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E 614\Project\"/>
    </mc:Choice>
  </mc:AlternateContent>
  <xr:revisionPtr revIDLastSave="0" documentId="13_ncr:1_{4014FEB2-1B61-4AF4-9B8F-606E581C6C75}" xr6:coauthVersionLast="47" xr6:coauthVersionMax="47" xr10:uidLastSave="{00000000-0000-0000-0000-000000000000}"/>
  <bookViews>
    <workbookView xWindow="-110" yWindow="-110" windowWidth="23260" windowHeight="12460" activeTab="2" xr2:uid="{4DCAEFE1-E323-4B7C-A8F1-005D6BF1FC2B}"/>
  </bookViews>
  <sheets>
    <sheet name="Config 3" sheetId="1" r:id="rId1"/>
    <sheet name="Config 2" sheetId="2" r:id="rId2"/>
    <sheet name="Config 1" sheetId="3" r:id="rId3"/>
  </sheets>
  <definedNames>
    <definedName name="_xlnm._FilterDatabase" localSheetId="0" hidden="1">'Config 3'!$B$4:$B$17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1" i="3" l="1"/>
  <c r="W31" i="3"/>
  <c r="V31" i="3"/>
  <c r="U31" i="3"/>
  <c r="T31" i="3"/>
  <c r="S31" i="3"/>
  <c r="R31" i="3"/>
  <c r="X30" i="3"/>
  <c r="W30" i="3"/>
  <c r="V30" i="3"/>
  <c r="U30" i="3"/>
  <c r="T30" i="3"/>
  <c r="S30" i="3"/>
  <c r="R30" i="3"/>
  <c r="X26" i="3"/>
  <c r="W26" i="3"/>
  <c r="V26" i="3"/>
  <c r="U26" i="3"/>
  <c r="T26" i="3"/>
  <c r="S26" i="3"/>
  <c r="R26" i="3"/>
  <c r="X25" i="3"/>
  <c r="W25" i="3"/>
  <c r="V25" i="3"/>
  <c r="U25" i="3"/>
  <c r="T25" i="3"/>
  <c r="S25" i="3"/>
  <c r="R25" i="3"/>
  <c r="X21" i="3"/>
  <c r="W21" i="3"/>
  <c r="V21" i="3"/>
  <c r="U21" i="3"/>
  <c r="T21" i="3"/>
  <c r="S21" i="3"/>
  <c r="R21" i="3"/>
  <c r="X20" i="3"/>
  <c r="W20" i="3"/>
  <c r="V20" i="3"/>
  <c r="U20" i="3"/>
  <c r="T20" i="3"/>
  <c r="S20" i="3"/>
  <c r="R20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X31" i="2"/>
  <c r="W31" i="2"/>
  <c r="V31" i="2"/>
  <c r="U31" i="2"/>
  <c r="T31" i="2"/>
  <c r="S31" i="2"/>
  <c r="R31" i="2"/>
  <c r="X30" i="2"/>
  <c r="W30" i="2"/>
  <c r="V30" i="2"/>
  <c r="U30" i="2"/>
  <c r="T30" i="2"/>
  <c r="S30" i="2"/>
  <c r="R30" i="2"/>
  <c r="X26" i="2"/>
  <c r="W26" i="2"/>
  <c r="V26" i="2"/>
  <c r="U26" i="2"/>
  <c r="T26" i="2"/>
  <c r="S26" i="2"/>
  <c r="R26" i="2"/>
  <c r="X25" i="2"/>
  <c r="W25" i="2"/>
  <c r="V25" i="2"/>
  <c r="U25" i="2"/>
  <c r="T25" i="2"/>
  <c r="S25" i="2"/>
  <c r="R25" i="2"/>
  <c r="X21" i="2"/>
  <c r="W21" i="2"/>
  <c r="V21" i="2"/>
  <c r="U21" i="2"/>
  <c r="T21" i="2"/>
  <c r="S21" i="2"/>
  <c r="R21" i="2"/>
  <c r="X20" i="2"/>
  <c r="W20" i="2"/>
  <c r="V20" i="2"/>
  <c r="U20" i="2"/>
  <c r="T20" i="2"/>
  <c r="S20" i="2"/>
  <c r="R20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W31" i="1"/>
  <c r="V31" i="1"/>
  <c r="U31" i="1"/>
  <c r="T31" i="1"/>
  <c r="S31" i="1"/>
  <c r="R31" i="1"/>
  <c r="W30" i="1"/>
  <c r="V30" i="1"/>
  <c r="U30" i="1"/>
  <c r="T30" i="1"/>
  <c r="S30" i="1"/>
  <c r="R30" i="1"/>
  <c r="W2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X5" i="1"/>
  <c r="J52" i="3"/>
  <c r="J26" i="3"/>
  <c r="J52" i="2"/>
  <c r="J26" i="2"/>
  <c r="J44" i="3"/>
  <c r="J18" i="3"/>
  <c r="J44" i="2"/>
  <c r="J18" i="2"/>
  <c r="J52" i="1"/>
  <c r="X31" i="1" s="1"/>
  <c r="J26" i="1"/>
  <c r="X30" i="1" s="1"/>
  <c r="J44" i="1"/>
  <c r="AF15" i="1" s="1"/>
  <c r="J18" i="1"/>
  <c r="AF14" i="1" s="1"/>
  <c r="M52" i="3"/>
  <c r="F52" i="3"/>
  <c r="O52" i="3" s="1"/>
  <c r="D52" i="3"/>
  <c r="C52" i="3"/>
  <c r="O51" i="3"/>
  <c r="E51" i="3"/>
  <c r="G51" i="3" s="1"/>
  <c r="O50" i="3"/>
  <c r="E50" i="3"/>
  <c r="G50" i="3" s="1"/>
  <c r="O49" i="3"/>
  <c r="E49" i="3"/>
  <c r="G49" i="3" s="1"/>
  <c r="O48" i="3"/>
  <c r="E48" i="3"/>
  <c r="G48" i="3" s="1"/>
  <c r="O47" i="3"/>
  <c r="E47" i="3"/>
  <c r="G47" i="3" s="1"/>
  <c r="O46" i="3"/>
  <c r="E46" i="3"/>
  <c r="M44" i="3"/>
  <c r="F44" i="3"/>
  <c r="O44" i="3" s="1"/>
  <c r="D44" i="3"/>
  <c r="C44" i="3"/>
  <c r="O43" i="3"/>
  <c r="E43" i="3"/>
  <c r="G43" i="3" s="1"/>
  <c r="O42" i="3"/>
  <c r="E42" i="3"/>
  <c r="G42" i="3" s="1"/>
  <c r="O41" i="3"/>
  <c r="E41" i="3"/>
  <c r="G41" i="3" s="1"/>
  <c r="O40" i="3"/>
  <c r="E40" i="3"/>
  <c r="G40" i="3" s="1"/>
  <c r="O39" i="3"/>
  <c r="E39" i="3"/>
  <c r="G39" i="3" s="1"/>
  <c r="O38" i="3"/>
  <c r="E38" i="3"/>
  <c r="G38" i="3" s="1"/>
  <c r="O37" i="3"/>
  <c r="E37" i="3"/>
  <c r="G37" i="3" s="1"/>
  <c r="O36" i="3"/>
  <c r="E36" i="3"/>
  <c r="G36" i="3" s="1"/>
  <c r="O35" i="3"/>
  <c r="E35" i="3"/>
  <c r="G35" i="3" s="1"/>
  <c r="O34" i="3"/>
  <c r="E34" i="3"/>
  <c r="G34" i="3" s="1"/>
  <c r="O33" i="3"/>
  <c r="E33" i="3"/>
  <c r="G33" i="3" s="1"/>
  <c r="O32" i="3"/>
  <c r="E32" i="3"/>
  <c r="G32" i="3" s="1"/>
  <c r="O31" i="3"/>
  <c r="E31" i="3"/>
  <c r="G31" i="3" s="1"/>
  <c r="O30" i="3"/>
  <c r="E30" i="3"/>
  <c r="M26" i="3"/>
  <c r="O26" i="3" s="1"/>
  <c r="F26" i="3"/>
  <c r="D26" i="3"/>
  <c r="C26" i="3"/>
  <c r="O25" i="3"/>
  <c r="E25" i="3"/>
  <c r="G25" i="3" s="1"/>
  <c r="O24" i="3"/>
  <c r="E24" i="3"/>
  <c r="G24" i="3" s="1"/>
  <c r="O23" i="3"/>
  <c r="E23" i="3"/>
  <c r="G23" i="3" s="1"/>
  <c r="O22" i="3"/>
  <c r="E22" i="3"/>
  <c r="G22" i="3" s="1"/>
  <c r="O21" i="3"/>
  <c r="E21" i="3"/>
  <c r="G21" i="3" s="1"/>
  <c r="O20" i="3"/>
  <c r="E20" i="3"/>
  <c r="M18" i="3"/>
  <c r="O18" i="3" s="1"/>
  <c r="F18" i="3"/>
  <c r="D18" i="3"/>
  <c r="C18" i="3"/>
  <c r="O17" i="3"/>
  <c r="E17" i="3"/>
  <c r="G17" i="3" s="1"/>
  <c r="O16" i="3"/>
  <c r="E16" i="3"/>
  <c r="G16" i="3" s="1"/>
  <c r="O15" i="3"/>
  <c r="E15" i="3"/>
  <c r="G15" i="3" s="1"/>
  <c r="O14" i="3"/>
  <c r="G14" i="3"/>
  <c r="E14" i="3"/>
  <c r="O13" i="3"/>
  <c r="E13" i="3"/>
  <c r="G13" i="3" s="1"/>
  <c r="O12" i="3"/>
  <c r="E12" i="3"/>
  <c r="G12" i="3" s="1"/>
  <c r="O11" i="3"/>
  <c r="E11" i="3"/>
  <c r="G11" i="3" s="1"/>
  <c r="O10" i="3"/>
  <c r="E10" i="3"/>
  <c r="G10" i="3" s="1"/>
  <c r="O9" i="3"/>
  <c r="E9" i="3"/>
  <c r="G9" i="3" s="1"/>
  <c r="O8" i="3"/>
  <c r="G8" i="3"/>
  <c r="E8" i="3"/>
  <c r="O7" i="3"/>
  <c r="G7" i="3"/>
  <c r="E7" i="3"/>
  <c r="O6" i="3"/>
  <c r="E6" i="3"/>
  <c r="G6" i="3" s="1"/>
  <c r="O5" i="3"/>
  <c r="E5" i="3"/>
  <c r="G5" i="3" s="1"/>
  <c r="O4" i="3"/>
  <c r="E4" i="3"/>
  <c r="C26" i="2"/>
  <c r="D26" i="2"/>
  <c r="F26" i="2"/>
  <c r="M26" i="2"/>
  <c r="M52" i="2"/>
  <c r="F52" i="2"/>
  <c r="D52" i="2"/>
  <c r="C52" i="2"/>
  <c r="O51" i="2"/>
  <c r="E51" i="2"/>
  <c r="G51" i="2" s="1"/>
  <c r="O50" i="2"/>
  <c r="E50" i="2"/>
  <c r="G50" i="2" s="1"/>
  <c r="O49" i="2"/>
  <c r="E49" i="2"/>
  <c r="G49" i="2" s="1"/>
  <c r="O48" i="2"/>
  <c r="E48" i="2"/>
  <c r="G48" i="2" s="1"/>
  <c r="O47" i="2"/>
  <c r="E47" i="2"/>
  <c r="G47" i="2" s="1"/>
  <c r="O46" i="2"/>
  <c r="E46" i="2"/>
  <c r="G46" i="2" s="1"/>
  <c r="M44" i="2"/>
  <c r="F44" i="2"/>
  <c r="D44" i="2"/>
  <c r="C44" i="2"/>
  <c r="O43" i="2"/>
  <c r="G43" i="2"/>
  <c r="E43" i="2"/>
  <c r="O42" i="2"/>
  <c r="E42" i="2"/>
  <c r="G42" i="2" s="1"/>
  <c r="O41" i="2"/>
  <c r="E41" i="2"/>
  <c r="G41" i="2" s="1"/>
  <c r="O40" i="2"/>
  <c r="E40" i="2"/>
  <c r="G40" i="2" s="1"/>
  <c r="O39" i="2"/>
  <c r="E39" i="2"/>
  <c r="G39" i="2" s="1"/>
  <c r="O38" i="2"/>
  <c r="E38" i="2"/>
  <c r="G38" i="2" s="1"/>
  <c r="O37" i="2"/>
  <c r="E37" i="2"/>
  <c r="G37" i="2" s="1"/>
  <c r="O36" i="2"/>
  <c r="E36" i="2"/>
  <c r="G36" i="2" s="1"/>
  <c r="O35" i="2"/>
  <c r="E35" i="2"/>
  <c r="G35" i="2" s="1"/>
  <c r="O34" i="2"/>
  <c r="E34" i="2"/>
  <c r="G34" i="2" s="1"/>
  <c r="O33" i="2"/>
  <c r="E33" i="2"/>
  <c r="G33" i="2" s="1"/>
  <c r="O32" i="2"/>
  <c r="E32" i="2"/>
  <c r="G32" i="2" s="1"/>
  <c r="O31" i="2"/>
  <c r="E31" i="2"/>
  <c r="G31" i="2" s="1"/>
  <c r="O30" i="2"/>
  <c r="E30" i="2"/>
  <c r="O25" i="2"/>
  <c r="E25" i="2"/>
  <c r="G25" i="2" s="1"/>
  <c r="O24" i="2"/>
  <c r="E24" i="2"/>
  <c r="G24" i="2" s="1"/>
  <c r="O23" i="2"/>
  <c r="E23" i="2"/>
  <c r="G23" i="2" s="1"/>
  <c r="O22" i="2"/>
  <c r="E22" i="2"/>
  <c r="G22" i="2" s="1"/>
  <c r="O21" i="2"/>
  <c r="E21" i="2"/>
  <c r="G21" i="2" s="1"/>
  <c r="O20" i="2"/>
  <c r="E20" i="2"/>
  <c r="M18" i="2"/>
  <c r="F18" i="2"/>
  <c r="D18" i="2"/>
  <c r="C18" i="2"/>
  <c r="O17" i="2"/>
  <c r="E17" i="2"/>
  <c r="G17" i="2" s="1"/>
  <c r="O16" i="2"/>
  <c r="E16" i="2"/>
  <c r="G16" i="2" s="1"/>
  <c r="O15" i="2"/>
  <c r="E15" i="2"/>
  <c r="G15" i="2" s="1"/>
  <c r="O14" i="2"/>
  <c r="E14" i="2"/>
  <c r="G14" i="2" s="1"/>
  <c r="O13" i="2"/>
  <c r="E13" i="2"/>
  <c r="G13" i="2" s="1"/>
  <c r="O12" i="2"/>
  <c r="E12" i="2"/>
  <c r="G12" i="2" s="1"/>
  <c r="O11" i="2"/>
  <c r="E11" i="2"/>
  <c r="G11" i="2" s="1"/>
  <c r="O10" i="2"/>
  <c r="E10" i="2"/>
  <c r="G10" i="2" s="1"/>
  <c r="O9" i="2"/>
  <c r="G9" i="2"/>
  <c r="E9" i="2"/>
  <c r="O8" i="2"/>
  <c r="E8" i="2"/>
  <c r="G8" i="2" s="1"/>
  <c r="O7" i="2"/>
  <c r="E7" i="2"/>
  <c r="G7" i="2" s="1"/>
  <c r="O6" i="2"/>
  <c r="E6" i="2"/>
  <c r="G6" i="2" s="1"/>
  <c r="O5" i="2"/>
  <c r="E5" i="2"/>
  <c r="G5" i="2" s="1"/>
  <c r="O4" i="2"/>
  <c r="E4" i="2"/>
  <c r="M52" i="1"/>
  <c r="F52" i="1"/>
  <c r="D52" i="1"/>
  <c r="C52" i="1"/>
  <c r="O51" i="1"/>
  <c r="E51" i="1"/>
  <c r="G51" i="1" s="1"/>
  <c r="W21" i="1" s="1"/>
  <c r="O50" i="1"/>
  <c r="V26" i="1" s="1"/>
  <c r="E50" i="1"/>
  <c r="G50" i="1" s="1"/>
  <c r="V21" i="1" s="1"/>
  <c r="O49" i="1"/>
  <c r="U26" i="1" s="1"/>
  <c r="E49" i="1"/>
  <c r="G49" i="1" s="1"/>
  <c r="U21" i="1" s="1"/>
  <c r="O48" i="1"/>
  <c r="T26" i="1" s="1"/>
  <c r="E48" i="1"/>
  <c r="G48" i="1" s="1"/>
  <c r="T21" i="1" s="1"/>
  <c r="O47" i="1"/>
  <c r="S26" i="1" s="1"/>
  <c r="E47" i="1"/>
  <c r="G47" i="1" s="1"/>
  <c r="S21" i="1" s="1"/>
  <c r="O46" i="1"/>
  <c r="R26" i="1" s="1"/>
  <c r="E46" i="1"/>
  <c r="G46" i="1" s="1"/>
  <c r="R21" i="1" s="1"/>
  <c r="M44" i="1"/>
  <c r="F44" i="1"/>
  <c r="D44" i="1"/>
  <c r="C44" i="1"/>
  <c r="O43" i="1"/>
  <c r="AE10" i="1" s="1"/>
  <c r="E43" i="1"/>
  <c r="G43" i="1" s="1"/>
  <c r="AE5" i="1" s="1"/>
  <c r="O42" i="1"/>
  <c r="AD10" i="1" s="1"/>
  <c r="E42" i="1"/>
  <c r="G42" i="1" s="1"/>
  <c r="AD5" i="1" s="1"/>
  <c r="O41" i="1"/>
  <c r="AC10" i="1" s="1"/>
  <c r="E41" i="1"/>
  <c r="G41" i="1" s="1"/>
  <c r="AC5" i="1" s="1"/>
  <c r="O40" i="1"/>
  <c r="AB10" i="1" s="1"/>
  <c r="E40" i="1"/>
  <c r="G40" i="1" s="1"/>
  <c r="AB5" i="1" s="1"/>
  <c r="O39" i="1"/>
  <c r="AA10" i="1" s="1"/>
  <c r="E39" i="1"/>
  <c r="G39" i="1" s="1"/>
  <c r="AA5" i="1" s="1"/>
  <c r="O38" i="1"/>
  <c r="Z10" i="1" s="1"/>
  <c r="E38" i="1"/>
  <c r="G38" i="1" s="1"/>
  <c r="Z5" i="1" s="1"/>
  <c r="O37" i="1"/>
  <c r="Y10" i="1" s="1"/>
  <c r="E37" i="1"/>
  <c r="G37" i="1" s="1"/>
  <c r="Y5" i="1" s="1"/>
  <c r="O36" i="1"/>
  <c r="X10" i="1" s="1"/>
  <c r="E36" i="1"/>
  <c r="G36" i="1" s="1"/>
  <c r="O35" i="1"/>
  <c r="W10" i="1" s="1"/>
  <c r="E35" i="1"/>
  <c r="G35" i="1" s="1"/>
  <c r="W5" i="1" s="1"/>
  <c r="O34" i="1"/>
  <c r="V10" i="1" s="1"/>
  <c r="E34" i="1"/>
  <c r="G34" i="1" s="1"/>
  <c r="V5" i="1" s="1"/>
  <c r="O33" i="1"/>
  <c r="U10" i="1" s="1"/>
  <c r="E33" i="1"/>
  <c r="G33" i="1" s="1"/>
  <c r="U5" i="1" s="1"/>
  <c r="O32" i="1"/>
  <c r="T10" i="1" s="1"/>
  <c r="E32" i="1"/>
  <c r="G32" i="1" s="1"/>
  <c r="T5" i="1" s="1"/>
  <c r="O31" i="1"/>
  <c r="S10" i="1" s="1"/>
  <c r="E31" i="1"/>
  <c r="G31" i="1" s="1"/>
  <c r="S5" i="1" s="1"/>
  <c r="O30" i="1"/>
  <c r="R10" i="1" s="1"/>
  <c r="E30" i="1"/>
  <c r="M26" i="1"/>
  <c r="O21" i="1"/>
  <c r="S25" i="1" s="1"/>
  <c r="O22" i="1"/>
  <c r="T25" i="1" s="1"/>
  <c r="O23" i="1"/>
  <c r="U25" i="1" s="1"/>
  <c r="O24" i="1"/>
  <c r="V25" i="1" s="1"/>
  <c r="O25" i="1"/>
  <c r="W25" i="1" s="1"/>
  <c r="O20" i="1"/>
  <c r="R25" i="1" s="1"/>
  <c r="F26" i="1"/>
  <c r="D26" i="1"/>
  <c r="C26" i="1"/>
  <c r="E21" i="1"/>
  <c r="G21" i="1" s="1"/>
  <c r="S20" i="1" s="1"/>
  <c r="E22" i="1"/>
  <c r="G22" i="1" s="1"/>
  <c r="T20" i="1" s="1"/>
  <c r="E23" i="1"/>
  <c r="G23" i="1" s="1"/>
  <c r="U20" i="1" s="1"/>
  <c r="E24" i="1"/>
  <c r="G24" i="1" s="1"/>
  <c r="V20" i="1" s="1"/>
  <c r="E25" i="1"/>
  <c r="G25" i="1" s="1"/>
  <c r="W20" i="1" s="1"/>
  <c r="E20" i="1"/>
  <c r="G20" i="1" s="1"/>
  <c r="R20" i="1" s="1"/>
  <c r="M18" i="1"/>
  <c r="O5" i="1"/>
  <c r="S9" i="1" s="1"/>
  <c r="O6" i="1"/>
  <c r="T9" i="1" s="1"/>
  <c r="O7" i="1"/>
  <c r="U9" i="1" s="1"/>
  <c r="O8" i="1"/>
  <c r="V9" i="1" s="1"/>
  <c r="O9" i="1"/>
  <c r="W9" i="1" s="1"/>
  <c r="O10" i="1"/>
  <c r="X9" i="1" s="1"/>
  <c r="O11" i="1"/>
  <c r="Y9" i="1" s="1"/>
  <c r="O12" i="1"/>
  <c r="Z9" i="1" s="1"/>
  <c r="O13" i="1"/>
  <c r="AA9" i="1" s="1"/>
  <c r="O14" i="1"/>
  <c r="AB9" i="1" s="1"/>
  <c r="O15" i="1"/>
  <c r="AC9" i="1" s="1"/>
  <c r="O16" i="1"/>
  <c r="AD9" i="1" s="1"/>
  <c r="O17" i="1"/>
  <c r="AE9" i="1" s="1"/>
  <c r="O4" i="1"/>
  <c r="R9" i="1" s="1"/>
  <c r="F18" i="1"/>
  <c r="D18" i="1"/>
  <c r="C18" i="1"/>
  <c r="E5" i="1"/>
  <c r="G5" i="1" s="1"/>
  <c r="S4" i="1" s="1"/>
  <c r="E6" i="1"/>
  <c r="G6" i="1" s="1"/>
  <c r="T4" i="1" s="1"/>
  <c r="E7" i="1"/>
  <c r="G7" i="1" s="1"/>
  <c r="U4" i="1" s="1"/>
  <c r="E8" i="1"/>
  <c r="G8" i="1" s="1"/>
  <c r="V4" i="1" s="1"/>
  <c r="E9" i="1"/>
  <c r="G9" i="1" s="1"/>
  <c r="W4" i="1" s="1"/>
  <c r="E10" i="1"/>
  <c r="G10" i="1" s="1"/>
  <c r="X4" i="1" s="1"/>
  <c r="E11" i="1"/>
  <c r="G11" i="1" s="1"/>
  <c r="Y4" i="1" s="1"/>
  <c r="E12" i="1"/>
  <c r="G12" i="1" s="1"/>
  <c r="Z4" i="1" s="1"/>
  <c r="E13" i="1"/>
  <c r="G13" i="1" s="1"/>
  <c r="AA4" i="1" s="1"/>
  <c r="E14" i="1"/>
  <c r="G14" i="1" s="1"/>
  <c r="AB4" i="1" s="1"/>
  <c r="E15" i="1"/>
  <c r="G15" i="1" s="1"/>
  <c r="AC4" i="1" s="1"/>
  <c r="E16" i="1"/>
  <c r="G16" i="1" s="1"/>
  <c r="AD4" i="1" s="1"/>
  <c r="E17" i="1"/>
  <c r="G17" i="1" s="1"/>
  <c r="AE4" i="1" s="1"/>
  <c r="E4" i="1"/>
  <c r="O18" i="1" l="1"/>
  <c r="AF9" i="1" s="1"/>
  <c r="O26" i="1"/>
  <c r="X25" i="1" s="1"/>
  <c r="E18" i="1"/>
  <c r="G18" i="1" s="1"/>
  <c r="AF4" i="1" s="1"/>
  <c r="E26" i="1"/>
  <c r="G26" i="1"/>
  <c r="X20" i="1" s="1"/>
  <c r="O52" i="1"/>
  <c r="X26" i="1" s="1"/>
  <c r="G4" i="1"/>
  <c r="R4" i="1" s="1"/>
  <c r="E52" i="3"/>
  <c r="G52" i="3" s="1"/>
  <c r="G46" i="3"/>
  <c r="E44" i="3"/>
  <c r="G44" i="3" s="1"/>
  <c r="E26" i="3"/>
  <c r="G26" i="3" s="1"/>
  <c r="G20" i="3"/>
  <c r="E18" i="3"/>
  <c r="G18" i="3" s="1"/>
  <c r="G4" i="3"/>
  <c r="G30" i="3"/>
  <c r="O52" i="2"/>
  <c r="E52" i="2"/>
  <c r="G52" i="2" s="1"/>
  <c r="O44" i="2"/>
  <c r="E44" i="2"/>
  <c r="G44" i="2" s="1"/>
  <c r="O26" i="2"/>
  <c r="E26" i="2"/>
  <c r="G26" i="2" s="1"/>
  <c r="G20" i="2"/>
  <c r="E18" i="2"/>
  <c r="G18" i="2"/>
  <c r="G4" i="2"/>
  <c r="G30" i="2"/>
  <c r="O18" i="2"/>
  <c r="O44" i="1"/>
  <c r="AF10" i="1" s="1"/>
  <c r="E44" i="1"/>
  <c r="G44" i="1" s="1"/>
  <c r="AF5" i="1" s="1"/>
  <c r="E52" i="1"/>
  <c r="G52" i="1" s="1"/>
  <c r="X21" i="1" s="1"/>
  <c r="G30" i="1"/>
  <c r="R5" i="1" s="1"/>
</calcChain>
</file>

<file path=xl/sharedStrings.xml><?xml version="1.0" encoding="utf-8"?>
<sst xmlns="http://schemas.openxmlformats.org/spreadsheetml/2006/main" count="474" uniqueCount="40">
  <si>
    <t>Benchmark</t>
  </si>
  <si>
    <t>bzip2</t>
  </si>
  <si>
    <t>gcc</t>
  </si>
  <si>
    <t>mcf</t>
  </si>
  <si>
    <t>hmmer</t>
  </si>
  <si>
    <t>sjeng</t>
  </si>
  <si>
    <t>libquantum</t>
  </si>
  <si>
    <t>xalancbmk</t>
  </si>
  <si>
    <t>milc</t>
  </si>
  <si>
    <t>cactusADM</t>
  </si>
  <si>
    <t>leslie3d</t>
  </si>
  <si>
    <t>namd</t>
  </si>
  <si>
    <t>soplex</t>
  </si>
  <si>
    <t>calculix</t>
  </si>
  <si>
    <t>lbm</t>
  </si>
  <si>
    <t>Total</t>
  </si>
  <si>
    <t xml:space="preserve">Cycles </t>
  </si>
  <si>
    <t>Ccycles</t>
  </si>
  <si>
    <t>LRU</t>
  </si>
  <si>
    <t>blackscholes</t>
  </si>
  <si>
    <t>bodytrack</t>
  </si>
  <si>
    <t>canneal</t>
  </si>
  <si>
    <t>fluidanimate</t>
  </si>
  <si>
    <t>streamcluster</t>
  </si>
  <si>
    <t>swaptions</t>
  </si>
  <si>
    <t>Instructions</t>
  </si>
  <si>
    <t>Total Cycles</t>
  </si>
  <si>
    <t>Decode Stalls</t>
  </si>
  <si>
    <t>Fetch Stalls</t>
  </si>
  <si>
    <t>Issue Stalls</t>
  </si>
  <si>
    <t>L1i Misses</t>
  </si>
  <si>
    <t>L1d Missed</t>
  </si>
  <si>
    <t>L2i Misses</t>
  </si>
  <si>
    <t>L2d Misses</t>
  </si>
  <si>
    <t>EMISSARY</t>
  </si>
  <si>
    <t>IPC</t>
  </si>
  <si>
    <t>L2i MPKI</t>
  </si>
  <si>
    <t>IPC SPEC</t>
  </si>
  <si>
    <t>L2i MPKI SPEC</t>
  </si>
  <si>
    <t>Issue Stalls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</si>
</sst>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Config. 3 SPEC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3'!$Q$4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3'!$R$4:$AF$4</c:f>
              <c:numCache>
                <c:formatCode>General</c:formatCode>
                <c:ptCount val="15"/>
                <c:pt idx="0">
                  <c:v>0.3938782850566554</c:v>
                </c:pt>
                <c:pt idx="1">
                  <c:v>7.5910058561316496E-2</c:v>
                </c:pt>
                <c:pt idx="2">
                  <c:v>1.3480513306748354</c:v>
                </c:pt>
                <c:pt idx="3">
                  <c:v>0.15165973558126197</c:v>
                </c:pt>
                <c:pt idx="4">
                  <c:v>0.51056482481001098</c:v>
                </c:pt>
                <c:pt idx="5">
                  <c:v>0.45386624512465501</c:v>
                </c:pt>
                <c:pt idx="6">
                  <c:v>0.33750233463161478</c:v>
                </c:pt>
                <c:pt idx="7">
                  <c:v>0.47252138816973022</c:v>
                </c:pt>
                <c:pt idx="8">
                  <c:v>9.3181760021958243E-2</c:v>
                </c:pt>
                <c:pt idx="9">
                  <c:v>0.60554279661780253</c:v>
                </c:pt>
                <c:pt idx="10">
                  <c:v>0.17231467373213608</c:v>
                </c:pt>
                <c:pt idx="11">
                  <c:v>0.20152557450967412</c:v>
                </c:pt>
                <c:pt idx="12">
                  <c:v>0.27604204093811868</c:v>
                </c:pt>
                <c:pt idx="13">
                  <c:v>0.12596178309931422</c:v>
                </c:pt>
                <c:pt idx="14">
                  <c:v>0.20896054534033606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C-409C-B7F6-EF4913ACBC7A}"/>
            </c:ext>
          </c:extLst>
        </c:ser>
        <c:ser>
          <c:idx val="1"/>
          <c:order val="1"/>
          <c:tx>
            <c:strRef>
              <c:f>'Config 3'!$Q$5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3'!$R$5:$AF$5</c:f>
              <c:numCache>
                <c:formatCode>General</c:formatCode>
                <c:ptCount val="15"/>
                <c:pt idx="0">
                  <c:v>0.39391906505967406</c:v>
                </c:pt>
                <c:pt idx="1">
                  <c:v>8.0740962504295674E-2</c:v>
                </c:pt>
                <c:pt idx="2">
                  <c:v>1.3475734986882684</c:v>
                </c:pt>
                <c:pt idx="3">
                  <c:v>0.15264506974183858</c:v>
                </c:pt>
                <c:pt idx="4">
                  <c:v>0.51013966911948239</c:v>
                </c:pt>
                <c:pt idx="5">
                  <c:v>0.45393375478010511</c:v>
                </c:pt>
                <c:pt idx="6">
                  <c:v>0.33755990717433537</c:v>
                </c:pt>
                <c:pt idx="7">
                  <c:v>0.47252138816973022</c:v>
                </c:pt>
                <c:pt idx="8">
                  <c:v>9.3246771210021118E-2</c:v>
                </c:pt>
                <c:pt idx="9">
                  <c:v>0.60549265070890301</c:v>
                </c:pt>
                <c:pt idx="10">
                  <c:v>0.19120611348632918</c:v>
                </c:pt>
                <c:pt idx="11">
                  <c:v>0.20153975866743573</c:v>
                </c:pt>
                <c:pt idx="12">
                  <c:v>0.27563756987089733</c:v>
                </c:pt>
                <c:pt idx="13">
                  <c:v>0.12793839252249517</c:v>
                </c:pt>
                <c:pt idx="14">
                  <c:v>0.21383674071285225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C-409C-B7F6-EF4913ACB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 1 SPEC L2I MPKI</a:t>
            </a:r>
          </a:p>
        </c:rich>
      </c:tx>
      <c:layout>
        <c:manualLayout>
          <c:xMode val="edge"/>
          <c:yMode val="edge"/>
          <c:x val="0.38655325743120195"/>
          <c:y val="2.16411211975208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1'!$Q$9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1'!$R$9:$AF$9</c:f>
              <c:numCache>
                <c:formatCode>General</c:formatCode>
                <c:ptCount val="15"/>
                <c:pt idx="0">
                  <c:v>1.829817530595849E-3</c:v>
                </c:pt>
                <c:pt idx="1">
                  <c:v>4.4597768773628251E-3</c:v>
                </c:pt>
                <c:pt idx="2">
                  <c:v>4.1593376254831418E-3</c:v>
                </c:pt>
                <c:pt idx="3">
                  <c:v>5.3327568262887211E-2</c:v>
                </c:pt>
                <c:pt idx="4">
                  <c:v>1.0119801854279693E-2</c:v>
                </c:pt>
                <c:pt idx="5">
                  <c:v>1.5179687146647908E-2</c:v>
                </c:pt>
                <c:pt idx="6">
                  <c:v>1.5399783633039956E-2</c:v>
                </c:pt>
                <c:pt idx="7">
                  <c:v>3.7999113860664769E-4</c:v>
                </c:pt>
                <c:pt idx="8">
                  <c:v>1.4169976336139518E-2</c:v>
                </c:pt>
                <c:pt idx="9">
                  <c:v>8.4994575646182261E-4</c:v>
                </c:pt>
                <c:pt idx="10">
                  <c:v>6.1296812565746579E-3</c:v>
                </c:pt>
                <c:pt idx="11">
                  <c:v>6.3698656595332402E-3</c:v>
                </c:pt>
                <c:pt idx="12">
                  <c:v>3.4159448324909553E-2</c:v>
                </c:pt>
                <c:pt idx="13">
                  <c:v>9.1255799685011019E-2</c:v>
                </c:pt>
                <c:pt idx="14">
                  <c:v>1.8414023399116155E-2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5-4D8C-A175-795AA2F9D8D6}"/>
            </c:ext>
          </c:extLst>
        </c:ser>
        <c:ser>
          <c:idx val="1"/>
          <c:order val="1"/>
          <c:tx>
            <c:strRef>
              <c:f>'Config 1'!$Q$10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1'!$R$10:$AF$10</c:f>
              <c:numCache>
                <c:formatCode>General</c:formatCode>
                <c:ptCount val="15"/>
                <c:pt idx="0">
                  <c:v>1.829817530595849E-3</c:v>
                </c:pt>
                <c:pt idx="1">
                  <c:v>4.4597487823510905E-3</c:v>
                </c:pt>
                <c:pt idx="2">
                  <c:v>4.1593376254831418E-3</c:v>
                </c:pt>
                <c:pt idx="3">
                  <c:v>5.3475972724494121E-2</c:v>
                </c:pt>
                <c:pt idx="4">
                  <c:v>1.0009804008037523E-2</c:v>
                </c:pt>
                <c:pt idx="5">
                  <c:v>1.5199435644954502E-2</c:v>
                </c:pt>
                <c:pt idx="6">
                  <c:v>1.5409049877984523E-2</c:v>
                </c:pt>
                <c:pt idx="7">
                  <c:v>3.7999113860664769E-4</c:v>
                </c:pt>
                <c:pt idx="8">
                  <c:v>1.4169976336139518E-2</c:v>
                </c:pt>
                <c:pt idx="9">
                  <c:v>8.4994575646182261E-4</c:v>
                </c:pt>
                <c:pt idx="10">
                  <c:v>6.1096822965205806E-3</c:v>
                </c:pt>
                <c:pt idx="11">
                  <c:v>6.3698656595332402E-3</c:v>
                </c:pt>
                <c:pt idx="12">
                  <c:v>3.4159448324909553E-2</c:v>
                </c:pt>
                <c:pt idx="13">
                  <c:v>9.1445144262839645E-2</c:v>
                </c:pt>
                <c:pt idx="14">
                  <c:v>1.8430454219137058E-2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5-4D8C-A175-795AA2F9D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 1 PARSEC IPC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1'!$Q$20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1'!$R$18:$X$19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1'!$R$20:$X$20</c:f>
              <c:numCache>
                <c:formatCode>General</c:formatCode>
                <c:ptCount val="7"/>
                <c:pt idx="0">
                  <c:v>1.364855811134644</c:v>
                </c:pt>
                <c:pt idx="1">
                  <c:v>1.6509311601575023</c:v>
                </c:pt>
                <c:pt idx="2">
                  <c:v>0.26153744463090767</c:v>
                </c:pt>
                <c:pt idx="3">
                  <c:v>1.3470340131133742</c:v>
                </c:pt>
                <c:pt idx="4">
                  <c:v>1.0566342551623213</c:v>
                </c:pt>
                <c:pt idx="5">
                  <c:v>1.6131023592812166</c:v>
                </c:pt>
                <c:pt idx="6">
                  <c:v>1.0684753196686418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6-4B63-9E46-7F0013FB7204}"/>
            </c:ext>
          </c:extLst>
        </c:ser>
        <c:ser>
          <c:idx val="1"/>
          <c:order val="1"/>
          <c:tx>
            <c:strRef>
              <c:f>'Config 1'!$Q$21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1'!$R$18:$X$19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1'!$R$21:$X$21</c:f>
              <c:numCache>
                <c:formatCode>General</c:formatCode>
                <c:ptCount val="7"/>
                <c:pt idx="0">
                  <c:v>1.364855811134644</c:v>
                </c:pt>
                <c:pt idx="1">
                  <c:v>1.642643089613381</c:v>
                </c:pt>
                <c:pt idx="2">
                  <c:v>0.26154255248176522</c:v>
                </c:pt>
                <c:pt idx="3">
                  <c:v>1.3464714432964708</c:v>
                </c:pt>
                <c:pt idx="4">
                  <c:v>1.0552809501738929</c:v>
                </c:pt>
                <c:pt idx="5">
                  <c:v>1.6131023592812166</c:v>
                </c:pt>
                <c:pt idx="6">
                  <c:v>1.0674611909355365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6-4B63-9E46-7F0013FB7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 1 PARSEC L2I MPKI</a:t>
            </a:r>
          </a:p>
        </c:rich>
      </c:tx>
      <c:layout>
        <c:manualLayout>
          <c:xMode val="edge"/>
          <c:yMode val="edge"/>
          <c:x val="0.38655325743120195"/>
          <c:y val="2.16411211975208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1'!$Q$25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1'!$R$25:$X$25</c:f>
              <c:numCache>
                <c:formatCode>General</c:formatCode>
                <c:ptCount val="7"/>
                <c:pt idx="0">
                  <c:v>7.999606677308024E-5</c:v>
                </c:pt>
                <c:pt idx="1">
                  <c:v>2.4641917424934709E-3</c:v>
                </c:pt>
                <c:pt idx="2">
                  <c:v>7.1269042509108354E-3</c:v>
                </c:pt>
                <c:pt idx="3">
                  <c:v>3.4839933713542119E-4</c:v>
                </c:pt>
                <c:pt idx="4">
                  <c:v>1.1425970018254673E-3</c:v>
                </c:pt>
                <c:pt idx="5">
                  <c:v>1.3739940071877383E-4</c:v>
                </c:pt>
                <c:pt idx="6">
                  <c:v>1.2821245527326395E-3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A-4D16-B6B0-9E8446F0BD65}"/>
            </c:ext>
          </c:extLst>
        </c:ser>
        <c:ser>
          <c:idx val="1"/>
          <c:order val="1"/>
          <c:tx>
            <c:strRef>
              <c:f>'Config 1'!$Q$26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1'!$R$26:$X$26</c:f>
              <c:numCache>
                <c:formatCode>General</c:formatCode>
                <c:ptCount val="7"/>
                <c:pt idx="0">
                  <c:v>7.999606677308024E-5</c:v>
                </c:pt>
                <c:pt idx="1">
                  <c:v>2.4845953736834141E-3</c:v>
                </c:pt>
                <c:pt idx="2">
                  <c:v>7.0378293421004372E-3</c:v>
                </c:pt>
                <c:pt idx="3">
                  <c:v>3.4739981122294258E-4</c:v>
                </c:pt>
                <c:pt idx="4">
                  <c:v>1.1345962569669482E-3</c:v>
                </c:pt>
                <c:pt idx="5">
                  <c:v>1.3739940071877383E-4</c:v>
                </c:pt>
                <c:pt idx="6">
                  <c:v>1.2783993394993886E-3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A-4D16-B6B0-9E8446F0B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Config. 3 SPEC L2I MPKI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3'!$Q$9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3'!$R$9:$AF$9</c:f>
              <c:numCache>
                <c:formatCode>General</c:formatCode>
                <c:ptCount val="15"/>
                <c:pt idx="0">
                  <c:v>1.7877438666203931</c:v>
                </c:pt>
                <c:pt idx="1">
                  <c:v>97.908925626373517</c:v>
                </c:pt>
                <c:pt idx="2">
                  <c:v>0.87560722941404356</c:v>
                </c:pt>
                <c:pt idx="3">
                  <c:v>29.549345615450225</c:v>
                </c:pt>
                <c:pt idx="4">
                  <c:v>1.2111060564332643</c:v>
                </c:pt>
                <c:pt idx="5">
                  <c:v>12.197720783516052</c:v>
                </c:pt>
                <c:pt idx="6">
                  <c:v>1.7882664450105443</c:v>
                </c:pt>
                <c:pt idx="7">
                  <c:v>0.57510960317437376</c:v>
                </c:pt>
                <c:pt idx="8">
                  <c:v>7.0223137931752406</c:v>
                </c:pt>
                <c:pt idx="9">
                  <c:v>1.6701496783053973</c:v>
                </c:pt>
                <c:pt idx="10">
                  <c:v>72.905231089478818</c:v>
                </c:pt>
                <c:pt idx="11">
                  <c:v>22.025166536106681</c:v>
                </c:pt>
                <c:pt idx="12">
                  <c:v>3.5648354605635859</c:v>
                </c:pt>
                <c:pt idx="13">
                  <c:v>42.629865983127004</c:v>
                </c:pt>
                <c:pt idx="14">
                  <c:v>21.121835378269534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5-4772-9C2C-080A6B27B2C0}"/>
            </c:ext>
          </c:extLst>
        </c:ser>
        <c:ser>
          <c:idx val="1"/>
          <c:order val="1"/>
          <c:tx>
            <c:strRef>
              <c:f>'Config 3'!$Q$10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3'!$R$10:$AF$10</c:f>
              <c:numCache>
                <c:formatCode>General</c:formatCode>
                <c:ptCount val="15"/>
                <c:pt idx="0">
                  <c:v>1.7318918637411604</c:v>
                </c:pt>
                <c:pt idx="1">
                  <c:v>94.172907486861234</c:v>
                </c:pt>
                <c:pt idx="2">
                  <c:v>0.88566599928228751</c:v>
                </c:pt>
                <c:pt idx="3">
                  <c:v>28.997693723330357</c:v>
                </c:pt>
                <c:pt idx="4">
                  <c:v>1.2343158320960075</c:v>
                </c:pt>
                <c:pt idx="5">
                  <c:v>12.107130379103388</c:v>
                </c:pt>
                <c:pt idx="6">
                  <c:v>1.8057266264464327</c:v>
                </c:pt>
                <c:pt idx="7">
                  <c:v>0.57510960317437376</c:v>
                </c:pt>
                <c:pt idx="8">
                  <c:v>7.0013907562454207</c:v>
                </c:pt>
                <c:pt idx="9">
                  <c:v>1.6918314080492041</c:v>
                </c:pt>
                <c:pt idx="10">
                  <c:v>66.86617545963847</c:v>
                </c:pt>
                <c:pt idx="11">
                  <c:v>22.024597038805524</c:v>
                </c:pt>
                <c:pt idx="12">
                  <c:v>3.7460570070874128</c:v>
                </c:pt>
                <c:pt idx="13">
                  <c:v>41.381921100994163</c:v>
                </c:pt>
                <c:pt idx="14">
                  <c:v>20.301409497054074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15-4772-9C2C-080A6B27B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 3. PARSEC IPC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3'!$Q$20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3'!$R$19:$X$19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3'!$R$20:$X$20</c:f>
              <c:numCache>
                <c:formatCode>General</c:formatCode>
                <c:ptCount val="7"/>
                <c:pt idx="0">
                  <c:v>0.74589384469258879</c:v>
                </c:pt>
                <c:pt idx="1">
                  <c:v>0.44516246584043856</c:v>
                </c:pt>
                <c:pt idx="2">
                  <c:v>0.20693933649703453</c:v>
                </c:pt>
                <c:pt idx="3">
                  <c:v>1.1059342174974058</c:v>
                </c:pt>
                <c:pt idx="4">
                  <c:v>0.6183479954739366</c:v>
                </c:pt>
                <c:pt idx="5">
                  <c:v>0.5716522914793668</c:v>
                </c:pt>
                <c:pt idx="6">
                  <c:v>0.55626939163154066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D-40F4-AD4A-B19187351B36}"/>
            </c:ext>
          </c:extLst>
        </c:ser>
        <c:ser>
          <c:idx val="1"/>
          <c:order val="1"/>
          <c:tx>
            <c:strRef>
              <c:f>'Config 3'!$Q$21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3'!$R$19:$X$19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3'!$R$21:$X$21</c:f>
              <c:numCache>
                <c:formatCode>General</c:formatCode>
                <c:ptCount val="7"/>
                <c:pt idx="0">
                  <c:v>0.80217602373866626</c:v>
                </c:pt>
                <c:pt idx="1">
                  <c:v>0.44681712100144672</c:v>
                </c:pt>
                <c:pt idx="2">
                  <c:v>0.20917209403853099</c:v>
                </c:pt>
                <c:pt idx="3">
                  <c:v>1.1082673556722114</c:v>
                </c:pt>
                <c:pt idx="4">
                  <c:v>0.61821571057487923</c:v>
                </c:pt>
                <c:pt idx="5">
                  <c:v>0.56852764893088492</c:v>
                </c:pt>
                <c:pt idx="6">
                  <c:v>0.56198405334476675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D-40F4-AD4A-B19187351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Config. 3 PARSEC L2I MPKI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3'!$Q$25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3'!$R$25:$X$25</c:f>
              <c:numCache>
                <c:formatCode>General</c:formatCode>
                <c:ptCount val="7"/>
                <c:pt idx="0">
                  <c:v>10.06372215967358</c:v>
                </c:pt>
                <c:pt idx="1">
                  <c:v>13.361553336103796</c:v>
                </c:pt>
                <c:pt idx="2">
                  <c:v>20.432415980442357</c:v>
                </c:pt>
                <c:pt idx="3">
                  <c:v>1.2666503120944683</c:v>
                </c:pt>
                <c:pt idx="4">
                  <c:v>1.5833897874401008</c:v>
                </c:pt>
                <c:pt idx="5">
                  <c:v>6.9599514979381052</c:v>
                </c:pt>
                <c:pt idx="6">
                  <c:v>7.4433780465659556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4-4B7B-A3D8-749538EB0C9A}"/>
            </c:ext>
          </c:extLst>
        </c:ser>
        <c:ser>
          <c:idx val="1"/>
          <c:order val="1"/>
          <c:tx>
            <c:strRef>
              <c:f>'Config 3'!$Q$26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3'!$R$24:$X$24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3'!$R$26:$X$26</c:f>
              <c:numCache>
                <c:formatCode>General</c:formatCode>
                <c:ptCount val="7"/>
                <c:pt idx="0">
                  <c:v>6.7641944720375227</c:v>
                </c:pt>
                <c:pt idx="1">
                  <c:v>13.004318624942609</c:v>
                </c:pt>
                <c:pt idx="2">
                  <c:v>18.648774414287185</c:v>
                </c:pt>
                <c:pt idx="3">
                  <c:v>1.1288145172151827</c:v>
                </c:pt>
                <c:pt idx="4">
                  <c:v>1.6477209369830701</c:v>
                </c:pt>
                <c:pt idx="5">
                  <c:v>6.9704215764355171</c:v>
                </c:pt>
                <c:pt idx="6">
                  <c:v>6.7230327563006282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84-4B7B-A3D8-749538EB0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</a:t>
            </a:r>
            <a:r>
              <a:rPr lang="en-IN" baseline="0"/>
              <a:t> 2 SPEC IPC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2'!$Q$4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2'!$R$4:$AF$4</c:f>
              <c:numCache>
                <c:formatCode>General</c:formatCode>
                <c:ptCount val="15"/>
                <c:pt idx="0">
                  <c:v>0.65447129038273144</c:v>
                </c:pt>
                <c:pt idx="1">
                  <c:v>0.50304216434546278</c:v>
                </c:pt>
                <c:pt idx="2">
                  <c:v>1.9956555729503613</c:v>
                </c:pt>
                <c:pt idx="3">
                  <c:v>0.46583623578575861</c:v>
                </c:pt>
                <c:pt idx="4">
                  <c:v>1.239592061187847</c:v>
                </c:pt>
                <c:pt idx="5">
                  <c:v>0.55270325007549714</c:v>
                </c:pt>
                <c:pt idx="6">
                  <c:v>0.42913044540030415</c:v>
                </c:pt>
                <c:pt idx="7">
                  <c:v>0.48392924398415105</c:v>
                </c:pt>
                <c:pt idx="8">
                  <c:v>0.11184148843971013</c:v>
                </c:pt>
                <c:pt idx="9">
                  <c:v>0.63406671431723238</c:v>
                </c:pt>
                <c:pt idx="10">
                  <c:v>1.2401607798492549</c:v>
                </c:pt>
                <c:pt idx="11">
                  <c:v>1.0181857042583415</c:v>
                </c:pt>
                <c:pt idx="12">
                  <c:v>0.34631717895008413</c:v>
                </c:pt>
                <c:pt idx="13">
                  <c:v>0.95348606377987244</c:v>
                </c:pt>
                <c:pt idx="14">
                  <c:v>0.47588485266177677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5-4C35-BB10-059D366D46C8}"/>
            </c:ext>
          </c:extLst>
        </c:ser>
        <c:ser>
          <c:idx val="1"/>
          <c:order val="1"/>
          <c:tx>
            <c:strRef>
              <c:f>'Config 2'!$Q$5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2'!$R$5:$AF$5</c:f>
              <c:numCache>
                <c:formatCode>General</c:formatCode>
                <c:ptCount val="15"/>
                <c:pt idx="0">
                  <c:v>0.65447129038273144</c:v>
                </c:pt>
                <c:pt idx="1">
                  <c:v>0.50301739017011837</c:v>
                </c:pt>
                <c:pt idx="2">
                  <c:v>1.9955735213855483</c:v>
                </c:pt>
                <c:pt idx="3">
                  <c:v>0.46582359432211468</c:v>
                </c:pt>
                <c:pt idx="4">
                  <c:v>1.2385048422854001</c:v>
                </c:pt>
                <c:pt idx="5">
                  <c:v>0.55270325007549714</c:v>
                </c:pt>
                <c:pt idx="6">
                  <c:v>0.42913874341081082</c:v>
                </c:pt>
                <c:pt idx="7">
                  <c:v>0.48392924398415105</c:v>
                </c:pt>
                <c:pt idx="8">
                  <c:v>0.11186763654195941</c:v>
                </c:pt>
                <c:pt idx="9">
                  <c:v>0.63420230141264178</c:v>
                </c:pt>
                <c:pt idx="10">
                  <c:v>1.2402861070030846</c:v>
                </c:pt>
                <c:pt idx="11">
                  <c:v>1.0180649318845116</c:v>
                </c:pt>
                <c:pt idx="12">
                  <c:v>0.34637648164191409</c:v>
                </c:pt>
                <c:pt idx="13">
                  <c:v>0.9534628800960403</c:v>
                </c:pt>
                <c:pt idx="14">
                  <c:v>0.47591835368271274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C5-4C35-BB10-059D366D4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 2 SPEC L2I MPKI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2'!$Q$9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2'!$R$9:$AF$9</c:f>
              <c:numCache>
                <c:formatCode>General</c:formatCode>
                <c:ptCount val="15"/>
                <c:pt idx="0">
                  <c:v>5.8486261577155524E-3</c:v>
                </c:pt>
                <c:pt idx="1">
                  <c:v>1.9379514543160694E-2</c:v>
                </c:pt>
                <c:pt idx="2">
                  <c:v>4.0992699610126436E-3</c:v>
                </c:pt>
                <c:pt idx="3">
                  <c:v>0.83441634127105468</c:v>
                </c:pt>
                <c:pt idx="4">
                  <c:v>4.4907158724067531E-2</c:v>
                </c:pt>
                <c:pt idx="5">
                  <c:v>2.5369764314889513E-2</c:v>
                </c:pt>
                <c:pt idx="6">
                  <c:v>2.1968997774321534E-2</c:v>
                </c:pt>
                <c:pt idx="7">
                  <c:v>3.8997858237625592E-4</c:v>
                </c:pt>
                <c:pt idx="8">
                  <c:v>2.7059805439998887E-2</c:v>
                </c:pt>
                <c:pt idx="9">
                  <c:v>1.3799029238293085E-3</c:v>
                </c:pt>
                <c:pt idx="10">
                  <c:v>1.0938781529125471E-2</c:v>
                </c:pt>
                <c:pt idx="11">
                  <c:v>3.1179513599587847E-2</c:v>
                </c:pt>
                <c:pt idx="12">
                  <c:v>4.5927497410666096E-2</c:v>
                </c:pt>
                <c:pt idx="13">
                  <c:v>0.21519905958010963</c:v>
                </c:pt>
                <c:pt idx="14">
                  <c:v>9.201074175503135E-2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F-4DFE-946A-2BD81EEE1807}"/>
            </c:ext>
          </c:extLst>
        </c:ser>
        <c:ser>
          <c:idx val="1"/>
          <c:order val="1"/>
          <c:tx>
            <c:strRef>
              <c:f>'Config 2'!$Q$10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2'!$R$8:$AF$8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2'!$R$10:$AF$10</c:f>
              <c:numCache>
                <c:formatCode>General</c:formatCode>
                <c:ptCount val="15"/>
                <c:pt idx="0">
                  <c:v>5.8486261577155524E-3</c:v>
                </c:pt>
                <c:pt idx="1">
                  <c:v>1.9769077970203469E-2</c:v>
                </c:pt>
                <c:pt idx="2">
                  <c:v>4.1793379092884102E-3</c:v>
                </c:pt>
                <c:pt idx="3">
                  <c:v>0.83150871864200471</c:v>
                </c:pt>
                <c:pt idx="4">
                  <c:v>4.4895730416037435E-2</c:v>
                </c:pt>
                <c:pt idx="5">
                  <c:v>2.5369764314889513E-2</c:v>
                </c:pt>
                <c:pt idx="6">
                  <c:v>2.1928892590924159E-2</c:v>
                </c:pt>
                <c:pt idx="7">
                  <c:v>3.8997858237625592E-4</c:v>
                </c:pt>
                <c:pt idx="8">
                  <c:v>2.9059791060102279E-2</c:v>
                </c:pt>
                <c:pt idx="9">
                  <c:v>1.2699742703212833E-3</c:v>
                </c:pt>
                <c:pt idx="10">
                  <c:v>1.0729619956861128E-2</c:v>
                </c:pt>
                <c:pt idx="11">
                  <c:v>3.1678305527437341E-2</c:v>
                </c:pt>
                <c:pt idx="12">
                  <c:v>4.5789453273927909E-2</c:v>
                </c:pt>
                <c:pt idx="13">
                  <c:v>0.21652260240889645</c:v>
                </c:pt>
                <c:pt idx="14">
                  <c:v>9.206553611407288E-2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F-4DFE-946A-2BD81EEE1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 2 PARSEC IPC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2'!$Q$20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2'!$R$19:$X$19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2'!$R$20:$X$20</c:f>
              <c:numCache>
                <c:formatCode>General</c:formatCode>
                <c:ptCount val="7"/>
                <c:pt idx="0">
                  <c:v>1.3575879033744962</c:v>
                </c:pt>
                <c:pt idx="1">
                  <c:v>1.5591687037854811</c:v>
                </c:pt>
                <c:pt idx="2">
                  <c:v>0.2527329610798873</c:v>
                </c:pt>
                <c:pt idx="3">
                  <c:v>1.3378687942558067</c:v>
                </c:pt>
                <c:pt idx="4">
                  <c:v>1.0375768319615417</c:v>
                </c:pt>
                <c:pt idx="5">
                  <c:v>1.5522044599632683</c:v>
                </c:pt>
                <c:pt idx="6">
                  <c:v>1.0401309763419078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E-42A5-9841-96C868145895}"/>
            </c:ext>
          </c:extLst>
        </c:ser>
        <c:ser>
          <c:idx val="1"/>
          <c:order val="1"/>
          <c:tx>
            <c:strRef>
              <c:f>'Config 2'!$Q$21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2'!$R$19:$X$19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2'!$R$21:$X$21</c:f>
              <c:numCache>
                <c:formatCode>General</c:formatCode>
                <c:ptCount val="7"/>
                <c:pt idx="0">
                  <c:v>1.3575929182695079</c:v>
                </c:pt>
                <c:pt idx="1">
                  <c:v>1.5568294610790145</c:v>
                </c:pt>
                <c:pt idx="2">
                  <c:v>0.25275121450618321</c:v>
                </c:pt>
                <c:pt idx="3">
                  <c:v>1.3378808954205139</c:v>
                </c:pt>
                <c:pt idx="4">
                  <c:v>1.0375099980627682</c:v>
                </c:pt>
                <c:pt idx="5">
                  <c:v>1.5522044613958987</c:v>
                </c:pt>
                <c:pt idx="6">
                  <c:v>1.039937143692373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E-42A5-9841-96C8681458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1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Config 2 PARSEC L2I MPKI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2'!$Q$25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2'!$R$25:$X$25</c:f>
              <c:numCache>
                <c:formatCode>General</c:formatCode>
                <c:ptCount val="7"/>
                <c:pt idx="0">
                  <c:v>1.1396362849959554E-4</c:v>
                </c:pt>
                <c:pt idx="1">
                  <c:v>7.0821979759078182E-3</c:v>
                </c:pt>
                <c:pt idx="2">
                  <c:v>2.7637463924817526E-2</c:v>
                </c:pt>
                <c:pt idx="3">
                  <c:v>9.6419774300592314E-4</c:v>
                </c:pt>
                <c:pt idx="4">
                  <c:v>3.672393129686933E-3</c:v>
                </c:pt>
                <c:pt idx="5">
                  <c:v>1.4019999531732016E-4</c:v>
                </c:pt>
                <c:pt idx="6">
                  <c:v>4.1631516687557742E-3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D-4F3E-A91D-48DC89DCF710}"/>
            </c:ext>
          </c:extLst>
        </c:ser>
        <c:ser>
          <c:idx val="1"/>
          <c:order val="1"/>
          <c:tx>
            <c:strRef>
              <c:f>'Config 2'!$Q$26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2'!$R$24:$X$24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Total</c:v>
                </c:pt>
              </c:strCache>
            </c:strRef>
          </c:cat>
          <c:val>
            <c:numRef>
              <c:f>'Config 2'!$R$26:$X$26</c:f>
              <c:numCache>
                <c:formatCode>General</c:formatCode>
                <c:ptCount val="7"/>
                <c:pt idx="0">
                  <c:v>1.0510253383652452E-4</c:v>
                </c:pt>
                <c:pt idx="1">
                  <c:v>7.0777930524383399E-3</c:v>
                </c:pt>
                <c:pt idx="2">
                  <c:v>2.5885115355701128E-2</c:v>
                </c:pt>
                <c:pt idx="3">
                  <c:v>9.4799883566782999E-4</c:v>
                </c:pt>
                <c:pt idx="4">
                  <c:v>3.6581987247519244E-3</c:v>
                </c:pt>
                <c:pt idx="5">
                  <c:v>1.4119999147152053E-4</c:v>
                </c:pt>
                <c:pt idx="6">
                  <c:v>4.0381931889073106E-3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D-4F3E-A91D-48DC89DCF7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Config 1 SPEC IPC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'Config 1'!$Q$4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1'!$R$4:$AF$4</c:f>
              <c:numCache>
                <c:formatCode>General</c:formatCode>
                <c:ptCount val="15"/>
                <c:pt idx="0">
                  <c:v>0.98723029447653632</c:v>
                </c:pt>
                <c:pt idx="1">
                  <c:v>1.0397718625920809</c:v>
                </c:pt>
                <c:pt idx="2">
                  <c:v>2.0218366241335257</c:v>
                </c:pt>
                <c:pt idx="3">
                  <c:v>0.80873818585442481</c:v>
                </c:pt>
                <c:pt idx="4">
                  <c:v>1.4263232122896905</c:v>
                </c:pt>
                <c:pt idx="5">
                  <c:v>0.55598574312918358</c:v>
                </c:pt>
                <c:pt idx="6">
                  <c:v>0.43992065966407867</c:v>
                </c:pt>
                <c:pt idx="7">
                  <c:v>0.48958447036675012</c:v>
                </c:pt>
                <c:pt idx="8">
                  <c:v>0.12050760422319544</c:v>
                </c:pt>
                <c:pt idx="9">
                  <c:v>0.63225591114913282</c:v>
                </c:pt>
                <c:pt idx="10">
                  <c:v>1.8140096151296208</c:v>
                </c:pt>
                <c:pt idx="11">
                  <c:v>1.2091651503753176</c:v>
                </c:pt>
                <c:pt idx="12">
                  <c:v>0.41664541462169635</c:v>
                </c:pt>
                <c:pt idx="13">
                  <c:v>1.5007865223688865</c:v>
                </c:pt>
                <c:pt idx="14">
                  <c:v>0.5634898973939757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5-4A1B-8EC4-47BCF4FABED5}"/>
            </c:ext>
          </c:extLst>
        </c:ser>
        <c:ser>
          <c:idx val="1"/>
          <c:order val="1"/>
          <c:tx>
            <c:strRef>
              <c:f>'Config 1'!$Q$5</c:f>
              <c:strCache>
                <c:ptCount val="1"/>
                <c:pt idx="0">
                  <c:v>EMISSARY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'Config 1'!$R$3:$AF$3</c:f>
              <c:strCache>
                <c:ptCount val="15"/>
                <c:pt idx="0">
                  <c:v>bzip2</c:v>
                </c:pt>
                <c:pt idx="1">
                  <c:v>cactusADM</c:v>
                </c:pt>
                <c:pt idx="2">
                  <c:v>calculix</c:v>
                </c:pt>
                <c:pt idx="3">
                  <c:v>gcc</c:v>
                </c:pt>
                <c:pt idx="4">
                  <c:v>hmmer</c:v>
                </c:pt>
                <c:pt idx="5">
                  <c:v>lbm</c:v>
                </c:pt>
                <c:pt idx="6">
                  <c:v>leslie3d</c:v>
                </c:pt>
                <c:pt idx="7">
                  <c:v>libquantum</c:v>
                </c:pt>
                <c:pt idx="8">
                  <c:v>mcf</c:v>
                </c:pt>
                <c:pt idx="9">
                  <c:v>milc</c:v>
                </c:pt>
                <c:pt idx="10">
                  <c:v>namd</c:v>
                </c:pt>
                <c:pt idx="11">
                  <c:v>sjeng</c:v>
                </c:pt>
                <c:pt idx="12">
                  <c:v>soplex</c:v>
                </c:pt>
                <c:pt idx="13">
                  <c:v>xalancbmk</c:v>
                </c:pt>
                <c:pt idx="14">
                  <c:v>Total</c:v>
                </c:pt>
              </c:strCache>
            </c:strRef>
          </c:cat>
          <c:val>
            <c:numRef>
              <c:f>'Config 1'!$R$5:$AF$5</c:f>
              <c:numCache>
                <c:formatCode>General</c:formatCode>
                <c:ptCount val="15"/>
                <c:pt idx="0">
                  <c:v>0.98723029447653632</c:v>
                </c:pt>
                <c:pt idx="1">
                  <c:v>1.0397811587731154</c:v>
                </c:pt>
                <c:pt idx="2">
                  <c:v>2.0218366241335257</c:v>
                </c:pt>
                <c:pt idx="3">
                  <c:v>0.8087102778284756</c:v>
                </c:pt>
                <c:pt idx="4">
                  <c:v>1.4263137322440789</c:v>
                </c:pt>
                <c:pt idx="5">
                  <c:v>0.55596681797446035</c:v>
                </c:pt>
                <c:pt idx="6">
                  <c:v>0.44002116582509299</c:v>
                </c:pt>
                <c:pt idx="7">
                  <c:v>0.48958447036675012</c:v>
                </c:pt>
                <c:pt idx="8">
                  <c:v>0.12050760422319544</c:v>
                </c:pt>
                <c:pt idx="9">
                  <c:v>0.63225591114913282</c:v>
                </c:pt>
                <c:pt idx="10">
                  <c:v>1.8140012574002868</c:v>
                </c:pt>
                <c:pt idx="11">
                  <c:v>1.2091651503753176</c:v>
                </c:pt>
                <c:pt idx="12">
                  <c:v>0.41664541462169635</c:v>
                </c:pt>
                <c:pt idx="13">
                  <c:v>1.5008591512173677</c:v>
                </c:pt>
                <c:pt idx="14">
                  <c:v>0.56349743490711568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5-4A1B-8EC4-47BCF4FAB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148992"/>
        <c:axId val="1739648848"/>
      </c:barChart>
      <c:catAx>
        <c:axId val="1733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48848"/>
        <c:crosses val="autoZero"/>
        <c:auto val="1"/>
        <c:lblAlgn val="ctr"/>
        <c:lblOffset val="100"/>
        <c:noMultiLvlLbl val="0"/>
      </c:catAx>
      <c:valAx>
        <c:axId val="17396488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8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3526</xdr:colOff>
      <xdr:row>31</xdr:row>
      <xdr:rowOff>134760</xdr:rowOff>
    </xdr:from>
    <xdr:to>
      <xdr:col>24</xdr:col>
      <xdr:colOff>324555</xdr:colOff>
      <xdr:row>51</xdr:row>
      <xdr:rowOff>162276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4F9638-0536-95D7-990C-06565354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37040</xdr:colOff>
      <xdr:row>53</xdr:row>
      <xdr:rowOff>25399</xdr:rowOff>
    </xdr:from>
    <xdr:to>
      <xdr:col>24</xdr:col>
      <xdr:colOff>345016</xdr:colOff>
      <xdr:row>75</xdr:row>
      <xdr:rowOff>184149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7DF36-0439-41A5-EE18-4F65EE8E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820208</xdr:colOff>
      <xdr:row>31</xdr:row>
      <xdr:rowOff>152399</xdr:rowOff>
    </xdr:from>
    <xdr:to>
      <xdr:col>32</xdr:col>
      <xdr:colOff>0</xdr:colOff>
      <xdr:row>52</xdr:row>
      <xdr:rowOff>10582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E3A01D-57A1-2F0C-BA85-BE564289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820208</xdr:colOff>
      <xdr:row>53</xdr:row>
      <xdr:rowOff>4233</xdr:rowOff>
    </xdr:from>
    <xdr:to>
      <xdr:col>32</xdr:col>
      <xdr:colOff>31750</xdr:colOff>
      <xdr:row>76</xdr:row>
      <xdr:rowOff>10582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C0C130-04EF-8EDE-1792-DA956938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26458</xdr:colOff>
      <xdr:row>31</xdr:row>
      <xdr:rowOff>162983</xdr:rowOff>
    </xdr:from>
    <xdr:to>
      <xdr:col>28</xdr:col>
      <xdr:colOff>190500</xdr:colOff>
      <xdr:row>54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3A05F-E321-3478-03F8-BDFD2970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608541</xdr:colOff>
      <xdr:row>55</xdr:row>
      <xdr:rowOff>25400</xdr:rowOff>
    </xdr:from>
    <xdr:to>
      <xdr:col>28</xdr:col>
      <xdr:colOff>190500</xdr:colOff>
      <xdr:row>78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C1DB7-097A-FE65-EEA3-4FD6FEC1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502707</xdr:colOff>
      <xdr:row>31</xdr:row>
      <xdr:rowOff>152400</xdr:rowOff>
    </xdr:from>
    <xdr:to>
      <xdr:col>38</xdr:col>
      <xdr:colOff>603249</xdr:colOff>
      <xdr:row>54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A9C3D-FF90-A95E-110E-7C27D8EF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492125</xdr:colOff>
      <xdr:row>54</xdr:row>
      <xdr:rowOff>173566</xdr:rowOff>
    </xdr:from>
    <xdr:to>
      <xdr:col>38</xdr:col>
      <xdr:colOff>603250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55533-FC3E-44A1-7BA3-AB258915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32</xdr:row>
      <xdr:rowOff>4234</xdr:rowOff>
    </xdr:from>
    <xdr:to>
      <xdr:col>28</xdr:col>
      <xdr:colOff>21167</xdr:colOff>
      <xdr:row>53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F9DF-0C33-D9B1-0A10-D76EB383C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597958</xdr:colOff>
      <xdr:row>54</xdr:row>
      <xdr:rowOff>110067</xdr:rowOff>
    </xdr:from>
    <xdr:to>
      <xdr:col>28</xdr:col>
      <xdr:colOff>21167</xdr:colOff>
      <xdr:row>80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5CC40-01E8-8849-9BAD-D8BA227D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487588</xdr:colOff>
      <xdr:row>32</xdr:row>
      <xdr:rowOff>25400</xdr:rowOff>
    </xdr:from>
    <xdr:to>
      <xdr:col>37</xdr:col>
      <xdr:colOff>355296</xdr:colOff>
      <xdr:row>53</xdr:row>
      <xdr:rowOff>74084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F4C32-74F2-740E-914F-E1D559A7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470958</xdr:colOff>
      <xdr:row>54</xdr:row>
      <xdr:rowOff>99483</xdr:rowOff>
    </xdr:from>
    <xdr:to>
      <xdr:col>37</xdr:col>
      <xdr:colOff>328082</xdr:colOff>
      <xdr:row>80</xdr:row>
      <xdr:rowOff>105834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F8790-C1E8-1D55-62E6-8E46DDA6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3DAC-78AE-4062-8B4C-060DC8C8F3CE}">
  <dimension ref="B2:AF52"/>
  <sheetViews>
    <sheetView topLeftCell="S38" zoomScaleNormal="100" workbookViewId="0">
      <selection activeCell="Y52" sqref="Y52"/>
    </sheetView>
  </sheetViews>
  <sheetFormatPr defaultRowHeight="14.5" x14ac:dyDescent="0.35"/>
  <cols>
    <col min="2" max="2" width="12.1796875" bestFit="1" customWidth="1"/>
    <col min="3" max="3" width="11.81640625" bestFit="1" customWidth="1"/>
    <col min="4" max="4" width="10.81640625" bestFit="1" customWidth="1"/>
    <col min="5" max="9" width="11.81640625" bestFit="1" customWidth="1"/>
    <col min="10" max="10" width="9.81640625" bestFit="1" customWidth="1"/>
    <col min="11" max="11" width="10.08984375" bestFit="1" customWidth="1"/>
    <col min="12" max="12" width="9.1796875" bestFit="1" customWidth="1"/>
    <col min="13" max="14" width="9.81640625" bestFit="1" customWidth="1"/>
    <col min="17" max="17" width="18.6328125" bestFit="1" customWidth="1"/>
    <col min="18" max="32" width="11.81640625" bestFit="1" customWidth="1"/>
  </cols>
  <sheetData>
    <row r="2" spans="2:32" x14ac:dyDescent="0.35">
      <c r="B2" s="1" t="s">
        <v>18</v>
      </c>
      <c r="Q2" t="s">
        <v>37</v>
      </c>
    </row>
    <row r="3" spans="2:32" x14ac:dyDescent="0.35">
      <c r="B3" t="s">
        <v>0</v>
      </c>
      <c r="C3" t="s">
        <v>16</v>
      </c>
      <c r="D3" t="s">
        <v>17</v>
      </c>
      <c r="E3" t="s">
        <v>26</v>
      </c>
      <c r="F3" t="s">
        <v>25</v>
      </c>
      <c r="G3" t="s">
        <v>35</v>
      </c>
      <c r="H3" t="s">
        <v>28</v>
      </c>
      <c r="I3" t="s">
        <v>27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36</v>
      </c>
      <c r="R3" t="s">
        <v>1</v>
      </c>
      <c r="S3" t="s">
        <v>9</v>
      </c>
      <c r="T3" t="s">
        <v>13</v>
      </c>
      <c r="U3" t="s">
        <v>2</v>
      </c>
      <c r="V3" t="s">
        <v>4</v>
      </c>
      <c r="W3" t="s">
        <v>14</v>
      </c>
      <c r="X3" t="s">
        <v>10</v>
      </c>
      <c r="Y3" t="s">
        <v>6</v>
      </c>
      <c r="Z3" t="s">
        <v>3</v>
      </c>
      <c r="AA3" t="s">
        <v>8</v>
      </c>
      <c r="AB3" t="s">
        <v>11</v>
      </c>
      <c r="AC3" t="s">
        <v>5</v>
      </c>
      <c r="AD3" t="s">
        <v>12</v>
      </c>
      <c r="AE3" t="s">
        <v>7</v>
      </c>
      <c r="AF3" t="s">
        <v>15</v>
      </c>
    </row>
    <row r="4" spans="2:32" x14ac:dyDescent="0.35">
      <c r="B4" t="s">
        <v>1</v>
      </c>
      <c r="C4">
        <v>207811106</v>
      </c>
      <c r="D4">
        <v>46102285</v>
      </c>
      <c r="E4">
        <f>C4+D4</f>
        <v>253913391</v>
      </c>
      <c r="F4">
        <v>100010971</v>
      </c>
      <c r="G4">
        <f>F4/E4</f>
        <v>0.3938782850566554</v>
      </c>
      <c r="H4">
        <v>1.8446744073630401E+19</v>
      </c>
      <c r="I4">
        <v>90999182</v>
      </c>
      <c r="J4">
        <v>3600709</v>
      </c>
      <c r="K4">
        <v>182618</v>
      </c>
      <c r="L4">
        <v>2201840</v>
      </c>
      <c r="M4">
        <v>178794</v>
      </c>
      <c r="N4">
        <v>2201840</v>
      </c>
      <c r="O4">
        <f>M4*1000/F4</f>
        <v>1.7877438666203931</v>
      </c>
      <c r="Q4" t="s">
        <v>18</v>
      </c>
      <c r="R4">
        <f>G4</f>
        <v>0.3938782850566554</v>
      </c>
      <c r="S4">
        <f>G5</f>
        <v>7.5910058561316496E-2</v>
      </c>
      <c r="T4">
        <f>G6</f>
        <v>1.3480513306748354</v>
      </c>
      <c r="U4">
        <f>G7</f>
        <v>0.15165973558126197</v>
      </c>
      <c r="V4">
        <f>G8</f>
        <v>0.51056482481001098</v>
      </c>
      <c r="W4">
        <f>G9</f>
        <v>0.45386624512465501</v>
      </c>
      <c r="X4">
        <f>G10</f>
        <v>0.33750233463161478</v>
      </c>
      <c r="Y4">
        <f>G11</f>
        <v>0.47252138816973022</v>
      </c>
      <c r="Z4">
        <f>G12</f>
        <v>9.3181760021958243E-2</v>
      </c>
      <c r="AA4">
        <f>G13</f>
        <v>0.60554279661780253</v>
      </c>
      <c r="AB4">
        <f>G14</f>
        <v>0.17231467373213608</v>
      </c>
      <c r="AC4">
        <f>G15</f>
        <v>0.20152557450967412</v>
      </c>
      <c r="AD4">
        <f>G16</f>
        <v>0.27604204093811868</v>
      </c>
      <c r="AE4">
        <f>G17</f>
        <v>0.12596178309931422</v>
      </c>
      <c r="AF4">
        <f>G18</f>
        <v>0.20896054534033606</v>
      </c>
    </row>
    <row r="5" spans="2:32" x14ac:dyDescent="0.35">
      <c r="B5" t="s">
        <v>9</v>
      </c>
      <c r="C5">
        <v>1221421322</v>
      </c>
      <c r="D5">
        <v>95934479</v>
      </c>
      <c r="E5">
        <f t="shared" ref="E5:E17" si="0">C5+D5</f>
        <v>1317355801</v>
      </c>
      <c r="F5">
        <v>100000556</v>
      </c>
      <c r="G5">
        <f t="shared" ref="G5:G17" si="1">F5/E5</f>
        <v>7.5910058561316496E-2</v>
      </c>
      <c r="H5">
        <v>1.8446744072646101E+19</v>
      </c>
      <c r="I5">
        <v>1112612138</v>
      </c>
      <c r="J5">
        <v>2230846</v>
      </c>
      <c r="K5">
        <v>9791334</v>
      </c>
      <c r="L5">
        <v>4499674</v>
      </c>
      <c r="M5">
        <v>9790947</v>
      </c>
      <c r="N5">
        <v>4499674</v>
      </c>
      <c r="O5">
        <f t="shared" ref="O5:O18" si="2">M5*1000/F5</f>
        <v>97.908925626373517</v>
      </c>
      <c r="Q5" t="s">
        <v>34</v>
      </c>
      <c r="R5">
        <f>G30</f>
        <v>0.39391906505967406</v>
      </c>
      <c r="S5">
        <f>G31</f>
        <v>8.0740962504295674E-2</v>
      </c>
      <c r="T5">
        <f>G32</f>
        <v>1.3475734986882684</v>
      </c>
      <c r="U5">
        <f>G33</f>
        <v>0.15264506974183858</v>
      </c>
      <c r="V5">
        <f>G34</f>
        <v>0.51013966911948239</v>
      </c>
      <c r="W5">
        <f>G35</f>
        <v>0.45393375478010511</v>
      </c>
      <c r="X5">
        <f>G36</f>
        <v>0.33755990717433537</v>
      </c>
      <c r="Y5">
        <f>G37</f>
        <v>0.47252138816973022</v>
      </c>
      <c r="Z5">
        <f>G38</f>
        <v>9.3246771210021118E-2</v>
      </c>
      <c r="AA5">
        <f>G39</f>
        <v>0.60549265070890301</v>
      </c>
      <c r="AB5">
        <f>G40</f>
        <v>0.19120611348632918</v>
      </c>
      <c r="AC5">
        <f>G41</f>
        <v>0.20153975866743573</v>
      </c>
      <c r="AD5">
        <f>G42</f>
        <v>0.27563756987089733</v>
      </c>
      <c r="AE5">
        <f>G43</f>
        <v>0.12793839252249517</v>
      </c>
      <c r="AF5">
        <f>G44</f>
        <v>0.21383674071285225</v>
      </c>
    </row>
    <row r="6" spans="2:32" x14ac:dyDescent="0.35">
      <c r="B6" t="s">
        <v>13</v>
      </c>
      <c r="C6">
        <v>68990086</v>
      </c>
      <c r="D6">
        <v>5198925</v>
      </c>
      <c r="E6">
        <f t="shared" si="0"/>
        <v>74189011</v>
      </c>
      <c r="F6">
        <v>100010595</v>
      </c>
      <c r="G6">
        <f t="shared" si="1"/>
        <v>1.3480513306748354</v>
      </c>
      <c r="H6">
        <v>1.84467440737002E+19</v>
      </c>
      <c r="I6">
        <v>50536159</v>
      </c>
      <c r="J6">
        <v>935296</v>
      </c>
      <c r="K6">
        <v>87694</v>
      </c>
      <c r="L6">
        <v>187039</v>
      </c>
      <c r="M6">
        <v>87570</v>
      </c>
      <c r="N6">
        <v>187039</v>
      </c>
      <c r="O6">
        <f t="shared" si="2"/>
        <v>0.87560722941404356</v>
      </c>
    </row>
    <row r="7" spans="2:32" x14ac:dyDescent="0.35">
      <c r="B7" t="s">
        <v>2</v>
      </c>
      <c r="C7">
        <v>547392488</v>
      </c>
      <c r="D7">
        <v>112004956</v>
      </c>
      <c r="E7">
        <f t="shared" si="0"/>
        <v>659397444</v>
      </c>
      <c r="F7">
        <v>100004042</v>
      </c>
      <c r="G7">
        <f t="shared" si="1"/>
        <v>0.15165973558126197</v>
      </c>
      <c r="H7">
        <v>1.8446744073394301E+19</v>
      </c>
      <c r="I7">
        <v>321555558</v>
      </c>
      <c r="J7">
        <v>2191036</v>
      </c>
      <c r="K7">
        <v>3075969</v>
      </c>
      <c r="L7">
        <v>2155991</v>
      </c>
      <c r="M7">
        <v>2955054</v>
      </c>
      <c r="N7">
        <v>2155991</v>
      </c>
      <c r="O7">
        <f t="shared" si="2"/>
        <v>29.549345615450225</v>
      </c>
      <c r="Q7" t="s">
        <v>38</v>
      </c>
    </row>
    <row r="8" spans="2:32" x14ac:dyDescent="0.35">
      <c r="B8" t="s">
        <v>4</v>
      </c>
      <c r="C8">
        <v>162012170</v>
      </c>
      <c r="D8">
        <v>33853217</v>
      </c>
      <c r="E8">
        <f t="shared" si="0"/>
        <v>195865387</v>
      </c>
      <c r="F8">
        <v>100001977</v>
      </c>
      <c r="G8">
        <f t="shared" si="1"/>
        <v>0.51056482481001098</v>
      </c>
      <c r="H8">
        <v>1.8446744073700301E+19</v>
      </c>
      <c r="I8">
        <v>8853828</v>
      </c>
      <c r="J8">
        <v>1568521</v>
      </c>
      <c r="K8">
        <v>123367</v>
      </c>
      <c r="L8">
        <v>1511570</v>
      </c>
      <c r="M8">
        <v>121113</v>
      </c>
      <c r="N8">
        <v>1511570</v>
      </c>
      <c r="O8">
        <f t="shared" si="2"/>
        <v>1.2111060564332643</v>
      </c>
      <c r="R8" t="s">
        <v>1</v>
      </c>
      <c r="S8" t="s">
        <v>9</v>
      </c>
      <c r="T8" t="s">
        <v>13</v>
      </c>
      <c r="U8" t="s">
        <v>2</v>
      </c>
      <c r="V8" t="s">
        <v>4</v>
      </c>
      <c r="W8" t="s">
        <v>14</v>
      </c>
      <c r="X8" t="s">
        <v>10</v>
      </c>
      <c r="Y8" t="s">
        <v>6</v>
      </c>
      <c r="Z8" t="s">
        <v>3</v>
      </c>
      <c r="AA8" t="s">
        <v>8</v>
      </c>
      <c r="AB8" t="s">
        <v>11</v>
      </c>
      <c r="AC8" t="s">
        <v>5</v>
      </c>
      <c r="AD8" t="s">
        <v>12</v>
      </c>
      <c r="AE8" t="s">
        <v>7</v>
      </c>
      <c r="AF8" t="s">
        <v>15</v>
      </c>
    </row>
    <row r="9" spans="2:32" x14ac:dyDescent="0.35">
      <c r="B9" t="s">
        <v>14</v>
      </c>
      <c r="C9">
        <v>184452270</v>
      </c>
      <c r="D9">
        <v>35882906</v>
      </c>
      <c r="E9">
        <f t="shared" si="0"/>
        <v>220335176</v>
      </c>
      <c r="F9">
        <v>100002699</v>
      </c>
      <c r="G9">
        <f t="shared" si="1"/>
        <v>0.45386624512465501</v>
      </c>
      <c r="H9">
        <v>1.84467440736519E+19</v>
      </c>
      <c r="I9">
        <v>63372435</v>
      </c>
      <c r="J9">
        <v>920362</v>
      </c>
      <c r="K9">
        <v>1219911</v>
      </c>
      <c r="L9">
        <v>944024</v>
      </c>
      <c r="M9">
        <v>1219805</v>
      </c>
      <c r="N9">
        <v>944024</v>
      </c>
      <c r="O9">
        <f t="shared" si="2"/>
        <v>12.197720783516052</v>
      </c>
      <c r="Q9" t="s">
        <v>18</v>
      </c>
      <c r="R9">
        <f>O4</f>
        <v>1.7877438666203931</v>
      </c>
      <c r="S9">
        <f>O5</f>
        <v>97.908925626373517</v>
      </c>
      <c r="T9">
        <f>O6</f>
        <v>0.87560722941404356</v>
      </c>
      <c r="U9">
        <f>O7</f>
        <v>29.549345615450225</v>
      </c>
      <c r="V9">
        <f>O8</f>
        <v>1.2111060564332643</v>
      </c>
      <c r="W9">
        <f>O9</f>
        <v>12.197720783516052</v>
      </c>
      <c r="X9">
        <f>O10</f>
        <v>1.7882664450105443</v>
      </c>
      <c r="Y9">
        <f>O11</f>
        <v>0.57510960317437376</v>
      </c>
      <c r="Z9">
        <f>O12</f>
        <v>7.0223137931752406</v>
      </c>
      <c r="AA9">
        <f>O13</f>
        <v>1.6701496783053973</v>
      </c>
      <c r="AB9">
        <f>O14</f>
        <v>72.905231089478818</v>
      </c>
      <c r="AC9">
        <f>O15</f>
        <v>22.025166536106681</v>
      </c>
      <c r="AD9">
        <f>O16</f>
        <v>3.5648354605635859</v>
      </c>
      <c r="AE9">
        <f>O17</f>
        <v>42.629865983127004</v>
      </c>
      <c r="AF9">
        <f>O18</f>
        <v>21.121835378269534</v>
      </c>
    </row>
    <row r="10" spans="2:32" x14ac:dyDescent="0.35">
      <c r="B10" t="s">
        <v>10</v>
      </c>
      <c r="C10">
        <v>234702266</v>
      </c>
      <c r="D10">
        <v>61602511</v>
      </c>
      <c r="E10">
        <f t="shared" si="0"/>
        <v>296304777</v>
      </c>
      <c r="F10">
        <v>100003554</v>
      </c>
      <c r="G10">
        <f t="shared" si="1"/>
        <v>0.33750233463161478</v>
      </c>
      <c r="H10">
        <v>1.8446744073691601E+19</v>
      </c>
      <c r="I10">
        <v>16125230</v>
      </c>
      <c r="J10">
        <v>785870</v>
      </c>
      <c r="K10">
        <v>178848</v>
      </c>
      <c r="L10">
        <v>2850881</v>
      </c>
      <c r="M10">
        <v>178833</v>
      </c>
      <c r="N10">
        <v>2850881</v>
      </c>
      <c r="O10">
        <f t="shared" si="2"/>
        <v>1.7882664450105443</v>
      </c>
      <c r="Q10" t="s">
        <v>34</v>
      </c>
      <c r="R10">
        <f>O30</f>
        <v>1.7318918637411604</v>
      </c>
      <c r="S10">
        <f>O31</f>
        <v>94.172907486861234</v>
      </c>
      <c r="T10">
        <f>O32</f>
        <v>0.88566599928228751</v>
      </c>
      <c r="U10">
        <f>O33</f>
        <v>28.997693723330357</v>
      </c>
      <c r="V10">
        <f>O34</f>
        <v>1.2343158320960075</v>
      </c>
      <c r="W10">
        <f>O35</f>
        <v>12.107130379103388</v>
      </c>
      <c r="X10">
        <f>O36</f>
        <v>1.8057266264464327</v>
      </c>
      <c r="Y10">
        <f>O37</f>
        <v>0.57510960317437376</v>
      </c>
      <c r="Z10">
        <f>O38</f>
        <v>7.0013907562454207</v>
      </c>
      <c r="AA10">
        <f>O39</f>
        <v>1.6918314080492041</v>
      </c>
      <c r="AB10">
        <f>O40</f>
        <v>66.86617545963847</v>
      </c>
      <c r="AC10">
        <f>O41</f>
        <v>22.024597038805524</v>
      </c>
      <c r="AD10">
        <f>O42</f>
        <v>3.7460570070874128</v>
      </c>
      <c r="AE10">
        <f>O43</f>
        <v>41.381921100994163</v>
      </c>
      <c r="AF10">
        <f>O44</f>
        <v>20.301409497054074</v>
      </c>
    </row>
    <row r="11" spans="2:32" x14ac:dyDescent="0.35">
      <c r="B11" t="s">
        <v>6</v>
      </c>
      <c r="C11">
        <v>170992103</v>
      </c>
      <c r="D11">
        <v>40638675</v>
      </c>
      <c r="E11">
        <f t="shared" si="0"/>
        <v>211630778</v>
      </c>
      <c r="F11">
        <v>100000069</v>
      </c>
      <c r="G11">
        <f t="shared" si="1"/>
        <v>0.47252138816973022</v>
      </c>
      <c r="H11">
        <v>1.8446744073695601E+19</v>
      </c>
      <c r="I11">
        <v>14546369</v>
      </c>
      <c r="J11">
        <v>1091322</v>
      </c>
      <c r="K11">
        <v>57511</v>
      </c>
      <c r="L11">
        <v>2524456</v>
      </c>
      <c r="M11">
        <v>57511</v>
      </c>
      <c r="N11">
        <v>2524456</v>
      </c>
      <c r="O11">
        <f t="shared" si="2"/>
        <v>0.57510960317437376</v>
      </c>
    </row>
    <row r="12" spans="2:32" x14ac:dyDescent="0.35">
      <c r="B12" t="s">
        <v>3</v>
      </c>
      <c r="C12">
        <v>872642433</v>
      </c>
      <c r="D12">
        <v>200536030</v>
      </c>
      <c r="E12">
        <f t="shared" si="0"/>
        <v>1073178463</v>
      </c>
      <c r="F12">
        <v>100000658</v>
      </c>
      <c r="G12">
        <f t="shared" si="1"/>
        <v>9.3181760021958243E-2</v>
      </c>
      <c r="H12">
        <v>1.8446744073325001E+19</v>
      </c>
      <c r="I12">
        <v>324110998</v>
      </c>
      <c r="J12">
        <v>2785589</v>
      </c>
      <c r="K12">
        <v>702243</v>
      </c>
      <c r="L12">
        <v>13394027</v>
      </c>
      <c r="M12">
        <v>702236</v>
      </c>
      <c r="N12">
        <v>13394027</v>
      </c>
      <c r="O12">
        <f t="shared" si="2"/>
        <v>7.0223137931752406</v>
      </c>
      <c r="Q12" t="s">
        <v>39</v>
      </c>
    </row>
    <row r="13" spans="2:32" x14ac:dyDescent="0.35">
      <c r="B13" t="s">
        <v>8</v>
      </c>
      <c r="C13">
        <v>137821798</v>
      </c>
      <c r="D13">
        <v>27328227</v>
      </c>
      <c r="E13">
        <f t="shared" si="0"/>
        <v>165150025</v>
      </c>
      <c r="F13">
        <v>100005408</v>
      </c>
      <c r="G13">
        <f t="shared" si="1"/>
        <v>0.60554279661780253</v>
      </c>
      <c r="H13">
        <v>1.8446744073702001E+19</v>
      </c>
      <c r="I13">
        <v>13846934</v>
      </c>
      <c r="J13">
        <v>791478</v>
      </c>
      <c r="K13">
        <v>167025</v>
      </c>
      <c r="L13">
        <v>1517832</v>
      </c>
      <c r="M13">
        <v>167024</v>
      </c>
      <c r="N13">
        <v>1517832</v>
      </c>
      <c r="O13">
        <f t="shared" si="2"/>
        <v>1.6701496783053973</v>
      </c>
      <c r="R13" t="s">
        <v>1</v>
      </c>
      <c r="S13" t="s">
        <v>9</v>
      </c>
      <c r="T13" t="s">
        <v>13</v>
      </c>
      <c r="U13" t="s">
        <v>2</v>
      </c>
      <c r="V13" t="s">
        <v>4</v>
      </c>
      <c r="W13" t="s">
        <v>14</v>
      </c>
      <c r="X13" t="s">
        <v>10</v>
      </c>
      <c r="Y13" t="s">
        <v>6</v>
      </c>
      <c r="Z13" t="s">
        <v>3</v>
      </c>
      <c r="AA13" t="s">
        <v>8</v>
      </c>
      <c r="AB13" t="s">
        <v>11</v>
      </c>
      <c r="AC13" t="s">
        <v>5</v>
      </c>
      <c r="AD13" t="s">
        <v>12</v>
      </c>
      <c r="AE13" t="s">
        <v>7</v>
      </c>
      <c r="AF13" t="s">
        <v>15</v>
      </c>
    </row>
    <row r="14" spans="2:32" x14ac:dyDescent="0.35">
      <c r="B14" t="s">
        <v>11</v>
      </c>
      <c r="C14">
        <v>529780624</v>
      </c>
      <c r="D14">
        <v>50560718</v>
      </c>
      <c r="E14">
        <f t="shared" si="0"/>
        <v>580341342</v>
      </c>
      <c r="F14">
        <v>100001329</v>
      </c>
      <c r="G14">
        <f t="shared" si="1"/>
        <v>0.17231467373213608</v>
      </c>
      <c r="H14">
        <v>1.8446744073278401E+19</v>
      </c>
      <c r="I14">
        <v>471161117</v>
      </c>
      <c r="J14">
        <v>3321135</v>
      </c>
      <c r="K14">
        <v>8679093</v>
      </c>
      <c r="L14">
        <v>80031</v>
      </c>
      <c r="M14">
        <v>7290620</v>
      </c>
      <c r="N14">
        <v>80031</v>
      </c>
      <c r="O14">
        <f t="shared" si="2"/>
        <v>72.905231089478818</v>
      </c>
      <c r="Q14" t="s">
        <v>18</v>
      </c>
      <c r="R14">
        <f>J4</f>
        <v>3600709</v>
      </c>
      <c r="S14">
        <f>J5</f>
        <v>2230846</v>
      </c>
      <c r="T14">
        <f>J6</f>
        <v>935296</v>
      </c>
      <c r="U14">
        <f>J7</f>
        <v>2191036</v>
      </c>
      <c r="V14">
        <f>J8</f>
        <v>1568521</v>
      </c>
      <c r="W14">
        <f>J9</f>
        <v>920362</v>
      </c>
      <c r="X14">
        <f>J10</f>
        <v>785870</v>
      </c>
      <c r="Y14">
        <f>J11</f>
        <v>1091322</v>
      </c>
      <c r="Z14">
        <f>J12</f>
        <v>2785589</v>
      </c>
      <c r="AA14">
        <f>J13</f>
        <v>791478</v>
      </c>
      <c r="AB14">
        <f>J14</f>
        <v>3321135</v>
      </c>
      <c r="AC14">
        <f>J15</f>
        <v>2894837</v>
      </c>
      <c r="AD14">
        <f>J16</f>
        <v>1858965</v>
      </c>
      <c r="AE14">
        <f>J17</f>
        <v>3495574</v>
      </c>
      <c r="AF14">
        <f>J18</f>
        <v>28471540</v>
      </c>
    </row>
    <row r="15" spans="2:32" x14ac:dyDescent="0.35">
      <c r="B15" t="s">
        <v>5</v>
      </c>
      <c r="C15">
        <v>415872047</v>
      </c>
      <c r="D15">
        <v>80349275</v>
      </c>
      <c r="E15">
        <f t="shared" si="0"/>
        <v>496221322</v>
      </c>
      <c r="F15">
        <v>100001287</v>
      </c>
      <c r="G15">
        <f t="shared" si="1"/>
        <v>0.20152557450967412</v>
      </c>
      <c r="H15">
        <v>1.84467440734278E+19</v>
      </c>
      <c r="I15">
        <v>314946105</v>
      </c>
      <c r="J15">
        <v>2894837</v>
      </c>
      <c r="K15">
        <v>3959350</v>
      </c>
      <c r="L15">
        <v>1533031</v>
      </c>
      <c r="M15">
        <v>2202545</v>
      </c>
      <c r="N15">
        <v>1533031</v>
      </c>
      <c r="O15">
        <f t="shared" si="2"/>
        <v>22.025166536106681</v>
      </c>
      <c r="Q15" t="s">
        <v>34</v>
      </c>
      <c r="R15">
        <f>J30</f>
        <v>3596830</v>
      </c>
      <c r="S15">
        <f>J31</f>
        <v>2221755</v>
      </c>
      <c r="T15">
        <f>J32</f>
        <v>929835</v>
      </c>
      <c r="U15">
        <f>J33</f>
        <v>2185822</v>
      </c>
      <c r="V15">
        <f>J34</f>
        <v>1564684</v>
      </c>
      <c r="W15">
        <f>J35</f>
        <v>920960</v>
      </c>
      <c r="X15">
        <f>J36</f>
        <v>786225</v>
      </c>
      <c r="Y15">
        <f>J37</f>
        <v>1091322</v>
      </c>
      <c r="Z15">
        <f>J38</f>
        <v>2781741</v>
      </c>
      <c r="AA15">
        <f>J39</f>
        <v>790311</v>
      </c>
      <c r="AB15">
        <f>J40</f>
        <v>3318703</v>
      </c>
      <c r="AC15">
        <f>J41</f>
        <v>2893709</v>
      </c>
      <c r="AD15">
        <f>J42</f>
        <v>1853111</v>
      </c>
      <c r="AE15">
        <f>J43</f>
        <v>3490451</v>
      </c>
      <c r="AF15">
        <f>J44</f>
        <v>28425459</v>
      </c>
    </row>
    <row r="16" spans="2:32" x14ac:dyDescent="0.35">
      <c r="B16" t="s">
        <v>12</v>
      </c>
      <c r="C16">
        <v>296211723</v>
      </c>
      <c r="D16">
        <v>66061544</v>
      </c>
      <c r="E16">
        <f t="shared" si="0"/>
        <v>362273267</v>
      </c>
      <c r="F16">
        <v>100002652</v>
      </c>
      <c r="G16">
        <f t="shared" si="1"/>
        <v>0.27604204093811868</v>
      </c>
      <c r="H16">
        <v>1.8446744073591501E+19</v>
      </c>
      <c r="I16">
        <v>115470534</v>
      </c>
      <c r="J16">
        <v>1858965</v>
      </c>
      <c r="K16">
        <v>357593</v>
      </c>
      <c r="L16">
        <v>3991717</v>
      </c>
      <c r="M16">
        <v>356493</v>
      </c>
      <c r="N16">
        <v>3991717</v>
      </c>
      <c r="O16">
        <f t="shared" si="2"/>
        <v>3.5648354605635859</v>
      </c>
    </row>
    <row r="17" spans="2:24" x14ac:dyDescent="0.35">
      <c r="B17" t="s">
        <v>7</v>
      </c>
      <c r="C17">
        <v>658342412</v>
      </c>
      <c r="D17">
        <v>135551113</v>
      </c>
      <c r="E17">
        <f t="shared" si="0"/>
        <v>793893525</v>
      </c>
      <c r="F17">
        <v>100000244</v>
      </c>
      <c r="G17">
        <f t="shared" si="1"/>
        <v>0.12596178309931422</v>
      </c>
      <c r="H17">
        <v>1.8446744073282099E+19</v>
      </c>
      <c r="I17">
        <v>441446715</v>
      </c>
      <c r="J17">
        <v>3495574</v>
      </c>
      <c r="K17">
        <v>4399744</v>
      </c>
      <c r="L17">
        <v>4667731</v>
      </c>
      <c r="M17">
        <v>4262997</v>
      </c>
      <c r="N17">
        <v>4667731</v>
      </c>
      <c r="O17">
        <f t="shared" si="2"/>
        <v>42.629865983127004</v>
      </c>
    </row>
    <row r="18" spans="2:24" x14ac:dyDescent="0.35">
      <c r="B18" t="s">
        <v>15</v>
      </c>
      <c r="C18">
        <f>SUM(C4:C17)</f>
        <v>5708444848</v>
      </c>
      <c r="D18">
        <f>SUM(D4:D17)</f>
        <v>991604861</v>
      </c>
      <c r="E18">
        <f>SUM(E4:E17)</f>
        <v>6700049709</v>
      </c>
      <c r="F18">
        <f>SUM(F4:F17)</f>
        <v>1400046041</v>
      </c>
      <c r="G18">
        <f>F18/E18</f>
        <v>0.20896054534033606</v>
      </c>
      <c r="J18">
        <f>SUM(J4:J17)</f>
        <v>28471540</v>
      </c>
      <c r="M18">
        <f>SUM(M4:M17)</f>
        <v>29571542</v>
      </c>
      <c r="O18">
        <f t="shared" si="2"/>
        <v>21.121835378269534</v>
      </c>
      <c r="Q18" t="s">
        <v>37</v>
      </c>
    </row>
    <row r="19" spans="2:24" x14ac:dyDescent="0.35">
      <c r="R19" t="s">
        <v>19</v>
      </c>
      <c r="S19" t="s">
        <v>20</v>
      </c>
      <c r="T19" t="s">
        <v>21</v>
      </c>
      <c r="U19" t="s">
        <v>22</v>
      </c>
      <c r="V19" t="s">
        <v>23</v>
      </c>
      <c r="W19" t="s">
        <v>24</v>
      </c>
      <c r="X19" t="s">
        <v>15</v>
      </c>
    </row>
    <row r="20" spans="2:24" x14ac:dyDescent="0.35">
      <c r="B20" t="s">
        <v>19</v>
      </c>
      <c r="C20">
        <v>5276461858</v>
      </c>
      <c r="D20">
        <v>170290962</v>
      </c>
      <c r="E20">
        <f t="shared" ref="E20:E25" si="3">C20+D20</f>
        <v>5446752820</v>
      </c>
      <c r="F20">
        <v>4062699402</v>
      </c>
      <c r="G20">
        <f>F20/E20</f>
        <v>0.74589384469258879</v>
      </c>
      <c r="H20">
        <v>1.8446744070995599E+19</v>
      </c>
      <c r="I20">
        <v>2829301527</v>
      </c>
      <c r="J20">
        <v>75169867</v>
      </c>
      <c r="K20">
        <v>120113171</v>
      </c>
      <c r="L20">
        <v>21289284</v>
      </c>
      <c r="M20">
        <v>40885878</v>
      </c>
      <c r="N20">
        <v>21289284</v>
      </c>
      <c r="O20">
        <f>M20*1000/F20</f>
        <v>10.06372215967358</v>
      </c>
      <c r="Q20" t="s">
        <v>18</v>
      </c>
      <c r="R20">
        <f>G20</f>
        <v>0.74589384469258879</v>
      </c>
      <c r="S20">
        <f>G21</f>
        <v>0.44516246584043856</v>
      </c>
      <c r="T20">
        <f>G22</f>
        <v>0.20693933649703453</v>
      </c>
      <c r="U20">
        <f>G23</f>
        <v>1.1059342174974058</v>
      </c>
      <c r="V20">
        <f>G24</f>
        <v>0.6183479954739366</v>
      </c>
      <c r="W20">
        <f>G25</f>
        <v>0.5716522914793668</v>
      </c>
      <c r="X20">
        <f>G26</f>
        <v>0.55626939163154066</v>
      </c>
    </row>
    <row r="21" spans="2:24" x14ac:dyDescent="0.35">
      <c r="B21" t="s">
        <v>20</v>
      </c>
      <c r="C21">
        <v>9962932012</v>
      </c>
      <c r="D21">
        <v>1268927652</v>
      </c>
      <c r="E21">
        <f t="shared" si="3"/>
        <v>11231859664</v>
      </c>
      <c r="F21">
        <v>5000002344</v>
      </c>
      <c r="G21">
        <f t="shared" ref="G21:G25" si="4">F21/E21</f>
        <v>0.44516246584043856</v>
      </c>
      <c r="H21">
        <v>1.8446744068701999E+19</v>
      </c>
      <c r="I21">
        <v>5386097051</v>
      </c>
      <c r="J21">
        <v>119295944</v>
      </c>
      <c r="K21">
        <v>97846221</v>
      </c>
      <c r="L21">
        <v>59476804</v>
      </c>
      <c r="M21">
        <v>66807798</v>
      </c>
      <c r="N21">
        <v>59476804</v>
      </c>
      <c r="O21">
        <f t="shared" ref="O21:O25" si="5">M21*1000/F21</f>
        <v>13.361553336103796</v>
      </c>
      <c r="Q21" t="s">
        <v>34</v>
      </c>
      <c r="R21">
        <f>G46</f>
        <v>0.80217602373866626</v>
      </c>
      <c r="S21">
        <f>G47</f>
        <v>0.44681712100144672</v>
      </c>
      <c r="T21">
        <f>G48</f>
        <v>0.20917209403853099</v>
      </c>
      <c r="U21">
        <f>G49</f>
        <v>1.1082673556722114</v>
      </c>
      <c r="V21">
        <f>G50</f>
        <v>0.61821571057487923</v>
      </c>
      <c r="W21">
        <f>G51</f>
        <v>0.56852764893088492</v>
      </c>
      <c r="X21">
        <f>G52</f>
        <v>0.56198405334476675</v>
      </c>
    </row>
    <row r="22" spans="2:24" x14ac:dyDescent="0.35">
      <c r="B22" t="s">
        <v>21</v>
      </c>
      <c r="C22">
        <v>7155631728</v>
      </c>
      <c r="D22">
        <v>1164551221</v>
      </c>
      <c r="E22">
        <f t="shared" si="3"/>
        <v>8320182949</v>
      </c>
      <c r="F22">
        <v>1721773139</v>
      </c>
      <c r="G22">
        <f t="shared" si="4"/>
        <v>0.20693933649703453</v>
      </c>
      <c r="H22">
        <v>1.84467440714479E+19</v>
      </c>
      <c r="I22">
        <v>2081609148</v>
      </c>
      <c r="J22">
        <v>49166334</v>
      </c>
      <c r="K22">
        <v>53065521</v>
      </c>
      <c r="L22">
        <v>45862963</v>
      </c>
      <c r="M22">
        <v>35179985</v>
      </c>
      <c r="N22">
        <v>45862963</v>
      </c>
      <c r="O22">
        <f t="shared" si="5"/>
        <v>20.432415980442357</v>
      </c>
    </row>
    <row r="23" spans="2:24" x14ac:dyDescent="0.35">
      <c r="B23" t="s">
        <v>22</v>
      </c>
      <c r="C23">
        <v>4252350376</v>
      </c>
      <c r="D23">
        <v>268714501</v>
      </c>
      <c r="E23">
        <f t="shared" si="3"/>
        <v>4521064877</v>
      </c>
      <c r="F23">
        <v>5000000347</v>
      </c>
      <c r="G23">
        <f t="shared" si="4"/>
        <v>1.1059342174974058</v>
      </c>
      <c r="H23">
        <v>1.8446744072636801E+19</v>
      </c>
      <c r="I23">
        <v>2484954246</v>
      </c>
      <c r="J23">
        <v>42053506</v>
      </c>
      <c r="K23">
        <v>9710538</v>
      </c>
      <c r="L23">
        <v>13060608</v>
      </c>
      <c r="M23">
        <v>6333252</v>
      </c>
      <c r="N23">
        <v>13060608</v>
      </c>
      <c r="O23">
        <f t="shared" si="5"/>
        <v>1.2666503120944683</v>
      </c>
      <c r="Q23" t="s">
        <v>38</v>
      </c>
    </row>
    <row r="24" spans="2:24" x14ac:dyDescent="0.35">
      <c r="B24" t="s">
        <v>23</v>
      </c>
      <c r="C24">
        <v>7142570001</v>
      </c>
      <c r="D24">
        <v>943497821</v>
      </c>
      <c r="E24">
        <f t="shared" si="3"/>
        <v>8086067822</v>
      </c>
      <c r="F24">
        <v>5000003829</v>
      </c>
      <c r="G24">
        <f t="shared" si="4"/>
        <v>0.6183479954739366</v>
      </c>
      <c r="H24">
        <v>1.8446744073208199E+19</v>
      </c>
      <c r="I24">
        <v>479132972</v>
      </c>
      <c r="J24">
        <v>56138974</v>
      </c>
      <c r="K24">
        <v>7978514</v>
      </c>
      <c r="L24">
        <v>49408436</v>
      </c>
      <c r="M24">
        <v>7916955</v>
      </c>
      <c r="N24">
        <v>49408436</v>
      </c>
      <c r="O24">
        <f t="shared" si="5"/>
        <v>1.5833897874401008</v>
      </c>
      <c r="R24" t="s">
        <v>19</v>
      </c>
      <c r="S24" t="s">
        <v>20</v>
      </c>
      <c r="T24" t="s">
        <v>21</v>
      </c>
      <c r="U24" t="s">
        <v>22</v>
      </c>
      <c r="V24" t="s">
        <v>23</v>
      </c>
      <c r="W24" t="s">
        <v>24</v>
      </c>
      <c r="X24" t="s">
        <v>15</v>
      </c>
    </row>
    <row r="25" spans="2:24" x14ac:dyDescent="0.35">
      <c r="B25" t="s">
        <v>24</v>
      </c>
      <c r="C25">
        <v>7789021550</v>
      </c>
      <c r="D25">
        <v>957554457</v>
      </c>
      <c r="E25">
        <f t="shared" si="3"/>
        <v>8746576007</v>
      </c>
      <c r="F25">
        <v>5000000217</v>
      </c>
      <c r="G25">
        <f t="shared" si="4"/>
        <v>0.5716522914793668</v>
      </c>
      <c r="H25">
        <v>1.84467440707577E+19</v>
      </c>
      <c r="I25">
        <v>3440079393</v>
      </c>
      <c r="J25">
        <v>100183934</v>
      </c>
      <c r="K25">
        <v>48642085</v>
      </c>
      <c r="L25">
        <v>50932053</v>
      </c>
      <c r="M25">
        <v>34799759</v>
      </c>
      <c r="N25">
        <v>50932053</v>
      </c>
      <c r="O25">
        <f t="shared" si="5"/>
        <v>6.9599514979381052</v>
      </c>
      <c r="Q25" t="s">
        <v>18</v>
      </c>
      <c r="R25">
        <f>O20</f>
        <v>10.06372215967358</v>
      </c>
      <c r="S25">
        <f>O21</f>
        <v>13.361553336103796</v>
      </c>
      <c r="T25">
        <f>O22</f>
        <v>20.432415980442357</v>
      </c>
      <c r="U25">
        <f>O23</f>
        <v>1.2666503120944683</v>
      </c>
      <c r="V25">
        <f>O24</f>
        <v>1.5833897874401008</v>
      </c>
      <c r="W25">
        <f>O25</f>
        <v>6.9599514979381052</v>
      </c>
      <c r="X25">
        <f>O26</f>
        <v>7.4433780465659556</v>
      </c>
    </row>
    <row r="26" spans="2:24" x14ac:dyDescent="0.35">
      <c r="B26" t="s">
        <v>15</v>
      </c>
      <c r="C26">
        <f>SUM(C20:C25)</f>
        <v>41578967525</v>
      </c>
      <c r="D26">
        <f>SUM(D20:D25)</f>
        <v>4773536614</v>
      </c>
      <c r="E26">
        <f>SUM(E20:E25)</f>
        <v>46352504139</v>
      </c>
      <c r="F26">
        <f>SUM(F20:F25)</f>
        <v>25784479278</v>
      </c>
      <c r="G26">
        <f>F26/E26</f>
        <v>0.55626939163154066</v>
      </c>
      <c r="J26">
        <f>SUM(J20:J25)</f>
        <v>442008559</v>
      </c>
      <c r="M26">
        <f>SUM(M20:M25)</f>
        <v>191923627</v>
      </c>
      <c r="O26">
        <f>M26*1000/F26</f>
        <v>7.4433780465659556</v>
      </c>
      <c r="Q26" t="s">
        <v>34</v>
      </c>
      <c r="R26">
        <f>O46</f>
        <v>6.7641944720375227</v>
      </c>
      <c r="S26">
        <f>O47</f>
        <v>13.004318624942609</v>
      </c>
      <c r="T26">
        <f>O48</f>
        <v>18.648774414287185</v>
      </c>
      <c r="U26">
        <f>O49</f>
        <v>1.1288145172151827</v>
      </c>
      <c r="V26">
        <f>O50</f>
        <v>1.6477209369830701</v>
      </c>
      <c r="W26">
        <f>O51</f>
        <v>6.9704215764355171</v>
      </c>
      <c r="X26">
        <f>O52</f>
        <v>6.7230327563006282</v>
      </c>
    </row>
    <row r="28" spans="2:24" x14ac:dyDescent="0.35">
      <c r="B28" s="1" t="s">
        <v>34</v>
      </c>
      <c r="Q28" t="s">
        <v>39</v>
      </c>
    </row>
    <row r="29" spans="2:24" x14ac:dyDescent="0.35">
      <c r="B29" t="s">
        <v>0</v>
      </c>
      <c r="C29" t="s">
        <v>16</v>
      </c>
      <c r="D29" t="s">
        <v>17</v>
      </c>
      <c r="E29" t="s">
        <v>26</v>
      </c>
      <c r="F29" t="s">
        <v>25</v>
      </c>
      <c r="G29" t="s">
        <v>35</v>
      </c>
      <c r="H29" t="s">
        <v>28</v>
      </c>
      <c r="I29" t="s">
        <v>27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O29" t="s">
        <v>36</v>
      </c>
      <c r="R29" t="s">
        <v>19</v>
      </c>
      <c r="S29" t="s">
        <v>20</v>
      </c>
      <c r="T29" t="s">
        <v>21</v>
      </c>
      <c r="U29" t="s">
        <v>22</v>
      </c>
      <c r="V29" t="s">
        <v>23</v>
      </c>
      <c r="W29" t="s">
        <v>24</v>
      </c>
      <c r="X29" t="s">
        <v>15</v>
      </c>
    </row>
    <row r="30" spans="2:24" x14ac:dyDescent="0.35">
      <c r="B30" t="s">
        <v>1</v>
      </c>
      <c r="C30">
        <v>207781038</v>
      </c>
      <c r="D30">
        <v>46083806</v>
      </c>
      <c r="E30">
        <f>C30+D30</f>
        <v>253864844</v>
      </c>
      <c r="F30">
        <v>100002202</v>
      </c>
      <c r="G30">
        <f>F30/E30</f>
        <v>0.39391906505967406</v>
      </c>
      <c r="H30">
        <v>1.8446744073630401E+19</v>
      </c>
      <c r="I30">
        <v>90892234</v>
      </c>
      <c r="J30">
        <v>3596830</v>
      </c>
      <c r="K30">
        <v>179859</v>
      </c>
      <c r="L30">
        <v>2210739</v>
      </c>
      <c r="M30">
        <v>173193</v>
      </c>
      <c r="N30">
        <v>2210739</v>
      </c>
      <c r="O30">
        <f>M30*1000/F30</f>
        <v>1.7318918637411604</v>
      </c>
      <c r="Q30" t="s">
        <v>18</v>
      </c>
      <c r="R30">
        <f>J20</f>
        <v>75169867</v>
      </c>
      <c r="S30">
        <f>J21</f>
        <v>119295944</v>
      </c>
      <c r="T30">
        <f>J22</f>
        <v>49166334</v>
      </c>
      <c r="U30">
        <f>J23</f>
        <v>42053506</v>
      </c>
      <c r="V30">
        <f>J24</f>
        <v>56138974</v>
      </c>
      <c r="W30">
        <f>J25</f>
        <v>100183934</v>
      </c>
      <c r="X30">
        <f>J26</f>
        <v>442008559</v>
      </c>
    </row>
    <row r="31" spans="2:24" x14ac:dyDescent="0.35">
      <c r="B31" t="s">
        <v>9</v>
      </c>
      <c r="C31">
        <v>1144511141</v>
      </c>
      <c r="D31">
        <v>94018521</v>
      </c>
      <c r="E31">
        <f t="shared" ref="E31:E43" si="6">C31+D31</f>
        <v>1238529662</v>
      </c>
      <c r="F31">
        <v>100000077</v>
      </c>
      <c r="G31">
        <f t="shared" ref="G31:G43" si="7">F31/E31</f>
        <v>8.0740962504295674E-2</v>
      </c>
      <c r="H31">
        <v>1.8446744072721101E+19</v>
      </c>
      <c r="I31">
        <v>1037432710</v>
      </c>
      <c r="J31">
        <v>2221755</v>
      </c>
      <c r="K31">
        <v>9792644</v>
      </c>
      <c r="L31">
        <v>4658601</v>
      </c>
      <c r="M31">
        <v>9417298</v>
      </c>
      <c r="N31">
        <v>4658601</v>
      </c>
      <c r="O31">
        <f t="shared" ref="O31:O44" si="8">M31*1000/F31</f>
        <v>94.172907486861234</v>
      </c>
      <c r="Q31" t="s">
        <v>34</v>
      </c>
      <c r="R31">
        <f>J46</f>
        <v>67142163</v>
      </c>
      <c r="S31">
        <f>J47</f>
        <v>118832183</v>
      </c>
      <c r="T31">
        <f>J48</f>
        <v>48507503</v>
      </c>
      <c r="U31">
        <f>J49</f>
        <v>41714749</v>
      </c>
      <c r="V31">
        <f>J50</f>
        <v>56092770</v>
      </c>
      <c r="W31">
        <f>J51</f>
        <v>100330045</v>
      </c>
      <c r="X31">
        <f>J52</f>
        <v>432619413</v>
      </c>
    </row>
    <row r="32" spans="2:24" x14ac:dyDescent="0.35">
      <c r="B32" t="s">
        <v>13</v>
      </c>
      <c r="C32">
        <v>69020042</v>
      </c>
      <c r="D32">
        <v>5190262</v>
      </c>
      <c r="E32">
        <f t="shared" si="6"/>
        <v>74210304</v>
      </c>
      <c r="F32">
        <v>100003839</v>
      </c>
      <c r="G32">
        <f t="shared" si="7"/>
        <v>1.3475734986882684</v>
      </c>
      <c r="H32">
        <v>1.84467440737002E+19</v>
      </c>
      <c r="I32">
        <v>50425902</v>
      </c>
      <c r="J32">
        <v>929835</v>
      </c>
      <c r="K32">
        <v>89737</v>
      </c>
      <c r="L32">
        <v>192118</v>
      </c>
      <c r="M32">
        <v>88570</v>
      </c>
      <c r="N32">
        <v>192118</v>
      </c>
      <c r="O32">
        <f t="shared" si="8"/>
        <v>0.88566599928228751</v>
      </c>
    </row>
    <row r="33" spans="2:15" x14ac:dyDescent="0.35">
      <c r="B33" t="s">
        <v>2</v>
      </c>
      <c r="C33">
        <v>543462516</v>
      </c>
      <c r="D33">
        <v>111669983</v>
      </c>
      <c r="E33">
        <f t="shared" si="6"/>
        <v>655132499</v>
      </c>
      <c r="F33">
        <v>100002746</v>
      </c>
      <c r="G33">
        <f t="shared" si="7"/>
        <v>0.15264506974183858</v>
      </c>
      <c r="H33">
        <v>1.8446744073398E+19</v>
      </c>
      <c r="I33">
        <v>317674536</v>
      </c>
      <c r="J33">
        <v>2185822</v>
      </c>
      <c r="K33">
        <v>3092709</v>
      </c>
      <c r="L33">
        <v>2212986</v>
      </c>
      <c r="M33">
        <v>2899849</v>
      </c>
      <c r="N33">
        <v>2212986</v>
      </c>
      <c r="O33">
        <f t="shared" si="8"/>
        <v>28.997693723330357</v>
      </c>
    </row>
    <row r="34" spans="2:15" x14ac:dyDescent="0.35">
      <c r="B34" t="s">
        <v>4</v>
      </c>
      <c r="C34">
        <v>162172356</v>
      </c>
      <c r="D34">
        <v>33856230</v>
      </c>
      <c r="E34">
        <f t="shared" si="6"/>
        <v>196028586</v>
      </c>
      <c r="F34">
        <v>100001958</v>
      </c>
      <c r="G34">
        <f t="shared" si="7"/>
        <v>0.51013966911948239</v>
      </c>
      <c r="H34">
        <v>1.84467440737002E+19</v>
      </c>
      <c r="I34">
        <v>8896673</v>
      </c>
      <c r="J34">
        <v>1564684</v>
      </c>
      <c r="K34">
        <v>125989</v>
      </c>
      <c r="L34">
        <v>1521576</v>
      </c>
      <c r="M34">
        <v>123434</v>
      </c>
      <c r="N34">
        <v>1521576</v>
      </c>
      <c r="O34">
        <f t="shared" si="8"/>
        <v>1.2343158320960075</v>
      </c>
    </row>
    <row r="35" spans="2:15" x14ac:dyDescent="0.35">
      <c r="B35" t="s">
        <v>14</v>
      </c>
      <c r="C35">
        <v>184412331</v>
      </c>
      <c r="D35">
        <v>35887217</v>
      </c>
      <c r="E35">
        <f t="shared" si="6"/>
        <v>220299548</v>
      </c>
      <c r="F35">
        <v>100001401</v>
      </c>
      <c r="G35">
        <f t="shared" si="7"/>
        <v>0.45393375478010511</v>
      </c>
      <c r="H35">
        <v>1.84467440736523E+19</v>
      </c>
      <c r="I35">
        <v>63186187</v>
      </c>
      <c r="J35">
        <v>920960</v>
      </c>
      <c r="K35">
        <v>1211326</v>
      </c>
      <c r="L35">
        <v>944325</v>
      </c>
      <c r="M35">
        <v>1210730</v>
      </c>
      <c r="N35">
        <v>944325</v>
      </c>
      <c r="O35">
        <f t="shared" si="8"/>
        <v>12.107130379103388</v>
      </c>
    </row>
    <row r="36" spans="2:15" x14ac:dyDescent="0.35">
      <c r="B36" t="s">
        <v>10</v>
      </c>
      <c r="C36">
        <v>234662286</v>
      </c>
      <c r="D36">
        <v>61588542</v>
      </c>
      <c r="E36">
        <f t="shared" si="6"/>
        <v>296250828</v>
      </c>
      <c r="F36">
        <v>100002402</v>
      </c>
      <c r="G36">
        <f t="shared" si="7"/>
        <v>0.33755990717433537</v>
      </c>
      <c r="H36">
        <v>1.8446744073691501E+19</v>
      </c>
      <c r="I36">
        <v>16151334</v>
      </c>
      <c r="J36">
        <v>786225</v>
      </c>
      <c r="K36">
        <v>180598</v>
      </c>
      <c r="L36">
        <v>2854116</v>
      </c>
      <c r="M36">
        <v>180577</v>
      </c>
      <c r="N36">
        <v>2854116</v>
      </c>
      <c r="O36">
        <f t="shared" si="8"/>
        <v>1.8057266264464327</v>
      </c>
    </row>
    <row r="37" spans="2:15" x14ac:dyDescent="0.35">
      <c r="B37" t="s">
        <v>6</v>
      </c>
      <c r="C37">
        <v>170992103</v>
      </c>
      <c r="D37">
        <v>40638675</v>
      </c>
      <c r="E37">
        <f t="shared" si="6"/>
        <v>211630778</v>
      </c>
      <c r="F37">
        <v>100000069</v>
      </c>
      <c r="G37">
        <f t="shared" si="7"/>
        <v>0.47252138816973022</v>
      </c>
      <c r="H37">
        <v>1.8446744073695601E+19</v>
      </c>
      <c r="I37">
        <v>14546369</v>
      </c>
      <c r="J37">
        <v>1091322</v>
      </c>
      <c r="K37">
        <v>57511</v>
      </c>
      <c r="L37">
        <v>2524456</v>
      </c>
      <c r="M37">
        <v>57511</v>
      </c>
      <c r="N37">
        <v>2524456</v>
      </c>
      <c r="O37">
        <f t="shared" si="8"/>
        <v>0.57510960317437376</v>
      </c>
    </row>
    <row r="38" spans="2:15" x14ac:dyDescent="0.35">
      <c r="B38" t="s">
        <v>3</v>
      </c>
      <c r="C38">
        <v>871932536</v>
      </c>
      <c r="D38">
        <v>200501262</v>
      </c>
      <c r="E38">
        <f t="shared" si="6"/>
        <v>1072433798</v>
      </c>
      <c r="F38">
        <v>100000989</v>
      </c>
      <c r="G38">
        <f t="shared" si="7"/>
        <v>9.3246771210021118E-2</v>
      </c>
      <c r="H38">
        <v>1.8446744073325699E+19</v>
      </c>
      <c r="I38">
        <v>323263202</v>
      </c>
      <c r="J38">
        <v>2781741</v>
      </c>
      <c r="K38">
        <v>700809</v>
      </c>
      <c r="L38">
        <v>13402787</v>
      </c>
      <c r="M38">
        <v>700146</v>
      </c>
      <c r="N38">
        <v>13402787</v>
      </c>
      <c r="O38">
        <f t="shared" si="8"/>
        <v>7.0013907562454207</v>
      </c>
    </row>
    <row r="39" spans="2:15" x14ac:dyDescent="0.35">
      <c r="B39" t="s">
        <v>8</v>
      </c>
      <c r="C39">
        <v>137841869</v>
      </c>
      <c r="D39">
        <v>27315693</v>
      </c>
      <c r="E39">
        <f t="shared" si="6"/>
        <v>165157562</v>
      </c>
      <c r="F39">
        <v>100001690</v>
      </c>
      <c r="G39">
        <f t="shared" si="7"/>
        <v>0.60549265070890301</v>
      </c>
      <c r="H39">
        <v>1.84467440737019E+19</v>
      </c>
      <c r="I39">
        <v>14006457</v>
      </c>
      <c r="J39">
        <v>790311</v>
      </c>
      <c r="K39">
        <v>169187</v>
      </c>
      <c r="L39">
        <v>1517799</v>
      </c>
      <c r="M39">
        <v>169186</v>
      </c>
      <c r="N39">
        <v>1517799</v>
      </c>
      <c r="O39">
        <f t="shared" si="8"/>
        <v>1.6918314080492041</v>
      </c>
    </row>
    <row r="40" spans="2:15" x14ac:dyDescent="0.35">
      <c r="B40" t="s">
        <v>11</v>
      </c>
      <c r="C40">
        <v>481170829</v>
      </c>
      <c r="D40">
        <v>41828165</v>
      </c>
      <c r="E40">
        <f t="shared" si="6"/>
        <v>522998994</v>
      </c>
      <c r="F40">
        <v>100000605</v>
      </c>
      <c r="G40">
        <f t="shared" si="7"/>
        <v>0.19120611348632918</v>
      </c>
      <c r="H40">
        <v>1.84467440733183E+19</v>
      </c>
      <c r="I40">
        <v>431147380</v>
      </c>
      <c r="J40">
        <v>3318703</v>
      </c>
      <c r="K40">
        <v>8692745</v>
      </c>
      <c r="L40">
        <v>124438</v>
      </c>
      <c r="M40">
        <v>6686658</v>
      </c>
      <c r="N40">
        <v>124438</v>
      </c>
      <c r="O40">
        <f t="shared" si="8"/>
        <v>66.86617545963847</v>
      </c>
    </row>
    <row r="41" spans="2:15" x14ac:dyDescent="0.35">
      <c r="B41" t="s">
        <v>5</v>
      </c>
      <c r="C41">
        <v>415851921</v>
      </c>
      <c r="D41">
        <v>80337395</v>
      </c>
      <c r="E41">
        <f t="shared" si="6"/>
        <v>496189316</v>
      </c>
      <c r="F41">
        <v>100001875</v>
      </c>
      <c r="G41">
        <f t="shared" si="7"/>
        <v>0.20153975866743573</v>
      </c>
      <c r="H41">
        <v>1.84467440734278E+19</v>
      </c>
      <c r="I41">
        <v>314923759</v>
      </c>
      <c r="J41">
        <v>2893709</v>
      </c>
      <c r="K41">
        <v>3959126</v>
      </c>
      <c r="L41">
        <v>1532593</v>
      </c>
      <c r="M41">
        <v>2202501</v>
      </c>
      <c r="N41">
        <v>1532593</v>
      </c>
      <c r="O41">
        <f t="shared" si="8"/>
        <v>22.024597038805524</v>
      </c>
    </row>
    <row r="42" spans="2:15" x14ac:dyDescent="0.35">
      <c r="B42" t="s">
        <v>12</v>
      </c>
      <c r="C42">
        <v>296721745</v>
      </c>
      <c r="D42">
        <v>66090255</v>
      </c>
      <c r="E42">
        <f t="shared" si="6"/>
        <v>362812000</v>
      </c>
      <c r="F42">
        <v>100004618</v>
      </c>
      <c r="G42">
        <f t="shared" si="7"/>
        <v>0.27563756987089733</v>
      </c>
      <c r="H42">
        <v>1.8446744073590999E+19</v>
      </c>
      <c r="I42">
        <v>115882182</v>
      </c>
      <c r="J42">
        <v>1853111</v>
      </c>
      <c r="K42">
        <v>376817</v>
      </c>
      <c r="L42">
        <v>4025667</v>
      </c>
      <c r="M42">
        <v>374623</v>
      </c>
      <c r="N42">
        <v>4025667</v>
      </c>
      <c r="O42">
        <f t="shared" si="8"/>
        <v>3.7460570070874128</v>
      </c>
    </row>
    <row r="43" spans="2:15" x14ac:dyDescent="0.35">
      <c r="B43" t="s">
        <v>7</v>
      </c>
      <c r="C43">
        <v>647722188</v>
      </c>
      <c r="D43">
        <v>133904750</v>
      </c>
      <c r="E43">
        <f t="shared" si="6"/>
        <v>781626938</v>
      </c>
      <c r="F43">
        <v>100000094</v>
      </c>
      <c r="G43">
        <f t="shared" si="7"/>
        <v>0.12793839252249517</v>
      </c>
      <c r="H43">
        <v>1.8446744073291E+19</v>
      </c>
      <c r="I43">
        <v>432299215</v>
      </c>
      <c r="J43">
        <v>3490451</v>
      </c>
      <c r="K43">
        <v>4401008</v>
      </c>
      <c r="L43">
        <v>4743227</v>
      </c>
      <c r="M43">
        <v>4138196</v>
      </c>
      <c r="N43">
        <v>4743227</v>
      </c>
      <c r="O43">
        <f t="shared" si="8"/>
        <v>41.381921100994163</v>
      </c>
    </row>
    <row r="44" spans="2:15" x14ac:dyDescent="0.35">
      <c r="B44" t="s">
        <v>15</v>
      </c>
      <c r="C44">
        <f>SUM(C30:C43)</f>
        <v>5568254901</v>
      </c>
      <c r="D44">
        <f>SUM(D30:D43)</f>
        <v>978910756</v>
      </c>
      <c r="E44">
        <f>SUM(E30:E43)</f>
        <v>6547165657</v>
      </c>
      <c r="F44">
        <f>SUM(F30:F43)</f>
        <v>1400024565</v>
      </c>
      <c r="G44">
        <f>F44/E44</f>
        <v>0.21383674071285225</v>
      </c>
      <c r="J44">
        <f>SUM(J30:J43)</f>
        <v>28425459</v>
      </c>
      <c r="M44">
        <f>SUM(M30:M43)</f>
        <v>28422472</v>
      </c>
      <c r="O44">
        <f t="shared" si="8"/>
        <v>20.301409497054074</v>
      </c>
    </row>
    <row r="46" spans="2:15" x14ac:dyDescent="0.35">
      <c r="B46" t="s">
        <v>19</v>
      </c>
      <c r="C46">
        <v>4893511924</v>
      </c>
      <c r="D46">
        <v>171086685</v>
      </c>
      <c r="E46">
        <f t="shared" ref="E46:E51" si="9">C46+D46</f>
        <v>5064598609</v>
      </c>
      <c r="F46">
        <v>4062699574</v>
      </c>
      <c r="G46">
        <f>F46/E46</f>
        <v>0.80217602373866626</v>
      </c>
      <c r="H46">
        <v>1.8446744071424801E+19</v>
      </c>
      <c r="I46">
        <v>2394755924</v>
      </c>
      <c r="J46">
        <v>67142163</v>
      </c>
      <c r="K46">
        <v>120010209</v>
      </c>
      <c r="L46">
        <v>22032702</v>
      </c>
      <c r="M46">
        <v>27480890</v>
      </c>
      <c r="N46">
        <v>22032702</v>
      </c>
      <c r="O46">
        <f>M46*1000/F46</f>
        <v>6.7641944720375227</v>
      </c>
    </row>
    <row r="47" spans="2:15" x14ac:dyDescent="0.35">
      <c r="B47" t="s">
        <v>20</v>
      </c>
      <c r="C47">
        <v>9921271108</v>
      </c>
      <c r="D47">
        <v>1268990104</v>
      </c>
      <c r="E47">
        <f t="shared" si="9"/>
        <v>11190261212</v>
      </c>
      <c r="F47">
        <v>5000000298</v>
      </c>
      <c r="G47">
        <f t="shared" ref="G47:G51" si="10">F47/E47</f>
        <v>0.44681712100144672</v>
      </c>
      <c r="H47">
        <v>1.84467440687418E+19</v>
      </c>
      <c r="I47">
        <v>5342406875</v>
      </c>
      <c r="J47">
        <v>118832183</v>
      </c>
      <c r="K47">
        <v>98737287</v>
      </c>
      <c r="L47">
        <v>60729494</v>
      </c>
      <c r="M47">
        <v>65021597</v>
      </c>
      <c r="N47">
        <v>60729484</v>
      </c>
      <c r="O47">
        <f t="shared" ref="O47:O51" si="11">M47*1000/F47</f>
        <v>13.004318624942609</v>
      </c>
    </row>
    <row r="48" spans="2:15" x14ac:dyDescent="0.35">
      <c r="B48" t="s">
        <v>21</v>
      </c>
      <c r="C48">
        <v>7072401753</v>
      </c>
      <c r="D48">
        <v>1160462965</v>
      </c>
      <c r="E48">
        <f t="shared" si="9"/>
        <v>8232864718</v>
      </c>
      <c r="F48">
        <v>1722085553</v>
      </c>
      <c r="G48">
        <f t="shared" si="10"/>
        <v>0.20917209403853099</v>
      </c>
      <c r="H48">
        <v>1.8446744071550599E+19</v>
      </c>
      <c r="I48">
        <v>1974433323</v>
      </c>
      <c r="J48">
        <v>48507503</v>
      </c>
      <c r="K48">
        <v>53202495</v>
      </c>
      <c r="L48">
        <v>46163935</v>
      </c>
      <c r="M48">
        <v>32114785</v>
      </c>
      <c r="N48">
        <v>46163935</v>
      </c>
      <c r="O48">
        <f t="shared" si="11"/>
        <v>18.648774414287185</v>
      </c>
    </row>
    <row r="49" spans="2:15" x14ac:dyDescent="0.35">
      <c r="B49" t="s">
        <v>22</v>
      </c>
      <c r="C49">
        <v>4244590891</v>
      </c>
      <c r="D49">
        <v>266960998</v>
      </c>
      <c r="E49">
        <f t="shared" si="9"/>
        <v>4511551889</v>
      </c>
      <c r="F49">
        <v>5000005682</v>
      </c>
      <c r="G49">
        <f t="shared" si="10"/>
        <v>1.1082673556722114</v>
      </c>
      <c r="H49">
        <v>1.8446744072653699E+19</v>
      </c>
      <c r="I49">
        <v>2455808207</v>
      </c>
      <c r="J49">
        <v>41714749</v>
      </c>
      <c r="K49">
        <v>9826846</v>
      </c>
      <c r="L49">
        <v>13794362</v>
      </c>
      <c r="M49">
        <v>5644079</v>
      </c>
      <c r="N49">
        <v>13794362</v>
      </c>
      <c r="O49">
        <f t="shared" si="11"/>
        <v>1.1288145172151827</v>
      </c>
    </row>
    <row r="50" spans="2:15" x14ac:dyDescent="0.35">
      <c r="B50" t="s">
        <v>23</v>
      </c>
      <c r="C50">
        <v>7144540003</v>
      </c>
      <c r="D50">
        <v>943273777</v>
      </c>
      <c r="E50">
        <f t="shared" si="9"/>
        <v>8087813780</v>
      </c>
      <c r="F50">
        <v>5000013543</v>
      </c>
      <c r="G50">
        <f t="shared" si="10"/>
        <v>0.61821571057487923</v>
      </c>
      <c r="H50">
        <v>1.8446744073198701E+19</v>
      </c>
      <c r="I50">
        <v>488913607</v>
      </c>
      <c r="J50">
        <v>56092770</v>
      </c>
      <c r="K50">
        <v>8308200</v>
      </c>
      <c r="L50">
        <v>49703027</v>
      </c>
      <c r="M50">
        <v>8238627</v>
      </c>
      <c r="N50">
        <v>49703027</v>
      </c>
      <c r="O50">
        <f t="shared" si="11"/>
        <v>1.6477209369830701</v>
      </c>
    </row>
    <row r="51" spans="2:15" x14ac:dyDescent="0.35">
      <c r="B51" t="s">
        <v>24</v>
      </c>
      <c r="C51">
        <v>7822571373</v>
      </c>
      <c r="D51">
        <v>972078464</v>
      </c>
      <c r="E51">
        <f t="shared" si="9"/>
        <v>8794649837</v>
      </c>
      <c r="F51">
        <v>5000001595</v>
      </c>
      <c r="G51">
        <f t="shared" si="10"/>
        <v>0.56852764893088492</v>
      </c>
      <c r="H51">
        <v>1.84467440707554E+19</v>
      </c>
      <c r="I51">
        <v>3430096056</v>
      </c>
      <c r="J51">
        <v>100330045</v>
      </c>
      <c r="K51">
        <v>49583507</v>
      </c>
      <c r="L51">
        <v>52960733</v>
      </c>
      <c r="M51">
        <v>34852119</v>
      </c>
      <c r="N51">
        <v>52960733</v>
      </c>
      <c r="O51">
        <f t="shared" si="11"/>
        <v>6.9704215764355171</v>
      </c>
    </row>
    <row r="52" spans="2:15" x14ac:dyDescent="0.35">
      <c r="B52" t="s">
        <v>15</v>
      </c>
      <c r="C52">
        <f>SUM(C46:C51)</f>
        <v>41098887052</v>
      </c>
      <c r="D52">
        <f>SUM(D46:D51)</f>
        <v>4782852993</v>
      </c>
      <c r="E52">
        <f>SUM(E46:E51)</f>
        <v>45881740045</v>
      </c>
      <c r="F52">
        <f>SUM(F46:F51)</f>
        <v>25784806245</v>
      </c>
      <c r="G52">
        <f>F52/E52</f>
        <v>0.56198405334476675</v>
      </c>
      <c r="J52">
        <f>SUM(J46:J51)</f>
        <v>432619413</v>
      </c>
      <c r="M52">
        <f>SUM(M46:M51)</f>
        <v>173352097</v>
      </c>
      <c r="O52">
        <f>M52*1000/F52</f>
        <v>6.7230327563006282</v>
      </c>
    </row>
  </sheetData>
  <sortState xmlns:xlrd2="http://schemas.microsoft.com/office/spreadsheetml/2017/richdata2" ref="B4:B17">
    <sortCondition ref="B4:B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967C-3E4A-491D-892E-FFB10C6EC13A}">
  <dimension ref="B2:AF52"/>
  <sheetViews>
    <sheetView topLeftCell="A22" zoomScaleNormal="100" workbookViewId="0">
      <selection activeCell="K30" sqref="K30:N43"/>
    </sheetView>
  </sheetViews>
  <sheetFormatPr defaultRowHeight="14.5" x14ac:dyDescent="0.35"/>
  <cols>
    <col min="2" max="2" width="12.1796875" bestFit="1" customWidth="1"/>
    <col min="3" max="3" width="11.81640625" bestFit="1" customWidth="1"/>
    <col min="4" max="4" width="10.81640625" bestFit="1" customWidth="1"/>
    <col min="5" max="9" width="11.81640625" bestFit="1" customWidth="1"/>
    <col min="10" max="11" width="9.81640625" bestFit="1" customWidth="1"/>
    <col min="12" max="12" width="10.08984375" bestFit="1" customWidth="1"/>
    <col min="13" max="14" width="9.81640625" bestFit="1" customWidth="1"/>
    <col min="15" max="15" width="11.81640625" bestFit="1" customWidth="1"/>
    <col min="18" max="18" width="11.81640625" bestFit="1" customWidth="1"/>
  </cols>
  <sheetData>
    <row r="2" spans="2:32" x14ac:dyDescent="0.35">
      <c r="B2" s="1" t="s">
        <v>18</v>
      </c>
      <c r="Q2" t="s">
        <v>37</v>
      </c>
    </row>
    <row r="3" spans="2:32" x14ac:dyDescent="0.35">
      <c r="B3" t="s">
        <v>0</v>
      </c>
      <c r="C3" t="s">
        <v>16</v>
      </c>
      <c r="D3" t="s">
        <v>17</v>
      </c>
      <c r="E3" t="s">
        <v>26</v>
      </c>
      <c r="F3" t="s">
        <v>25</v>
      </c>
      <c r="G3" t="s">
        <v>35</v>
      </c>
      <c r="H3" t="s">
        <v>28</v>
      </c>
      <c r="I3" t="s">
        <v>27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36</v>
      </c>
      <c r="R3" t="s">
        <v>1</v>
      </c>
      <c r="S3" t="s">
        <v>9</v>
      </c>
      <c r="T3" t="s">
        <v>13</v>
      </c>
      <c r="U3" t="s">
        <v>2</v>
      </c>
      <c r="V3" t="s">
        <v>4</v>
      </c>
      <c r="W3" t="s">
        <v>14</v>
      </c>
      <c r="X3" t="s">
        <v>10</v>
      </c>
      <c r="Y3" t="s">
        <v>6</v>
      </c>
      <c r="Z3" t="s">
        <v>3</v>
      </c>
      <c r="AA3" t="s">
        <v>8</v>
      </c>
      <c r="AB3" t="s">
        <v>11</v>
      </c>
      <c r="AC3" t="s">
        <v>5</v>
      </c>
      <c r="AD3" t="s">
        <v>12</v>
      </c>
      <c r="AE3" t="s">
        <v>7</v>
      </c>
      <c r="AF3" t="s">
        <v>15</v>
      </c>
    </row>
    <row r="4" spans="2:32" x14ac:dyDescent="0.35">
      <c r="B4" t="s">
        <v>1</v>
      </c>
      <c r="C4">
        <v>131320255</v>
      </c>
      <c r="D4">
        <v>21510727</v>
      </c>
      <c r="E4">
        <f>C4+D4</f>
        <v>152830982</v>
      </c>
      <c r="F4">
        <v>100023490</v>
      </c>
      <c r="G4">
        <f>F4/E4</f>
        <v>0.65447129038273144</v>
      </c>
      <c r="H4">
        <v>1.84467440736651E+19</v>
      </c>
      <c r="I4">
        <v>61524743</v>
      </c>
      <c r="J4">
        <v>3370783</v>
      </c>
      <c r="K4">
        <v>585</v>
      </c>
      <c r="L4">
        <v>2019414</v>
      </c>
      <c r="M4">
        <v>585</v>
      </c>
      <c r="N4">
        <v>984417</v>
      </c>
      <c r="O4">
        <f>M4*1000/F4</f>
        <v>5.8486261577155524E-3</v>
      </c>
      <c r="Q4" t="s">
        <v>18</v>
      </c>
      <c r="R4">
        <f>G4</f>
        <v>0.65447129038273144</v>
      </c>
      <c r="S4">
        <f>G5</f>
        <v>0.50304216434546278</v>
      </c>
      <c r="T4">
        <f>G6</f>
        <v>1.9956555729503613</v>
      </c>
      <c r="U4">
        <f>G7</f>
        <v>0.46583623578575861</v>
      </c>
      <c r="V4">
        <f>G8</f>
        <v>1.239592061187847</v>
      </c>
      <c r="W4">
        <f>G9</f>
        <v>0.55270325007549714</v>
      </c>
      <c r="X4">
        <f>G10</f>
        <v>0.42913044540030415</v>
      </c>
      <c r="Y4">
        <f>G11</f>
        <v>0.48392924398415105</v>
      </c>
      <c r="Z4">
        <f>G12</f>
        <v>0.11184148843971013</v>
      </c>
      <c r="AA4">
        <f>G13</f>
        <v>0.63406671431723238</v>
      </c>
      <c r="AB4">
        <f>G14</f>
        <v>1.2401607798492549</v>
      </c>
      <c r="AC4">
        <f>G15</f>
        <v>1.0181857042583415</v>
      </c>
      <c r="AD4">
        <f>G16</f>
        <v>0.34631717895008413</v>
      </c>
      <c r="AE4">
        <f>G17</f>
        <v>0.95348606377987244</v>
      </c>
      <c r="AF4">
        <f>G18</f>
        <v>0.47588485266177677</v>
      </c>
    </row>
    <row r="5" spans="2:32" x14ac:dyDescent="0.35">
      <c r="B5" t="s">
        <v>9</v>
      </c>
      <c r="C5">
        <v>188770486</v>
      </c>
      <c r="D5">
        <v>10024987</v>
      </c>
      <c r="E5">
        <f t="shared" ref="E5:E17" si="0">C5+D5</f>
        <v>198795473</v>
      </c>
      <c r="F5">
        <v>100002505</v>
      </c>
      <c r="G5">
        <f t="shared" ref="G5:G17" si="1">F5/E5</f>
        <v>0.50304216434546278</v>
      </c>
      <c r="H5">
        <v>1.8446744073593301E+19</v>
      </c>
      <c r="I5">
        <v>166994820</v>
      </c>
      <c r="J5">
        <v>2228148</v>
      </c>
      <c r="K5">
        <v>9780804</v>
      </c>
      <c r="L5">
        <v>735261</v>
      </c>
      <c r="M5">
        <v>1938</v>
      </c>
      <c r="N5">
        <v>350951</v>
      </c>
      <c r="O5">
        <f t="shared" ref="O5:O18" si="2">M5*1000/F5</f>
        <v>1.9379514543160694E-2</v>
      </c>
      <c r="Q5" t="s">
        <v>34</v>
      </c>
      <c r="R5">
        <f>G30</f>
        <v>0.65447129038273144</v>
      </c>
      <c r="S5">
        <f>G31</f>
        <v>0.50301739017011837</v>
      </c>
      <c r="T5">
        <f>G32</f>
        <v>1.9955735213855483</v>
      </c>
      <c r="U5">
        <f>G33</f>
        <v>0.46582359432211468</v>
      </c>
      <c r="V5">
        <f>G34</f>
        <v>1.2385048422854001</v>
      </c>
      <c r="W5">
        <f>G35</f>
        <v>0.55270325007549714</v>
      </c>
      <c r="X5">
        <f>G36</f>
        <v>0.42913874341081082</v>
      </c>
      <c r="Y5">
        <f>G37</f>
        <v>0.48392924398415105</v>
      </c>
      <c r="Z5">
        <f>G38</f>
        <v>0.11186763654195941</v>
      </c>
      <c r="AA5">
        <f>G39</f>
        <v>0.63420230141264178</v>
      </c>
      <c r="AB5">
        <f>G40</f>
        <v>1.2402861070030846</v>
      </c>
      <c r="AC5">
        <f>G41</f>
        <v>1.0180649318845116</v>
      </c>
      <c r="AD5">
        <f>G42</f>
        <v>0.34637648164191409</v>
      </c>
      <c r="AE5">
        <f>G43</f>
        <v>0.9534628800960403</v>
      </c>
      <c r="AF5">
        <f>G44</f>
        <v>0.47591835368271274</v>
      </c>
    </row>
    <row r="6" spans="2:32" x14ac:dyDescent="0.35">
      <c r="B6" t="s">
        <v>13</v>
      </c>
      <c r="C6">
        <v>49930022</v>
      </c>
      <c r="D6">
        <v>187749</v>
      </c>
      <c r="E6">
        <f t="shared" si="0"/>
        <v>50117771</v>
      </c>
      <c r="F6">
        <v>100017809</v>
      </c>
      <c r="G6">
        <f t="shared" si="1"/>
        <v>1.9956555729503613</v>
      </c>
      <c r="H6">
        <v>1.8446744073708401E+19</v>
      </c>
      <c r="I6">
        <v>46959648</v>
      </c>
      <c r="J6">
        <v>940498</v>
      </c>
      <c r="K6">
        <v>61033</v>
      </c>
      <c r="L6">
        <v>119973</v>
      </c>
      <c r="M6">
        <v>410</v>
      </c>
      <c r="N6">
        <v>5527</v>
      </c>
      <c r="O6">
        <f t="shared" si="2"/>
        <v>4.0992699610126436E-3</v>
      </c>
    </row>
    <row r="7" spans="2:32" x14ac:dyDescent="0.35">
      <c r="B7" t="s">
        <v>2</v>
      </c>
      <c r="C7">
        <v>191690001</v>
      </c>
      <c r="D7">
        <v>23022390</v>
      </c>
      <c r="E7">
        <f t="shared" si="0"/>
        <v>214712391</v>
      </c>
      <c r="F7">
        <v>100020812</v>
      </c>
      <c r="G7">
        <f t="shared" si="1"/>
        <v>0.46583623578575861</v>
      </c>
      <c r="H7">
        <v>1.84467440736279E+19</v>
      </c>
      <c r="I7">
        <v>98416329</v>
      </c>
      <c r="J7">
        <v>2277910</v>
      </c>
      <c r="K7">
        <v>2038625</v>
      </c>
      <c r="L7">
        <v>1593585</v>
      </c>
      <c r="M7">
        <v>83459</v>
      </c>
      <c r="N7">
        <v>873966</v>
      </c>
      <c r="O7">
        <f t="shared" si="2"/>
        <v>0.83441634127105468</v>
      </c>
      <c r="Q7" t="s">
        <v>38</v>
      </c>
    </row>
    <row r="8" spans="2:32" x14ac:dyDescent="0.35">
      <c r="B8" t="s">
        <v>4</v>
      </c>
      <c r="C8">
        <v>72532024</v>
      </c>
      <c r="D8">
        <v>8144781</v>
      </c>
      <c r="E8">
        <f t="shared" si="0"/>
        <v>80676805</v>
      </c>
      <c r="F8">
        <v>100006327</v>
      </c>
      <c r="G8">
        <f t="shared" si="1"/>
        <v>1.239592061187847</v>
      </c>
      <c r="H8">
        <v>1.8446744073708599E+19</v>
      </c>
      <c r="I8">
        <v>7501711</v>
      </c>
      <c r="J8">
        <v>878791</v>
      </c>
      <c r="K8">
        <v>5870</v>
      </c>
      <c r="L8">
        <v>1213890</v>
      </c>
      <c r="M8">
        <v>4491</v>
      </c>
      <c r="N8">
        <v>30802</v>
      </c>
      <c r="O8">
        <f t="shared" si="2"/>
        <v>4.4907158724067531E-2</v>
      </c>
      <c r="R8" t="s">
        <v>1</v>
      </c>
      <c r="S8" t="s">
        <v>9</v>
      </c>
      <c r="T8" t="s">
        <v>13</v>
      </c>
      <c r="U8" t="s">
        <v>2</v>
      </c>
      <c r="V8" t="s">
        <v>4</v>
      </c>
      <c r="W8" t="s">
        <v>14</v>
      </c>
      <c r="X8" t="s">
        <v>10</v>
      </c>
      <c r="Y8" t="s">
        <v>6</v>
      </c>
      <c r="Z8" t="s">
        <v>3</v>
      </c>
      <c r="AA8" t="s">
        <v>8</v>
      </c>
      <c r="AB8" t="s">
        <v>11</v>
      </c>
      <c r="AC8" t="s">
        <v>5</v>
      </c>
      <c r="AD8" t="s">
        <v>12</v>
      </c>
      <c r="AE8" t="s">
        <v>7</v>
      </c>
      <c r="AF8" t="s">
        <v>15</v>
      </c>
    </row>
    <row r="9" spans="2:32" x14ac:dyDescent="0.35">
      <c r="B9" t="s">
        <v>14</v>
      </c>
      <c r="C9">
        <v>153462282</v>
      </c>
      <c r="D9">
        <v>27468315</v>
      </c>
      <c r="E9">
        <f t="shared" si="0"/>
        <v>180930597</v>
      </c>
      <c r="F9">
        <v>100000929</v>
      </c>
      <c r="G9">
        <f t="shared" si="1"/>
        <v>0.55270325007549714</v>
      </c>
      <c r="H9">
        <v>1.84467440737087E+19</v>
      </c>
      <c r="I9">
        <v>2814281</v>
      </c>
      <c r="J9">
        <v>226373</v>
      </c>
      <c r="K9">
        <v>2537</v>
      </c>
      <c r="L9">
        <v>789062</v>
      </c>
      <c r="M9">
        <v>2537</v>
      </c>
      <c r="N9">
        <v>788966</v>
      </c>
      <c r="O9">
        <f t="shared" si="2"/>
        <v>2.5369764314889513E-2</v>
      </c>
      <c r="Q9" t="s">
        <v>18</v>
      </c>
      <c r="R9">
        <f>O4</f>
        <v>5.8486261577155524E-3</v>
      </c>
      <c r="S9">
        <f>O5</f>
        <v>1.9379514543160694E-2</v>
      </c>
      <c r="T9">
        <f>O6</f>
        <v>4.0992699610126436E-3</v>
      </c>
      <c r="U9">
        <f>O7</f>
        <v>0.83441634127105468</v>
      </c>
      <c r="V9">
        <f>O8</f>
        <v>4.4907158724067531E-2</v>
      </c>
      <c r="W9">
        <f>O9</f>
        <v>2.5369764314889513E-2</v>
      </c>
      <c r="X9">
        <f>O10</f>
        <v>2.1968997774321534E-2</v>
      </c>
      <c r="Y9">
        <f>O11</f>
        <v>3.8997858237625592E-4</v>
      </c>
      <c r="Z9">
        <f>O12</f>
        <v>2.7059805439998887E-2</v>
      </c>
      <c r="AA9">
        <f>O13</f>
        <v>1.3799029238293085E-3</v>
      </c>
      <c r="AB9">
        <f>O14</f>
        <v>1.0938781529125471E-2</v>
      </c>
      <c r="AC9">
        <f>O15</f>
        <v>3.1179513599587847E-2</v>
      </c>
      <c r="AD9">
        <f>O16</f>
        <v>4.5927497410666096E-2</v>
      </c>
      <c r="AE9">
        <f>O17</f>
        <v>0.21519905958010963</v>
      </c>
      <c r="AF9">
        <f>O18</f>
        <v>9.201074175503135E-2</v>
      </c>
    </row>
    <row r="10" spans="2:32" x14ac:dyDescent="0.35">
      <c r="B10" t="s">
        <v>10</v>
      </c>
      <c r="C10">
        <v>185561875</v>
      </c>
      <c r="D10">
        <v>47478132</v>
      </c>
      <c r="E10">
        <f t="shared" si="0"/>
        <v>233040007</v>
      </c>
      <c r="F10">
        <v>100004562</v>
      </c>
      <c r="G10">
        <f t="shared" si="1"/>
        <v>0.42913044540030415</v>
      </c>
      <c r="H10">
        <v>1.84467440737053E+19</v>
      </c>
      <c r="I10">
        <v>4524366</v>
      </c>
      <c r="J10">
        <v>737174</v>
      </c>
      <c r="K10">
        <v>2447</v>
      </c>
      <c r="L10">
        <v>2708778</v>
      </c>
      <c r="M10">
        <v>2197</v>
      </c>
      <c r="N10">
        <v>1941407</v>
      </c>
      <c r="O10">
        <f t="shared" si="2"/>
        <v>2.1968997774321534E-2</v>
      </c>
      <c r="Q10" t="s">
        <v>34</v>
      </c>
      <c r="R10">
        <f>O30</f>
        <v>5.8486261577155524E-3</v>
      </c>
      <c r="S10">
        <f>O31</f>
        <v>1.9769077970203469E-2</v>
      </c>
      <c r="T10">
        <f>O32</f>
        <v>4.1793379092884102E-3</v>
      </c>
      <c r="U10">
        <f>O33</f>
        <v>0.83150871864200471</v>
      </c>
      <c r="V10">
        <f>O34</f>
        <v>4.4895730416037435E-2</v>
      </c>
      <c r="W10">
        <f>O35</f>
        <v>2.5369764314889513E-2</v>
      </c>
      <c r="X10">
        <f>O36</f>
        <v>2.1928892590924159E-2</v>
      </c>
      <c r="Y10">
        <f>O37</f>
        <v>3.8997858237625592E-4</v>
      </c>
      <c r="Z10">
        <f>O38</f>
        <v>2.9059791060102279E-2</v>
      </c>
      <c r="AA10">
        <f>O39</f>
        <v>1.2699742703212833E-3</v>
      </c>
      <c r="AB10">
        <f>O40</f>
        <v>1.0729619956861128E-2</v>
      </c>
      <c r="AC10">
        <f>O41</f>
        <v>3.1678305527437341E-2</v>
      </c>
      <c r="AD10">
        <f>O42</f>
        <v>4.5789453273927909E-2</v>
      </c>
      <c r="AE10">
        <f>O43</f>
        <v>0.21652260240889645</v>
      </c>
      <c r="AF10">
        <f>O44</f>
        <v>9.206553611407288E-2</v>
      </c>
    </row>
    <row r="11" spans="2:32" x14ac:dyDescent="0.35">
      <c r="B11" t="s">
        <v>6</v>
      </c>
      <c r="C11">
        <v>168462217</v>
      </c>
      <c r="D11">
        <v>38190911</v>
      </c>
      <c r="E11">
        <f t="shared" si="0"/>
        <v>206653128</v>
      </c>
      <c r="F11">
        <v>100005492</v>
      </c>
      <c r="G11">
        <f t="shared" si="1"/>
        <v>0.48392924398415105</v>
      </c>
      <c r="H11">
        <v>1.84467440736972E+19</v>
      </c>
      <c r="I11">
        <v>13430464</v>
      </c>
      <c r="J11">
        <v>1024580</v>
      </c>
      <c r="K11">
        <v>39</v>
      </c>
      <c r="L11">
        <v>2504630</v>
      </c>
      <c r="M11">
        <v>39</v>
      </c>
      <c r="N11">
        <v>2504630</v>
      </c>
      <c r="O11">
        <f t="shared" si="2"/>
        <v>3.8997858237625592E-4</v>
      </c>
    </row>
    <row r="12" spans="2:32" x14ac:dyDescent="0.35">
      <c r="B12" t="s">
        <v>3</v>
      </c>
      <c r="C12">
        <v>732692712</v>
      </c>
      <c r="D12">
        <v>161436295</v>
      </c>
      <c r="E12">
        <f t="shared" si="0"/>
        <v>894129007</v>
      </c>
      <c r="F12">
        <v>100000719</v>
      </c>
      <c r="G12">
        <f t="shared" si="1"/>
        <v>0.11184148843971013</v>
      </c>
      <c r="H12">
        <v>1.84467440733824E+19</v>
      </c>
      <c r="I12">
        <v>280388438</v>
      </c>
      <c r="J12">
        <v>2786186</v>
      </c>
      <c r="K12">
        <v>2706</v>
      </c>
      <c r="L12">
        <v>12837972</v>
      </c>
      <c r="M12">
        <v>2706</v>
      </c>
      <c r="N12">
        <v>10015121</v>
      </c>
      <c r="O12">
        <f t="shared" si="2"/>
        <v>2.7059805439998887E-2</v>
      </c>
      <c r="Q12" t="s">
        <v>39</v>
      </c>
    </row>
    <row r="13" spans="2:32" x14ac:dyDescent="0.35">
      <c r="B13" t="s">
        <v>8</v>
      </c>
      <c r="C13">
        <v>131411783</v>
      </c>
      <c r="D13">
        <v>26311423</v>
      </c>
      <c r="E13">
        <f t="shared" si="0"/>
        <v>157723206</v>
      </c>
      <c r="F13">
        <v>100007035</v>
      </c>
      <c r="G13">
        <f t="shared" si="1"/>
        <v>0.63406671431723238</v>
      </c>
      <c r="H13">
        <v>1.84467440737095E+19</v>
      </c>
      <c r="I13">
        <v>7772693</v>
      </c>
      <c r="J13">
        <v>782080</v>
      </c>
      <c r="K13">
        <v>138</v>
      </c>
      <c r="L13">
        <v>1455123</v>
      </c>
      <c r="M13">
        <v>138</v>
      </c>
      <c r="N13">
        <v>1454584</v>
      </c>
      <c r="O13">
        <f t="shared" si="2"/>
        <v>1.3799029238293085E-3</v>
      </c>
      <c r="R13" t="s">
        <v>1</v>
      </c>
      <c r="S13" t="s">
        <v>9</v>
      </c>
      <c r="T13" t="s">
        <v>13</v>
      </c>
      <c r="U13" t="s">
        <v>2</v>
      </c>
      <c r="V13" t="s">
        <v>4</v>
      </c>
      <c r="W13" t="s">
        <v>14</v>
      </c>
      <c r="X13" t="s">
        <v>10</v>
      </c>
      <c r="Y13" t="s">
        <v>6</v>
      </c>
      <c r="Z13" t="s">
        <v>3</v>
      </c>
      <c r="AA13" t="s">
        <v>8</v>
      </c>
      <c r="AB13" t="s">
        <v>11</v>
      </c>
      <c r="AC13" t="s">
        <v>5</v>
      </c>
      <c r="AD13" t="s">
        <v>12</v>
      </c>
      <c r="AE13" t="s">
        <v>7</v>
      </c>
      <c r="AF13" t="s">
        <v>15</v>
      </c>
    </row>
    <row r="14" spans="2:32" x14ac:dyDescent="0.35">
      <c r="B14" t="s">
        <v>11</v>
      </c>
      <c r="C14">
        <v>79830086</v>
      </c>
      <c r="D14">
        <v>813602</v>
      </c>
      <c r="E14">
        <f t="shared" si="0"/>
        <v>80643688</v>
      </c>
      <c r="F14">
        <v>100011139</v>
      </c>
      <c r="G14">
        <f t="shared" si="1"/>
        <v>1.2401607798492549</v>
      </c>
      <c r="H14">
        <v>1.8446744073679E+19</v>
      </c>
      <c r="I14">
        <v>69528244</v>
      </c>
      <c r="J14">
        <v>3516875</v>
      </c>
      <c r="K14">
        <v>2605013</v>
      </c>
      <c r="L14">
        <v>20739</v>
      </c>
      <c r="M14">
        <v>1094</v>
      </c>
      <c r="N14">
        <v>11878</v>
      </c>
      <c r="O14">
        <f t="shared" si="2"/>
        <v>1.0938781529125471E-2</v>
      </c>
      <c r="Q14" t="s">
        <v>18</v>
      </c>
      <c r="R14">
        <f>J4</f>
        <v>3370783</v>
      </c>
      <c r="S14">
        <f>J5</f>
        <v>2228148</v>
      </c>
      <c r="T14">
        <f>J6</f>
        <v>940498</v>
      </c>
      <c r="U14">
        <f>J7</f>
        <v>2277910</v>
      </c>
      <c r="V14">
        <f>J8</f>
        <v>878791</v>
      </c>
      <c r="W14">
        <f>J9</f>
        <v>226373</v>
      </c>
      <c r="X14">
        <f>J10</f>
        <v>737174</v>
      </c>
      <c r="Y14">
        <f>J11</f>
        <v>1024580</v>
      </c>
      <c r="Z14">
        <f>J12</f>
        <v>2786186</v>
      </c>
      <c r="AA14">
        <f>J13</f>
        <v>782080</v>
      </c>
      <c r="AB14">
        <f>J14</f>
        <v>3516875</v>
      </c>
      <c r="AC14">
        <f>J15</f>
        <v>3130830</v>
      </c>
      <c r="AD14">
        <f>J16</f>
        <v>1973305</v>
      </c>
      <c r="AE14">
        <f>J17</f>
        <v>3750385</v>
      </c>
      <c r="AF14">
        <f>J18</f>
        <v>27623918</v>
      </c>
    </row>
    <row r="15" spans="2:32" x14ac:dyDescent="0.35">
      <c r="B15" t="s">
        <v>5</v>
      </c>
      <c r="C15">
        <v>96830128</v>
      </c>
      <c r="D15">
        <v>1385315</v>
      </c>
      <c r="E15">
        <f t="shared" si="0"/>
        <v>98215443</v>
      </c>
      <c r="F15">
        <v>100001560</v>
      </c>
      <c r="G15">
        <f t="shared" si="1"/>
        <v>1.0181857042583415</v>
      </c>
      <c r="H15">
        <v>1.8446744073661499E+19</v>
      </c>
      <c r="I15">
        <v>88516446</v>
      </c>
      <c r="J15">
        <v>3130830</v>
      </c>
      <c r="K15">
        <v>2407947</v>
      </c>
      <c r="L15">
        <v>298846</v>
      </c>
      <c r="M15">
        <v>3118</v>
      </c>
      <c r="N15">
        <v>36600</v>
      </c>
      <c r="O15">
        <f t="shared" si="2"/>
        <v>3.1179513599587847E-2</v>
      </c>
      <c r="Q15" t="s">
        <v>34</v>
      </c>
      <c r="R15">
        <f>J30</f>
        <v>3370783</v>
      </c>
      <c r="S15">
        <f>J31</f>
        <v>2227913</v>
      </c>
      <c r="T15">
        <f>J32</f>
        <v>940601</v>
      </c>
      <c r="U15">
        <f>J33</f>
        <v>2278148</v>
      </c>
      <c r="V15">
        <f>J34</f>
        <v>878991</v>
      </c>
      <c r="W15">
        <f>J35</f>
        <v>226373</v>
      </c>
      <c r="X15">
        <f>J36</f>
        <v>737101</v>
      </c>
      <c r="Y15">
        <f>J37</f>
        <v>1024580</v>
      </c>
      <c r="Z15">
        <f>J38</f>
        <v>2788059</v>
      </c>
      <c r="AA15">
        <f>J39</f>
        <v>781584</v>
      </c>
      <c r="AB15">
        <f>J40</f>
        <v>3516145</v>
      </c>
      <c r="AC15">
        <f>J41</f>
        <v>3131377</v>
      </c>
      <c r="AD15">
        <f>J42</f>
        <v>1971804</v>
      </c>
      <c r="AE15">
        <f>J43</f>
        <v>3750870</v>
      </c>
      <c r="AF15">
        <f>J44</f>
        <v>27624329</v>
      </c>
    </row>
    <row r="16" spans="2:32" x14ac:dyDescent="0.35">
      <c r="B16" t="s">
        <v>12</v>
      </c>
      <c r="C16">
        <v>239581529</v>
      </c>
      <c r="D16">
        <v>49186846</v>
      </c>
      <c r="E16">
        <f t="shared" si="0"/>
        <v>288768375</v>
      </c>
      <c r="F16">
        <v>100005449</v>
      </c>
      <c r="G16">
        <f t="shared" si="1"/>
        <v>0.34631717895008413</v>
      </c>
      <c r="H16">
        <v>1.84467440736273E+19</v>
      </c>
      <c r="I16">
        <v>82336323</v>
      </c>
      <c r="J16">
        <v>1973305</v>
      </c>
      <c r="K16">
        <v>4613</v>
      </c>
      <c r="L16">
        <v>3725343</v>
      </c>
      <c r="M16">
        <v>4593</v>
      </c>
      <c r="N16">
        <v>2764206</v>
      </c>
      <c r="O16">
        <f t="shared" si="2"/>
        <v>4.5927497410666096E-2</v>
      </c>
    </row>
    <row r="17" spans="2:24" x14ac:dyDescent="0.35">
      <c r="B17" t="s">
        <v>7</v>
      </c>
      <c r="C17">
        <v>98360556</v>
      </c>
      <c r="D17">
        <v>6518205</v>
      </c>
      <c r="E17">
        <f t="shared" si="0"/>
        <v>104878761</v>
      </c>
      <c r="F17">
        <v>100000437</v>
      </c>
      <c r="G17">
        <f t="shared" si="1"/>
        <v>0.95348606377987244</v>
      </c>
      <c r="H17">
        <v>1.8446744073671999E+19</v>
      </c>
      <c r="I17">
        <v>69162749</v>
      </c>
      <c r="J17">
        <v>3750385</v>
      </c>
      <c r="K17">
        <v>2845132</v>
      </c>
      <c r="L17">
        <v>2597776</v>
      </c>
      <c r="M17">
        <v>21520</v>
      </c>
      <c r="N17">
        <v>196751</v>
      </c>
      <c r="O17">
        <f t="shared" si="2"/>
        <v>0.21519905958010963</v>
      </c>
    </row>
    <row r="18" spans="2:24" x14ac:dyDescent="0.35">
      <c r="B18" t="s">
        <v>15</v>
      </c>
      <c r="C18">
        <f>SUM(C4:C17)</f>
        <v>2520435956</v>
      </c>
      <c r="D18">
        <f>SUM(D4:D17)</f>
        <v>421679678</v>
      </c>
      <c r="E18">
        <f>SUM(E4:E17)</f>
        <v>2942115634</v>
      </c>
      <c r="F18">
        <f>SUM(F4:F17)</f>
        <v>1400108265</v>
      </c>
      <c r="G18">
        <f>F18/E18</f>
        <v>0.47588485266177677</v>
      </c>
      <c r="J18">
        <f>SUM(J4:J17)</f>
        <v>27623918</v>
      </c>
      <c r="M18">
        <f>SUM(M4:M17)</f>
        <v>128825</v>
      </c>
      <c r="O18">
        <f t="shared" si="2"/>
        <v>9.201074175503135E-2</v>
      </c>
      <c r="Q18" t="s">
        <v>37</v>
      </c>
    </row>
    <row r="19" spans="2:24" x14ac:dyDescent="0.35">
      <c r="R19" t="s">
        <v>19</v>
      </c>
      <c r="S19" t="s">
        <v>20</v>
      </c>
      <c r="T19" t="s">
        <v>21</v>
      </c>
      <c r="U19" t="s">
        <v>22</v>
      </c>
      <c r="V19" t="s">
        <v>23</v>
      </c>
      <c r="W19" t="s">
        <v>24</v>
      </c>
      <c r="X19" t="s">
        <v>15</v>
      </c>
    </row>
    <row r="20" spans="2:24" x14ac:dyDescent="0.35">
      <c r="B20" t="s">
        <v>19</v>
      </c>
      <c r="C20">
        <v>2989628996</v>
      </c>
      <c r="D20">
        <v>2957853</v>
      </c>
      <c r="E20">
        <f t="shared" ref="E20:E25" si="3">C20+D20</f>
        <v>2992586849</v>
      </c>
      <c r="F20">
        <v>4062699706</v>
      </c>
      <c r="G20">
        <f>F20/E20</f>
        <v>1.3575879033744962</v>
      </c>
      <c r="H20">
        <v>1.8446744073639299E+19</v>
      </c>
      <c r="I20">
        <v>98299395</v>
      </c>
      <c r="J20">
        <v>29588809</v>
      </c>
      <c r="K20">
        <v>502</v>
      </c>
      <c r="L20">
        <v>6129597</v>
      </c>
      <c r="M20">
        <v>463</v>
      </c>
      <c r="N20">
        <v>281900</v>
      </c>
      <c r="O20">
        <f>M20*1000/F20</f>
        <v>1.1396362849959554E-4</v>
      </c>
      <c r="Q20" t="s">
        <v>18</v>
      </c>
      <c r="R20">
        <f>G20</f>
        <v>1.3575879033744962</v>
      </c>
      <c r="S20">
        <f>G21</f>
        <v>1.5591687037854811</v>
      </c>
      <c r="T20">
        <f>G22</f>
        <v>0.2527329610798873</v>
      </c>
      <c r="U20">
        <f>G23</f>
        <v>1.3378687942558067</v>
      </c>
      <c r="V20">
        <f>G24</f>
        <v>1.0375768319615417</v>
      </c>
      <c r="W20">
        <f>G25</f>
        <v>1.5522044599632683</v>
      </c>
      <c r="X20">
        <f>G26</f>
        <v>1.0401309763419078</v>
      </c>
    </row>
    <row r="21" spans="2:24" x14ac:dyDescent="0.35">
      <c r="B21" t="s">
        <v>20</v>
      </c>
      <c r="C21">
        <v>3179680047</v>
      </c>
      <c r="D21">
        <v>27157941</v>
      </c>
      <c r="E21">
        <f t="shared" si="3"/>
        <v>3206837988</v>
      </c>
      <c r="F21">
        <v>5000001429</v>
      </c>
      <c r="G21">
        <f t="shared" ref="G21:G25" si="4">F21/E21</f>
        <v>1.5591687037854811</v>
      </c>
      <c r="H21">
        <v>1.8446744073318699E+19</v>
      </c>
      <c r="I21">
        <v>653169044</v>
      </c>
      <c r="J21">
        <v>63298177</v>
      </c>
      <c r="K21">
        <v>18286022</v>
      </c>
      <c r="L21">
        <v>48324316</v>
      </c>
      <c r="M21">
        <v>35411</v>
      </c>
      <c r="N21">
        <v>1448655</v>
      </c>
      <c r="O21">
        <f t="shared" ref="O21:O25" si="5">M21*1000/F21</f>
        <v>7.0821979759078182E-3</v>
      </c>
      <c r="Q21" t="s">
        <v>34</v>
      </c>
      <c r="R21">
        <f>G46</f>
        <v>1.3575929182695079</v>
      </c>
      <c r="S21">
        <f>G47</f>
        <v>1.5568294610790145</v>
      </c>
      <c r="T21">
        <f>G48</f>
        <v>0.25275121450618321</v>
      </c>
      <c r="U21">
        <f>G49</f>
        <v>1.3378808954205139</v>
      </c>
      <c r="V21">
        <f>G50</f>
        <v>1.0375099980627682</v>
      </c>
      <c r="W21">
        <f>G51</f>
        <v>1.5522044613958987</v>
      </c>
      <c r="X21">
        <f>G52</f>
        <v>1.039937143692373</v>
      </c>
    </row>
    <row r="22" spans="2:24" x14ac:dyDescent="0.35">
      <c r="B22" t="s">
        <v>21</v>
      </c>
      <c r="C22">
        <v>5747652015</v>
      </c>
      <c r="D22">
        <v>1065188968</v>
      </c>
      <c r="E22">
        <f t="shared" si="3"/>
        <v>6812840983</v>
      </c>
      <c r="F22">
        <v>1721829475</v>
      </c>
      <c r="G22">
        <f t="shared" si="4"/>
        <v>0.2527329610798873</v>
      </c>
      <c r="H22">
        <v>1.8446744073038201E+19</v>
      </c>
      <c r="I22">
        <v>509470865</v>
      </c>
      <c r="J22">
        <v>41074991</v>
      </c>
      <c r="K22">
        <v>51381</v>
      </c>
      <c r="L22">
        <v>37713115</v>
      </c>
      <c r="M22">
        <v>47587</v>
      </c>
      <c r="N22">
        <v>35928958</v>
      </c>
      <c r="O22">
        <f t="shared" si="5"/>
        <v>2.7637463924817526E-2</v>
      </c>
    </row>
    <row r="23" spans="2:24" x14ac:dyDescent="0.35">
      <c r="B23" t="s">
        <v>22</v>
      </c>
      <c r="C23">
        <v>3611480287</v>
      </c>
      <c r="D23">
        <v>125815721</v>
      </c>
      <c r="E23">
        <f t="shared" si="3"/>
        <v>3737296008</v>
      </c>
      <c r="F23">
        <v>5000011704</v>
      </c>
      <c r="G23">
        <f t="shared" si="4"/>
        <v>1.3378687942558067</v>
      </c>
      <c r="H23">
        <v>1.8446744072967399E+19</v>
      </c>
      <c r="I23">
        <v>2281509831</v>
      </c>
      <c r="J23">
        <v>39022150</v>
      </c>
      <c r="K23">
        <v>4908</v>
      </c>
      <c r="L23">
        <v>7349389</v>
      </c>
      <c r="M23">
        <v>4821</v>
      </c>
      <c r="N23">
        <v>4358530</v>
      </c>
      <c r="O23">
        <f t="shared" si="5"/>
        <v>9.6419774300592314E-4</v>
      </c>
      <c r="Q23" t="s">
        <v>38</v>
      </c>
    </row>
    <row r="24" spans="2:24" x14ac:dyDescent="0.35">
      <c r="B24" t="s">
        <v>23</v>
      </c>
      <c r="C24">
        <v>4456590002</v>
      </c>
      <c r="D24">
        <v>362339257</v>
      </c>
      <c r="E24">
        <f t="shared" si="3"/>
        <v>4818929259</v>
      </c>
      <c r="F24">
        <v>5000009354</v>
      </c>
      <c r="G24">
        <f t="shared" si="4"/>
        <v>1.0375768319615417</v>
      </c>
      <c r="H24">
        <v>1.8446744073622901E+19</v>
      </c>
      <c r="I24">
        <v>100506805</v>
      </c>
      <c r="J24">
        <v>15027723</v>
      </c>
      <c r="K24">
        <v>19155</v>
      </c>
      <c r="L24">
        <v>17696984</v>
      </c>
      <c r="M24">
        <v>18362</v>
      </c>
      <c r="N24">
        <v>17531250</v>
      </c>
      <c r="O24">
        <f t="shared" si="5"/>
        <v>3.672393129686933E-3</v>
      </c>
      <c r="R24" t="s">
        <v>19</v>
      </c>
      <c r="S24" t="s">
        <v>20</v>
      </c>
      <c r="T24" t="s">
        <v>21</v>
      </c>
      <c r="U24" t="s">
        <v>22</v>
      </c>
      <c r="V24" t="s">
        <v>23</v>
      </c>
      <c r="W24" t="s">
        <v>24</v>
      </c>
      <c r="X24" t="s">
        <v>15</v>
      </c>
    </row>
    <row r="25" spans="2:24" x14ac:dyDescent="0.35">
      <c r="B25" t="s">
        <v>24</v>
      </c>
      <c r="C25">
        <v>3221030007</v>
      </c>
      <c r="D25">
        <v>195222</v>
      </c>
      <c r="E25">
        <f t="shared" si="3"/>
        <v>3221225229</v>
      </c>
      <c r="F25">
        <v>5000000167</v>
      </c>
      <c r="G25">
        <f t="shared" si="4"/>
        <v>1.5522044599632683</v>
      </c>
      <c r="H25">
        <v>1.84467440732433E+19</v>
      </c>
      <c r="I25">
        <v>1364976631</v>
      </c>
      <c r="J25">
        <v>107914128</v>
      </c>
      <c r="K25">
        <v>7283179</v>
      </c>
      <c r="L25">
        <v>15500921</v>
      </c>
      <c r="M25">
        <v>701</v>
      </c>
      <c r="N25">
        <v>5819</v>
      </c>
      <c r="O25">
        <f t="shared" si="5"/>
        <v>1.4019999531732016E-4</v>
      </c>
      <c r="Q25" t="s">
        <v>18</v>
      </c>
      <c r="R25">
        <f>O20</f>
        <v>1.1396362849959554E-4</v>
      </c>
      <c r="S25">
        <f>O21</f>
        <v>7.0821979759078182E-3</v>
      </c>
      <c r="T25">
        <f>O22</f>
        <v>2.7637463924817526E-2</v>
      </c>
      <c r="U25">
        <f>O23</f>
        <v>9.6419774300592314E-4</v>
      </c>
      <c r="V25">
        <f>O24</f>
        <v>3.672393129686933E-3</v>
      </c>
      <c r="W25">
        <f>O25</f>
        <v>1.4019999531732016E-4</v>
      </c>
      <c r="X25">
        <f>O26</f>
        <v>4.1631516687557742E-3</v>
      </c>
    </row>
    <row r="26" spans="2:24" x14ac:dyDescent="0.35">
      <c r="B26" t="s">
        <v>15</v>
      </c>
      <c r="C26">
        <f>SUM(C20:C25)</f>
        <v>23206061354</v>
      </c>
      <c r="D26">
        <f>SUM(D20:D25)</f>
        <v>1583654962</v>
      </c>
      <c r="E26">
        <f>SUM(E20:E25)</f>
        <v>24789716316</v>
      </c>
      <c r="F26">
        <f>SUM(F20:F25)</f>
        <v>25784551835</v>
      </c>
      <c r="G26">
        <f>F26/E26</f>
        <v>1.0401309763419078</v>
      </c>
      <c r="J26">
        <f>SUM(J20:J25)</f>
        <v>295925978</v>
      </c>
      <c r="M26">
        <f>SUM(M20:M25)</f>
        <v>107345</v>
      </c>
      <c r="O26">
        <f>M26*1000/F26</f>
        <v>4.1631516687557742E-3</v>
      </c>
      <c r="Q26" t="s">
        <v>34</v>
      </c>
      <c r="R26">
        <f>O46</f>
        <v>1.0510253383652452E-4</v>
      </c>
      <c r="S26">
        <f>O47</f>
        <v>7.0777930524383399E-3</v>
      </c>
      <c r="T26">
        <f>O48</f>
        <v>2.5885115355701128E-2</v>
      </c>
      <c r="U26">
        <f>O49</f>
        <v>9.4799883566782999E-4</v>
      </c>
      <c r="V26">
        <f>O50</f>
        <v>3.6581987247519244E-3</v>
      </c>
      <c r="W26">
        <f>O51</f>
        <v>1.4119999147152053E-4</v>
      </c>
      <c r="X26">
        <f>O52</f>
        <v>4.0381931889073106E-3</v>
      </c>
    </row>
    <row r="28" spans="2:24" x14ac:dyDescent="0.35">
      <c r="B28" s="1" t="s">
        <v>34</v>
      </c>
      <c r="Q28" t="s">
        <v>39</v>
      </c>
    </row>
    <row r="29" spans="2:24" x14ac:dyDescent="0.35">
      <c r="B29" t="s">
        <v>0</v>
      </c>
      <c r="C29" t="s">
        <v>16</v>
      </c>
      <c r="D29" t="s">
        <v>17</v>
      </c>
      <c r="E29" t="s">
        <v>26</v>
      </c>
      <c r="F29" t="s">
        <v>25</v>
      </c>
      <c r="G29" t="s">
        <v>35</v>
      </c>
      <c r="H29" t="s">
        <v>28</v>
      </c>
      <c r="I29" t="s">
        <v>27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O29" t="s">
        <v>36</v>
      </c>
      <c r="R29" t="s">
        <v>19</v>
      </c>
      <c r="S29" t="s">
        <v>20</v>
      </c>
      <c r="T29" t="s">
        <v>21</v>
      </c>
      <c r="U29" t="s">
        <v>22</v>
      </c>
      <c r="V29" t="s">
        <v>23</v>
      </c>
      <c r="W29" t="s">
        <v>24</v>
      </c>
      <c r="X29" t="s">
        <v>15</v>
      </c>
    </row>
    <row r="30" spans="2:24" x14ac:dyDescent="0.35">
      <c r="B30" t="s">
        <v>1</v>
      </c>
      <c r="C30">
        <v>131320255</v>
      </c>
      <c r="D30">
        <v>21510727</v>
      </c>
      <c r="E30">
        <f>C30+D30</f>
        <v>152830982</v>
      </c>
      <c r="F30">
        <v>100023490</v>
      </c>
      <c r="G30">
        <f>F30/E30</f>
        <v>0.65447129038273144</v>
      </c>
      <c r="H30">
        <v>1.84467440736651E+19</v>
      </c>
      <c r="I30">
        <v>61524743</v>
      </c>
      <c r="J30">
        <v>3370783</v>
      </c>
      <c r="K30">
        <v>585</v>
      </c>
      <c r="L30">
        <v>2019414</v>
      </c>
      <c r="M30">
        <v>585</v>
      </c>
      <c r="N30">
        <v>984417</v>
      </c>
      <c r="O30">
        <f>M30*1000/F30</f>
        <v>5.8486261577155524E-3</v>
      </c>
      <c r="Q30" t="s">
        <v>18</v>
      </c>
      <c r="R30">
        <f>J20</f>
        <v>29588809</v>
      </c>
      <c r="S30">
        <f>J21</f>
        <v>63298177</v>
      </c>
      <c r="T30">
        <f>J22</f>
        <v>41074991</v>
      </c>
      <c r="U30">
        <f>J23</f>
        <v>39022150</v>
      </c>
      <c r="V30">
        <f>J24</f>
        <v>15027723</v>
      </c>
      <c r="W30">
        <f>J25</f>
        <v>107914128</v>
      </c>
      <c r="X30">
        <f>J26</f>
        <v>295925978</v>
      </c>
    </row>
    <row r="31" spans="2:24" x14ac:dyDescent="0.35">
      <c r="B31" t="s">
        <v>9</v>
      </c>
      <c r="C31">
        <v>188780646</v>
      </c>
      <c r="D31">
        <v>10028910</v>
      </c>
      <c r="E31">
        <f t="shared" ref="E31:E43" si="6">C31+D31</f>
        <v>198809556</v>
      </c>
      <c r="F31">
        <v>100004664</v>
      </c>
      <c r="G31">
        <f t="shared" ref="G31:G43" si="7">F31/E31</f>
        <v>0.50301739017011837</v>
      </c>
      <c r="H31">
        <v>1.8446744073593301E+19</v>
      </c>
      <c r="I31">
        <v>167000112</v>
      </c>
      <c r="J31">
        <v>2227913</v>
      </c>
      <c r="K31">
        <v>9781023</v>
      </c>
      <c r="L31">
        <v>735289</v>
      </c>
      <c r="M31">
        <v>1977</v>
      </c>
      <c r="N31">
        <v>350965</v>
      </c>
      <c r="O31">
        <f t="shared" ref="O31:O44" si="8">M31*1000/F31</f>
        <v>1.9769077970203469E-2</v>
      </c>
      <c r="Q31" t="s">
        <v>34</v>
      </c>
      <c r="R31">
        <f>J46</f>
        <v>29588631</v>
      </c>
      <c r="S31">
        <f>J47</f>
        <v>61655862</v>
      </c>
      <c r="T31">
        <f>J48</f>
        <v>41079318</v>
      </c>
      <c r="U31">
        <f>J49</f>
        <v>39006316</v>
      </c>
      <c r="V31">
        <f>J50</f>
        <v>15024996</v>
      </c>
      <c r="W31">
        <f>J51</f>
        <v>107914234</v>
      </c>
      <c r="X31">
        <f>J52</f>
        <v>294269357</v>
      </c>
    </row>
    <row r="32" spans="2:24" x14ac:dyDescent="0.35">
      <c r="B32" t="s">
        <v>13</v>
      </c>
      <c r="C32">
        <v>49930001</v>
      </c>
      <c r="D32">
        <v>188845</v>
      </c>
      <c r="E32">
        <f t="shared" si="6"/>
        <v>50118846</v>
      </c>
      <c r="F32">
        <v>100015842</v>
      </c>
      <c r="G32">
        <f t="shared" si="7"/>
        <v>1.9955735213855483</v>
      </c>
      <c r="H32">
        <v>1.8446744073708401E+19</v>
      </c>
      <c r="I32">
        <v>46959342</v>
      </c>
      <c r="J32">
        <v>940601</v>
      </c>
      <c r="K32">
        <v>61030</v>
      </c>
      <c r="L32">
        <v>119971</v>
      </c>
      <c r="M32">
        <v>418</v>
      </c>
      <c r="N32">
        <v>5449</v>
      </c>
      <c r="O32">
        <f t="shared" si="8"/>
        <v>4.1793379092884102E-3</v>
      </c>
    </row>
    <row r="33" spans="2:15" x14ac:dyDescent="0.35">
      <c r="B33" t="s">
        <v>2</v>
      </c>
      <c r="C33">
        <v>191660041</v>
      </c>
      <c r="D33">
        <v>23021575</v>
      </c>
      <c r="E33">
        <f t="shared" si="6"/>
        <v>214681616</v>
      </c>
      <c r="F33">
        <v>100003762</v>
      </c>
      <c r="G33">
        <f t="shared" si="7"/>
        <v>0.46582359432211468</v>
      </c>
      <c r="H33">
        <v>1.8446744073628E+19</v>
      </c>
      <c r="I33">
        <v>98385102</v>
      </c>
      <c r="J33">
        <v>2278148</v>
      </c>
      <c r="K33">
        <v>2038649</v>
      </c>
      <c r="L33">
        <v>1592872</v>
      </c>
      <c r="M33">
        <v>83154</v>
      </c>
      <c r="N33">
        <v>875559</v>
      </c>
      <c r="O33">
        <f t="shared" si="8"/>
        <v>0.83150871864200471</v>
      </c>
    </row>
    <row r="34" spans="2:15" x14ac:dyDescent="0.35">
      <c r="B34" t="s">
        <v>4</v>
      </c>
      <c r="C34">
        <v>72572046</v>
      </c>
      <c r="D34">
        <v>8178151</v>
      </c>
      <c r="E34">
        <f t="shared" si="6"/>
        <v>80750197</v>
      </c>
      <c r="F34">
        <v>100009510</v>
      </c>
      <c r="G34">
        <f t="shared" si="7"/>
        <v>1.2385048422854001</v>
      </c>
      <c r="H34">
        <v>1.8446744073708599E+19</v>
      </c>
      <c r="I34">
        <v>7504608</v>
      </c>
      <c r="J34">
        <v>878991</v>
      </c>
      <c r="K34">
        <v>5854</v>
      </c>
      <c r="L34">
        <v>1213847</v>
      </c>
      <c r="M34">
        <v>4490</v>
      </c>
      <c r="N34">
        <v>30564</v>
      </c>
      <c r="O34">
        <f t="shared" si="8"/>
        <v>4.4895730416037435E-2</v>
      </c>
    </row>
    <row r="35" spans="2:15" x14ac:dyDescent="0.35">
      <c r="B35" t="s">
        <v>14</v>
      </c>
      <c r="C35">
        <v>153462282</v>
      </c>
      <c r="D35">
        <v>27468315</v>
      </c>
      <c r="E35">
        <f t="shared" si="6"/>
        <v>180930597</v>
      </c>
      <c r="F35">
        <v>100000929</v>
      </c>
      <c r="G35">
        <f t="shared" si="7"/>
        <v>0.55270325007549714</v>
      </c>
      <c r="H35">
        <v>1.84467440737087E+19</v>
      </c>
      <c r="I35">
        <v>2814281</v>
      </c>
      <c r="J35">
        <v>226373</v>
      </c>
      <c r="K35">
        <v>2537</v>
      </c>
      <c r="L35">
        <v>789062</v>
      </c>
      <c r="M35">
        <v>2537</v>
      </c>
      <c r="N35">
        <v>788966</v>
      </c>
      <c r="O35">
        <f t="shared" si="8"/>
        <v>2.5369764314889513E-2</v>
      </c>
    </row>
    <row r="36" spans="2:15" x14ac:dyDescent="0.35">
      <c r="B36" t="s">
        <v>10</v>
      </c>
      <c r="C36">
        <v>185561825</v>
      </c>
      <c r="D36">
        <v>47474813</v>
      </c>
      <c r="E36">
        <f t="shared" si="6"/>
        <v>233036638</v>
      </c>
      <c r="F36">
        <v>100005050</v>
      </c>
      <c r="G36">
        <f t="shared" si="7"/>
        <v>0.42913874341081082</v>
      </c>
      <c r="H36">
        <v>1.84467440737053E+19</v>
      </c>
      <c r="I36">
        <v>4522333</v>
      </c>
      <c r="J36">
        <v>737101</v>
      </c>
      <c r="K36">
        <v>2443</v>
      </c>
      <c r="L36">
        <v>2708777</v>
      </c>
      <c r="M36">
        <v>2193</v>
      </c>
      <c r="N36">
        <v>1941404</v>
      </c>
      <c r="O36">
        <f t="shared" si="8"/>
        <v>2.1928892590924159E-2</v>
      </c>
    </row>
    <row r="37" spans="2:15" x14ac:dyDescent="0.35">
      <c r="B37" t="s">
        <v>6</v>
      </c>
      <c r="C37">
        <v>168462217</v>
      </c>
      <c r="D37">
        <v>38190911</v>
      </c>
      <c r="E37">
        <f t="shared" si="6"/>
        <v>206653128</v>
      </c>
      <c r="F37">
        <v>100005492</v>
      </c>
      <c r="G37">
        <f t="shared" si="7"/>
        <v>0.48392924398415105</v>
      </c>
      <c r="H37">
        <v>1.84467440736972E+19</v>
      </c>
      <c r="I37">
        <v>13430464</v>
      </c>
      <c r="J37">
        <v>1024580</v>
      </c>
      <c r="K37">
        <v>39</v>
      </c>
      <c r="L37">
        <v>2504630</v>
      </c>
      <c r="M37">
        <v>39</v>
      </c>
      <c r="N37">
        <v>2504630</v>
      </c>
      <c r="O37">
        <f t="shared" si="8"/>
        <v>3.8997858237625592E-4</v>
      </c>
    </row>
    <row r="38" spans="2:15" x14ac:dyDescent="0.35">
      <c r="B38" t="s">
        <v>3</v>
      </c>
      <c r="C38">
        <v>732502549</v>
      </c>
      <c r="D38">
        <v>161417463</v>
      </c>
      <c r="E38">
        <f t="shared" si="6"/>
        <v>893920012</v>
      </c>
      <c r="F38">
        <v>100000719</v>
      </c>
      <c r="G38">
        <f t="shared" si="7"/>
        <v>0.11186763654195941</v>
      </c>
      <c r="H38">
        <v>1.84467440733825E+19</v>
      </c>
      <c r="I38">
        <v>280311568</v>
      </c>
      <c r="J38">
        <v>2788059</v>
      </c>
      <c r="K38">
        <v>2906</v>
      </c>
      <c r="L38">
        <v>12837876</v>
      </c>
      <c r="M38">
        <v>2906</v>
      </c>
      <c r="N38">
        <v>10014900</v>
      </c>
      <c r="O38">
        <f t="shared" si="8"/>
        <v>2.9059791060102279E-2</v>
      </c>
    </row>
    <row r="39" spans="2:15" x14ac:dyDescent="0.35">
      <c r="B39" t="s">
        <v>8</v>
      </c>
      <c r="C39">
        <v>131381947</v>
      </c>
      <c r="D39">
        <v>26299641</v>
      </c>
      <c r="E39">
        <f t="shared" si="6"/>
        <v>157681588</v>
      </c>
      <c r="F39">
        <v>100002026</v>
      </c>
      <c r="G39">
        <f t="shared" si="7"/>
        <v>0.63420230141264178</v>
      </c>
      <c r="H39">
        <v>1.84467440737095E+19</v>
      </c>
      <c r="I39">
        <v>7770896</v>
      </c>
      <c r="J39">
        <v>781584</v>
      </c>
      <c r="K39">
        <v>127</v>
      </c>
      <c r="L39">
        <v>1455068</v>
      </c>
      <c r="M39">
        <v>127</v>
      </c>
      <c r="N39">
        <v>1454529</v>
      </c>
      <c r="O39">
        <f t="shared" si="8"/>
        <v>1.2699742703212833E-3</v>
      </c>
    </row>
    <row r="40" spans="2:15" x14ac:dyDescent="0.35">
      <c r="B40" t="s">
        <v>11</v>
      </c>
      <c r="C40">
        <v>79820052</v>
      </c>
      <c r="D40">
        <v>809362</v>
      </c>
      <c r="E40">
        <f t="shared" si="6"/>
        <v>80629414</v>
      </c>
      <c r="F40">
        <v>100003542</v>
      </c>
      <c r="G40">
        <f t="shared" si="7"/>
        <v>1.2402861070030846</v>
      </c>
      <c r="H40">
        <v>1.8446744073679E+19</v>
      </c>
      <c r="I40">
        <v>69524268</v>
      </c>
      <c r="J40">
        <v>3516145</v>
      </c>
      <c r="K40">
        <v>2604780</v>
      </c>
      <c r="L40">
        <v>20739</v>
      </c>
      <c r="M40">
        <v>1073</v>
      </c>
      <c r="N40">
        <v>11900</v>
      </c>
      <c r="O40">
        <f t="shared" si="8"/>
        <v>1.0729619956861128E-2</v>
      </c>
    </row>
    <row r="41" spans="2:15" x14ac:dyDescent="0.35">
      <c r="B41" t="s">
        <v>5</v>
      </c>
      <c r="C41">
        <v>96840058</v>
      </c>
      <c r="D41">
        <v>1390758</v>
      </c>
      <c r="E41">
        <f t="shared" si="6"/>
        <v>98230816</v>
      </c>
      <c r="F41">
        <v>100005349</v>
      </c>
      <c r="G41">
        <f t="shared" si="7"/>
        <v>1.0180649318845116</v>
      </c>
      <c r="H41">
        <v>1.8446744073661499E+19</v>
      </c>
      <c r="I41">
        <v>88525353</v>
      </c>
      <c r="J41">
        <v>3131377</v>
      </c>
      <c r="K41">
        <v>2407954</v>
      </c>
      <c r="L41">
        <v>298861</v>
      </c>
      <c r="M41">
        <v>3168</v>
      </c>
      <c r="N41">
        <v>36612</v>
      </c>
      <c r="O41">
        <f t="shared" si="8"/>
        <v>3.1678305527437341E-2</v>
      </c>
    </row>
    <row r="42" spans="2:15" x14ac:dyDescent="0.35">
      <c r="B42" t="s">
        <v>12</v>
      </c>
      <c r="C42">
        <v>239541323</v>
      </c>
      <c r="D42">
        <v>49165328</v>
      </c>
      <c r="E42">
        <f t="shared" si="6"/>
        <v>288706651</v>
      </c>
      <c r="F42">
        <v>100001194</v>
      </c>
      <c r="G42">
        <f t="shared" si="7"/>
        <v>0.34637648164191409</v>
      </c>
      <c r="H42">
        <v>1.84467440736273E+19</v>
      </c>
      <c r="I42">
        <v>82329387</v>
      </c>
      <c r="J42">
        <v>1971804</v>
      </c>
      <c r="K42">
        <v>4614</v>
      </c>
      <c r="L42">
        <v>3725251</v>
      </c>
      <c r="M42">
        <v>4579</v>
      </c>
      <c r="N42">
        <v>2764901</v>
      </c>
      <c r="O42">
        <f t="shared" si="8"/>
        <v>4.5789453273927909E-2</v>
      </c>
    </row>
    <row r="43" spans="2:15" x14ac:dyDescent="0.35">
      <c r="B43" t="s">
        <v>7</v>
      </c>
      <c r="C43">
        <v>98370759</v>
      </c>
      <c r="D43">
        <v>6518521</v>
      </c>
      <c r="E43">
        <f t="shared" si="6"/>
        <v>104889280</v>
      </c>
      <c r="F43">
        <v>100008035</v>
      </c>
      <c r="G43">
        <f t="shared" si="7"/>
        <v>0.9534628800960403</v>
      </c>
      <c r="H43">
        <v>1.8446744073671999E+19</v>
      </c>
      <c r="I43">
        <v>69167420</v>
      </c>
      <c r="J43">
        <v>3750870</v>
      </c>
      <c r="K43">
        <v>2845405</v>
      </c>
      <c r="L43">
        <v>2597941</v>
      </c>
      <c r="M43">
        <v>21654</v>
      </c>
      <c r="N43">
        <v>196798</v>
      </c>
      <c r="O43">
        <f t="shared" si="8"/>
        <v>0.21652260240889645</v>
      </c>
    </row>
    <row r="44" spans="2:15" x14ac:dyDescent="0.35">
      <c r="B44" t="s">
        <v>15</v>
      </c>
      <c r="C44">
        <f>SUM(C30:C43)</f>
        <v>2520206001</v>
      </c>
      <c r="D44">
        <f>SUM(D30:D43)</f>
        <v>421663320</v>
      </c>
      <c r="E44">
        <f>SUM(E30:E43)</f>
        <v>2941869321</v>
      </c>
      <c r="F44">
        <f>SUM(F30:F43)</f>
        <v>1400089604</v>
      </c>
      <c r="G44">
        <f>F44/E44</f>
        <v>0.47591835368271274</v>
      </c>
      <c r="J44">
        <f>SUM(J30:J43)</f>
        <v>27624329</v>
      </c>
      <c r="M44">
        <f>SUM(M30:M43)</f>
        <v>128900</v>
      </c>
      <c r="O44">
        <f t="shared" si="8"/>
        <v>9.206553611407288E-2</v>
      </c>
    </row>
    <row r="46" spans="2:15" x14ac:dyDescent="0.35">
      <c r="B46" t="s">
        <v>19</v>
      </c>
      <c r="C46">
        <v>2989622102</v>
      </c>
      <c r="D46">
        <v>2953459</v>
      </c>
      <c r="E46">
        <f t="shared" ref="E46:E51" si="9">C46+D46</f>
        <v>2992575561</v>
      </c>
      <c r="F46">
        <v>4062699389</v>
      </c>
      <c r="G46">
        <f>F46/E46</f>
        <v>1.3575929182695079</v>
      </c>
      <c r="H46">
        <v>1.8446744073639299E+19</v>
      </c>
      <c r="I46">
        <v>98295858</v>
      </c>
      <c r="J46">
        <v>29588631</v>
      </c>
      <c r="K46">
        <v>465</v>
      </c>
      <c r="L46">
        <v>6129603</v>
      </c>
      <c r="M46">
        <v>427</v>
      </c>
      <c r="N46">
        <v>282020</v>
      </c>
      <c r="O46">
        <f>M46*1000/F46</f>
        <v>1.0510253383652452E-4</v>
      </c>
    </row>
    <row r="47" spans="2:15" x14ac:dyDescent="0.35">
      <c r="B47" t="s">
        <v>20</v>
      </c>
      <c r="C47">
        <v>3184260007</v>
      </c>
      <c r="D47">
        <v>27398709</v>
      </c>
      <c r="E47">
        <f t="shared" si="9"/>
        <v>3211658716</v>
      </c>
      <c r="F47">
        <v>5000004908</v>
      </c>
      <c r="G47">
        <f t="shared" ref="G47:G51" si="10">F47/E47</f>
        <v>1.5568294610790145</v>
      </c>
      <c r="H47">
        <v>1.84467440733172E+19</v>
      </c>
      <c r="I47">
        <v>655262631</v>
      </c>
      <c r="J47">
        <v>61655862</v>
      </c>
      <c r="K47">
        <v>18367602</v>
      </c>
      <c r="L47">
        <v>48486955</v>
      </c>
      <c r="M47">
        <v>35389</v>
      </c>
      <c r="N47">
        <v>1474414</v>
      </c>
      <c r="O47">
        <f t="shared" ref="O47:O51" si="11">M47*1000/F47</f>
        <v>7.0777930524383399E-3</v>
      </c>
    </row>
    <row r="48" spans="2:15" x14ac:dyDescent="0.35">
      <c r="B48" t="s">
        <v>21</v>
      </c>
      <c r="C48">
        <v>5747281869</v>
      </c>
      <c r="D48">
        <v>1065104609</v>
      </c>
      <c r="E48">
        <f t="shared" si="9"/>
        <v>6812386478</v>
      </c>
      <c r="F48">
        <v>1721838956</v>
      </c>
      <c r="G48">
        <f t="shared" si="10"/>
        <v>0.25275121450618321</v>
      </c>
      <c r="H48">
        <v>1.8446744073038299E+19</v>
      </c>
      <c r="I48">
        <v>509209867</v>
      </c>
      <c r="J48">
        <v>41079318</v>
      </c>
      <c r="K48">
        <v>51817</v>
      </c>
      <c r="L48">
        <v>37712066</v>
      </c>
      <c r="M48">
        <v>44570</v>
      </c>
      <c r="N48">
        <v>35929801</v>
      </c>
      <c r="O48">
        <f t="shared" si="11"/>
        <v>2.5885115355701128E-2</v>
      </c>
    </row>
    <row r="49" spans="2:15" x14ac:dyDescent="0.35">
      <c r="B49" t="s">
        <v>22</v>
      </c>
      <c r="C49">
        <v>3611350425</v>
      </c>
      <c r="D49">
        <v>125907621</v>
      </c>
      <c r="E49">
        <f t="shared" si="9"/>
        <v>3737258046</v>
      </c>
      <c r="F49">
        <v>5000006141</v>
      </c>
      <c r="G49">
        <f t="shared" si="10"/>
        <v>1.3378808954205139</v>
      </c>
      <c r="H49">
        <v>1.84467440729676E+19</v>
      </c>
      <c r="I49">
        <v>2281141120</v>
      </c>
      <c r="J49">
        <v>39006316</v>
      </c>
      <c r="K49">
        <v>4826</v>
      </c>
      <c r="L49">
        <v>7350973</v>
      </c>
      <c r="M49">
        <v>4740</v>
      </c>
      <c r="N49">
        <v>4359706</v>
      </c>
      <c r="O49">
        <f t="shared" si="11"/>
        <v>9.4799883566782999E-4</v>
      </c>
    </row>
    <row r="50" spans="2:15" x14ac:dyDescent="0.35">
      <c r="B50" t="s">
        <v>23</v>
      </c>
      <c r="C50">
        <v>4456780001</v>
      </c>
      <c r="D50">
        <v>362452346</v>
      </c>
      <c r="E50">
        <f t="shared" si="9"/>
        <v>4819232347</v>
      </c>
      <c r="F50">
        <v>5000001743</v>
      </c>
      <c r="G50">
        <f t="shared" si="10"/>
        <v>1.0375099980627682</v>
      </c>
      <c r="H50">
        <v>1.84467440736228E+19</v>
      </c>
      <c r="I50">
        <v>100613224</v>
      </c>
      <c r="J50">
        <v>15024996</v>
      </c>
      <c r="K50">
        <v>19199</v>
      </c>
      <c r="L50">
        <v>17697127</v>
      </c>
      <c r="M50">
        <v>18291</v>
      </c>
      <c r="N50">
        <v>17532462</v>
      </c>
      <c r="O50">
        <f t="shared" si="11"/>
        <v>3.6581987247519244E-3</v>
      </c>
    </row>
    <row r="51" spans="2:15" x14ac:dyDescent="0.35">
      <c r="B51" t="s">
        <v>24</v>
      </c>
      <c r="C51">
        <v>3221030003</v>
      </c>
      <c r="D51">
        <v>195310</v>
      </c>
      <c r="E51">
        <f t="shared" si="9"/>
        <v>3221225313</v>
      </c>
      <c r="F51">
        <v>5000000302</v>
      </c>
      <c r="G51">
        <f t="shared" si="10"/>
        <v>1.5522044613958987</v>
      </c>
      <c r="H51">
        <v>1.84467440732433E+19</v>
      </c>
      <c r="I51">
        <v>1364974979</v>
      </c>
      <c r="J51">
        <v>107914234</v>
      </c>
      <c r="K51">
        <v>7283186</v>
      </c>
      <c r="L51">
        <v>15500915</v>
      </c>
      <c r="M51">
        <v>706</v>
      </c>
      <c r="N51">
        <v>5810</v>
      </c>
      <c r="O51">
        <f t="shared" si="11"/>
        <v>1.4119999147152053E-4</v>
      </c>
    </row>
    <row r="52" spans="2:15" x14ac:dyDescent="0.35">
      <c r="B52" t="s">
        <v>15</v>
      </c>
      <c r="C52">
        <f>SUM(C46:C51)</f>
        <v>23210324407</v>
      </c>
      <c r="D52">
        <f>SUM(D46:D51)</f>
        <v>1584012054</v>
      </c>
      <c r="E52">
        <f>SUM(E46:E51)</f>
        <v>24794336461</v>
      </c>
      <c r="F52">
        <f>SUM(F46:F51)</f>
        <v>25784551439</v>
      </c>
      <c r="G52">
        <f>F52/E52</f>
        <v>1.039937143692373</v>
      </c>
      <c r="J52">
        <f>SUM(J46:J51)</f>
        <v>294269357</v>
      </c>
      <c r="M52">
        <f>SUM(M46:M51)</f>
        <v>104123</v>
      </c>
      <c r="O52">
        <f>M52*1000/F52</f>
        <v>4.0381931889073106E-3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E95F-938B-4ACD-98D8-5D397644BFD6}">
  <dimension ref="B2:AF52"/>
  <sheetViews>
    <sheetView tabSelected="1" topLeftCell="Q43" zoomScale="80" zoomScaleNormal="80" workbookViewId="0">
      <selection activeCell="AM52" sqref="AM52"/>
    </sheetView>
  </sheetViews>
  <sheetFormatPr defaultRowHeight="14.5" x14ac:dyDescent="0.35"/>
  <cols>
    <col min="2" max="2" width="12.1796875" bestFit="1" customWidth="1"/>
    <col min="3" max="3" width="11.81640625" bestFit="1" customWidth="1"/>
    <col min="4" max="4" width="10.81640625" bestFit="1" customWidth="1"/>
    <col min="5" max="9" width="11.81640625" bestFit="1" customWidth="1"/>
    <col min="10" max="10" width="9.81640625" bestFit="1" customWidth="1"/>
    <col min="12" max="12" width="10.08984375" bestFit="1" customWidth="1"/>
    <col min="13" max="13" width="9.1796875" bestFit="1" customWidth="1"/>
    <col min="14" max="14" width="9.81640625" bestFit="1" customWidth="1"/>
    <col min="15" max="15" width="11.81640625" bestFit="1" customWidth="1"/>
    <col min="32" max="32" width="13.1796875" bestFit="1" customWidth="1"/>
  </cols>
  <sheetData>
    <row r="2" spans="2:32" x14ac:dyDescent="0.35">
      <c r="B2" s="1" t="s">
        <v>18</v>
      </c>
      <c r="Q2" t="s">
        <v>37</v>
      </c>
    </row>
    <row r="3" spans="2:32" x14ac:dyDescent="0.35">
      <c r="B3" t="s">
        <v>0</v>
      </c>
      <c r="C3" t="s">
        <v>16</v>
      </c>
      <c r="D3" t="s">
        <v>17</v>
      </c>
      <c r="E3" t="s">
        <v>26</v>
      </c>
      <c r="F3" t="s">
        <v>25</v>
      </c>
      <c r="G3" t="s">
        <v>35</v>
      </c>
      <c r="H3" t="s">
        <v>28</v>
      </c>
      <c r="I3" t="s">
        <v>27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36</v>
      </c>
      <c r="R3" t="s">
        <v>1</v>
      </c>
      <c r="S3" t="s">
        <v>9</v>
      </c>
      <c r="T3" t="s">
        <v>13</v>
      </c>
      <c r="U3" t="s">
        <v>2</v>
      </c>
      <c r="V3" t="s">
        <v>4</v>
      </c>
      <c r="W3" t="s">
        <v>14</v>
      </c>
      <c r="X3" t="s">
        <v>10</v>
      </c>
      <c r="Y3" t="s">
        <v>6</v>
      </c>
      <c r="Z3" t="s">
        <v>3</v>
      </c>
      <c r="AA3" t="s">
        <v>8</v>
      </c>
      <c r="AB3" t="s">
        <v>11</v>
      </c>
      <c r="AC3" t="s">
        <v>5</v>
      </c>
      <c r="AD3" t="s">
        <v>12</v>
      </c>
      <c r="AE3" t="s">
        <v>7</v>
      </c>
      <c r="AF3" t="s">
        <v>15</v>
      </c>
    </row>
    <row r="4" spans="2:32" x14ac:dyDescent="0.35">
      <c r="B4" t="s">
        <v>1</v>
      </c>
      <c r="C4">
        <v>93280081</v>
      </c>
      <c r="D4">
        <v>8023508</v>
      </c>
      <c r="E4">
        <f>C4+D4</f>
        <v>101303589</v>
      </c>
      <c r="F4">
        <v>100009972</v>
      </c>
      <c r="G4">
        <f>F4/E4</f>
        <v>0.98723029447653632</v>
      </c>
      <c r="H4">
        <v>1.84467440736826E+19</v>
      </c>
      <c r="I4">
        <v>46548554</v>
      </c>
      <c r="J4">
        <v>3601008</v>
      </c>
      <c r="K4">
        <v>183</v>
      </c>
      <c r="L4">
        <v>1762897</v>
      </c>
      <c r="M4">
        <v>183</v>
      </c>
      <c r="N4">
        <v>288589</v>
      </c>
      <c r="O4">
        <f>M4*1000/F4</f>
        <v>1.829817530595849E-3</v>
      </c>
      <c r="Q4" t="s">
        <v>18</v>
      </c>
      <c r="R4">
        <f>G4</f>
        <v>0.98723029447653632</v>
      </c>
      <c r="S4">
        <f>G5</f>
        <v>1.0397718625920809</v>
      </c>
      <c r="T4">
        <f>G6</f>
        <v>2.0218366241335257</v>
      </c>
      <c r="U4">
        <f>G7</f>
        <v>0.80873818585442481</v>
      </c>
      <c r="V4">
        <f>G8</f>
        <v>1.4263232122896905</v>
      </c>
      <c r="W4">
        <f>G9</f>
        <v>0.55598574312918358</v>
      </c>
      <c r="X4">
        <f>G10</f>
        <v>0.43992065966407867</v>
      </c>
      <c r="Y4">
        <f>G11</f>
        <v>0.48958447036675012</v>
      </c>
      <c r="Z4">
        <f>G12</f>
        <v>0.12050760422319544</v>
      </c>
      <c r="AA4">
        <f>G13</f>
        <v>0.63225591114913282</v>
      </c>
      <c r="AB4">
        <f>G14</f>
        <v>1.8140096151296208</v>
      </c>
      <c r="AC4">
        <f>G15</f>
        <v>1.2091651503753176</v>
      </c>
      <c r="AD4">
        <f>G16</f>
        <v>0.41664541462169635</v>
      </c>
      <c r="AE4">
        <f>G17</f>
        <v>1.5007865223688865</v>
      </c>
      <c r="AF4">
        <f>G18</f>
        <v>0.5634898973939757</v>
      </c>
    </row>
    <row r="5" spans="2:32" x14ac:dyDescent="0.35">
      <c r="B5" t="s">
        <v>9</v>
      </c>
      <c r="C5">
        <v>86181008</v>
      </c>
      <c r="D5">
        <v>9998747</v>
      </c>
      <c r="E5">
        <f t="shared" ref="E5:E17" si="0">C5+D5</f>
        <v>96179755</v>
      </c>
      <c r="F5">
        <v>100005003</v>
      </c>
      <c r="G5">
        <f t="shared" ref="G5:G17" si="1">F5/E5</f>
        <v>1.0397718625920809</v>
      </c>
      <c r="H5">
        <v>1.84467440737094E+19</v>
      </c>
      <c r="I5">
        <v>38888072</v>
      </c>
      <c r="J5">
        <v>1856349</v>
      </c>
      <c r="K5">
        <v>446</v>
      </c>
      <c r="L5">
        <v>478074</v>
      </c>
      <c r="M5">
        <v>446</v>
      </c>
      <c r="N5">
        <v>350887</v>
      </c>
      <c r="O5">
        <f t="shared" ref="O5:O18" si="2">M5*1000/F5</f>
        <v>4.4597768773628251E-3</v>
      </c>
      <c r="Q5" t="s">
        <v>34</v>
      </c>
      <c r="R5">
        <f>G30</f>
        <v>0.98723029447653632</v>
      </c>
      <c r="S5">
        <f>G31</f>
        <v>1.0397811587731154</v>
      </c>
      <c r="T5">
        <f>G32</f>
        <v>2.0218366241335257</v>
      </c>
      <c r="U5">
        <f>G33</f>
        <v>0.8087102778284756</v>
      </c>
      <c r="V5">
        <f>G34</f>
        <v>1.4263137322440789</v>
      </c>
      <c r="W5">
        <f>G35</f>
        <v>0.55596681797446035</v>
      </c>
      <c r="X5">
        <f>G36</f>
        <v>0.44002116582509299</v>
      </c>
      <c r="Y5">
        <f>G37</f>
        <v>0.48958447036675012</v>
      </c>
      <c r="Z5">
        <f>G38</f>
        <v>0.12050760422319544</v>
      </c>
      <c r="AA5">
        <f>G39</f>
        <v>0.63225591114913282</v>
      </c>
      <c r="AB5">
        <f>G40</f>
        <v>1.8140012574002868</v>
      </c>
      <c r="AC5">
        <f>G41</f>
        <v>1.2091651503753176</v>
      </c>
      <c r="AD5">
        <f>G42</f>
        <v>0.41664541462169635</v>
      </c>
      <c r="AE5">
        <f>G43</f>
        <v>1.5008591512173677</v>
      </c>
      <c r="AF5">
        <f>G44</f>
        <v>0.56349743490711568</v>
      </c>
    </row>
    <row r="6" spans="2:32" x14ac:dyDescent="0.35">
      <c r="B6" t="s">
        <v>13</v>
      </c>
      <c r="C6">
        <v>49280002</v>
      </c>
      <c r="D6">
        <v>187855</v>
      </c>
      <c r="E6">
        <f t="shared" si="0"/>
        <v>49467857</v>
      </c>
      <c r="F6">
        <v>100015925</v>
      </c>
      <c r="G6">
        <f t="shared" si="1"/>
        <v>2.0218366241335257</v>
      </c>
      <c r="H6">
        <v>1.8446744073709099E+19</v>
      </c>
      <c r="I6">
        <v>46311997</v>
      </c>
      <c r="J6">
        <v>946063</v>
      </c>
      <c r="K6">
        <v>483</v>
      </c>
      <c r="L6">
        <v>9595</v>
      </c>
      <c r="M6">
        <v>416</v>
      </c>
      <c r="N6">
        <v>5274</v>
      </c>
      <c r="O6">
        <f t="shared" si="2"/>
        <v>4.1593376254831418E-3</v>
      </c>
    </row>
    <row r="7" spans="2:32" x14ac:dyDescent="0.35">
      <c r="B7" t="s">
        <v>2</v>
      </c>
      <c r="C7">
        <v>116600228</v>
      </c>
      <c r="D7">
        <v>7054821</v>
      </c>
      <c r="E7">
        <f t="shared" si="0"/>
        <v>123655049</v>
      </c>
      <c r="F7">
        <v>100004560</v>
      </c>
      <c r="G7">
        <f t="shared" si="1"/>
        <v>0.80873818585442481</v>
      </c>
      <c r="H7">
        <v>1.84467440736668E+19</v>
      </c>
      <c r="I7">
        <v>67121070</v>
      </c>
      <c r="J7">
        <v>2323298</v>
      </c>
      <c r="K7">
        <v>590564</v>
      </c>
      <c r="L7">
        <v>1459447</v>
      </c>
      <c r="M7">
        <v>5333</v>
      </c>
      <c r="N7">
        <v>538721</v>
      </c>
      <c r="O7">
        <f t="shared" si="2"/>
        <v>5.3327568262887211E-2</v>
      </c>
      <c r="Q7" t="s">
        <v>38</v>
      </c>
    </row>
    <row r="8" spans="2:32" x14ac:dyDescent="0.35">
      <c r="B8" t="s">
        <v>4</v>
      </c>
      <c r="C8">
        <v>65180676</v>
      </c>
      <c r="D8">
        <v>4931033</v>
      </c>
      <c r="E8">
        <f t="shared" si="0"/>
        <v>70111709</v>
      </c>
      <c r="F8">
        <v>100001958</v>
      </c>
      <c r="G8">
        <f t="shared" si="1"/>
        <v>1.4263232122896905</v>
      </c>
      <c r="H8">
        <v>1.84467440737089E+19</v>
      </c>
      <c r="I8">
        <v>29980551</v>
      </c>
      <c r="J8">
        <v>299250</v>
      </c>
      <c r="K8">
        <v>1869</v>
      </c>
      <c r="L8">
        <v>125942</v>
      </c>
      <c r="M8">
        <v>1012</v>
      </c>
      <c r="N8">
        <v>12140</v>
      </c>
      <c r="O8">
        <f t="shared" si="2"/>
        <v>1.0119801854279693E-2</v>
      </c>
      <c r="R8" t="s">
        <v>1</v>
      </c>
      <c r="S8" t="s">
        <v>9</v>
      </c>
      <c r="T8" t="s">
        <v>13</v>
      </c>
      <c r="U8" t="s">
        <v>2</v>
      </c>
      <c r="V8" t="s">
        <v>4</v>
      </c>
      <c r="W8" t="s">
        <v>14</v>
      </c>
      <c r="X8" t="s">
        <v>10</v>
      </c>
      <c r="Y8" t="s">
        <v>6</v>
      </c>
      <c r="Z8" t="s">
        <v>3</v>
      </c>
      <c r="AA8" t="s">
        <v>8</v>
      </c>
      <c r="AB8" t="s">
        <v>11</v>
      </c>
      <c r="AC8" t="s">
        <v>5</v>
      </c>
      <c r="AD8" t="s">
        <v>12</v>
      </c>
      <c r="AE8" t="s">
        <v>7</v>
      </c>
      <c r="AF8" t="s">
        <v>15</v>
      </c>
    </row>
    <row r="9" spans="2:32" x14ac:dyDescent="0.35">
      <c r="B9" t="s">
        <v>14</v>
      </c>
      <c r="C9">
        <v>152872249</v>
      </c>
      <c r="D9">
        <v>26992185</v>
      </c>
      <c r="E9">
        <f t="shared" si="0"/>
        <v>179864434</v>
      </c>
      <c r="F9">
        <v>100002061</v>
      </c>
      <c r="G9">
        <f t="shared" si="1"/>
        <v>0.55598574312918358</v>
      </c>
      <c r="H9">
        <v>1.84467440737088E+19</v>
      </c>
      <c r="I9">
        <v>2674076</v>
      </c>
      <c r="J9">
        <v>223003</v>
      </c>
      <c r="K9">
        <v>1518</v>
      </c>
      <c r="L9">
        <v>789012</v>
      </c>
      <c r="M9">
        <v>1518</v>
      </c>
      <c r="N9">
        <v>788890</v>
      </c>
      <c r="O9">
        <f t="shared" si="2"/>
        <v>1.5179687146647908E-2</v>
      </c>
      <c r="Q9" t="s">
        <v>18</v>
      </c>
      <c r="R9">
        <f>O4</f>
        <v>1.829817530595849E-3</v>
      </c>
      <c r="S9">
        <f>O5</f>
        <v>4.4597768773628251E-3</v>
      </c>
      <c r="T9">
        <f>O6</f>
        <v>4.1593376254831418E-3</v>
      </c>
      <c r="U9">
        <f>O7</f>
        <v>5.3327568262887211E-2</v>
      </c>
      <c r="V9">
        <f>O8</f>
        <v>1.0119801854279693E-2</v>
      </c>
      <c r="W9">
        <f>O9</f>
        <v>1.5179687146647908E-2</v>
      </c>
      <c r="X9">
        <f>O10</f>
        <v>1.5399783633039956E-2</v>
      </c>
      <c r="Y9">
        <f>O11</f>
        <v>3.7999113860664769E-4</v>
      </c>
      <c r="Z9">
        <f>O12</f>
        <v>1.4169976336139518E-2</v>
      </c>
      <c r="AA9">
        <f>O13</f>
        <v>8.4994575646182261E-4</v>
      </c>
      <c r="AB9">
        <f>O14</f>
        <v>6.1296812565746579E-3</v>
      </c>
      <c r="AC9">
        <f>O15</f>
        <v>6.3698656595332402E-3</v>
      </c>
      <c r="AD9">
        <f>O16</f>
        <v>3.4159448324909553E-2</v>
      </c>
      <c r="AE9">
        <f>O17</f>
        <v>9.1255799685011019E-2</v>
      </c>
      <c r="AF9">
        <f>O18</f>
        <v>1.8414023399116155E-2</v>
      </c>
    </row>
    <row r="10" spans="2:32" x14ac:dyDescent="0.35">
      <c r="B10" t="s">
        <v>10</v>
      </c>
      <c r="C10">
        <v>181081979</v>
      </c>
      <c r="D10">
        <v>46234931</v>
      </c>
      <c r="E10">
        <f t="shared" si="0"/>
        <v>227316910</v>
      </c>
      <c r="F10">
        <v>100001405</v>
      </c>
      <c r="G10">
        <f t="shared" si="1"/>
        <v>0.43992065966407867</v>
      </c>
      <c r="H10">
        <v>1.8446744073705501E+19</v>
      </c>
      <c r="I10">
        <v>4587264</v>
      </c>
      <c r="J10">
        <v>788556</v>
      </c>
      <c r="K10">
        <v>1549</v>
      </c>
      <c r="L10">
        <v>2149671</v>
      </c>
      <c r="M10">
        <v>1540</v>
      </c>
      <c r="N10">
        <v>1752768</v>
      </c>
      <c r="O10">
        <f t="shared" si="2"/>
        <v>1.5399783633039956E-2</v>
      </c>
      <c r="Q10" t="s">
        <v>34</v>
      </c>
      <c r="R10">
        <f>O30</f>
        <v>1.829817530595849E-3</v>
      </c>
      <c r="S10">
        <f>O31</f>
        <v>4.4597487823510905E-3</v>
      </c>
      <c r="T10">
        <f>O32</f>
        <v>4.1593376254831418E-3</v>
      </c>
      <c r="U10">
        <f>O33</f>
        <v>5.3475972724494121E-2</v>
      </c>
      <c r="V10">
        <f>O34</f>
        <v>1.0009804008037523E-2</v>
      </c>
      <c r="W10">
        <f>O35</f>
        <v>1.5199435644954502E-2</v>
      </c>
      <c r="X10">
        <f>O36</f>
        <v>1.5409049877984523E-2</v>
      </c>
      <c r="Y10">
        <f>O37</f>
        <v>3.7999113860664769E-4</v>
      </c>
      <c r="Z10">
        <f>O38</f>
        <v>1.4169976336139518E-2</v>
      </c>
      <c r="AA10">
        <f>O39</f>
        <v>8.4994575646182261E-4</v>
      </c>
      <c r="AB10">
        <f>O40</f>
        <v>6.1096822965205806E-3</v>
      </c>
      <c r="AC10">
        <f>O41</f>
        <v>6.3698656595332402E-3</v>
      </c>
      <c r="AD10">
        <f>O42</f>
        <v>3.4159448324909553E-2</v>
      </c>
      <c r="AE10">
        <f>O43</f>
        <v>9.1445144262839645E-2</v>
      </c>
      <c r="AF10">
        <f>O44</f>
        <v>1.8430454219137058E-2</v>
      </c>
    </row>
    <row r="11" spans="2:32" x14ac:dyDescent="0.35">
      <c r="B11" t="s">
        <v>6</v>
      </c>
      <c r="C11">
        <v>167132243</v>
      </c>
      <c r="D11">
        <v>37127365</v>
      </c>
      <c r="E11">
        <f t="shared" si="0"/>
        <v>204259608</v>
      </c>
      <c r="F11">
        <v>100002332</v>
      </c>
      <c r="G11">
        <f t="shared" si="1"/>
        <v>0.48958447036675012</v>
      </c>
      <c r="H11">
        <v>1.8446744073697599E+19</v>
      </c>
      <c r="I11">
        <v>13039340</v>
      </c>
      <c r="J11">
        <v>991912</v>
      </c>
      <c r="K11">
        <v>38</v>
      </c>
      <c r="L11">
        <v>2504561</v>
      </c>
      <c r="M11">
        <v>38</v>
      </c>
      <c r="N11">
        <v>2504561</v>
      </c>
      <c r="O11">
        <f t="shared" si="2"/>
        <v>3.7999113860664769E-4</v>
      </c>
    </row>
    <row r="12" spans="2:32" x14ac:dyDescent="0.35">
      <c r="B12" t="s">
        <v>3</v>
      </c>
      <c r="C12">
        <v>682012664</v>
      </c>
      <c r="D12">
        <v>147811874</v>
      </c>
      <c r="E12">
        <f t="shared" si="0"/>
        <v>829824538</v>
      </c>
      <c r="F12">
        <v>100000167</v>
      </c>
      <c r="G12">
        <f t="shared" si="1"/>
        <v>0.12050760422319544</v>
      </c>
      <c r="H12">
        <v>1.84467440734046E+19</v>
      </c>
      <c r="I12">
        <v>261618564</v>
      </c>
      <c r="J12">
        <v>2809811</v>
      </c>
      <c r="K12">
        <v>1417</v>
      </c>
      <c r="L12">
        <v>11476672</v>
      </c>
      <c r="M12">
        <v>1417</v>
      </c>
      <c r="N12">
        <v>8652330</v>
      </c>
      <c r="O12">
        <f t="shared" si="2"/>
        <v>1.4169976336139518E-2</v>
      </c>
      <c r="Q12" t="s">
        <v>39</v>
      </c>
    </row>
    <row r="13" spans="2:32" x14ac:dyDescent="0.35">
      <c r="B13" t="s">
        <v>8</v>
      </c>
      <c r="C13">
        <v>131722016</v>
      </c>
      <c r="D13">
        <v>26451882</v>
      </c>
      <c r="E13">
        <f t="shared" si="0"/>
        <v>158173898</v>
      </c>
      <c r="F13">
        <v>100006382</v>
      </c>
      <c r="G13">
        <f t="shared" si="1"/>
        <v>0.63225591114913282</v>
      </c>
      <c r="H13">
        <v>1.84467440737095E+19</v>
      </c>
      <c r="I13">
        <v>7764988</v>
      </c>
      <c r="J13">
        <v>757744</v>
      </c>
      <c r="K13">
        <v>85</v>
      </c>
      <c r="L13">
        <v>1454973</v>
      </c>
      <c r="M13">
        <v>85</v>
      </c>
      <c r="N13">
        <v>1454511</v>
      </c>
      <c r="O13">
        <f t="shared" si="2"/>
        <v>8.4994575646182261E-4</v>
      </c>
      <c r="R13" t="s">
        <v>1</v>
      </c>
      <c r="S13" t="s">
        <v>9</v>
      </c>
      <c r="T13" t="s">
        <v>13</v>
      </c>
      <c r="U13" t="s">
        <v>2</v>
      </c>
      <c r="V13" t="s">
        <v>4</v>
      </c>
      <c r="W13" t="s">
        <v>14</v>
      </c>
      <c r="X13" t="s">
        <v>10</v>
      </c>
      <c r="Y13" t="s">
        <v>6</v>
      </c>
      <c r="Z13" t="s">
        <v>3</v>
      </c>
      <c r="AA13" t="s">
        <v>8</v>
      </c>
      <c r="AB13" t="s">
        <v>11</v>
      </c>
      <c r="AC13" t="s">
        <v>5</v>
      </c>
      <c r="AD13" t="s">
        <v>12</v>
      </c>
      <c r="AE13" t="s">
        <v>7</v>
      </c>
      <c r="AF13" t="s">
        <v>15</v>
      </c>
    </row>
    <row r="14" spans="2:32" x14ac:dyDescent="0.35">
      <c r="B14" t="s">
        <v>11</v>
      </c>
      <c r="C14">
        <v>54350083</v>
      </c>
      <c r="D14">
        <v>779283</v>
      </c>
      <c r="E14">
        <f t="shared" si="0"/>
        <v>55129366</v>
      </c>
      <c r="F14">
        <v>100005200</v>
      </c>
      <c r="G14">
        <f t="shared" si="1"/>
        <v>1.8140096151296208</v>
      </c>
      <c r="H14">
        <v>1.8446744073705599E+19</v>
      </c>
      <c r="I14">
        <v>41476205</v>
      </c>
      <c r="J14">
        <v>3605147</v>
      </c>
      <c r="K14">
        <v>984</v>
      </c>
      <c r="L14">
        <v>19087</v>
      </c>
      <c r="M14">
        <v>613</v>
      </c>
      <c r="N14">
        <v>10778</v>
      </c>
      <c r="O14">
        <f t="shared" si="2"/>
        <v>6.1296812565746579E-3</v>
      </c>
      <c r="Q14" t="s">
        <v>18</v>
      </c>
      <c r="R14">
        <f>J4</f>
        <v>3601008</v>
      </c>
      <c r="S14">
        <f>J5</f>
        <v>1856349</v>
      </c>
      <c r="T14">
        <f>J6</f>
        <v>946063</v>
      </c>
      <c r="U14">
        <f>J7</f>
        <v>2323298</v>
      </c>
      <c r="V14">
        <f>J8</f>
        <v>299250</v>
      </c>
      <c r="W14">
        <f>J9</f>
        <v>223003</v>
      </c>
      <c r="X14">
        <f>J10</f>
        <v>788556</v>
      </c>
      <c r="Y14">
        <f>J11</f>
        <v>991912</v>
      </c>
      <c r="Z14">
        <f>J12</f>
        <v>2809811</v>
      </c>
      <c r="AA14">
        <f>J13</f>
        <v>757744</v>
      </c>
      <c r="AB14">
        <f>J14</f>
        <v>3605147</v>
      </c>
      <c r="AC14">
        <f>J15</f>
        <v>3184119</v>
      </c>
      <c r="AD14">
        <f>J16</f>
        <v>2086320</v>
      </c>
      <c r="AE14">
        <f>J17</f>
        <v>3473337</v>
      </c>
      <c r="AF14">
        <f>J18</f>
        <v>26945917</v>
      </c>
    </row>
    <row r="15" spans="2:32" x14ac:dyDescent="0.35">
      <c r="B15" t="s">
        <v>5</v>
      </c>
      <c r="C15">
        <v>81610081</v>
      </c>
      <c r="D15">
        <v>1093352</v>
      </c>
      <c r="E15">
        <f t="shared" si="0"/>
        <v>82703433</v>
      </c>
      <c r="F15">
        <v>100002109</v>
      </c>
      <c r="G15">
        <f t="shared" si="1"/>
        <v>1.2091651503753176</v>
      </c>
      <c r="H15">
        <v>1.84467440736775E+19</v>
      </c>
      <c r="I15">
        <v>71024286</v>
      </c>
      <c r="J15">
        <v>3184119</v>
      </c>
      <c r="K15">
        <v>27664</v>
      </c>
      <c r="L15">
        <v>45165</v>
      </c>
      <c r="M15">
        <v>637</v>
      </c>
      <c r="N15">
        <v>33374</v>
      </c>
      <c r="O15">
        <f t="shared" si="2"/>
        <v>6.3698656595332402E-3</v>
      </c>
      <c r="Q15" t="s">
        <v>34</v>
      </c>
      <c r="R15">
        <f>J30</f>
        <v>3601008</v>
      </c>
      <c r="S15">
        <f>J31</f>
        <v>1856525</v>
      </c>
      <c r="T15">
        <f>J32</f>
        <v>946063</v>
      </c>
      <c r="U15">
        <f>J33</f>
        <v>2323296</v>
      </c>
      <c r="V15">
        <f>J34</f>
        <v>299304</v>
      </c>
      <c r="W15">
        <f>J35</f>
        <v>223421</v>
      </c>
      <c r="X15">
        <f>J36</f>
        <v>788946</v>
      </c>
      <c r="Y15">
        <f>J37</f>
        <v>991912</v>
      </c>
      <c r="Z15">
        <f>J38</f>
        <v>2809811</v>
      </c>
      <c r="AA15">
        <f>J39</f>
        <v>757744</v>
      </c>
      <c r="AB15">
        <f>J40</f>
        <v>3605181</v>
      </c>
      <c r="AC15">
        <f>J41</f>
        <v>3184119</v>
      </c>
      <c r="AD15">
        <f>J42</f>
        <v>2086320</v>
      </c>
      <c r="AE15">
        <f>J43</f>
        <v>3472057</v>
      </c>
      <c r="AF15">
        <f>J44</f>
        <v>26945707</v>
      </c>
    </row>
    <row r="16" spans="2:32" x14ac:dyDescent="0.35">
      <c r="B16" t="s">
        <v>12</v>
      </c>
      <c r="C16">
        <v>202082140</v>
      </c>
      <c r="D16">
        <v>37933978</v>
      </c>
      <c r="E16">
        <f t="shared" si="0"/>
        <v>240016118</v>
      </c>
      <c r="F16">
        <v>100001615</v>
      </c>
      <c r="G16">
        <f t="shared" si="1"/>
        <v>0.41664541462169635</v>
      </c>
      <c r="H16">
        <v>1.8446744073642899E+19</v>
      </c>
      <c r="I16">
        <v>69465284</v>
      </c>
      <c r="J16">
        <v>2086320</v>
      </c>
      <c r="K16">
        <v>3423</v>
      </c>
      <c r="L16">
        <v>3226361</v>
      </c>
      <c r="M16">
        <v>3416</v>
      </c>
      <c r="N16">
        <v>2090935</v>
      </c>
      <c r="O16">
        <f t="shared" si="2"/>
        <v>3.4159448324909553E-2</v>
      </c>
    </row>
    <row r="17" spans="2:24" x14ac:dyDescent="0.35">
      <c r="B17" t="s">
        <v>7</v>
      </c>
      <c r="C17">
        <v>63200087</v>
      </c>
      <c r="D17">
        <v>3442010</v>
      </c>
      <c r="E17">
        <f t="shared" si="0"/>
        <v>66642097</v>
      </c>
      <c r="F17">
        <v>100015561</v>
      </c>
      <c r="G17">
        <f t="shared" si="1"/>
        <v>1.5007865223688865</v>
      </c>
      <c r="H17">
        <v>1.8446744073702101E+19</v>
      </c>
      <c r="I17">
        <v>37210613</v>
      </c>
      <c r="J17">
        <v>3473337</v>
      </c>
      <c r="K17">
        <v>164190</v>
      </c>
      <c r="L17">
        <v>308540</v>
      </c>
      <c r="M17">
        <v>9127</v>
      </c>
      <c r="N17">
        <v>110069</v>
      </c>
      <c r="O17">
        <f t="shared" si="2"/>
        <v>9.1255799685011019E-2</v>
      </c>
    </row>
    <row r="18" spans="2:24" x14ac:dyDescent="0.35">
      <c r="B18" t="s">
        <v>15</v>
      </c>
      <c r="C18">
        <f>SUM(C4:C17)</f>
        <v>2126585537</v>
      </c>
      <c r="D18">
        <f>SUM(D4:D17)</f>
        <v>358062824</v>
      </c>
      <c r="E18">
        <f>SUM(E4:E17)</f>
        <v>2484648361</v>
      </c>
      <c r="F18">
        <f>SUM(F4:F17)</f>
        <v>1400074250</v>
      </c>
      <c r="G18">
        <f>F18/E18</f>
        <v>0.5634898973939757</v>
      </c>
      <c r="J18">
        <f>SUM(J4:J17)</f>
        <v>26945917</v>
      </c>
      <c r="M18">
        <f>SUM(M4:M17)</f>
        <v>25781</v>
      </c>
      <c r="O18">
        <f t="shared" si="2"/>
        <v>1.8414023399116155E-2</v>
      </c>
      <c r="Q18" t="s">
        <v>37</v>
      </c>
    </row>
    <row r="19" spans="2:24" x14ac:dyDescent="0.35">
      <c r="R19" t="s">
        <v>19</v>
      </c>
      <c r="S19" t="s">
        <v>20</v>
      </c>
      <c r="T19" t="s">
        <v>21</v>
      </c>
      <c r="U19" t="s">
        <v>22</v>
      </c>
      <c r="V19" t="s">
        <v>23</v>
      </c>
      <c r="W19" t="s">
        <v>24</v>
      </c>
      <c r="X19" t="s">
        <v>15</v>
      </c>
    </row>
    <row r="20" spans="2:24" x14ac:dyDescent="0.35">
      <c r="B20" t="s">
        <v>19</v>
      </c>
      <c r="C20">
        <v>2974982363</v>
      </c>
      <c r="D20">
        <v>1668878</v>
      </c>
      <c r="E20">
        <f t="shared" ref="E20:E25" si="3">C20+D20</f>
        <v>2976651241</v>
      </c>
      <c r="F20">
        <v>4062699744</v>
      </c>
      <c r="G20">
        <f>F20/E20</f>
        <v>1.364855811134644</v>
      </c>
      <c r="H20">
        <v>1.84467440736395E+19</v>
      </c>
      <c r="I20">
        <v>98116327</v>
      </c>
      <c r="J20">
        <v>29335727</v>
      </c>
      <c r="K20">
        <v>325</v>
      </c>
      <c r="L20">
        <v>2492452</v>
      </c>
      <c r="M20">
        <v>325</v>
      </c>
      <c r="N20">
        <v>110314</v>
      </c>
      <c r="O20">
        <f>M20*1000/F20</f>
        <v>7.999606677308024E-5</v>
      </c>
      <c r="Q20" t="s">
        <v>18</v>
      </c>
      <c r="R20">
        <f>G20</f>
        <v>1.364855811134644</v>
      </c>
      <c r="S20">
        <f>G21</f>
        <v>1.6509311601575023</v>
      </c>
      <c r="T20">
        <f>G22</f>
        <v>0.26153744463090767</v>
      </c>
      <c r="U20">
        <f>G23</f>
        <v>1.3470340131133742</v>
      </c>
      <c r="V20">
        <f>G24</f>
        <v>1.0566342551623213</v>
      </c>
      <c r="W20">
        <f>G25</f>
        <v>1.6131023592812166</v>
      </c>
      <c r="X20">
        <f>G26</f>
        <v>1.0684753196686418</v>
      </c>
    </row>
    <row r="21" spans="2:24" x14ac:dyDescent="0.35">
      <c r="B21" t="s">
        <v>20</v>
      </c>
      <c r="C21">
        <v>3014700005</v>
      </c>
      <c r="D21">
        <v>13904019</v>
      </c>
      <c r="E21">
        <f t="shared" si="3"/>
        <v>3028604024</v>
      </c>
      <c r="F21">
        <v>5000016755</v>
      </c>
      <c r="G21">
        <f t="shared" ref="G21:G25" si="4">F21/E21</f>
        <v>1.6509311601575023</v>
      </c>
      <c r="H21">
        <v>1.84467440734278E+19</v>
      </c>
      <c r="I21">
        <v>562975073</v>
      </c>
      <c r="J21">
        <v>59779935</v>
      </c>
      <c r="K21">
        <v>9520997</v>
      </c>
      <c r="L21">
        <v>43040352</v>
      </c>
      <c r="M21">
        <v>12321</v>
      </c>
      <c r="N21">
        <v>533336</v>
      </c>
      <c r="O21">
        <f t="shared" ref="O21:O25" si="5">M21*1000/F21</f>
        <v>2.4641917424934709E-3</v>
      </c>
      <c r="Q21" t="s">
        <v>34</v>
      </c>
      <c r="R21">
        <f>G46</f>
        <v>1.364855811134644</v>
      </c>
      <c r="S21">
        <f>G47</f>
        <v>1.642643089613381</v>
      </c>
      <c r="T21">
        <f>G48</f>
        <v>0.26154255248176522</v>
      </c>
      <c r="U21">
        <f>G49</f>
        <v>1.3464714432964708</v>
      </c>
      <c r="V21">
        <f>G50</f>
        <v>1.0552809501738929</v>
      </c>
      <c r="W21">
        <f>G51</f>
        <v>1.6131023592812166</v>
      </c>
      <c r="X21">
        <f>G52</f>
        <v>1.0674611909355365</v>
      </c>
    </row>
    <row r="22" spans="2:24" x14ac:dyDescent="0.35">
      <c r="B22" t="s">
        <v>21</v>
      </c>
      <c r="C22">
        <v>5571072236</v>
      </c>
      <c r="D22">
        <v>1012250647</v>
      </c>
      <c r="E22">
        <f t="shared" si="3"/>
        <v>6583322883</v>
      </c>
      <c r="F22">
        <v>1721785444</v>
      </c>
      <c r="G22">
        <f t="shared" si="4"/>
        <v>0.26153744463090767</v>
      </c>
      <c r="H22">
        <v>1.8446744073059899E+19</v>
      </c>
      <c r="I22">
        <v>523459763</v>
      </c>
      <c r="J22">
        <v>41158704</v>
      </c>
      <c r="K22">
        <v>12271</v>
      </c>
      <c r="L22">
        <v>37243975</v>
      </c>
      <c r="M22">
        <v>12271</v>
      </c>
      <c r="N22">
        <v>34112055</v>
      </c>
      <c r="O22">
        <f t="shared" si="5"/>
        <v>7.1269042509108354E-3</v>
      </c>
    </row>
    <row r="23" spans="2:24" x14ac:dyDescent="0.35">
      <c r="B23" t="s">
        <v>22</v>
      </c>
      <c r="C23">
        <v>3589560170</v>
      </c>
      <c r="D23">
        <v>122305651</v>
      </c>
      <c r="E23">
        <f t="shared" si="3"/>
        <v>3711865821</v>
      </c>
      <c r="F23">
        <v>5000009513</v>
      </c>
      <c r="G23">
        <f t="shared" si="4"/>
        <v>1.3470340131133742</v>
      </c>
      <c r="H23">
        <v>1.8446744072974399E+19</v>
      </c>
      <c r="I23">
        <v>2288074892</v>
      </c>
      <c r="J23">
        <v>38664376</v>
      </c>
      <c r="K23">
        <v>1742</v>
      </c>
      <c r="L23">
        <v>5190031</v>
      </c>
      <c r="M23">
        <v>1742</v>
      </c>
      <c r="N23">
        <v>3720782</v>
      </c>
      <c r="O23">
        <f t="shared" si="5"/>
        <v>3.4839933713542119E-4</v>
      </c>
      <c r="Q23" t="s">
        <v>38</v>
      </c>
    </row>
    <row r="24" spans="2:24" x14ac:dyDescent="0.35">
      <c r="B24" t="s">
        <v>23</v>
      </c>
      <c r="C24">
        <v>4387500002</v>
      </c>
      <c r="D24">
        <v>344518760</v>
      </c>
      <c r="E24">
        <f t="shared" si="3"/>
        <v>4732018762</v>
      </c>
      <c r="F24">
        <v>5000013120</v>
      </c>
      <c r="G24">
        <f t="shared" si="4"/>
        <v>1.0566342551623213</v>
      </c>
      <c r="H24">
        <v>1.84467440736338E+19</v>
      </c>
      <c r="I24">
        <v>89739639</v>
      </c>
      <c r="J24">
        <v>14758171</v>
      </c>
      <c r="K24">
        <v>5714</v>
      </c>
      <c r="L24">
        <v>17630413</v>
      </c>
      <c r="M24">
        <v>5713</v>
      </c>
      <c r="N24">
        <v>17170351</v>
      </c>
      <c r="O24">
        <f t="shared" si="5"/>
        <v>1.1425970018254673E-3</v>
      </c>
      <c r="R24" t="s">
        <v>19</v>
      </c>
      <c r="S24" t="s">
        <v>20</v>
      </c>
      <c r="T24" t="s">
        <v>21</v>
      </c>
      <c r="U24" t="s">
        <v>22</v>
      </c>
      <c r="V24" t="s">
        <v>23</v>
      </c>
      <c r="W24" t="s">
        <v>24</v>
      </c>
      <c r="X24" t="s">
        <v>15</v>
      </c>
    </row>
    <row r="25" spans="2:24" x14ac:dyDescent="0.35">
      <c r="B25" t="s">
        <v>24</v>
      </c>
      <c r="C25">
        <v>3099480005</v>
      </c>
      <c r="D25">
        <v>150827</v>
      </c>
      <c r="E25">
        <f t="shared" si="3"/>
        <v>3099630832</v>
      </c>
      <c r="F25">
        <v>5000021808</v>
      </c>
      <c r="G25">
        <f t="shared" si="4"/>
        <v>1.6131023592812166</v>
      </c>
      <c r="H25">
        <v>1.84467440733295E+19</v>
      </c>
      <c r="I25">
        <v>1283305887</v>
      </c>
      <c r="J25">
        <v>107075221</v>
      </c>
      <c r="K25">
        <v>9056</v>
      </c>
      <c r="L25">
        <v>192488</v>
      </c>
      <c r="M25">
        <v>687</v>
      </c>
      <c r="N25">
        <v>1730</v>
      </c>
      <c r="O25">
        <f t="shared" si="5"/>
        <v>1.3739940071877383E-4</v>
      </c>
      <c r="Q25" t="s">
        <v>18</v>
      </c>
      <c r="R25">
        <f>O20</f>
        <v>7.999606677308024E-5</v>
      </c>
      <c r="S25">
        <f>O21</f>
        <v>2.4641917424934709E-3</v>
      </c>
      <c r="T25">
        <f>O22</f>
        <v>7.1269042509108354E-3</v>
      </c>
      <c r="U25">
        <f>O23</f>
        <v>3.4839933713542119E-4</v>
      </c>
      <c r="V25">
        <f>O24</f>
        <v>1.1425970018254673E-3</v>
      </c>
      <c r="W25">
        <f>O25</f>
        <v>1.3739940071877383E-4</v>
      </c>
      <c r="X25">
        <f>O26</f>
        <v>1.2821245527326395E-3</v>
      </c>
    </row>
    <row r="26" spans="2:24" x14ac:dyDescent="0.35">
      <c r="B26" t="s">
        <v>15</v>
      </c>
      <c r="C26">
        <f>SUM(C20:C25)</f>
        <v>22637294781</v>
      </c>
      <c r="D26">
        <f>SUM(D20:D25)</f>
        <v>1494798782</v>
      </c>
      <c r="E26">
        <f>SUM(E20:E25)</f>
        <v>24132093563</v>
      </c>
      <c r="F26">
        <f>SUM(F20:F25)</f>
        <v>25784546384</v>
      </c>
      <c r="G26">
        <f>F26/E26</f>
        <v>1.0684753196686418</v>
      </c>
      <c r="J26">
        <f>SUM(J20:J25)</f>
        <v>290772134</v>
      </c>
      <c r="M26">
        <f>SUM(M20:M25)</f>
        <v>33059</v>
      </c>
      <c r="O26">
        <f>M26*1000/F26</f>
        <v>1.2821245527326395E-3</v>
      </c>
      <c r="Q26" t="s">
        <v>34</v>
      </c>
      <c r="R26">
        <f>O46</f>
        <v>7.999606677308024E-5</v>
      </c>
      <c r="S26">
        <f>O47</f>
        <v>2.4845953736834141E-3</v>
      </c>
      <c r="T26">
        <f>O48</f>
        <v>7.0378293421004372E-3</v>
      </c>
      <c r="U26">
        <f>O49</f>
        <v>3.4739981122294258E-4</v>
      </c>
      <c r="V26">
        <f>O50</f>
        <v>1.1345962569669482E-3</v>
      </c>
      <c r="W26">
        <f>O51</f>
        <v>1.3739940071877383E-4</v>
      </c>
      <c r="X26">
        <f>O52</f>
        <v>1.2783993394993886E-3</v>
      </c>
    </row>
    <row r="28" spans="2:24" x14ac:dyDescent="0.35">
      <c r="B28" s="1" t="s">
        <v>34</v>
      </c>
      <c r="Q28" t="s">
        <v>39</v>
      </c>
    </row>
    <row r="29" spans="2:24" x14ac:dyDescent="0.35">
      <c r="B29" t="s">
        <v>0</v>
      </c>
      <c r="C29" t="s">
        <v>16</v>
      </c>
      <c r="D29" t="s">
        <v>17</v>
      </c>
      <c r="E29" t="s">
        <v>26</v>
      </c>
      <c r="F29" t="s">
        <v>25</v>
      </c>
      <c r="G29" t="s">
        <v>35</v>
      </c>
      <c r="H29" t="s">
        <v>28</v>
      </c>
      <c r="I29" t="s">
        <v>27</v>
      </c>
      <c r="J29" t="s">
        <v>29</v>
      </c>
      <c r="K29" t="s">
        <v>30</v>
      </c>
      <c r="L29" t="s">
        <v>31</v>
      </c>
      <c r="M29" t="s">
        <v>32</v>
      </c>
      <c r="N29" t="s">
        <v>33</v>
      </c>
      <c r="O29" t="s">
        <v>36</v>
      </c>
      <c r="R29" t="s">
        <v>19</v>
      </c>
      <c r="S29" t="s">
        <v>20</v>
      </c>
      <c r="T29" t="s">
        <v>21</v>
      </c>
      <c r="U29" t="s">
        <v>22</v>
      </c>
      <c r="V29" t="s">
        <v>23</v>
      </c>
      <c r="W29" t="s">
        <v>24</v>
      </c>
      <c r="X29" t="s">
        <v>15</v>
      </c>
    </row>
    <row r="30" spans="2:24" x14ac:dyDescent="0.35">
      <c r="B30" t="s">
        <v>1</v>
      </c>
      <c r="C30">
        <v>93280081</v>
      </c>
      <c r="D30">
        <v>8023508</v>
      </c>
      <c r="E30">
        <f>C30+D30</f>
        <v>101303589</v>
      </c>
      <c r="F30">
        <v>100009972</v>
      </c>
      <c r="G30">
        <f>F30/E30</f>
        <v>0.98723029447653632</v>
      </c>
      <c r="H30">
        <v>1.84467440736826E+19</v>
      </c>
      <c r="I30">
        <v>46548554</v>
      </c>
      <c r="J30">
        <v>3601008</v>
      </c>
      <c r="K30">
        <v>183</v>
      </c>
      <c r="L30">
        <v>1762897</v>
      </c>
      <c r="M30">
        <v>183</v>
      </c>
      <c r="N30">
        <v>288589</v>
      </c>
      <c r="O30">
        <f>M30*1000/F30</f>
        <v>1.829817530595849E-3</v>
      </c>
      <c r="Q30" t="s">
        <v>18</v>
      </c>
      <c r="R30">
        <f>J20</f>
        <v>29335727</v>
      </c>
      <c r="S30">
        <f>J21</f>
        <v>59779935</v>
      </c>
      <c r="T30">
        <f>J22</f>
        <v>41158704</v>
      </c>
      <c r="U30">
        <f>J23</f>
        <v>38664376</v>
      </c>
      <c r="V30">
        <f>J24</f>
        <v>14758171</v>
      </c>
      <c r="W30">
        <f>J25</f>
        <v>107075221</v>
      </c>
      <c r="X30">
        <f>J26</f>
        <v>290772134</v>
      </c>
    </row>
    <row r="31" spans="2:24" x14ac:dyDescent="0.35">
      <c r="B31" t="s">
        <v>9</v>
      </c>
      <c r="C31">
        <v>86181008</v>
      </c>
      <c r="D31">
        <v>9998493</v>
      </c>
      <c r="E31">
        <f t="shared" ref="E31:E43" si="6">C31+D31</f>
        <v>96179501</v>
      </c>
      <c r="F31">
        <v>100005633</v>
      </c>
      <c r="G31">
        <f t="shared" ref="G31:G43" si="7">F31/E31</f>
        <v>1.0397811587731154</v>
      </c>
      <c r="H31">
        <v>1.84467440737094E+19</v>
      </c>
      <c r="I31">
        <v>38889031</v>
      </c>
      <c r="J31">
        <v>1856525</v>
      </c>
      <c r="K31">
        <v>446</v>
      </c>
      <c r="L31">
        <v>478067</v>
      </c>
      <c r="M31">
        <v>446</v>
      </c>
      <c r="N31">
        <v>350880</v>
      </c>
      <c r="O31">
        <f t="shared" ref="O31:O44" si="8">M31*1000/F31</f>
        <v>4.4597487823510905E-3</v>
      </c>
      <c r="Q31" t="s">
        <v>34</v>
      </c>
      <c r="R31">
        <f>J46</f>
        <v>29335727</v>
      </c>
      <c r="S31">
        <f>J47</f>
        <v>61169473</v>
      </c>
      <c r="T31">
        <f>J48</f>
        <v>41164636</v>
      </c>
      <c r="U31">
        <f>J49</f>
        <v>38697758</v>
      </c>
      <c r="V31">
        <f>J50</f>
        <v>14762307</v>
      </c>
      <c r="W31">
        <f>J51</f>
        <v>107075221</v>
      </c>
      <c r="X31">
        <f>J52</f>
        <v>292205122</v>
      </c>
    </row>
    <row r="32" spans="2:24" x14ac:dyDescent="0.35">
      <c r="B32" t="s">
        <v>13</v>
      </c>
      <c r="C32">
        <v>49280002</v>
      </c>
      <c r="D32">
        <v>187855</v>
      </c>
      <c r="E32">
        <f t="shared" si="6"/>
        <v>49467857</v>
      </c>
      <c r="F32">
        <v>100015925</v>
      </c>
      <c r="G32">
        <f t="shared" si="7"/>
        <v>2.0218366241335257</v>
      </c>
      <c r="H32">
        <v>1.8446744073709099E+19</v>
      </c>
      <c r="I32">
        <v>46311997</v>
      </c>
      <c r="J32">
        <v>946063</v>
      </c>
      <c r="K32">
        <v>483</v>
      </c>
      <c r="L32">
        <v>9595</v>
      </c>
      <c r="M32">
        <v>416</v>
      </c>
      <c r="N32">
        <v>5274</v>
      </c>
      <c r="O32">
        <f t="shared" si="8"/>
        <v>4.1593376254831418E-3</v>
      </c>
    </row>
    <row r="33" spans="2:15" x14ac:dyDescent="0.35">
      <c r="B33" t="s">
        <v>2</v>
      </c>
      <c r="C33">
        <v>116610327</v>
      </c>
      <c r="D33">
        <v>7052663</v>
      </c>
      <c r="E33">
        <f t="shared" si="6"/>
        <v>123662990</v>
      </c>
      <c r="F33">
        <v>100007531</v>
      </c>
      <c r="G33">
        <f t="shared" si="7"/>
        <v>0.8087102778284756</v>
      </c>
      <c r="H33">
        <v>1.84467440736668E+19</v>
      </c>
      <c r="I33">
        <v>67112119</v>
      </c>
      <c r="J33">
        <v>2323296</v>
      </c>
      <c r="K33">
        <v>590579</v>
      </c>
      <c r="L33">
        <v>1459469</v>
      </c>
      <c r="M33">
        <v>5348</v>
      </c>
      <c r="N33">
        <v>538752</v>
      </c>
      <c r="O33">
        <f t="shared" si="8"/>
        <v>5.3475972724494121E-2</v>
      </c>
    </row>
    <row r="34" spans="2:15" x14ac:dyDescent="0.35">
      <c r="B34" t="s">
        <v>4</v>
      </c>
      <c r="C34">
        <v>65180676</v>
      </c>
      <c r="D34">
        <v>4931499</v>
      </c>
      <c r="E34">
        <f t="shared" si="6"/>
        <v>70112175</v>
      </c>
      <c r="F34">
        <v>100001958</v>
      </c>
      <c r="G34">
        <f t="shared" si="7"/>
        <v>1.4263137322440789</v>
      </c>
      <c r="H34">
        <v>1.84467440737089E+19</v>
      </c>
      <c r="I34">
        <v>29980146</v>
      </c>
      <c r="J34">
        <v>299304</v>
      </c>
      <c r="K34">
        <v>1869</v>
      </c>
      <c r="L34">
        <v>125942</v>
      </c>
      <c r="M34">
        <v>1001</v>
      </c>
      <c r="N34">
        <v>12140</v>
      </c>
      <c r="O34">
        <f t="shared" si="8"/>
        <v>1.0009804008037523E-2</v>
      </c>
    </row>
    <row r="35" spans="2:15" x14ac:dyDescent="0.35">
      <c r="B35" t="s">
        <v>14</v>
      </c>
      <c r="C35">
        <v>152882358</v>
      </c>
      <c r="D35">
        <v>26991170</v>
      </c>
      <c r="E35">
        <f t="shared" si="6"/>
        <v>179873528</v>
      </c>
      <c r="F35">
        <v>100003713</v>
      </c>
      <c r="G35">
        <f t="shared" si="7"/>
        <v>0.55596681797446035</v>
      </c>
      <c r="H35">
        <v>1.84467440737088E+19</v>
      </c>
      <c r="I35">
        <v>2677124</v>
      </c>
      <c r="J35">
        <v>223421</v>
      </c>
      <c r="K35">
        <v>1520</v>
      </c>
      <c r="L35">
        <v>789076</v>
      </c>
      <c r="M35">
        <v>1520</v>
      </c>
      <c r="N35">
        <v>788957</v>
      </c>
      <c r="O35">
        <f t="shared" si="8"/>
        <v>1.5199435644954502E-2</v>
      </c>
    </row>
    <row r="36" spans="2:15" x14ac:dyDescent="0.35">
      <c r="B36" t="s">
        <v>10</v>
      </c>
      <c r="C36">
        <v>181051821</v>
      </c>
      <c r="D36">
        <v>46223987</v>
      </c>
      <c r="E36">
        <f t="shared" si="6"/>
        <v>227275808</v>
      </c>
      <c r="F36">
        <v>100006166</v>
      </c>
      <c r="G36">
        <f t="shared" si="7"/>
        <v>0.44002116582509299</v>
      </c>
      <c r="H36">
        <v>1.8446744073705501E+19</v>
      </c>
      <c r="I36">
        <v>4592001</v>
      </c>
      <c r="J36">
        <v>788946</v>
      </c>
      <c r="K36">
        <v>1550</v>
      </c>
      <c r="L36">
        <v>2149719</v>
      </c>
      <c r="M36">
        <v>1541</v>
      </c>
      <c r="N36">
        <v>1752810</v>
      </c>
      <c r="O36">
        <f t="shared" si="8"/>
        <v>1.5409049877984523E-2</v>
      </c>
    </row>
    <row r="37" spans="2:15" x14ac:dyDescent="0.35">
      <c r="B37" t="s">
        <v>6</v>
      </c>
      <c r="C37">
        <v>167132243</v>
      </c>
      <c r="D37">
        <v>37127365</v>
      </c>
      <c r="E37">
        <f t="shared" si="6"/>
        <v>204259608</v>
      </c>
      <c r="F37">
        <v>100002332</v>
      </c>
      <c r="G37">
        <f t="shared" si="7"/>
        <v>0.48958447036675012</v>
      </c>
      <c r="H37">
        <v>1.8446744073697599E+19</v>
      </c>
      <c r="I37">
        <v>13039340</v>
      </c>
      <c r="J37">
        <v>991912</v>
      </c>
      <c r="K37">
        <v>38</v>
      </c>
      <c r="L37">
        <v>2504561</v>
      </c>
      <c r="M37">
        <v>38</v>
      </c>
      <c r="N37">
        <v>2504561</v>
      </c>
      <c r="O37">
        <f t="shared" si="8"/>
        <v>3.7999113860664769E-4</v>
      </c>
    </row>
    <row r="38" spans="2:15" x14ac:dyDescent="0.35">
      <c r="B38" t="s">
        <v>3</v>
      </c>
      <c r="C38">
        <v>682012664</v>
      </c>
      <c r="D38">
        <v>147811874</v>
      </c>
      <c r="E38">
        <f t="shared" si="6"/>
        <v>829824538</v>
      </c>
      <c r="F38">
        <v>100000167</v>
      </c>
      <c r="G38">
        <f t="shared" si="7"/>
        <v>0.12050760422319544</v>
      </c>
      <c r="H38">
        <v>1.84467440734046E+19</v>
      </c>
      <c r="I38">
        <v>261618564</v>
      </c>
      <c r="J38">
        <v>2809811</v>
      </c>
      <c r="K38">
        <v>1417</v>
      </c>
      <c r="L38">
        <v>11476672</v>
      </c>
      <c r="M38">
        <v>1417</v>
      </c>
      <c r="N38">
        <v>8652330</v>
      </c>
      <c r="O38">
        <f t="shared" si="8"/>
        <v>1.4169976336139518E-2</v>
      </c>
    </row>
    <row r="39" spans="2:15" x14ac:dyDescent="0.35">
      <c r="B39" t="s">
        <v>8</v>
      </c>
      <c r="C39">
        <v>131722016</v>
      </c>
      <c r="D39">
        <v>26451882</v>
      </c>
      <c r="E39">
        <f t="shared" si="6"/>
        <v>158173898</v>
      </c>
      <c r="F39">
        <v>100006382</v>
      </c>
      <c r="G39">
        <f t="shared" si="7"/>
        <v>0.63225591114913282</v>
      </c>
      <c r="H39">
        <v>1.84467440737095E+19</v>
      </c>
      <c r="I39">
        <v>7764988</v>
      </c>
      <c r="J39">
        <v>757744</v>
      </c>
      <c r="K39">
        <v>85</v>
      </c>
      <c r="L39">
        <v>1454973</v>
      </c>
      <c r="M39">
        <v>85</v>
      </c>
      <c r="N39">
        <v>1454511</v>
      </c>
      <c r="O39">
        <f t="shared" si="8"/>
        <v>8.4994575646182261E-4</v>
      </c>
    </row>
    <row r="40" spans="2:15" x14ac:dyDescent="0.35">
      <c r="B40" t="s">
        <v>11</v>
      </c>
      <c r="C40">
        <v>54350083</v>
      </c>
      <c r="D40">
        <v>779537</v>
      </c>
      <c r="E40">
        <f t="shared" si="6"/>
        <v>55129620</v>
      </c>
      <c r="F40">
        <v>100005200</v>
      </c>
      <c r="G40">
        <f t="shared" si="7"/>
        <v>1.8140012574002868</v>
      </c>
      <c r="H40">
        <v>1.8446744073705599E+19</v>
      </c>
      <c r="I40">
        <v>41475811</v>
      </c>
      <c r="J40">
        <v>3605181</v>
      </c>
      <c r="K40">
        <v>982</v>
      </c>
      <c r="L40">
        <v>19087</v>
      </c>
      <c r="M40">
        <v>611</v>
      </c>
      <c r="N40">
        <v>10778</v>
      </c>
      <c r="O40">
        <f t="shared" si="8"/>
        <v>6.1096822965205806E-3</v>
      </c>
    </row>
    <row r="41" spans="2:15" x14ac:dyDescent="0.35">
      <c r="B41" t="s">
        <v>5</v>
      </c>
      <c r="C41">
        <v>81610081</v>
      </c>
      <c r="D41">
        <v>1093352</v>
      </c>
      <c r="E41">
        <f t="shared" si="6"/>
        <v>82703433</v>
      </c>
      <c r="F41">
        <v>100002109</v>
      </c>
      <c r="G41">
        <f t="shared" si="7"/>
        <v>1.2091651503753176</v>
      </c>
      <c r="H41">
        <v>1.84467440736775E+19</v>
      </c>
      <c r="I41">
        <v>71024286</v>
      </c>
      <c r="J41">
        <v>3184119</v>
      </c>
      <c r="K41">
        <v>27664</v>
      </c>
      <c r="L41">
        <v>45165</v>
      </c>
      <c r="M41">
        <v>637</v>
      </c>
      <c r="N41">
        <v>33374</v>
      </c>
      <c r="O41">
        <f t="shared" si="8"/>
        <v>6.3698656595332402E-3</v>
      </c>
    </row>
    <row r="42" spans="2:15" x14ac:dyDescent="0.35">
      <c r="B42" t="s">
        <v>12</v>
      </c>
      <c r="C42">
        <v>202082140</v>
      </c>
      <c r="D42">
        <v>37933978</v>
      </c>
      <c r="E42">
        <f t="shared" si="6"/>
        <v>240016118</v>
      </c>
      <c r="F42">
        <v>100001615</v>
      </c>
      <c r="G42">
        <f t="shared" si="7"/>
        <v>0.41664541462169635</v>
      </c>
      <c r="H42">
        <v>1.8446744073642899E+19</v>
      </c>
      <c r="I42">
        <v>69465284</v>
      </c>
      <c r="J42">
        <v>2086320</v>
      </c>
      <c r="K42">
        <v>3423</v>
      </c>
      <c r="L42">
        <v>3226361</v>
      </c>
      <c r="M42">
        <v>3416</v>
      </c>
      <c r="N42">
        <v>2090935</v>
      </c>
      <c r="O42">
        <f t="shared" si="8"/>
        <v>3.4159448324909553E-2</v>
      </c>
    </row>
    <row r="43" spans="2:15" x14ac:dyDescent="0.35">
      <c r="B43" t="s">
        <v>7</v>
      </c>
      <c r="C43">
        <v>63190124</v>
      </c>
      <c r="D43">
        <v>3441918</v>
      </c>
      <c r="E43">
        <f t="shared" si="6"/>
        <v>66632042</v>
      </c>
      <c r="F43">
        <v>100005310</v>
      </c>
      <c r="G43">
        <f t="shared" si="7"/>
        <v>1.5008591512173677</v>
      </c>
      <c r="H43">
        <v>1.8446744073702101E+19</v>
      </c>
      <c r="I43">
        <v>37207161</v>
      </c>
      <c r="J43">
        <v>3472057</v>
      </c>
      <c r="K43">
        <v>164181</v>
      </c>
      <c r="L43">
        <v>308530</v>
      </c>
      <c r="M43">
        <v>9145</v>
      </c>
      <c r="N43">
        <v>110075</v>
      </c>
      <c r="O43">
        <f t="shared" si="8"/>
        <v>9.1445144262839645E-2</v>
      </c>
    </row>
    <row r="44" spans="2:15" x14ac:dyDescent="0.35">
      <c r="B44" t="s">
        <v>15</v>
      </c>
      <c r="C44">
        <f>SUM(C30:C43)</f>
        <v>2126565624</v>
      </c>
      <c r="D44">
        <f>SUM(D30:D43)</f>
        <v>358049081</v>
      </c>
      <c r="E44">
        <f>SUM(E30:E43)</f>
        <v>2484614705</v>
      </c>
      <c r="F44">
        <f>SUM(F30:F43)</f>
        <v>1400074013</v>
      </c>
      <c r="G44">
        <f>F44/E44</f>
        <v>0.56349743490711568</v>
      </c>
      <c r="J44">
        <f>SUM(J30:J43)</f>
        <v>26945707</v>
      </c>
      <c r="M44">
        <f>SUM(M30:M43)</f>
        <v>25804</v>
      </c>
      <c r="O44">
        <f t="shared" si="8"/>
        <v>1.8430454219137058E-2</v>
      </c>
    </row>
    <row r="46" spans="2:15" x14ac:dyDescent="0.35">
      <c r="B46" t="s">
        <v>19</v>
      </c>
      <c r="C46">
        <v>2974982363</v>
      </c>
      <c r="D46">
        <v>1668878</v>
      </c>
      <c r="E46">
        <f t="shared" ref="E46:E51" si="9">C46+D46</f>
        <v>2976651241</v>
      </c>
      <c r="F46">
        <v>4062699744</v>
      </c>
      <c r="G46">
        <f>F46/E46</f>
        <v>1.364855811134644</v>
      </c>
      <c r="H46">
        <v>1.84467440736395E+19</v>
      </c>
      <c r="I46">
        <v>98116327</v>
      </c>
      <c r="J46">
        <v>29335727</v>
      </c>
      <c r="K46">
        <v>325</v>
      </c>
      <c r="L46">
        <v>2492452</v>
      </c>
      <c r="M46">
        <v>325</v>
      </c>
      <c r="N46">
        <v>110314</v>
      </c>
      <c r="O46">
        <f>M46*1000/F46</f>
        <v>7.999606677308024E-5</v>
      </c>
    </row>
    <row r="47" spans="2:15" x14ac:dyDescent="0.35">
      <c r="B47" t="s">
        <v>20</v>
      </c>
      <c r="C47">
        <v>3030080007</v>
      </c>
      <c r="D47">
        <v>13800518</v>
      </c>
      <c r="E47">
        <f t="shared" si="9"/>
        <v>3043880525</v>
      </c>
      <c r="F47">
        <v>5000009310</v>
      </c>
      <c r="G47">
        <f t="shared" ref="G47:G51" si="10">F47/E47</f>
        <v>1.642643089613381</v>
      </c>
      <c r="H47">
        <v>1.84467440734231E+19</v>
      </c>
      <c r="I47">
        <v>552982345</v>
      </c>
      <c r="J47">
        <v>61169473</v>
      </c>
      <c r="K47">
        <v>9555650</v>
      </c>
      <c r="L47">
        <v>43203253</v>
      </c>
      <c r="M47">
        <v>12423</v>
      </c>
      <c r="N47">
        <v>534285</v>
      </c>
      <c r="O47">
        <f t="shared" ref="O47:O51" si="11">M47*1000/F47</f>
        <v>2.4845953736834141E-3</v>
      </c>
    </row>
    <row r="48" spans="2:15" x14ac:dyDescent="0.35">
      <c r="B48" t="s">
        <v>21</v>
      </c>
      <c r="C48">
        <v>5571132207</v>
      </c>
      <c r="D48">
        <v>1012261966</v>
      </c>
      <c r="E48">
        <f t="shared" si="9"/>
        <v>6583394173</v>
      </c>
      <c r="F48">
        <v>1721837716</v>
      </c>
      <c r="G48">
        <f t="shared" si="10"/>
        <v>0.26154255248176522</v>
      </c>
      <c r="H48">
        <v>1.8446744073059799E+19</v>
      </c>
      <c r="I48">
        <v>523453272</v>
      </c>
      <c r="J48">
        <v>41164636</v>
      </c>
      <c r="K48">
        <v>12118</v>
      </c>
      <c r="L48">
        <v>37245763</v>
      </c>
      <c r="M48">
        <v>12118</v>
      </c>
      <c r="N48">
        <v>34114347</v>
      </c>
      <c r="O48">
        <f t="shared" si="11"/>
        <v>7.0378293421004372E-3</v>
      </c>
    </row>
    <row r="49" spans="2:15" x14ac:dyDescent="0.35">
      <c r="B49" t="s">
        <v>22</v>
      </c>
      <c r="C49">
        <v>3590950702</v>
      </c>
      <c r="D49">
        <v>122460928</v>
      </c>
      <c r="E49">
        <f t="shared" si="9"/>
        <v>3713411630</v>
      </c>
      <c r="F49">
        <v>5000002717</v>
      </c>
      <c r="G49">
        <f t="shared" si="10"/>
        <v>1.3464714432964708</v>
      </c>
      <c r="H49">
        <v>1.8446744072974201E+19</v>
      </c>
      <c r="I49">
        <v>2287473597</v>
      </c>
      <c r="J49">
        <v>38697758</v>
      </c>
      <c r="K49">
        <v>1737</v>
      </c>
      <c r="L49">
        <v>5188142</v>
      </c>
      <c r="M49">
        <v>1737</v>
      </c>
      <c r="N49">
        <v>3723058</v>
      </c>
      <c r="O49">
        <f t="shared" si="11"/>
        <v>3.4739981122294258E-4</v>
      </c>
    </row>
    <row r="50" spans="2:15" x14ac:dyDescent="0.35">
      <c r="B50" t="s">
        <v>23</v>
      </c>
      <c r="C50">
        <v>4392590003</v>
      </c>
      <c r="D50">
        <v>345500355</v>
      </c>
      <c r="E50">
        <f t="shared" si="9"/>
        <v>4738090358</v>
      </c>
      <c r="F50">
        <v>5000016495</v>
      </c>
      <c r="G50">
        <f t="shared" si="10"/>
        <v>1.0552809501738929</v>
      </c>
      <c r="H50">
        <v>1.84467440736337E+19</v>
      </c>
      <c r="I50">
        <v>89873711</v>
      </c>
      <c r="J50">
        <v>14762307</v>
      </c>
      <c r="K50">
        <v>5674</v>
      </c>
      <c r="L50">
        <v>17630262</v>
      </c>
      <c r="M50">
        <v>5673</v>
      </c>
      <c r="N50">
        <v>17169906</v>
      </c>
      <c r="O50">
        <f t="shared" si="11"/>
        <v>1.1345962569669482E-3</v>
      </c>
    </row>
    <row r="51" spans="2:15" x14ac:dyDescent="0.35">
      <c r="B51" t="s">
        <v>24</v>
      </c>
      <c r="C51">
        <v>3099480005</v>
      </c>
      <c r="D51">
        <v>150827</v>
      </c>
      <c r="E51">
        <f t="shared" si="9"/>
        <v>3099630832</v>
      </c>
      <c r="F51">
        <v>5000021808</v>
      </c>
      <c r="G51">
        <f t="shared" si="10"/>
        <v>1.6131023592812166</v>
      </c>
      <c r="H51">
        <v>1.84467440733295E+19</v>
      </c>
      <c r="I51">
        <v>1283305887</v>
      </c>
      <c r="J51">
        <v>107075221</v>
      </c>
      <c r="K51">
        <v>9056</v>
      </c>
      <c r="L51">
        <v>192488</v>
      </c>
      <c r="M51">
        <v>687</v>
      </c>
      <c r="N51">
        <v>1730</v>
      </c>
      <c r="O51">
        <f t="shared" si="11"/>
        <v>1.3739940071877383E-4</v>
      </c>
    </row>
    <row r="52" spans="2:15" x14ac:dyDescent="0.35">
      <c r="B52" t="s">
        <v>15</v>
      </c>
      <c r="C52">
        <f>SUM(C46:C51)</f>
        <v>22659215287</v>
      </c>
      <c r="D52">
        <f>SUM(D46:D51)</f>
        <v>1495843472</v>
      </c>
      <c r="E52">
        <f>SUM(E46:E51)</f>
        <v>24155058759</v>
      </c>
      <c r="F52">
        <f>SUM(F46:F51)</f>
        <v>25784587790</v>
      </c>
      <c r="G52">
        <f>F52/E52</f>
        <v>1.0674611909355365</v>
      </c>
      <c r="J52">
        <f>SUM(J46:J51)</f>
        <v>292205122</v>
      </c>
      <c r="M52">
        <f>SUM(M46:M51)</f>
        <v>32963</v>
      </c>
      <c r="O52">
        <f>M52*1000/F52</f>
        <v>1.2783993394993886E-3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 3</vt:lpstr>
      <vt:lpstr>Config 2</vt:lpstr>
      <vt:lpstr>Config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Nishank Bansal</dc:creator>
  <cp:lastModifiedBy>Nishank Bansal</cp:lastModifiedBy>
  <dcterms:created xsi:type="dcterms:W3CDTF">2023-12-09T15:56:47Z</dcterms:created>
  <dcterms:modified xsi:type="dcterms:W3CDTF">2023-12-10T17:37:34Z</dcterms:modified>
</cp:coreProperties>
</file>