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ketch/Google Drive/Sean Sketch Research Folder/Projects/Stroke Rehab/Exoskeleton/Hardware/Brian Su's Work/chARMv2/"/>
    </mc:Choice>
  </mc:AlternateContent>
  <xr:revisionPtr revIDLastSave="0" documentId="13_ncr:1_{D3153A43-F389-914D-9341-807BF356103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Built" sheetId="1" r:id="rId1"/>
    <sheet name="Chair" sheetId="2" r:id="rId2"/>
  </sheets>
  <calcPr calcId="181029"/>
</workbook>
</file>

<file path=xl/calcChain.xml><?xml version="1.0" encoding="utf-8"?>
<calcChain xmlns="http://schemas.openxmlformats.org/spreadsheetml/2006/main">
  <c r="G23" i="2" l="1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F6" i="2"/>
  <c r="F5" i="2"/>
  <c r="G5" i="2" s="1"/>
  <c r="I2" i="2" s="1"/>
  <c r="G4" i="2"/>
  <c r="G3" i="2"/>
  <c r="G2" i="2"/>
  <c r="G77" i="1"/>
  <c r="G76" i="1"/>
  <c r="G75" i="1"/>
  <c r="G73" i="1"/>
  <c r="G72" i="1"/>
  <c r="G71" i="1"/>
  <c r="G70" i="1"/>
  <c r="G69" i="1"/>
  <c r="G67" i="1"/>
  <c r="G66" i="1"/>
  <c r="G65" i="1"/>
  <c r="G64" i="1"/>
  <c r="G60" i="1"/>
  <c r="F59" i="1"/>
  <c r="G59" i="1" s="1"/>
  <c r="G58" i="1"/>
  <c r="G57" i="1"/>
  <c r="G56" i="1"/>
  <c r="G55" i="1"/>
  <c r="F54" i="1"/>
  <c r="G54" i="1" s="1"/>
  <c r="G53" i="1"/>
  <c r="G52" i="1"/>
  <c r="F51" i="1"/>
  <c r="G51" i="1" s="1"/>
  <c r="G50" i="1"/>
  <c r="G49" i="1"/>
  <c r="G48" i="1"/>
  <c r="F48" i="1"/>
  <c r="G47" i="1"/>
  <c r="F47" i="1"/>
  <c r="G46" i="1"/>
  <c r="G45" i="1"/>
  <c r="F44" i="1"/>
  <c r="G44" i="1" s="1"/>
  <c r="G43" i="1"/>
  <c r="G42" i="1"/>
  <c r="G41" i="1"/>
  <c r="F40" i="1"/>
  <c r="G40" i="1" s="1"/>
  <c r="G39" i="1"/>
  <c r="G38" i="1"/>
  <c r="G37" i="1"/>
  <c r="G36" i="1"/>
  <c r="F35" i="1"/>
  <c r="G35" i="1" s="1"/>
  <c r="F34" i="1"/>
  <c r="G34" i="1" s="1"/>
  <c r="G33" i="1"/>
  <c r="G32" i="1"/>
  <c r="G31" i="1"/>
  <c r="G30" i="1"/>
  <c r="G29" i="1"/>
  <c r="G28" i="1"/>
  <c r="G27" i="1"/>
  <c r="G26" i="1"/>
  <c r="F26" i="1"/>
  <c r="F25" i="1"/>
  <c r="G25" i="1" s="1"/>
  <c r="G24" i="1"/>
  <c r="G23" i="1"/>
  <c r="G22" i="1"/>
  <c r="F22" i="1"/>
  <c r="G21" i="1"/>
  <c r="F21" i="1"/>
  <c r="F20" i="1"/>
  <c r="G20" i="1" s="1"/>
  <c r="F19" i="1"/>
  <c r="G19" i="1" s="1"/>
  <c r="G18" i="1"/>
  <c r="G17" i="1"/>
  <c r="G16" i="1"/>
  <c r="G15" i="1"/>
  <c r="G14" i="1"/>
  <c r="G13" i="1"/>
  <c r="F12" i="1"/>
  <c r="G12" i="1" s="1"/>
  <c r="G11" i="1"/>
  <c r="F11" i="1"/>
  <c r="G10" i="1"/>
  <c r="G9" i="1"/>
  <c r="G8" i="1"/>
  <c r="G7" i="1"/>
  <c r="F6" i="1"/>
  <c r="G6" i="1" s="1"/>
  <c r="G5" i="1"/>
  <c r="F5" i="1"/>
  <c r="G4" i="1"/>
  <c r="G3" i="1"/>
  <c r="G2" i="1"/>
  <c r="I2" i="1" l="1"/>
</calcChain>
</file>

<file path=xl/sharedStrings.xml><?xml version="1.0" encoding="utf-8"?>
<sst xmlns="http://schemas.openxmlformats.org/spreadsheetml/2006/main" count="296" uniqueCount="224">
  <si>
    <t>Part Name</t>
  </si>
  <si>
    <t>Description</t>
  </si>
  <si>
    <t>Specifications</t>
  </si>
  <si>
    <t>McMaster Part #</t>
  </si>
  <si>
    <t>Quantity</t>
  </si>
  <si>
    <t>Unit Price</t>
  </si>
  <si>
    <t>Price</t>
  </si>
  <si>
    <t>Total</t>
  </si>
  <si>
    <t>054 ExtendedDoubleL 1.5in</t>
  </si>
  <si>
    <t>3" extended corner silver</t>
  </si>
  <si>
    <t>47065T254</t>
  </si>
  <si>
    <t>001 frame</t>
  </si>
  <si>
    <t>1.5" 80-20 silver hollow</t>
  </si>
  <si>
    <t>8ft bar</t>
  </si>
  <si>
    <t>47065T102</t>
  </si>
  <si>
    <t>039 face mount shaft collar .5 dia</t>
  </si>
  <si>
    <t>Face mount shaft collar</t>
  </si>
  <si>
    <t>for .5" shaft</t>
  </si>
  <si>
    <t>5631T11</t>
  </si>
  <si>
    <t>013 capstan axle</t>
  </si>
  <si>
    <t>linear motion shaft</t>
  </si>
  <si>
    <t>.5" OD, 8" long</t>
  </si>
  <si>
    <t>6061K103</t>
  </si>
  <si>
    <t>002 thin frame</t>
  </si>
  <si>
    <t>052 Seat Base</t>
  </si>
  <si>
    <t xml:space="preserve">Clear Acrylic .25" </t>
  </si>
  <si>
    <t>N"xN"</t>
  </si>
  <si>
    <t>1" 80-20 silver solid</t>
  </si>
  <si>
    <t>4ft bar</t>
  </si>
  <si>
    <t>47065T101</t>
  </si>
  <si>
    <t>8560K434</t>
  </si>
  <si>
    <t>003 L corner extended for 1.5in</t>
  </si>
  <si>
    <t>1.5" extended corner silver</t>
  </si>
  <si>
    <t>47065T241</t>
  </si>
  <si>
    <t>*for 1/4" and 5/16" acrylic, price is per square inch from 24"x36" sheet</t>
  </si>
  <si>
    <t>004 top plate</t>
  </si>
  <si>
    <t>4.25"x10"</t>
  </si>
  <si>
    <t>053 Seat</t>
  </si>
  <si>
    <t>*for 3/8" acrylic, price is per square inch from 4"x24" bar</t>
  </si>
  <si>
    <t>005 axle support</t>
  </si>
  <si>
    <t>5.75"x2"</t>
  </si>
  <si>
    <t>Dimensions are for smallest rectangle enclosing entire part</t>
  </si>
  <si>
    <t>006 L extended for 1in rail</t>
  </si>
  <si>
    <t>1" extended corner silver</t>
  </si>
  <si>
    <t>47065T239</t>
  </si>
  <si>
    <t>Some screws/connectors/spring pins unlisted</t>
  </si>
  <si>
    <t>007 coupler</t>
  </si>
  <si>
    <t>Flexible Shaft Coupler</t>
  </si>
  <si>
    <t>8mm hub</t>
  </si>
  <si>
    <t>9845T2</t>
  </si>
  <si>
    <t>12mm hub</t>
  </si>
  <si>
    <t>spider</t>
  </si>
  <si>
    <t>9845T14</t>
  </si>
  <si>
    <t>009 support_encoder</t>
  </si>
  <si>
    <t>1.5"x4", 2x</t>
  </si>
  <si>
    <t>010 support_motorshaft</t>
  </si>
  <si>
    <t xml:space="preserve">011 bearing </t>
  </si>
  <si>
    <t>8mm ID ball bearing</t>
  </si>
  <si>
    <t>6661K12</t>
  </si>
  <si>
    <t>012 spool axle</t>
  </si>
  <si>
    <t>8mm linear motion shaft</t>
  </si>
  <si>
    <t>200mm</t>
  </si>
  <si>
    <t>6112K44</t>
  </si>
  <si>
    <t>0.5" linear motion shaft</t>
  </si>
  <si>
    <t>8"</t>
  </si>
  <si>
    <t>42"</t>
  </si>
  <si>
    <t>6061K636</t>
  </si>
  <si>
    <t>016 shaft collar capstan axle</t>
  </si>
  <si>
    <t>0.5" two piece clamping shaft collar</t>
  </si>
  <si>
    <t>6436K14</t>
  </si>
  <si>
    <t>019 wavy washer</t>
  </si>
  <si>
    <t>Triple wave washer</t>
  </si>
  <si>
    <t>.516" ID, 10pk</t>
  </si>
  <si>
    <t>92161A032</t>
  </si>
  <si>
    <t>021 arm connector short</t>
  </si>
  <si>
    <t>1.5"x3", 2x</t>
  </si>
  <si>
    <t xml:space="preserve">Clear Acrylic .375" </t>
  </si>
  <si>
    <t>1227T369</t>
  </si>
  <si>
    <t>022 arm connector long</t>
  </si>
  <si>
    <t>1.5"x6", 4x</t>
  </si>
  <si>
    <t>028 flat L double</t>
  </si>
  <si>
    <t>3" corner surface bracket silver</t>
  </si>
  <si>
    <t>47065T277</t>
  </si>
  <si>
    <t>029 frame diagonal support</t>
  </si>
  <si>
    <t>1.5" diagonal brace silver</t>
  </si>
  <si>
    <t>6" long</t>
  </si>
  <si>
    <t>47065T12</t>
  </si>
  <si>
    <t>030 bottom plate side</t>
  </si>
  <si>
    <t>16.5"x18", 4x</t>
  </si>
  <si>
    <t>031 bottom plate main</t>
  </si>
  <si>
    <t>16.5"x21", 2x</t>
  </si>
  <si>
    <t>032 flat double connector</t>
  </si>
  <si>
    <t>3" extended straight bracket silver</t>
  </si>
  <si>
    <t>47065T264</t>
  </si>
  <si>
    <t>033 double frame</t>
  </si>
  <si>
    <t>1.5"x3" 80-20 silver hollow</t>
  </si>
  <si>
    <t>2ft bar</t>
  </si>
  <si>
    <t>47065T108</t>
  </si>
  <si>
    <t>034 quad frame spine</t>
  </si>
  <si>
    <t>3"x3" 80-20 silver hollow</t>
  </si>
  <si>
    <t>47065T506</t>
  </si>
  <si>
    <t>036 corner brace small</t>
  </si>
  <si>
    <t>1.5" corner brace silver</t>
  </si>
  <si>
    <t>5537T51</t>
  </si>
  <si>
    <t>037 spring pin for acrylic</t>
  </si>
  <si>
    <t>1/8" Slotted steel spring pin</t>
  </si>
  <si>
    <t>1/2" long, 100pk</t>
  </si>
  <si>
    <t>92383A693</t>
  </si>
  <si>
    <t>Face mount shaft collar for 1/2" shaft</t>
  </si>
  <si>
    <t>303 stainless steel</t>
  </si>
  <si>
    <t>040 short corner</t>
  </si>
  <si>
    <t>1" corner silver</t>
  </si>
  <si>
    <t>47065T236</t>
  </si>
  <si>
    <t>041 upperarm base connector</t>
  </si>
  <si>
    <t>1.5"x12.5"</t>
  </si>
  <si>
    <t>046 shaft with retaining ring .25 OD</t>
  </si>
  <si>
    <t>Rotary shaft with retaining ring grooves</t>
  </si>
  <si>
    <t>.25" dia, 3" long</t>
  </si>
  <si>
    <t>2025K1</t>
  </si>
  <si>
    <t>048 E clip for .25 OD</t>
  </si>
  <si>
    <t>Side mount retaining ring (E clip)</t>
  </si>
  <si>
    <t>for .25" OD, 25pk</t>
  </si>
  <si>
    <t>98408A120</t>
  </si>
  <si>
    <t>049 flanged shaft collar with mounting holes .25 ID</t>
  </si>
  <si>
    <t>flange mount shaft collar</t>
  </si>
  <si>
    <t>for .25" shaft</t>
  </si>
  <si>
    <t>9684T27</t>
  </si>
  <si>
    <t>050 set screw ball bearing .5 ID</t>
  </si>
  <si>
    <t>set screw collar ball bearing</t>
  </si>
  <si>
    <t>4768K11</t>
  </si>
  <si>
    <t>051 floor center spacer</t>
  </si>
  <si>
    <t>3"x6"</t>
  </si>
  <si>
    <t>055 tube holder for 1.5 8020</t>
  </si>
  <si>
    <t>1.5" rail to tube holder</t>
  </si>
  <si>
    <t>47065T37</t>
  </si>
  <si>
    <t>056 face mount shaft collar 1in ID</t>
  </si>
  <si>
    <t>Face mount shaft collar for 1" shaft</t>
  </si>
  <si>
    <t>9677T2</t>
  </si>
  <si>
    <t>057 calibration lock tube</t>
  </si>
  <si>
    <t>6061 Aluminum round tube</t>
  </si>
  <si>
    <t>0.035" wall, 1"OD, 1ft</t>
  </si>
  <si>
    <t>9056K89</t>
  </si>
  <si>
    <t>101 capstan_anchorLong</t>
  </si>
  <si>
    <t>Clear Acrylic .3125"</t>
  </si>
  <si>
    <t>6"x12.5"</t>
  </si>
  <si>
    <t>8560K604</t>
  </si>
  <si>
    <t>102 capstan_bottomFlangeLong</t>
  </si>
  <si>
    <t>Fluorescent Red Acrylic .125", 12"x24"</t>
  </si>
  <si>
    <t>All Flanges cut together</t>
  </si>
  <si>
    <t>85635K451</t>
  </si>
  <si>
    <t>103 capstan_topFlangeLong</t>
  </si>
  <si>
    <t>Fluorescent Red Acrylic .125"</t>
  </si>
  <si>
    <t>see 102</t>
  </si>
  <si>
    <t>104 capstan_innerLong</t>
  </si>
  <si>
    <t>6"x6", 2x</t>
  </si>
  <si>
    <t>201 capstan_anchorShort</t>
  </si>
  <si>
    <t>6"x10.5"</t>
  </si>
  <si>
    <t>202 capstan_bottomFlangeShort</t>
  </si>
  <si>
    <t>203 capstan_topFlangeShort</t>
  </si>
  <si>
    <t>204 capstan_innerShort</t>
  </si>
  <si>
    <t>401 hand rest</t>
  </si>
  <si>
    <t>3D Printed</t>
  </si>
  <si>
    <t>-</t>
  </si>
  <si>
    <t>402 standoff lower arm</t>
  </si>
  <si>
    <t>Scrap 2"x4"</t>
  </si>
  <si>
    <t>3.3"</t>
  </si>
  <si>
    <t>403 standoff support lower arm</t>
  </si>
  <si>
    <t>3.25"x4", 4x</t>
  </si>
  <si>
    <t>404 arm pad</t>
  </si>
  <si>
    <t>Youth shin guards</t>
  </si>
  <si>
    <t>Small</t>
  </si>
  <si>
    <t>Amazon</t>
  </si>
  <si>
    <t>501 standoff upper arm</t>
  </si>
  <si>
    <t>6.8125"</t>
  </si>
  <si>
    <t>601 RE65</t>
  </si>
  <si>
    <t>Motor</t>
  </si>
  <si>
    <t>602 HEDL5540</t>
  </si>
  <si>
    <t>Encoder</t>
  </si>
  <si>
    <t>SIM pivot bearing piece inner</t>
  </si>
  <si>
    <t>1.5"x4", 4x</t>
  </si>
  <si>
    <t>SIM pivot spacer</t>
  </si>
  <si>
    <t>3D printed spacer</t>
  </si>
  <si>
    <t>NOT MODELLED</t>
  </si>
  <si>
    <t>8020:</t>
  </si>
  <si>
    <t>1.5" 8020 Double connectors</t>
  </si>
  <si>
    <t>Dual End Feed Fastener for 1.5" rail</t>
  </si>
  <si>
    <t>4pk</t>
  </si>
  <si>
    <t>47065T149</t>
  </si>
  <si>
    <t>5/16-18 Flanged button head screw</t>
  </si>
  <si>
    <t>1", 25pk</t>
  </si>
  <si>
    <t>91355A087</t>
  </si>
  <si>
    <t>5/16-18 flanged nuts</t>
  </si>
  <si>
    <t>100pk</t>
  </si>
  <si>
    <t>94612A102</t>
  </si>
  <si>
    <t>1/4-20 button head screw</t>
  </si>
  <si>
    <t>3/4", 25pk</t>
  </si>
  <si>
    <t>91355A082</t>
  </si>
  <si>
    <t>Capstan:</t>
  </si>
  <si>
    <t>Capstan Cable</t>
  </si>
  <si>
    <t>Clear Nylon Line .028" Diameter</t>
  </si>
  <si>
    <t>9442T4</t>
  </si>
  <si>
    <t>10-32 Hex Drive round head screw</t>
  </si>
  <si>
    <t>5/8", 100pk</t>
  </si>
  <si>
    <t>92949A267</t>
  </si>
  <si>
    <t>1 3/8", 50pk</t>
  </si>
  <si>
    <t>92949A827</t>
  </si>
  <si>
    <t>Steel Washer for #10 screw</t>
  </si>
  <si>
    <t>.203" ID, 100pk</t>
  </si>
  <si>
    <t>92141A011</t>
  </si>
  <si>
    <t>10-32 Steel flanged locknut</t>
  </si>
  <si>
    <t>94831A611</t>
  </si>
  <si>
    <t>Pivots:</t>
  </si>
  <si>
    <t>4-40 Socket head screw</t>
  </si>
  <si>
    <t>for 1/4" flange mount shaft collar</t>
  </si>
  <si>
    <t>1/2", 100pk</t>
  </si>
  <si>
    <t>91251A110</t>
  </si>
  <si>
    <t>8-32 Socket head screw</t>
  </si>
  <si>
    <t>for 1/2" face mount shaft collars</t>
  </si>
  <si>
    <t>5/8", 50pk</t>
  </si>
  <si>
    <t>90128A196</t>
  </si>
  <si>
    <t>1/4-20 Socket head screw</t>
  </si>
  <si>
    <t>for 1" face mount shaft collar</t>
  </si>
  <si>
    <t>3/4", 50pk</t>
  </si>
  <si>
    <t>91251A540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</si>
</sst>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color rgb="FF333333"/>
      <name val="HelveticaNeueeTextPro-Roman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/>
  </sheetViews>
  <sheetFormatPr baseColWidth="10" defaultColWidth="14.5" defaultRowHeight="15.75" customHeight="1"/>
  <cols>
    <col min="1" max="1" width="46.6640625" customWidth="1"/>
    <col min="2" max="2" width="35.33203125" customWidth="1"/>
    <col min="3" max="3" width="21.5" customWidth="1"/>
    <col min="4" max="4" width="19.5" customWidth="1"/>
  </cols>
  <sheetData>
    <row r="1" spans="1:9" ht="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ht="13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51.36</v>
      </c>
      <c r="G2">
        <f t="shared" ref="G2:G60" si="0">E2*F2</f>
        <v>51.36</v>
      </c>
      <c r="I2">
        <f>SUM(G2:G995)</f>
        <v>3516.5701417824071</v>
      </c>
    </row>
    <row r="3" spans="1:9" ht="13">
      <c r="A3" t="s">
        <v>23</v>
      </c>
      <c r="B3" t="s">
        <v>27</v>
      </c>
      <c r="C3" t="s">
        <v>28</v>
      </c>
      <c r="D3" t="s">
        <v>29</v>
      </c>
      <c r="E3">
        <v>1</v>
      </c>
      <c r="F3">
        <v>14.2</v>
      </c>
      <c r="G3">
        <f t="shared" si="0"/>
        <v>14.2</v>
      </c>
    </row>
    <row r="4" spans="1:9" ht="13">
      <c r="A4" t="s">
        <v>31</v>
      </c>
      <c r="B4" t="s">
        <v>32</v>
      </c>
      <c r="D4" t="s">
        <v>33</v>
      </c>
      <c r="E4">
        <v>7</v>
      </c>
      <c r="F4">
        <v>6.96</v>
      </c>
      <c r="G4">
        <f t="shared" si="0"/>
        <v>48.72</v>
      </c>
      <c r="I4" t="s">
        <v>34</v>
      </c>
    </row>
    <row r="5" spans="1:9" ht="13">
      <c r="A5" t="s">
        <v>35</v>
      </c>
      <c r="B5" t="s">
        <v>25</v>
      </c>
      <c r="C5" t="s">
        <v>36</v>
      </c>
      <c r="D5" t="s">
        <v>30</v>
      </c>
      <c r="E5">
        <v>42.5</v>
      </c>
      <c r="F5">
        <f t="shared" ref="F5:F6" si="1">74.17/(24*36)</f>
        <v>8.5844907407407411E-2</v>
      </c>
      <c r="G5">
        <f t="shared" si="0"/>
        <v>3.6484085648148148</v>
      </c>
      <c r="I5" t="s">
        <v>38</v>
      </c>
    </row>
    <row r="6" spans="1:9" ht="13">
      <c r="A6" t="s">
        <v>39</v>
      </c>
      <c r="B6" t="s">
        <v>25</v>
      </c>
      <c r="C6" t="s">
        <v>40</v>
      </c>
      <c r="D6" t="s">
        <v>30</v>
      </c>
      <c r="E6">
        <v>11.5</v>
      </c>
      <c r="F6">
        <f t="shared" si="1"/>
        <v>8.5844907407407411E-2</v>
      </c>
      <c r="G6">
        <f t="shared" si="0"/>
        <v>0.9872164351851852</v>
      </c>
      <c r="I6" t="s">
        <v>41</v>
      </c>
    </row>
    <row r="7" spans="1:9" ht="13">
      <c r="A7" t="s">
        <v>42</v>
      </c>
      <c r="B7" t="s">
        <v>43</v>
      </c>
      <c r="D7" t="s">
        <v>44</v>
      </c>
      <c r="E7">
        <v>4</v>
      </c>
      <c r="F7">
        <v>5.85</v>
      </c>
      <c r="G7">
        <f t="shared" si="0"/>
        <v>23.4</v>
      </c>
      <c r="I7" t="s">
        <v>45</v>
      </c>
    </row>
    <row r="8" spans="1:9" ht="13">
      <c r="A8" t="s">
        <v>46</v>
      </c>
      <c r="B8" t="s">
        <v>47</v>
      </c>
      <c r="C8" t="s">
        <v>48</v>
      </c>
      <c r="D8" t="s">
        <v>49</v>
      </c>
      <c r="E8">
        <v>2</v>
      </c>
      <c r="F8">
        <v>22.68</v>
      </c>
      <c r="G8">
        <f t="shared" si="0"/>
        <v>45.36</v>
      </c>
    </row>
    <row r="9" spans="1:9" ht="13">
      <c r="C9" t="s">
        <v>50</v>
      </c>
      <c r="D9" t="s">
        <v>49</v>
      </c>
      <c r="E9">
        <v>2</v>
      </c>
      <c r="F9">
        <v>22.68</v>
      </c>
      <c r="G9">
        <f t="shared" si="0"/>
        <v>45.36</v>
      </c>
    </row>
    <row r="10" spans="1:9" ht="13">
      <c r="C10" t="s">
        <v>51</v>
      </c>
      <c r="D10" t="s">
        <v>52</v>
      </c>
      <c r="E10">
        <v>2</v>
      </c>
      <c r="F10">
        <v>9.5399999999999991</v>
      </c>
      <c r="G10">
        <f t="shared" si="0"/>
        <v>19.079999999999998</v>
      </c>
    </row>
    <row r="11" spans="1:9" ht="13">
      <c r="A11" t="s">
        <v>53</v>
      </c>
      <c r="B11" t="s">
        <v>25</v>
      </c>
      <c r="C11" t="s">
        <v>54</v>
      </c>
      <c r="D11" t="s">
        <v>30</v>
      </c>
      <c r="E11">
        <v>12</v>
      </c>
      <c r="F11">
        <f t="shared" ref="F11:F12" si="2">74.17/(24*36)</f>
        <v>8.5844907407407411E-2</v>
      </c>
      <c r="G11">
        <f t="shared" si="0"/>
        <v>1.0301388888888889</v>
      </c>
    </row>
    <row r="12" spans="1:9" ht="13">
      <c r="A12" t="s">
        <v>55</v>
      </c>
      <c r="B12" t="s">
        <v>25</v>
      </c>
      <c r="C12" t="s">
        <v>54</v>
      </c>
      <c r="D12" t="s">
        <v>30</v>
      </c>
      <c r="E12">
        <v>12</v>
      </c>
      <c r="F12">
        <f t="shared" si="2"/>
        <v>8.5844907407407411E-2</v>
      </c>
      <c r="G12">
        <f t="shared" si="0"/>
        <v>1.0301388888888889</v>
      </c>
    </row>
    <row r="13" spans="1:9" ht="13">
      <c r="A13" t="s">
        <v>56</v>
      </c>
      <c r="B13" t="s">
        <v>57</v>
      </c>
      <c r="D13" t="s">
        <v>58</v>
      </c>
      <c r="E13">
        <v>2</v>
      </c>
      <c r="F13">
        <v>7.94</v>
      </c>
      <c r="G13">
        <f t="shared" si="0"/>
        <v>15.88</v>
      </c>
    </row>
    <row r="14" spans="1:9" ht="13">
      <c r="A14" t="s">
        <v>59</v>
      </c>
      <c r="B14" t="s">
        <v>60</v>
      </c>
      <c r="C14" t="s">
        <v>61</v>
      </c>
      <c r="D14" t="s">
        <v>62</v>
      </c>
      <c r="E14">
        <v>1</v>
      </c>
      <c r="F14">
        <v>5.93</v>
      </c>
      <c r="G14">
        <f t="shared" si="0"/>
        <v>5.93</v>
      </c>
    </row>
    <row r="15" spans="1:9" ht="13">
      <c r="A15" t="s">
        <v>19</v>
      </c>
      <c r="B15" t="s">
        <v>63</v>
      </c>
      <c r="C15" t="s">
        <v>64</v>
      </c>
      <c r="D15" t="s">
        <v>22</v>
      </c>
      <c r="E15">
        <v>1</v>
      </c>
      <c r="F15">
        <v>4.91</v>
      </c>
      <c r="G15">
        <f t="shared" si="0"/>
        <v>4.91</v>
      </c>
    </row>
    <row r="16" spans="1:9" ht="13">
      <c r="C16" t="s">
        <v>65</v>
      </c>
      <c r="D16" t="s">
        <v>66</v>
      </c>
      <c r="E16">
        <v>1</v>
      </c>
      <c r="F16">
        <v>24.62</v>
      </c>
      <c r="G16">
        <f t="shared" si="0"/>
        <v>24.62</v>
      </c>
    </row>
    <row r="17" spans="1:7" ht="13">
      <c r="A17" t="s">
        <v>67</v>
      </c>
      <c r="B17" t="s">
        <v>68</v>
      </c>
      <c r="D17" t="s">
        <v>69</v>
      </c>
      <c r="E17">
        <v>3</v>
      </c>
      <c r="F17">
        <v>3.78</v>
      </c>
      <c r="G17">
        <f t="shared" si="0"/>
        <v>11.34</v>
      </c>
    </row>
    <row r="18" spans="1:7" ht="13">
      <c r="A18" t="s">
        <v>70</v>
      </c>
      <c r="B18" t="s">
        <v>71</v>
      </c>
      <c r="C18" t="s">
        <v>72</v>
      </c>
      <c r="D18" t="s">
        <v>73</v>
      </c>
      <c r="E18">
        <v>1</v>
      </c>
      <c r="F18">
        <v>8.86</v>
      </c>
      <c r="G18">
        <f t="shared" si="0"/>
        <v>8.86</v>
      </c>
    </row>
    <row r="19" spans="1:7" ht="13">
      <c r="A19" t="s">
        <v>74</v>
      </c>
      <c r="B19" t="s">
        <v>25</v>
      </c>
      <c r="C19" t="s">
        <v>75</v>
      </c>
      <c r="D19" t="s">
        <v>30</v>
      </c>
      <c r="E19">
        <v>9</v>
      </c>
      <c r="F19">
        <f>74.17/(24*36)</f>
        <v>8.5844907407407411E-2</v>
      </c>
      <c r="G19">
        <f t="shared" si="0"/>
        <v>0.77260416666666676</v>
      </c>
    </row>
    <row r="20" spans="1:7" ht="13">
      <c r="B20" t="s">
        <v>76</v>
      </c>
      <c r="C20" t="s">
        <v>75</v>
      </c>
      <c r="D20" t="s">
        <v>77</v>
      </c>
      <c r="E20">
        <v>9</v>
      </c>
      <c r="F20">
        <f>11.46/(4*24)</f>
        <v>0.11937500000000001</v>
      </c>
      <c r="G20">
        <f t="shared" si="0"/>
        <v>1.0743750000000001</v>
      </c>
    </row>
    <row r="21" spans="1:7" ht="13">
      <c r="A21" t="s">
        <v>78</v>
      </c>
      <c r="B21" t="s">
        <v>25</v>
      </c>
      <c r="C21" t="s">
        <v>79</v>
      </c>
      <c r="D21" t="s">
        <v>30</v>
      </c>
      <c r="E21">
        <v>36</v>
      </c>
      <c r="F21">
        <f>74.17/(24*36)</f>
        <v>8.5844907407407411E-2</v>
      </c>
      <c r="G21">
        <f t="shared" si="0"/>
        <v>3.090416666666667</v>
      </c>
    </row>
    <row r="22" spans="1:7" ht="13">
      <c r="B22" t="s">
        <v>76</v>
      </c>
      <c r="C22" t="s">
        <v>79</v>
      </c>
      <c r="D22" t="s">
        <v>77</v>
      </c>
      <c r="E22">
        <v>36</v>
      </c>
      <c r="F22">
        <f>11.46/(4*24)</f>
        <v>0.11937500000000001</v>
      </c>
      <c r="G22">
        <f t="shared" si="0"/>
        <v>4.2975000000000003</v>
      </c>
    </row>
    <row r="23" spans="1:7" ht="13">
      <c r="A23" t="s">
        <v>80</v>
      </c>
      <c r="B23" t="s">
        <v>81</v>
      </c>
      <c r="D23" t="s">
        <v>82</v>
      </c>
      <c r="E23">
        <v>4</v>
      </c>
      <c r="F23">
        <v>19.510000000000002</v>
      </c>
      <c r="G23">
        <f t="shared" si="0"/>
        <v>78.040000000000006</v>
      </c>
    </row>
    <row r="24" spans="1:7" ht="13">
      <c r="A24" t="s">
        <v>83</v>
      </c>
      <c r="B24" t="s">
        <v>84</v>
      </c>
      <c r="C24" t="s">
        <v>85</v>
      </c>
      <c r="D24" t="s">
        <v>86</v>
      </c>
      <c r="E24">
        <v>2</v>
      </c>
      <c r="F24">
        <v>17.86</v>
      </c>
      <c r="G24">
        <f t="shared" si="0"/>
        <v>35.72</v>
      </c>
    </row>
    <row r="25" spans="1:7" ht="13">
      <c r="A25" t="s">
        <v>87</v>
      </c>
      <c r="B25" t="s">
        <v>25</v>
      </c>
      <c r="C25" t="s">
        <v>88</v>
      </c>
      <c r="D25" t="s">
        <v>30</v>
      </c>
      <c r="E25">
        <v>1188</v>
      </c>
      <c r="F25">
        <f t="shared" ref="F25:F26" si="3">74.17/(24*36)</f>
        <v>8.5844907407407411E-2</v>
      </c>
      <c r="G25">
        <f t="shared" si="0"/>
        <v>101.98375</v>
      </c>
    </row>
    <row r="26" spans="1:7" ht="13">
      <c r="A26" t="s">
        <v>89</v>
      </c>
      <c r="B26" t="s">
        <v>25</v>
      </c>
      <c r="C26" t="s">
        <v>90</v>
      </c>
      <c r="D26" t="s">
        <v>30</v>
      </c>
      <c r="E26">
        <v>693</v>
      </c>
      <c r="F26">
        <f t="shared" si="3"/>
        <v>8.5844907407407411E-2</v>
      </c>
      <c r="G26">
        <f t="shared" si="0"/>
        <v>59.490520833333335</v>
      </c>
    </row>
    <row r="27" spans="1:7" ht="13">
      <c r="A27" t="s">
        <v>91</v>
      </c>
      <c r="B27" t="s">
        <v>92</v>
      </c>
      <c r="D27" t="s">
        <v>93</v>
      </c>
      <c r="E27">
        <v>4</v>
      </c>
      <c r="F27">
        <v>12</v>
      </c>
      <c r="G27">
        <f t="shared" si="0"/>
        <v>48</v>
      </c>
    </row>
    <row r="28" spans="1:7" ht="13">
      <c r="A28" t="s">
        <v>94</v>
      </c>
      <c r="B28" t="s">
        <v>95</v>
      </c>
      <c r="C28" t="s">
        <v>96</v>
      </c>
      <c r="D28" t="s">
        <v>97</v>
      </c>
      <c r="E28">
        <v>1</v>
      </c>
      <c r="F28">
        <v>26.1</v>
      </c>
      <c r="G28">
        <f t="shared" si="0"/>
        <v>26.1</v>
      </c>
    </row>
    <row r="29" spans="1:7" ht="13">
      <c r="A29" t="s">
        <v>98</v>
      </c>
      <c r="B29" t="s">
        <v>99</v>
      </c>
      <c r="C29" t="s">
        <v>28</v>
      </c>
      <c r="D29" t="s">
        <v>100</v>
      </c>
      <c r="E29">
        <v>1</v>
      </c>
      <c r="F29">
        <v>85.87</v>
      </c>
      <c r="G29">
        <f t="shared" si="0"/>
        <v>85.87</v>
      </c>
    </row>
    <row r="30" spans="1:7" ht="13">
      <c r="A30" t="s">
        <v>101</v>
      </c>
      <c r="B30" t="s">
        <v>102</v>
      </c>
      <c r="D30" t="s">
        <v>103</v>
      </c>
      <c r="E30">
        <v>2</v>
      </c>
      <c r="F30">
        <v>7.98</v>
      </c>
      <c r="G30">
        <f t="shared" si="0"/>
        <v>15.96</v>
      </c>
    </row>
    <row r="31" spans="1:7" ht="13">
      <c r="A31" t="s">
        <v>104</v>
      </c>
      <c r="B31" t="s">
        <v>105</v>
      </c>
      <c r="C31" t="s">
        <v>106</v>
      </c>
      <c r="D31" t="s">
        <v>107</v>
      </c>
      <c r="E31">
        <v>1</v>
      </c>
      <c r="F31">
        <v>7.74</v>
      </c>
      <c r="G31">
        <f t="shared" si="0"/>
        <v>7.74</v>
      </c>
    </row>
    <row r="32" spans="1:7" ht="13">
      <c r="A32" t="s">
        <v>15</v>
      </c>
      <c r="B32" t="s">
        <v>108</v>
      </c>
      <c r="C32" t="s">
        <v>109</v>
      </c>
      <c r="D32" t="s">
        <v>18</v>
      </c>
      <c r="E32">
        <v>11</v>
      </c>
      <c r="F32">
        <v>15.98</v>
      </c>
      <c r="G32">
        <f t="shared" si="0"/>
        <v>175.78</v>
      </c>
    </row>
    <row r="33" spans="1:7" ht="13">
      <c r="A33" t="s">
        <v>110</v>
      </c>
      <c r="B33" t="s">
        <v>111</v>
      </c>
      <c r="D33" t="s">
        <v>112</v>
      </c>
      <c r="E33">
        <v>5</v>
      </c>
      <c r="F33">
        <v>5.79</v>
      </c>
      <c r="G33">
        <f t="shared" si="0"/>
        <v>28.95</v>
      </c>
    </row>
    <row r="34" spans="1:7" ht="13">
      <c r="A34" t="s">
        <v>113</v>
      </c>
      <c r="B34" t="s">
        <v>25</v>
      </c>
      <c r="C34" t="s">
        <v>114</v>
      </c>
      <c r="D34" t="s">
        <v>30</v>
      </c>
      <c r="E34">
        <v>18.75</v>
      </c>
      <c r="F34">
        <f>74.17/(24*36)</f>
        <v>8.5844907407407411E-2</v>
      </c>
      <c r="G34">
        <f t="shared" si="0"/>
        <v>1.6095920138888891</v>
      </c>
    </row>
    <row r="35" spans="1:7" ht="13">
      <c r="B35" t="s">
        <v>76</v>
      </c>
      <c r="C35" t="s">
        <v>114</v>
      </c>
      <c r="D35" t="s">
        <v>77</v>
      </c>
      <c r="E35">
        <v>18.75</v>
      </c>
      <c r="F35">
        <f>11.46/(4*24)</f>
        <v>0.11937500000000001</v>
      </c>
      <c r="G35">
        <f t="shared" si="0"/>
        <v>2.23828125</v>
      </c>
    </row>
    <row r="36" spans="1:7" ht="13">
      <c r="A36" t="s">
        <v>115</v>
      </c>
      <c r="B36" t="s">
        <v>116</v>
      </c>
      <c r="C36" t="s">
        <v>117</v>
      </c>
      <c r="D36" t="s">
        <v>118</v>
      </c>
      <c r="E36">
        <v>2</v>
      </c>
      <c r="F36">
        <v>4.5199999999999996</v>
      </c>
      <c r="G36">
        <f t="shared" si="0"/>
        <v>9.0399999999999991</v>
      </c>
    </row>
    <row r="37" spans="1:7" ht="13">
      <c r="A37" t="s">
        <v>119</v>
      </c>
      <c r="B37" t="s">
        <v>120</v>
      </c>
      <c r="C37" t="s">
        <v>121</v>
      </c>
      <c r="D37" t="s">
        <v>122</v>
      </c>
      <c r="E37">
        <v>1</v>
      </c>
      <c r="F37">
        <v>6.6</v>
      </c>
      <c r="G37">
        <f t="shared" si="0"/>
        <v>6.6</v>
      </c>
    </row>
    <row r="38" spans="1:7" ht="13">
      <c r="A38" t="s">
        <v>123</v>
      </c>
      <c r="B38" t="s">
        <v>124</v>
      </c>
      <c r="C38" t="s">
        <v>125</v>
      </c>
      <c r="D38" t="s">
        <v>126</v>
      </c>
      <c r="E38">
        <v>4</v>
      </c>
      <c r="F38">
        <v>41.69</v>
      </c>
      <c r="G38">
        <f t="shared" si="0"/>
        <v>166.76</v>
      </c>
    </row>
    <row r="39" spans="1:7" ht="13">
      <c r="A39" t="s">
        <v>127</v>
      </c>
      <c r="B39" t="s">
        <v>128</v>
      </c>
      <c r="C39" t="s">
        <v>17</v>
      </c>
      <c r="D39" t="s">
        <v>129</v>
      </c>
      <c r="E39">
        <v>2</v>
      </c>
      <c r="F39">
        <v>33.380000000000003</v>
      </c>
      <c r="G39">
        <f t="shared" si="0"/>
        <v>66.760000000000005</v>
      </c>
    </row>
    <row r="40" spans="1:7" ht="13">
      <c r="A40" t="s">
        <v>130</v>
      </c>
      <c r="B40" t="s">
        <v>25</v>
      </c>
      <c r="C40" t="s">
        <v>131</v>
      </c>
      <c r="D40" t="s">
        <v>30</v>
      </c>
      <c r="E40">
        <v>18</v>
      </c>
      <c r="F40">
        <f>74.17/(24*36)</f>
        <v>8.5844907407407411E-2</v>
      </c>
      <c r="G40">
        <f t="shared" si="0"/>
        <v>1.5452083333333335</v>
      </c>
    </row>
    <row r="41" spans="1:7" ht="13">
      <c r="A41" t="s">
        <v>132</v>
      </c>
      <c r="B41" t="s">
        <v>133</v>
      </c>
      <c r="D41" t="s">
        <v>134</v>
      </c>
      <c r="E41">
        <v>2</v>
      </c>
      <c r="F41">
        <v>35.24</v>
      </c>
      <c r="G41">
        <f t="shared" si="0"/>
        <v>70.48</v>
      </c>
    </row>
    <row r="42" spans="1:7" ht="13">
      <c r="A42" t="s">
        <v>135</v>
      </c>
      <c r="B42" t="s">
        <v>136</v>
      </c>
      <c r="D42" t="s">
        <v>137</v>
      </c>
      <c r="E42">
        <v>1</v>
      </c>
      <c r="F42">
        <v>13.42</v>
      </c>
      <c r="G42">
        <f t="shared" si="0"/>
        <v>13.42</v>
      </c>
    </row>
    <row r="43" spans="1:7" ht="13">
      <c r="A43" t="s">
        <v>138</v>
      </c>
      <c r="B43" t="s">
        <v>139</v>
      </c>
      <c r="C43" t="s">
        <v>140</v>
      </c>
      <c r="D43" t="s">
        <v>141</v>
      </c>
      <c r="E43">
        <v>1</v>
      </c>
      <c r="F43">
        <v>9.6199999999999992</v>
      </c>
      <c r="G43">
        <f t="shared" si="0"/>
        <v>9.6199999999999992</v>
      </c>
    </row>
    <row r="44" spans="1:7" ht="13">
      <c r="A44" t="s">
        <v>142</v>
      </c>
      <c r="B44" t="s">
        <v>143</v>
      </c>
      <c r="C44" t="s">
        <v>144</v>
      </c>
      <c r="D44" t="s">
        <v>145</v>
      </c>
      <c r="E44">
        <v>75</v>
      </c>
      <c r="F44">
        <f>79.96/(24*36)</f>
        <v>9.2546296296296293E-2</v>
      </c>
      <c r="G44">
        <f t="shared" si="0"/>
        <v>6.9409722222222223</v>
      </c>
    </row>
    <row r="45" spans="1:7" ht="13">
      <c r="A45" t="s">
        <v>146</v>
      </c>
      <c r="B45" t="s">
        <v>147</v>
      </c>
      <c r="C45" t="s">
        <v>148</v>
      </c>
      <c r="D45" t="s">
        <v>149</v>
      </c>
      <c r="E45">
        <v>1</v>
      </c>
      <c r="F45">
        <v>14.37</v>
      </c>
      <c r="G45">
        <f t="shared" si="0"/>
        <v>14.37</v>
      </c>
    </row>
    <row r="46" spans="1:7" ht="13">
      <c r="A46" t="s">
        <v>150</v>
      </c>
      <c r="B46" t="s">
        <v>151</v>
      </c>
      <c r="C46" t="s">
        <v>152</v>
      </c>
      <c r="D46" t="s">
        <v>149</v>
      </c>
      <c r="G46">
        <f t="shared" si="0"/>
        <v>0</v>
      </c>
    </row>
    <row r="47" spans="1:7" ht="13">
      <c r="A47" t="s">
        <v>153</v>
      </c>
      <c r="B47" t="s">
        <v>25</v>
      </c>
      <c r="C47" t="s">
        <v>154</v>
      </c>
      <c r="D47" t="s">
        <v>30</v>
      </c>
      <c r="E47">
        <v>72</v>
      </c>
      <c r="F47">
        <f>74.17/(24*36)</f>
        <v>8.5844907407407411E-2</v>
      </c>
      <c r="G47">
        <f t="shared" si="0"/>
        <v>6.1808333333333341</v>
      </c>
    </row>
    <row r="48" spans="1:7" ht="13">
      <c r="A48" t="s">
        <v>155</v>
      </c>
      <c r="B48" t="s">
        <v>143</v>
      </c>
      <c r="C48" t="s">
        <v>156</v>
      </c>
      <c r="D48" t="s">
        <v>145</v>
      </c>
      <c r="E48">
        <v>63</v>
      </c>
      <c r="F48">
        <f>79.96/(24*36)</f>
        <v>9.2546296296296293E-2</v>
      </c>
      <c r="G48">
        <f t="shared" si="0"/>
        <v>5.8304166666666664</v>
      </c>
    </row>
    <row r="49" spans="1:7" ht="13">
      <c r="A49" t="s">
        <v>157</v>
      </c>
      <c r="B49" t="s">
        <v>151</v>
      </c>
      <c r="C49" t="s">
        <v>152</v>
      </c>
      <c r="D49" t="s">
        <v>149</v>
      </c>
      <c r="G49">
        <f t="shared" si="0"/>
        <v>0</v>
      </c>
    </row>
    <row r="50" spans="1:7" ht="13">
      <c r="A50" t="s">
        <v>158</v>
      </c>
      <c r="B50" t="s">
        <v>151</v>
      </c>
      <c r="C50" t="s">
        <v>152</v>
      </c>
      <c r="D50" t="s">
        <v>149</v>
      </c>
      <c r="G50">
        <f t="shared" si="0"/>
        <v>0</v>
      </c>
    </row>
    <row r="51" spans="1:7" ht="13">
      <c r="A51" t="s">
        <v>159</v>
      </c>
      <c r="B51" t="s">
        <v>25</v>
      </c>
      <c r="C51" t="s">
        <v>154</v>
      </c>
      <c r="D51" t="s">
        <v>30</v>
      </c>
      <c r="E51">
        <v>72</v>
      </c>
      <c r="F51">
        <f>74.17/(24*36)</f>
        <v>8.5844907407407411E-2</v>
      </c>
      <c r="G51">
        <f t="shared" si="0"/>
        <v>6.1808333333333341</v>
      </c>
    </row>
    <row r="52" spans="1:7" ht="13">
      <c r="A52" t="s">
        <v>160</v>
      </c>
      <c r="B52" t="s">
        <v>161</v>
      </c>
      <c r="C52" t="s">
        <v>162</v>
      </c>
      <c r="D52" t="s">
        <v>162</v>
      </c>
      <c r="E52">
        <v>1</v>
      </c>
      <c r="F52">
        <v>2</v>
      </c>
      <c r="G52">
        <f t="shared" si="0"/>
        <v>2</v>
      </c>
    </row>
    <row r="53" spans="1:7" ht="13">
      <c r="A53" t="s">
        <v>163</v>
      </c>
      <c r="B53" t="s">
        <v>164</v>
      </c>
      <c r="C53" t="s">
        <v>165</v>
      </c>
      <c r="D53" t="s">
        <v>162</v>
      </c>
      <c r="E53">
        <v>1</v>
      </c>
      <c r="F53">
        <v>0</v>
      </c>
      <c r="G53">
        <f t="shared" si="0"/>
        <v>0</v>
      </c>
    </row>
    <row r="54" spans="1:7" ht="13">
      <c r="A54" t="s">
        <v>166</v>
      </c>
      <c r="B54" t="s">
        <v>25</v>
      </c>
      <c r="C54" t="s">
        <v>167</v>
      </c>
      <c r="D54" t="s">
        <v>30</v>
      </c>
      <c r="E54">
        <v>52</v>
      </c>
      <c r="F54">
        <f>74.17/(24*36)</f>
        <v>8.5844907407407411E-2</v>
      </c>
      <c r="G54">
        <f t="shared" si="0"/>
        <v>4.4639351851851856</v>
      </c>
    </row>
    <row r="55" spans="1:7" ht="13">
      <c r="A55" t="s">
        <v>168</v>
      </c>
      <c r="B55" t="s">
        <v>169</v>
      </c>
      <c r="C55" t="s">
        <v>170</v>
      </c>
      <c r="D55" t="s">
        <v>171</v>
      </c>
      <c r="E55">
        <v>1</v>
      </c>
      <c r="F55">
        <v>10</v>
      </c>
      <c r="G55">
        <f t="shared" si="0"/>
        <v>10</v>
      </c>
    </row>
    <row r="56" spans="1:7" ht="13">
      <c r="A56" t="s">
        <v>172</v>
      </c>
      <c r="B56" t="s">
        <v>164</v>
      </c>
      <c r="C56" t="s">
        <v>173</v>
      </c>
      <c r="D56" t="s">
        <v>162</v>
      </c>
      <c r="E56">
        <v>1</v>
      </c>
      <c r="F56">
        <v>0</v>
      </c>
      <c r="G56">
        <f t="shared" si="0"/>
        <v>0</v>
      </c>
    </row>
    <row r="57" spans="1:7" ht="13">
      <c r="A57" t="s">
        <v>174</v>
      </c>
      <c r="B57" t="s">
        <v>175</v>
      </c>
      <c r="E57">
        <v>2</v>
      </c>
      <c r="F57">
        <v>1000</v>
      </c>
      <c r="G57">
        <f t="shared" si="0"/>
        <v>2000</v>
      </c>
    </row>
    <row r="58" spans="1:7" ht="13">
      <c r="A58" t="s">
        <v>176</v>
      </c>
      <c r="B58" t="s">
        <v>177</v>
      </c>
      <c r="E58">
        <v>2</v>
      </c>
      <c r="G58">
        <f t="shared" si="0"/>
        <v>0</v>
      </c>
    </row>
    <row r="59" spans="1:7" ht="13">
      <c r="A59" t="s">
        <v>178</v>
      </c>
      <c r="B59" t="s">
        <v>76</v>
      </c>
      <c r="C59" t="s">
        <v>179</v>
      </c>
      <c r="D59" t="s">
        <v>77</v>
      </c>
      <c r="E59">
        <v>24</v>
      </c>
      <c r="F59">
        <f>11.46/(4*24)</f>
        <v>0.11937500000000001</v>
      </c>
      <c r="G59">
        <f t="shared" si="0"/>
        <v>2.8650000000000002</v>
      </c>
    </row>
    <row r="60" spans="1:7" ht="13">
      <c r="A60" t="s">
        <v>180</v>
      </c>
      <c r="B60" t="s">
        <v>181</v>
      </c>
      <c r="C60" t="s">
        <v>162</v>
      </c>
      <c r="D60" t="s">
        <v>162</v>
      </c>
      <c r="E60">
        <v>2</v>
      </c>
      <c r="F60">
        <v>0.25</v>
      </c>
      <c r="G60">
        <f t="shared" si="0"/>
        <v>0.5</v>
      </c>
    </row>
    <row r="61" spans="1:7" ht="13" customHeight="1"/>
    <row r="62" spans="1:7" ht="13" customHeight="1">
      <c r="A62" t="s">
        <v>182</v>
      </c>
    </row>
    <row r="63" spans="1:7" ht="13">
      <c r="A63" t="s">
        <v>183</v>
      </c>
    </row>
    <row r="64" spans="1:7" ht="13">
      <c r="A64" t="s">
        <v>184</v>
      </c>
      <c r="B64" t="s">
        <v>185</v>
      </c>
      <c r="C64" t="s">
        <v>186</v>
      </c>
      <c r="D64" t="s">
        <v>187</v>
      </c>
      <c r="E64">
        <v>1</v>
      </c>
      <c r="F64">
        <v>6.76</v>
      </c>
      <c r="G64">
        <f t="shared" ref="G64:G67" si="4">E64*F64</f>
        <v>6.76</v>
      </c>
    </row>
    <row r="65" spans="1:7" ht="13">
      <c r="A65" t="s">
        <v>188</v>
      </c>
      <c r="C65" t="s">
        <v>189</v>
      </c>
      <c r="D65" t="s">
        <v>190</v>
      </c>
      <c r="E65">
        <v>2</v>
      </c>
      <c r="F65">
        <v>12.16</v>
      </c>
      <c r="G65">
        <f t="shared" si="4"/>
        <v>24.32</v>
      </c>
    </row>
    <row r="66" spans="1:7" ht="13">
      <c r="A66" t="s">
        <v>191</v>
      </c>
      <c r="C66" t="s">
        <v>192</v>
      </c>
      <c r="D66" t="s">
        <v>193</v>
      </c>
      <c r="E66">
        <v>1</v>
      </c>
      <c r="F66">
        <v>12.04</v>
      </c>
      <c r="G66">
        <f t="shared" si="4"/>
        <v>12.04</v>
      </c>
    </row>
    <row r="67" spans="1:7" ht="13">
      <c r="A67" t="s">
        <v>194</v>
      </c>
      <c r="C67" t="s">
        <v>195</v>
      </c>
      <c r="D67" t="s">
        <v>196</v>
      </c>
      <c r="E67">
        <v>1</v>
      </c>
      <c r="F67">
        <v>8.1</v>
      </c>
      <c r="G67">
        <f t="shared" si="4"/>
        <v>8.1</v>
      </c>
    </row>
    <row r="68" spans="1:7" ht="13">
      <c r="A68" t="s">
        <v>197</v>
      </c>
    </row>
    <row r="69" spans="1:7" ht="13">
      <c r="A69" t="s">
        <v>198</v>
      </c>
      <c r="B69" t="s">
        <v>199</v>
      </c>
      <c r="D69" t="s">
        <v>200</v>
      </c>
      <c r="E69">
        <v>1</v>
      </c>
      <c r="F69">
        <v>15.35</v>
      </c>
      <c r="G69">
        <f t="shared" ref="G69:G73" si="5">E69*F69</f>
        <v>15.35</v>
      </c>
    </row>
    <row r="70" spans="1:7" ht="13">
      <c r="A70" t="s">
        <v>201</v>
      </c>
      <c r="C70" t="s">
        <v>202</v>
      </c>
      <c r="D70" t="s">
        <v>203</v>
      </c>
      <c r="E70">
        <v>1</v>
      </c>
      <c r="F70">
        <v>7.27</v>
      </c>
      <c r="G70">
        <f t="shared" si="5"/>
        <v>7.27</v>
      </c>
    </row>
    <row r="71" spans="1:7" ht="13">
      <c r="A71" t="s">
        <v>201</v>
      </c>
      <c r="C71" t="s">
        <v>204</v>
      </c>
      <c r="D71" t="s">
        <v>205</v>
      </c>
      <c r="E71">
        <v>1</v>
      </c>
      <c r="F71">
        <v>7.73</v>
      </c>
      <c r="G71">
        <f t="shared" si="5"/>
        <v>7.73</v>
      </c>
    </row>
    <row r="72" spans="1:7" ht="13">
      <c r="A72" t="s">
        <v>206</v>
      </c>
      <c r="C72" t="s">
        <v>207</v>
      </c>
      <c r="D72" t="s">
        <v>208</v>
      </c>
      <c r="E72">
        <v>1</v>
      </c>
      <c r="F72">
        <v>2.33</v>
      </c>
      <c r="G72">
        <f t="shared" si="5"/>
        <v>2.33</v>
      </c>
    </row>
    <row r="73" spans="1:7" ht="13">
      <c r="A73" t="s">
        <v>209</v>
      </c>
      <c r="C73" t="s">
        <v>192</v>
      </c>
      <c r="D73" t="s">
        <v>210</v>
      </c>
      <c r="E73">
        <v>1</v>
      </c>
      <c r="F73">
        <v>4.37</v>
      </c>
      <c r="G73">
        <f t="shared" si="5"/>
        <v>4.37</v>
      </c>
    </row>
    <row r="74" spans="1:7" ht="13">
      <c r="A74" t="s">
        <v>211</v>
      </c>
    </row>
    <row r="75" spans="1:7" ht="13">
      <c r="A75" t="s">
        <v>212</v>
      </c>
      <c r="B75" t="s">
        <v>213</v>
      </c>
      <c r="C75" t="s">
        <v>214</v>
      </c>
      <c r="D75" t="s">
        <v>215</v>
      </c>
      <c r="E75">
        <v>1</v>
      </c>
      <c r="F75">
        <v>8.4700000000000006</v>
      </c>
      <c r="G75">
        <f t="shared" ref="G75:G77" si="6">E75*F75</f>
        <v>8.4700000000000006</v>
      </c>
    </row>
    <row r="76" spans="1:7" ht="13">
      <c r="A76" t="s">
        <v>216</v>
      </c>
      <c r="B76" t="s">
        <v>217</v>
      </c>
      <c r="C76" t="s">
        <v>218</v>
      </c>
      <c r="D76" t="s">
        <v>219</v>
      </c>
      <c r="E76">
        <v>1</v>
      </c>
      <c r="F76">
        <v>6.36</v>
      </c>
      <c r="G76">
        <f t="shared" si="6"/>
        <v>6.36</v>
      </c>
    </row>
    <row r="77" spans="1:7" ht="13">
      <c r="A77" t="s">
        <v>220</v>
      </c>
      <c r="B77" t="s">
        <v>221</v>
      </c>
      <c r="C77" t="s">
        <v>222</v>
      </c>
      <c r="D77" t="s">
        <v>223</v>
      </c>
      <c r="E77">
        <v>1</v>
      </c>
      <c r="F77">
        <v>7.48</v>
      </c>
      <c r="G77">
        <f t="shared" si="6"/>
        <v>7.48</v>
      </c>
    </row>
    <row r="78" spans="1:7" ht="13"/>
    <row r="79" spans="1:7" ht="13"/>
    <row r="80" spans="1:7" ht="13"/>
    <row r="81" ht="13"/>
    <row r="82" ht="13"/>
    <row r="83" ht="13"/>
    <row r="84" ht="13"/>
    <row r="85" ht="13"/>
    <row r="86" ht="13"/>
    <row r="87" ht="13"/>
    <row r="88" ht="13"/>
    <row r="89" ht="1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/>
  </sheetViews>
  <sheetFormatPr baseColWidth="10" defaultColWidth="14.5" defaultRowHeight="15.75" customHeight="1"/>
  <cols>
    <col min="1" max="1" width="32.83203125" customWidth="1"/>
    <col min="2" max="2" width="35" customWidth="1"/>
    <col min="3" max="3" width="32.832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>
      <c r="A2" s="1" t="s">
        <v>8</v>
      </c>
      <c r="B2" s="1" t="s">
        <v>9</v>
      </c>
      <c r="D2" s="2" t="s">
        <v>10</v>
      </c>
      <c r="E2" s="1">
        <v>2</v>
      </c>
      <c r="F2" s="1">
        <v>11.79</v>
      </c>
      <c r="G2">
        <f t="shared" ref="G2:G23" si="0">E2*F2</f>
        <v>23.58</v>
      </c>
      <c r="I2">
        <f>SUM(G2:G1000)</f>
        <v>134.19</v>
      </c>
    </row>
    <row r="3" spans="1:9" ht="15.75" customHeight="1">
      <c r="A3" s="1" t="s">
        <v>15</v>
      </c>
      <c r="B3" s="1" t="s">
        <v>16</v>
      </c>
      <c r="C3" s="1" t="s">
        <v>17</v>
      </c>
      <c r="D3" s="2" t="s">
        <v>18</v>
      </c>
      <c r="E3" s="1">
        <v>6</v>
      </c>
      <c r="F3" s="1">
        <v>15.98</v>
      </c>
      <c r="G3">
        <f t="shared" si="0"/>
        <v>95.88</v>
      </c>
    </row>
    <row r="4" spans="1:9" ht="15.75" customHeight="1">
      <c r="A4" s="1" t="s">
        <v>19</v>
      </c>
      <c r="B4" s="1" t="s">
        <v>20</v>
      </c>
      <c r="C4" s="1" t="s">
        <v>21</v>
      </c>
      <c r="D4" s="2" t="s">
        <v>22</v>
      </c>
      <c r="E4" s="1">
        <v>3</v>
      </c>
      <c r="F4" s="1">
        <v>4.91</v>
      </c>
      <c r="G4">
        <f t="shared" si="0"/>
        <v>14.73</v>
      </c>
    </row>
    <row r="5" spans="1:9" ht="15.75" customHeight="1">
      <c r="A5" s="1" t="s">
        <v>24</v>
      </c>
      <c r="B5" s="1" t="s">
        <v>25</v>
      </c>
      <c r="C5" s="3" t="s">
        <v>26</v>
      </c>
      <c r="D5" s="2" t="s">
        <v>30</v>
      </c>
      <c r="F5">
        <f t="shared" ref="F5:F6" si="1">74.17/(24*36)</f>
        <v>8.5844907407407411E-2</v>
      </c>
      <c r="G5">
        <f t="shared" si="0"/>
        <v>0</v>
      </c>
    </row>
    <row r="6" spans="1:9" ht="15.75" customHeight="1">
      <c r="A6" s="1" t="s">
        <v>37</v>
      </c>
      <c r="B6" s="1" t="s">
        <v>25</v>
      </c>
      <c r="C6" s="3" t="s">
        <v>26</v>
      </c>
      <c r="D6" s="2" t="s">
        <v>30</v>
      </c>
      <c r="F6">
        <f t="shared" si="1"/>
        <v>8.5844907407407411E-2</v>
      </c>
      <c r="G6">
        <f t="shared" si="0"/>
        <v>0</v>
      </c>
    </row>
    <row r="7" spans="1:9" ht="15.75" customHeight="1">
      <c r="G7">
        <f t="shared" si="0"/>
        <v>0</v>
      </c>
    </row>
    <row r="8" spans="1:9" ht="15.75" customHeight="1">
      <c r="G8">
        <f t="shared" si="0"/>
        <v>0</v>
      </c>
    </row>
    <row r="9" spans="1:9" ht="15.75" customHeight="1">
      <c r="G9">
        <f t="shared" si="0"/>
        <v>0</v>
      </c>
    </row>
    <row r="10" spans="1:9" ht="15.75" customHeight="1">
      <c r="G10">
        <f t="shared" si="0"/>
        <v>0</v>
      </c>
    </row>
    <row r="11" spans="1:9" ht="15.75" customHeight="1">
      <c r="G11">
        <f t="shared" si="0"/>
        <v>0</v>
      </c>
    </row>
    <row r="12" spans="1:9" ht="15.75" customHeight="1">
      <c r="G12">
        <f t="shared" si="0"/>
        <v>0</v>
      </c>
    </row>
    <row r="13" spans="1:9" ht="15.75" customHeight="1">
      <c r="G13">
        <f t="shared" si="0"/>
        <v>0</v>
      </c>
    </row>
    <row r="14" spans="1:9" ht="15.75" customHeight="1">
      <c r="G14">
        <f t="shared" si="0"/>
        <v>0</v>
      </c>
    </row>
    <row r="15" spans="1:9" ht="15.75" customHeight="1">
      <c r="G15">
        <f t="shared" si="0"/>
        <v>0</v>
      </c>
    </row>
    <row r="16" spans="1:9" ht="15.75" customHeight="1">
      <c r="G16">
        <f t="shared" si="0"/>
        <v>0</v>
      </c>
    </row>
    <row r="17" spans="7:7" ht="15.75" customHeight="1">
      <c r="G17">
        <f t="shared" si="0"/>
        <v>0</v>
      </c>
    </row>
    <row r="18" spans="7:7" ht="15.75" customHeight="1">
      <c r="G18">
        <f t="shared" si="0"/>
        <v>0</v>
      </c>
    </row>
    <row r="19" spans="7:7" ht="15.75" customHeight="1">
      <c r="G19">
        <f t="shared" si="0"/>
        <v>0</v>
      </c>
    </row>
    <row r="20" spans="7:7" ht="15.75" customHeight="1">
      <c r="G20">
        <f t="shared" si="0"/>
        <v>0</v>
      </c>
    </row>
    <row r="21" spans="7:7" ht="15.75" customHeight="1">
      <c r="G21">
        <f t="shared" si="0"/>
        <v>0</v>
      </c>
    </row>
    <row r="22" spans="7:7" ht="15.75" customHeight="1">
      <c r="G22">
        <f t="shared" si="0"/>
        <v>0</v>
      </c>
    </row>
    <row r="23" spans="7:7" ht="15.75" customHeight="1">
      <c r="G2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</vt:lpstr>
      <vt:lpstr>Chair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Sketch</cp:lastModifiedBy>
  <dcterms:modified xsi:type="dcterms:W3CDTF">2019-06-03T13:41:41Z</dcterms:modified>
</cp:coreProperties>
</file>