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TC_backup\D_drive\업무자료\개인작업관련\논문작업\재정씨와논문\실험3\"/>
    </mc:Choice>
  </mc:AlternateContent>
  <bookViews>
    <workbookView xWindow="0" yWindow="0" windowWidth="28800" windowHeight="12300" activeTab="6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1" i="6" l="1"/>
  <c r="I131" i="6"/>
  <c r="E131" i="6"/>
  <c r="C131" i="6"/>
  <c r="O105" i="6"/>
  <c r="I105" i="6"/>
  <c r="E105" i="6"/>
  <c r="C105" i="6"/>
  <c r="O79" i="6"/>
  <c r="I79" i="6"/>
  <c r="E79" i="6"/>
  <c r="C79" i="6"/>
  <c r="O53" i="6"/>
  <c r="I53" i="6"/>
  <c r="E53" i="6"/>
  <c r="C53" i="6"/>
  <c r="O27" i="6"/>
  <c r="I27" i="6"/>
  <c r="E27" i="6"/>
  <c r="C27" i="6"/>
  <c r="B5" i="3"/>
  <c r="C5" i="3"/>
  <c r="D5" i="3"/>
  <c r="E5" i="3"/>
  <c r="F5" i="3"/>
  <c r="G5" i="3"/>
  <c r="I5" i="3"/>
  <c r="J5" i="3"/>
  <c r="K5" i="3"/>
  <c r="L5" i="3"/>
  <c r="M5" i="3"/>
  <c r="N5" i="3"/>
  <c r="Q5" i="3"/>
  <c r="R5" i="3"/>
  <c r="S5" i="3"/>
  <c r="T5" i="3"/>
  <c r="U5" i="3"/>
  <c r="W5" i="3"/>
  <c r="X5" i="3"/>
  <c r="Y5" i="3"/>
  <c r="Z5" i="3"/>
  <c r="AA5" i="3"/>
  <c r="AB5" i="3"/>
  <c r="P5" i="3"/>
  <c r="C9" i="1"/>
  <c r="C14" i="1"/>
  <c r="C19" i="1"/>
  <c r="C24" i="1"/>
  <c r="C29" i="1"/>
  <c r="C32" i="1"/>
  <c r="C36" i="1"/>
  <c r="C38" i="1"/>
  <c r="C40" i="1"/>
  <c r="C42" i="1"/>
  <c r="C44" i="1"/>
  <c r="C46" i="1"/>
  <c r="C48" i="1"/>
  <c r="C4" i="1"/>
  <c r="AC3" i="7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<sst xmlns="http://schemas.openxmlformats.org/spreadsheetml/2006/main" count="1712" uniqueCount="169">
  <si>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</si>
  <si>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</si>
  <si>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</si>
  <si>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</si>
  <si>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</si>
  <si>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</si>
  <si>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</si>
  <si>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</si>
  <si>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</si>
  <si>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</si>
  <si>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</si>
  <si>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</si>
  <si>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</si>
  <si>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</si>
  <si>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</si>
  <si>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</si>
  <si>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</si>
  <si>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</si>
  <si>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</si>
  <si>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</si>
  <si>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</si>
  <si>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</si>
  <si>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</si>
  <si>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</si>
  <si>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</si>
  <si>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</si>
  <si>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</si>
  <si>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</si>
  <si>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</si>
  <si>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</si>
  <si>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</si>
  <si>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</si>
  <si>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</si>
  <si>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</si>
  <si>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</si>
  <si>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</si>
  <si>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</si>
  <si>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</si>
  <si>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</si>
  <si>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</si>
  <si>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</si>
  <si>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</si>
  <si>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Hallway(111)</t>
  </si>
  <si>
    <t>Office(415)</t>
  </si>
  <si>
    <t>Daylight(12,402)</t>
  </si>
  <si>
    <t>Direct Sunlight(33,709)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</si>
  <si>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</si>
  <si>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</si>
  <si>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</si>
  <si>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</si>
  <si>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</si>
  <si>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</si>
  <si>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</si>
  <si>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</si>
  <si>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</si>
  <si>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</si>
  <si>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</si>
  <si>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</si>
  <si>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</si>
  <si>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</si>
  <si>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</si>
  <si>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</si>
  <si>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</si>
  <si>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</si>
  <si>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</si>
  <si>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</si>
  <si>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</si>
  <si>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</si>
  <si>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</si>
  <si>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</si>
  <si>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</si>
  <si>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</si>
  <si>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</si>
  <si>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</si>
  <si>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</si>
  <si>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</si>
  <si>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</si>
  <si>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</si>
  <si>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</si>
  <si>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</si>
  <si>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</si>
  <si>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</si>
  <si>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</si>
  <si>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</si>
  <si>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</si>
  <si>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</si>
  <si>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</si>
  <si>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</si>
  <si>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</si>
  <si>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</si>
  <si>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</si>
  <si>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</si>
  <si>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</si>
  <si>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</si>
  <si>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</si>
  <si>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</si>
  <si>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</si>
  <si>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</si>
  <si>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</si>
  <si>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</si>
  <si>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</si>
  <si>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</si>
  <si>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</si>
  <si>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</si>
  <si>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</si>
  <si>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</si>
  <si>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</si>
  <si>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</si>
  <si>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</si>
  <si>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</si>
  <si>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</si>
  <si>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</si>
  <si>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</si>
  <si>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</si>
  <si>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</si>
  <si>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</si>
  <si>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</si>
  <si>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</si>
  <si>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</si>
  <si>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</si>
  <si>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</si>
  <si>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</si>
  <si>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</si>
  <si>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</si>
  <si>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</si>
  <si>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</si>
  <si>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</si>
  <si>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</si>
  <si>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</si>
  <si>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</si>
  <si>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</si>
  <si>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</si>
  <si>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</si>
  <si>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</si>
  <si>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</si>
  <si>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</si>
  <si>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</si>
  <si>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</si>
  <si>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</si>
  <si>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</si>
  <si>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</si>
  <si>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</si>
  <si>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</si>
  <si>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</si>
  <si>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</si>
  <si>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</si>
  <si>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</si>
  <si>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</si>
  <si>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</si>
  <si>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</si>
  <si>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</si>
  <si>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</si>
  <si>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</si>
  <si>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Touch</t>
    <phoneticPr fontId="2" type="noConversion"/>
  </si>
  <si>
    <t>Success Rate(%)</t>
    <phoneticPr fontId="2" type="noConversion"/>
  </si>
  <si>
    <t>C-type(1: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</si>
  <si>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</si>
  <si>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</si>
  <si>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</si>
  <si>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</si>
  <si>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</si>
  <si>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N-type(1: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</si>
  <si>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</si>
  <si>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</si>
  <si>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</si>
  <si>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</si>
  <si>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A-type(1: Error Detected, 0: Success)</t>
    <phoneticPr fontId="2" type="noConversion"/>
  </si>
  <si>
    <t>B-type(1: Error Detected, 0: Success)</t>
    <phoneticPr fontId="2" type="noConversion"/>
  </si>
  <si>
    <t>Proposed Method(1: Error Detected, 0: Success)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</si>
</sst>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3"/>
  <sheetViews>
    <sheetView zoomScale="70" zoomScaleNormal="70" workbookViewId="0">
      <selection activeCell="F51" sqref="F51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104" x14ac:dyDescent="0.3">
      <c r="E2" s="30" t="s">
        <v>153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</row>
    <row r="3" spans="2:104" x14ac:dyDescent="0.3">
      <c r="B3" s="4" t="s">
        <v>0</v>
      </c>
      <c r="C3" s="5" t="s">
        <v>1</v>
      </c>
      <c r="E3" s="29">
        <v>1</v>
      </c>
      <c r="F3" s="29">
        <v>2</v>
      </c>
      <c r="G3" s="29">
        <v>3</v>
      </c>
      <c r="H3" s="29">
        <v>4</v>
      </c>
      <c r="I3" s="29">
        <v>5</v>
      </c>
      <c r="J3" s="29">
        <v>6</v>
      </c>
      <c r="K3" s="29">
        <v>7</v>
      </c>
      <c r="L3" s="29">
        <v>8</v>
      </c>
      <c r="M3" s="29">
        <v>9</v>
      </c>
      <c r="N3" s="29">
        <v>10</v>
      </c>
      <c r="O3" s="29">
        <v>11</v>
      </c>
      <c r="P3" s="29">
        <v>12</v>
      </c>
      <c r="Q3" s="29">
        <v>13</v>
      </c>
      <c r="R3" s="29">
        <v>14</v>
      </c>
      <c r="S3" s="29">
        <v>15</v>
      </c>
      <c r="T3" s="29">
        <v>16</v>
      </c>
      <c r="U3" s="29">
        <v>17</v>
      </c>
      <c r="V3" s="29">
        <v>18</v>
      </c>
      <c r="W3" s="29">
        <v>19</v>
      </c>
      <c r="X3" s="29">
        <v>20</v>
      </c>
      <c r="Y3" s="29">
        <v>21</v>
      </c>
      <c r="Z3" s="29">
        <v>22</v>
      </c>
      <c r="AA3" s="29">
        <v>23</v>
      </c>
      <c r="AB3" s="29">
        <v>24</v>
      </c>
      <c r="AC3" s="29">
        <v>25</v>
      </c>
      <c r="AD3" s="29">
        <v>26</v>
      </c>
      <c r="AE3" s="29">
        <v>27</v>
      </c>
      <c r="AF3" s="29">
        <v>28</v>
      </c>
      <c r="AG3" s="29">
        <v>29</v>
      </c>
      <c r="AH3" s="29">
        <v>30</v>
      </c>
      <c r="AI3" s="29">
        <v>31</v>
      </c>
      <c r="AJ3" s="29">
        <v>32</v>
      </c>
      <c r="AK3" s="29">
        <v>33</v>
      </c>
      <c r="AL3" s="29">
        <v>34</v>
      </c>
      <c r="AM3" s="29">
        <v>35</v>
      </c>
      <c r="AN3" s="29">
        <v>36</v>
      </c>
      <c r="AO3" s="29">
        <v>37</v>
      </c>
      <c r="AP3" s="29">
        <v>38</v>
      </c>
      <c r="AQ3" s="29">
        <v>39</v>
      </c>
      <c r="AR3" s="29">
        <v>40</v>
      </c>
      <c r="AS3" s="29">
        <v>41</v>
      </c>
      <c r="AT3" s="29">
        <v>42</v>
      </c>
      <c r="AU3" s="29">
        <v>43</v>
      </c>
      <c r="AV3" s="29">
        <v>44</v>
      </c>
      <c r="AW3" s="29">
        <v>45</v>
      </c>
      <c r="AX3" s="29">
        <v>46</v>
      </c>
      <c r="AY3" s="29">
        <v>47</v>
      </c>
      <c r="AZ3" s="29">
        <v>48</v>
      </c>
      <c r="BA3" s="29">
        <v>49</v>
      </c>
      <c r="BB3" s="29">
        <v>50</v>
      </c>
      <c r="BC3" s="29">
        <v>51</v>
      </c>
      <c r="BD3" s="29">
        <v>52</v>
      </c>
      <c r="BE3" s="29">
        <v>53</v>
      </c>
      <c r="BF3" s="29">
        <v>54</v>
      </c>
      <c r="BG3" s="29">
        <v>55</v>
      </c>
      <c r="BH3" s="29">
        <v>56</v>
      </c>
      <c r="BI3" s="29">
        <v>57</v>
      </c>
      <c r="BJ3" s="29">
        <v>58</v>
      </c>
      <c r="BK3" s="29">
        <v>59</v>
      </c>
      <c r="BL3" s="29">
        <v>60</v>
      </c>
      <c r="BM3" s="29">
        <v>61</v>
      </c>
      <c r="BN3" s="29">
        <v>62</v>
      </c>
      <c r="BO3" s="29">
        <v>63</v>
      </c>
      <c r="BP3" s="29">
        <v>64</v>
      </c>
      <c r="BQ3" s="29">
        <v>65</v>
      </c>
      <c r="BR3" s="29">
        <v>66</v>
      </c>
      <c r="BS3" s="29">
        <v>67</v>
      </c>
      <c r="BT3" s="29">
        <v>68</v>
      </c>
      <c r="BU3" s="29">
        <v>69</v>
      </c>
      <c r="BV3" s="29">
        <v>70</v>
      </c>
      <c r="BW3" s="29">
        <v>71</v>
      </c>
      <c r="BX3" s="29">
        <v>72</v>
      </c>
      <c r="BY3" s="29">
        <v>73</v>
      </c>
      <c r="BZ3" s="29">
        <v>74</v>
      </c>
      <c r="CA3" s="29">
        <v>75</v>
      </c>
      <c r="CB3" s="29">
        <v>76</v>
      </c>
      <c r="CC3" s="29">
        <v>77</v>
      </c>
      <c r="CD3" s="29">
        <v>78</v>
      </c>
      <c r="CE3" s="29">
        <v>79</v>
      </c>
      <c r="CF3" s="29">
        <v>80</v>
      </c>
      <c r="CG3" s="29">
        <v>81</v>
      </c>
      <c r="CH3" s="29">
        <v>82</v>
      </c>
      <c r="CI3" s="29">
        <v>83</v>
      </c>
      <c r="CJ3" s="29">
        <v>84</v>
      </c>
      <c r="CK3" s="29">
        <v>85</v>
      </c>
      <c r="CL3" s="29">
        <v>86</v>
      </c>
      <c r="CM3" s="29">
        <v>87</v>
      </c>
      <c r="CN3" s="29">
        <v>88</v>
      </c>
      <c r="CO3" s="29">
        <v>89</v>
      </c>
      <c r="CP3" s="29">
        <v>90</v>
      </c>
      <c r="CQ3" s="29">
        <v>91</v>
      </c>
      <c r="CR3" s="29">
        <v>92</v>
      </c>
      <c r="CS3" s="29">
        <v>93</v>
      </c>
      <c r="CT3" s="29">
        <v>94</v>
      </c>
      <c r="CU3" s="29">
        <v>95</v>
      </c>
      <c r="CV3" s="29">
        <v>96</v>
      </c>
      <c r="CW3" s="29">
        <v>97</v>
      </c>
      <c r="CX3" s="29">
        <v>98</v>
      </c>
      <c r="CY3" s="29">
        <v>99</v>
      </c>
      <c r="CZ3" s="29">
        <v>100</v>
      </c>
    </row>
    <row r="4" spans="2:104" x14ac:dyDescent="0.3">
      <c r="B4" s="2">
        <v>500</v>
      </c>
      <c r="C4" s="3">
        <f>SUM(E4:CZ4)</f>
        <v>100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</row>
    <row r="5" spans="2:104" x14ac:dyDescent="0.3">
      <c r="B5" s="2">
        <v>490</v>
      </c>
      <c r="C5" s="27"/>
    </row>
    <row r="6" spans="2:104" x14ac:dyDescent="0.3">
      <c r="B6" s="2">
        <v>480</v>
      </c>
      <c r="C6" s="27"/>
    </row>
    <row r="7" spans="2:104" x14ac:dyDescent="0.3">
      <c r="B7" s="2">
        <v>470</v>
      </c>
      <c r="C7" s="27"/>
    </row>
    <row r="8" spans="2:104" x14ac:dyDescent="0.3">
      <c r="B8" s="2">
        <v>460</v>
      </c>
      <c r="C8" s="27"/>
    </row>
    <row r="9" spans="2:104" x14ac:dyDescent="0.3">
      <c r="B9" s="2">
        <v>450</v>
      </c>
      <c r="C9" s="27">
        <f t="shared" ref="C9:C48" si="0">SUM(E9:CZ9)</f>
        <v>100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</row>
    <row r="10" spans="2:104" x14ac:dyDescent="0.3">
      <c r="B10" s="2">
        <v>440</v>
      </c>
      <c r="C10" s="27"/>
    </row>
    <row r="11" spans="2:104" x14ac:dyDescent="0.3">
      <c r="B11" s="2">
        <v>430</v>
      </c>
      <c r="C11" s="27"/>
    </row>
    <row r="12" spans="2:104" x14ac:dyDescent="0.3">
      <c r="B12" s="2">
        <v>420</v>
      </c>
      <c r="C12" s="27"/>
    </row>
    <row r="13" spans="2:104" x14ac:dyDescent="0.3">
      <c r="B13" s="2">
        <v>410</v>
      </c>
      <c r="C13" s="27"/>
    </row>
    <row r="14" spans="2:104" x14ac:dyDescent="0.3">
      <c r="B14" s="2">
        <v>400</v>
      </c>
      <c r="C14" s="27">
        <f t="shared" si="0"/>
        <v>100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</row>
    <row r="15" spans="2:104" x14ac:dyDescent="0.3">
      <c r="B15" s="2">
        <v>390</v>
      </c>
      <c r="C15" s="27"/>
    </row>
    <row r="16" spans="2:104" x14ac:dyDescent="0.3">
      <c r="B16" s="2">
        <v>380</v>
      </c>
      <c r="C16" s="27"/>
    </row>
    <row r="17" spans="2:104" x14ac:dyDescent="0.3">
      <c r="B17" s="2">
        <v>370</v>
      </c>
      <c r="C17" s="27"/>
    </row>
    <row r="18" spans="2:104" x14ac:dyDescent="0.3">
      <c r="B18" s="2">
        <v>360</v>
      </c>
      <c r="C18" s="27"/>
    </row>
    <row r="19" spans="2:104" x14ac:dyDescent="0.3">
      <c r="B19" s="2">
        <v>350</v>
      </c>
      <c r="C19" s="27">
        <f t="shared" si="0"/>
        <v>100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</row>
    <row r="20" spans="2:104" x14ac:dyDescent="0.3">
      <c r="B20" s="2">
        <v>340</v>
      </c>
      <c r="C20" s="27"/>
    </row>
    <row r="21" spans="2:104" x14ac:dyDescent="0.3">
      <c r="B21" s="2">
        <v>330</v>
      </c>
      <c r="C21" s="27"/>
    </row>
    <row r="22" spans="2:104" x14ac:dyDescent="0.3">
      <c r="B22" s="2">
        <v>320</v>
      </c>
      <c r="C22" s="27"/>
    </row>
    <row r="23" spans="2:104" x14ac:dyDescent="0.3">
      <c r="B23" s="2">
        <v>310</v>
      </c>
      <c r="C23" s="27"/>
    </row>
    <row r="24" spans="2:104" x14ac:dyDescent="0.3">
      <c r="B24" s="2">
        <v>300</v>
      </c>
      <c r="C24" s="27">
        <f t="shared" si="0"/>
        <v>100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</row>
    <row r="25" spans="2:104" x14ac:dyDescent="0.3">
      <c r="B25" s="2">
        <v>290</v>
      </c>
      <c r="C25" s="27"/>
    </row>
    <row r="26" spans="2:104" x14ac:dyDescent="0.3">
      <c r="B26" s="2">
        <v>280</v>
      </c>
      <c r="C26" s="27"/>
    </row>
    <row r="27" spans="2:104" x14ac:dyDescent="0.3">
      <c r="B27" s="2">
        <v>270</v>
      </c>
      <c r="C27" s="27"/>
    </row>
    <row r="28" spans="2:104" x14ac:dyDescent="0.3">
      <c r="B28" s="2">
        <v>260</v>
      </c>
      <c r="C28" s="27"/>
    </row>
    <row r="29" spans="2:104" x14ac:dyDescent="0.3">
      <c r="B29" s="2">
        <v>250</v>
      </c>
      <c r="C29" s="27">
        <f t="shared" si="0"/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</row>
    <row r="30" spans="2:104" x14ac:dyDescent="0.3">
      <c r="B30" s="2">
        <v>240</v>
      </c>
      <c r="C30" s="27"/>
    </row>
    <row r="31" spans="2:104" x14ac:dyDescent="0.3">
      <c r="B31" s="2">
        <v>230</v>
      </c>
      <c r="C31" s="27"/>
    </row>
    <row r="32" spans="2:104" x14ac:dyDescent="0.3">
      <c r="B32" s="2">
        <v>220</v>
      </c>
      <c r="C32" s="27">
        <f t="shared" si="0"/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2:104" x14ac:dyDescent="0.3">
      <c r="B33" s="2">
        <v>210</v>
      </c>
      <c r="C33" s="27"/>
    </row>
    <row r="34" spans="2:104" x14ac:dyDescent="0.3">
      <c r="B34" s="2">
        <v>200</v>
      </c>
      <c r="C34" s="27"/>
    </row>
    <row r="35" spans="2:104" x14ac:dyDescent="0.3">
      <c r="B35" s="2">
        <v>190</v>
      </c>
      <c r="C35" s="27"/>
    </row>
    <row r="36" spans="2:104" x14ac:dyDescent="0.3">
      <c r="B36" s="2">
        <v>180</v>
      </c>
      <c r="C36" s="27">
        <f t="shared" si="0"/>
        <v>100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</row>
    <row r="37" spans="2:104" x14ac:dyDescent="0.3">
      <c r="B37" s="2">
        <v>170</v>
      </c>
      <c r="C37" s="27"/>
    </row>
    <row r="38" spans="2:104" x14ac:dyDescent="0.3">
      <c r="B38" s="2">
        <v>160</v>
      </c>
      <c r="C38" s="27">
        <f t="shared" si="0"/>
        <v>98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</row>
    <row r="39" spans="2:104" x14ac:dyDescent="0.3">
      <c r="B39" s="2">
        <v>150</v>
      </c>
      <c r="C39" s="27"/>
    </row>
    <row r="40" spans="2:104" x14ac:dyDescent="0.3">
      <c r="B40" s="2">
        <v>140</v>
      </c>
      <c r="C40" s="27">
        <f t="shared" si="0"/>
        <v>90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</row>
    <row r="41" spans="2:104" x14ac:dyDescent="0.3">
      <c r="B41" s="2">
        <v>130</v>
      </c>
      <c r="C41" s="27"/>
    </row>
    <row r="42" spans="2:104" x14ac:dyDescent="0.3">
      <c r="B42" s="2">
        <v>120</v>
      </c>
      <c r="C42" s="27">
        <f t="shared" si="0"/>
        <v>65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0</v>
      </c>
    </row>
    <row r="43" spans="2:104" x14ac:dyDescent="0.3">
      <c r="B43" s="2">
        <v>110</v>
      </c>
      <c r="C43" s="27"/>
    </row>
    <row r="44" spans="2:104" x14ac:dyDescent="0.3">
      <c r="B44" s="2">
        <v>100</v>
      </c>
      <c r="C44" s="27">
        <f t="shared" si="0"/>
        <v>19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x14ac:dyDescent="0.3">
      <c r="B45" s="2">
        <v>90</v>
      </c>
      <c r="C45" s="27"/>
    </row>
    <row r="46" spans="2:104" x14ac:dyDescent="0.3">
      <c r="B46" s="2">
        <v>80</v>
      </c>
      <c r="C46" s="27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2:104" x14ac:dyDescent="0.3">
      <c r="B47" s="2">
        <v>70</v>
      </c>
      <c r="C47" s="27"/>
    </row>
    <row r="48" spans="2:104" x14ac:dyDescent="0.3">
      <c r="B48" s="2">
        <v>60</v>
      </c>
      <c r="C48" s="27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2:3" x14ac:dyDescent="0.3">
      <c r="B49" s="2">
        <v>50</v>
      </c>
      <c r="C49" s="3"/>
    </row>
    <row r="50" spans="2:3" x14ac:dyDescent="0.3">
      <c r="B50" s="2">
        <v>40</v>
      </c>
      <c r="C50" s="3"/>
    </row>
    <row r="51" spans="2:3" x14ac:dyDescent="0.3">
      <c r="B51" s="2">
        <v>30</v>
      </c>
      <c r="C51" s="3"/>
    </row>
    <row r="52" spans="2:3" x14ac:dyDescent="0.3">
      <c r="B52" s="2">
        <v>20</v>
      </c>
      <c r="C52" s="3"/>
    </row>
    <row r="53" spans="2:3" x14ac:dyDescent="0.3">
      <c r="B53" s="2">
        <v>10</v>
      </c>
      <c r="C53" s="3"/>
    </row>
  </sheetData>
  <mergeCells count="1">
    <mergeCell ref="E2:CZ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opLeftCell="O1" workbookViewId="0">
      <selection activeCell="V11" sqref="V11"/>
    </sheetView>
  </sheetViews>
  <sheetFormatPr defaultRowHeight="16.5" x14ac:dyDescent="0.3"/>
  <cols>
    <col min="1" max="1" width="16" bestFit="1" customWidth="1"/>
    <col min="2" max="14" width="10" bestFit="1" customWidth="1"/>
    <col min="16" max="21" width="10" bestFit="1" customWidth="1"/>
    <col min="22" max="22" width="9" customWidth="1"/>
    <col min="23" max="28" width="10" bestFit="1" customWidth="1"/>
  </cols>
  <sheetData>
    <row r="1" spans="1:28" ht="17.25" thickBot="1" x14ac:dyDescent="0.35"/>
    <row r="2" spans="1:28" ht="17.25" thickBot="1" x14ac:dyDescent="0.35">
      <c r="B2" s="31" t="s">
        <v>42</v>
      </c>
      <c r="C2" s="32"/>
      <c r="D2" s="32"/>
      <c r="E2" s="32"/>
      <c r="F2" s="32"/>
      <c r="G2" s="33"/>
      <c r="I2" s="31" t="s">
        <v>43</v>
      </c>
      <c r="J2" s="32"/>
      <c r="K2" s="32"/>
      <c r="L2" s="32"/>
      <c r="M2" s="32"/>
      <c r="N2" s="33"/>
      <c r="P2" s="31" t="s">
        <v>44</v>
      </c>
      <c r="Q2" s="32"/>
      <c r="R2" s="32"/>
      <c r="S2" s="32"/>
      <c r="T2" s="32"/>
      <c r="U2" s="33"/>
      <c r="W2" s="31" t="s">
        <v>45</v>
      </c>
      <c r="X2" s="32"/>
      <c r="Y2" s="32"/>
      <c r="Z2" s="32"/>
      <c r="AA2" s="32"/>
      <c r="AB2" s="33"/>
    </row>
    <row r="3" spans="1:28" x14ac:dyDescent="0.3">
      <c r="B3" s="35" t="s">
        <v>37</v>
      </c>
      <c r="C3" s="35"/>
      <c r="D3" s="35"/>
      <c r="E3" s="34" t="s">
        <v>38</v>
      </c>
      <c r="F3" s="34"/>
      <c r="G3" s="34"/>
      <c r="I3" s="35" t="s">
        <v>37</v>
      </c>
      <c r="J3" s="35"/>
      <c r="K3" s="35"/>
      <c r="L3" s="34" t="s">
        <v>38</v>
      </c>
      <c r="M3" s="34"/>
      <c r="N3" s="34"/>
      <c r="P3" s="35" t="s">
        <v>37</v>
      </c>
      <c r="Q3" s="35"/>
      <c r="R3" s="35"/>
      <c r="S3" s="34" t="s">
        <v>38</v>
      </c>
      <c r="T3" s="34"/>
      <c r="U3" s="34"/>
      <c r="W3" s="35" t="s">
        <v>37</v>
      </c>
      <c r="X3" s="35"/>
      <c r="Y3" s="35"/>
      <c r="Z3" s="34" t="s">
        <v>38</v>
      </c>
      <c r="AA3" s="34"/>
      <c r="AB3" s="34"/>
    </row>
    <row r="4" spans="1:28" x14ac:dyDescent="0.3">
      <c r="B4" s="4" t="s">
        <v>39</v>
      </c>
      <c r="C4" s="19" t="s">
        <v>40</v>
      </c>
      <c r="D4" s="19" t="s">
        <v>41</v>
      </c>
      <c r="E4" s="28" t="s">
        <v>39</v>
      </c>
      <c r="F4" s="28" t="s">
        <v>40</v>
      </c>
      <c r="G4" s="28" t="s">
        <v>41</v>
      </c>
      <c r="I4" s="4" t="s">
        <v>39</v>
      </c>
      <c r="J4" s="19" t="s">
        <v>40</v>
      </c>
      <c r="K4" s="19" t="s">
        <v>41</v>
      </c>
      <c r="L4" s="28" t="s">
        <v>39</v>
      </c>
      <c r="M4" s="28" t="s">
        <v>40</v>
      </c>
      <c r="N4" s="28" t="s">
        <v>41</v>
      </c>
      <c r="P4" s="4" t="s">
        <v>39</v>
      </c>
      <c r="Q4" s="19" t="s">
        <v>40</v>
      </c>
      <c r="R4" s="19" t="s">
        <v>41</v>
      </c>
      <c r="S4" s="28" t="s">
        <v>39</v>
      </c>
      <c r="T4" s="28" t="s">
        <v>40</v>
      </c>
      <c r="U4" s="28" t="s">
        <v>41</v>
      </c>
      <c r="W4" s="4" t="s">
        <v>39</v>
      </c>
      <c r="X4" s="19" t="s">
        <v>40</v>
      </c>
      <c r="Y4" s="19" t="s">
        <v>41</v>
      </c>
      <c r="Z4" s="28" t="s">
        <v>39</v>
      </c>
      <c r="AA4" s="28" t="s">
        <v>40</v>
      </c>
      <c r="AB4" s="28" t="s">
        <v>41</v>
      </c>
    </row>
    <row r="5" spans="1:28" x14ac:dyDescent="0.3">
      <c r="A5" s="25" t="s">
        <v>154</v>
      </c>
      <c r="B5">
        <f t="shared" ref="B5:N5" si="0">SUM(B6:B105)</f>
        <v>100</v>
      </c>
      <c r="C5">
        <f t="shared" si="0"/>
        <v>100</v>
      </c>
      <c r="D5">
        <f t="shared" si="0"/>
        <v>100</v>
      </c>
      <c r="E5">
        <f t="shared" si="0"/>
        <v>100</v>
      </c>
      <c r="F5">
        <f t="shared" si="0"/>
        <v>100</v>
      </c>
      <c r="G5">
        <f t="shared" si="0"/>
        <v>100</v>
      </c>
      <c r="I5">
        <f t="shared" si="0"/>
        <v>100</v>
      </c>
      <c r="J5">
        <f t="shared" si="0"/>
        <v>100</v>
      </c>
      <c r="K5">
        <f t="shared" si="0"/>
        <v>100</v>
      </c>
      <c r="L5">
        <f t="shared" si="0"/>
        <v>100</v>
      </c>
      <c r="M5">
        <f t="shared" si="0"/>
        <v>100</v>
      </c>
      <c r="N5">
        <f t="shared" si="0"/>
        <v>100</v>
      </c>
      <c r="P5">
        <f>SUM(P6:P105)</f>
        <v>100</v>
      </c>
      <c r="Q5">
        <f t="shared" ref="Q5:AB5" si="1">SUM(Q6:Q105)</f>
        <v>95</v>
      </c>
      <c r="R5">
        <f t="shared" si="1"/>
        <v>78</v>
      </c>
      <c r="S5">
        <f t="shared" si="1"/>
        <v>100</v>
      </c>
      <c r="T5">
        <f t="shared" si="1"/>
        <v>100</v>
      </c>
      <c r="U5">
        <f t="shared" si="1"/>
        <v>100</v>
      </c>
      <c r="W5">
        <f t="shared" si="1"/>
        <v>45</v>
      </c>
      <c r="X5">
        <f t="shared" si="1"/>
        <v>15</v>
      </c>
      <c r="Y5">
        <f t="shared" si="1"/>
        <v>0</v>
      </c>
      <c r="Z5">
        <f t="shared" si="1"/>
        <v>100</v>
      </c>
      <c r="AA5">
        <f t="shared" si="1"/>
        <v>100</v>
      </c>
      <c r="AB5">
        <f t="shared" si="1"/>
        <v>87</v>
      </c>
    </row>
    <row r="6" spans="1:28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</row>
    <row r="7" spans="1:28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</row>
    <row r="8" spans="1:28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</row>
    <row r="9" spans="1:28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</row>
    <row r="10" spans="1:28" x14ac:dyDescent="0.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</row>
    <row r="11" spans="1:28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</row>
    <row r="12" spans="1:28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</row>
    <row r="13" spans="1:28" x14ac:dyDescent="0.3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</row>
    <row r="14" spans="1:28" x14ac:dyDescent="0.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</row>
    <row r="15" spans="1:28" x14ac:dyDescent="0.3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</row>
    <row r="16" spans="1:28" x14ac:dyDescent="0.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</row>
    <row r="17" spans="2:28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</row>
    <row r="18" spans="2:28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</row>
    <row r="19" spans="2:28" x14ac:dyDescent="0.3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</row>
    <row r="20" spans="2:28" x14ac:dyDescent="0.3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</row>
    <row r="21" spans="2:28" x14ac:dyDescent="0.3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1</v>
      </c>
    </row>
    <row r="22" spans="2:28" x14ac:dyDescent="0.3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</row>
    <row r="23" spans="2:28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</row>
    <row r="24" spans="2:28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</row>
    <row r="25" spans="2:28" x14ac:dyDescent="0.3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</row>
    <row r="26" spans="2:28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</row>
    <row r="27" spans="2:28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</row>
    <row r="28" spans="2:28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</row>
    <row r="29" spans="2:28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</row>
    <row r="30" spans="2:28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</row>
    <row r="31" spans="2:28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</row>
    <row r="32" spans="2:28" x14ac:dyDescent="0.3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</row>
    <row r="33" spans="2:28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</row>
    <row r="34" spans="2:28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</row>
    <row r="35" spans="2:28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</row>
    <row r="36" spans="2:28" x14ac:dyDescent="0.3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</row>
    <row r="37" spans="2:28" x14ac:dyDescent="0.3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</row>
    <row r="38" spans="2:28" x14ac:dyDescent="0.3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</row>
    <row r="39" spans="2:28" x14ac:dyDescent="0.3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</row>
    <row r="40" spans="2:28" x14ac:dyDescent="0.3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</row>
    <row r="41" spans="2:28" x14ac:dyDescent="0.3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</row>
    <row r="42" spans="2:28" x14ac:dyDescent="0.3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</row>
    <row r="43" spans="2:28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</row>
    <row r="44" spans="2:28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</row>
    <row r="45" spans="2:28" x14ac:dyDescent="0.3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</row>
    <row r="46" spans="2:28" x14ac:dyDescent="0.3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</row>
    <row r="47" spans="2:28" x14ac:dyDescent="0.3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</row>
    <row r="48" spans="2:28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0</v>
      </c>
      <c r="Y48">
        <v>0</v>
      </c>
      <c r="Z48">
        <v>1</v>
      </c>
      <c r="AA48">
        <v>1</v>
      </c>
      <c r="AB48">
        <v>0</v>
      </c>
    </row>
    <row r="49" spans="2:28" x14ac:dyDescent="0.3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</row>
    <row r="50" spans="2:28" x14ac:dyDescent="0.3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</row>
    <row r="51" spans="2:28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</row>
    <row r="52" spans="2:28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</row>
    <row r="53" spans="2:28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</row>
    <row r="54" spans="2:28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</row>
    <row r="55" spans="2:28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W55">
        <v>1</v>
      </c>
      <c r="X55">
        <v>0</v>
      </c>
      <c r="Y55">
        <v>0</v>
      </c>
      <c r="Z55">
        <v>1</v>
      </c>
      <c r="AA55">
        <v>1</v>
      </c>
      <c r="AB55">
        <v>1</v>
      </c>
    </row>
    <row r="56" spans="2:28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</row>
    <row r="57" spans="2:28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</row>
    <row r="59" spans="2:28" x14ac:dyDescent="0.3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</row>
    <row r="60" spans="2:28" x14ac:dyDescent="0.3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</row>
    <row r="61" spans="2:28" x14ac:dyDescent="0.3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</row>
    <row r="62" spans="2:28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</row>
    <row r="63" spans="2:28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</row>
    <row r="64" spans="2:28" x14ac:dyDescent="0.3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</row>
    <row r="65" spans="2:28" x14ac:dyDescent="0.3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</row>
    <row r="66" spans="2:28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</row>
    <row r="67" spans="2:28" x14ac:dyDescent="0.3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</row>
    <row r="68" spans="2:28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</row>
    <row r="69" spans="2:28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</row>
    <row r="70" spans="2:28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</row>
    <row r="71" spans="2:28" x14ac:dyDescent="0.3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</row>
    <row r="72" spans="2:28" x14ac:dyDescent="0.3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0</v>
      </c>
      <c r="Z72">
        <v>1</v>
      </c>
      <c r="AA72">
        <v>1</v>
      </c>
      <c r="AB72">
        <v>1</v>
      </c>
    </row>
    <row r="73" spans="2:28" x14ac:dyDescent="0.3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1</v>
      </c>
      <c r="R73">
        <v>0</v>
      </c>
      <c r="S73">
        <v>1</v>
      </c>
      <c r="T73">
        <v>1</v>
      </c>
      <c r="U73">
        <v>1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</row>
    <row r="74" spans="2:28" x14ac:dyDescent="0.3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</row>
    <row r="75" spans="2:28" x14ac:dyDescent="0.3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</row>
    <row r="76" spans="2:28" x14ac:dyDescent="0.3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</row>
    <row r="77" spans="2:28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</row>
    <row r="78" spans="2:28" x14ac:dyDescent="0.3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</row>
    <row r="79" spans="2:28" x14ac:dyDescent="0.3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</row>
    <row r="80" spans="2:28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</row>
    <row r="81" spans="2:28" x14ac:dyDescent="0.3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W81">
        <v>1</v>
      </c>
      <c r="X81">
        <v>0</v>
      </c>
      <c r="Y81">
        <v>0</v>
      </c>
      <c r="Z81">
        <v>1</v>
      </c>
      <c r="AA81">
        <v>1</v>
      </c>
      <c r="AB81">
        <v>1</v>
      </c>
    </row>
    <row r="82" spans="2:28" x14ac:dyDescent="0.3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1</v>
      </c>
    </row>
    <row r="83" spans="2:28" x14ac:dyDescent="0.3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</row>
    <row r="84" spans="2:28" x14ac:dyDescent="0.3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</row>
    <row r="85" spans="2:28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0</v>
      </c>
    </row>
    <row r="86" spans="2:28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</row>
    <row r="87" spans="2:28" x14ac:dyDescent="0.3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>
        <v>1</v>
      </c>
    </row>
    <row r="88" spans="2:28" x14ac:dyDescent="0.3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</row>
    <row r="89" spans="2:28" x14ac:dyDescent="0.3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1</v>
      </c>
    </row>
    <row r="90" spans="2:28" x14ac:dyDescent="0.3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</row>
    <row r="91" spans="2:28" x14ac:dyDescent="0.3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</row>
    <row r="92" spans="2:28" x14ac:dyDescent="0.3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1</v>
      </c>
    </row>
    <row r="93" spans="2:28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</row>
    <row r="94" spans="2:28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</row>
    <row r="95" spans="2:28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</row>
    <row r="96" spans="2:28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</row>
    <row r="97" spans="2:28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</row>
    <row r="98" spans="2:28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1</v>
      </c>
    </row>
    <row r="99" spans="2:28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</row>
    <row r="100" spans="2:28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</row>
    <row r="101" spans="2:28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</row>
    <row r="102" spans="2:28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</row>
    <row r="103" spans="2:28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</row>
    <row r="104" spans="2:28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</row>
    <row r="105" spans="2:28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1</v>
      </c>
    </row>
  </sheetData>
  <mergeCells count="12">
    <mergeCell ref="B2:G2"/>
    <mergeCell ref="I2:N2"/>
    <mergeCell ref="P2:U2"/>
    <mergeCell ref="W2:AB2"/>
    <mergeCell ref="L3:N3"/>
    <mergeCell ref="P3:R3"/>
    <mergeCell ref="S3:U3"/>
    <mergeCell ref="W3:Y3"/>
    <mergeCell ref="Z3:AB3"/>
    <mergeCell ref="B3:D3"/>
    <mergeCell ref="E3:G3"/>
    <mergeCell ref="I3:K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52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53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6" t="s">
        <v>54</v>
      </c>
      <c r="E4" s="36"/>
      <c r="F4" s="36"/>
      <c r="G4" s="36"/>
      <c r="H4" s="36"/>
    </row>
    <row r="5" spans="2:8" x14ac:dyDescent="0.3">
      <c r="B5" s="17" t="s">
        <v>35</v>
      </c>
      <c r="C5" s="5" t="s">
        <v>46</v>
      </c>
      <c r="D5" s="18" t="s">
        <v>47</v>
      </c>
      <c r="E5" s="7" t="s">
        <v>48</v>
      </c>
      <c r="F5" s="7" t="s">
        <v>49</v>
      </c>
      <c r="G5" s="7" t="s">
        <v>50</v>
      </c>
      <c r="H5" s="7" t="s">
        <v>51</v>
      </c>
    </row>
    <row r="6" spans="2:8" x14ac:dyDescent="0.3">
      <c r="B6" s="9" t="s">
        <v>129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129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129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129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129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129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129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129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129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129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130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130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130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130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130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130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130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130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130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130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131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131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131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131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131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131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131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131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131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131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132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132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132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132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132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132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132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132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132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132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133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133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133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133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133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133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133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133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133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133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134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134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134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134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134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134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134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134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134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134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135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135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135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135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135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135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135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135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135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135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136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136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136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136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136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136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136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136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136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136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137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137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137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137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137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137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137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137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137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137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138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138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138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138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138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138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138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138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138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138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139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139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139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139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139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139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139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139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139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139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140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140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140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140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140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140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140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140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140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140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141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141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141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141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141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141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141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141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141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141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142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142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142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142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142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142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142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142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142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142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143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143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143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143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143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143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143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143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143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143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144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144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144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144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144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144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144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144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144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144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145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145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145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145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145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145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145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145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145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145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146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146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146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146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146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146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146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146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146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146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147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147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147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147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147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147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147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147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147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147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148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148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148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148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148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148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148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148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148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148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149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149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149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149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149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149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149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149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149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149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150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150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150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150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150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150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150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150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150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150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151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151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151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151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151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151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151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151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151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151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152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152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152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152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152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152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152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152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152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152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95</v>
      </c>
      <c r="C2" s="44" t="s">
        <v>35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9" t="s">
        <v>100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1"/>
    </row>
    <row r="27" spans="2:22" x14ac:dyDescent="0.3">
      <c r="B27" s="21" t="s">
        <v>52</v>
      </c>
      <c r="C27" s="42">
        <f>AVERAGE(C30:D49)/1000</f>
        <v>6.2857749999999992</v>
      </c>
      <c r="D27" s="42"/>
      <c r="E27" s="42">
        <f>AVERAGE(E30:H49)/1000</f>
        <v>6.6846874999999999</v>
      </c>
      <c r="F27" s="42"/>
      <c r="G27" s="42"/>
      <c r="H27" s="42"/>
      <c r="I27" s="42">
        <f>AVERAGE(I30:N49)/1000</f>
        <v>7.0985500000000004</v>
      </c>
      <c r="J27" s="42"/>
      <c r="K27" s="42"/>
      <c r="L27" s="42"/>
      <c r="M27" s="42"/>
      <c r="N27" s="42"/>
      <c r="O27" s="42">
        <f>AVERAGE(O30:V49)/1000</f>
        <v>7.4696875</v>
      </c>
      <c r="P27" s="42"/>
      <c r="Q27" s="42"/>
      <c r="R27" s="42"/>
      <c r="S27" s="42"/>
      <c r="T27" s="42"/>
      <c r="U27" s="42"/>
      <c r="V27" s="42"/>
    </row>
    <row r="28" spans="2:22" x14ac:dyDescent="0.3">
      <c r="B28" s="22" t="s">
        <v>53</v>
      </c>
      <c r="C28" s="43">
        <f>STDEVP(C30:D49)/1000</f>
        <v>1.5690179330954124</v>
      </c>
      <c r="D28" s="43"/>
      <c r="E28" s="37">
        <f>STDEVP(E30:H49)/1000</f>
        <v>1.7210283161074806</v>
      </c>
      <c r="F28" s="37"/>
      <c r="G28" s="37"/>
      <c r="H28" s="37"/>
      <c r="I28" s="37">
        <f>STDEVP(I30:N49)/1000</f>
        <v>1.718880031929706</v>
      </c>
      <c r="J28" s="37"/>
      <c r="K28" s="37"/>
      <c r="L28" s="37"/>
      <c r="M28" s="37"/>
      <c r="N28" s="37"/>
      <c r="O28" s="37">
        <f>STDEVP(O30:V49)/1000</f>
        <v>1.8866258644319891</v>
      </c>
      <c r="P28" s="37"/>
      <c r="Q28" s="37"/>
      <c r="R28" s="37"/>
      <c r="S28" s="37"/>
      <c r="T28" s="37"/>
      <c r="U28" s="37"/>
      <c r="V28" s="37"/>
    </row>
    <row r="29" spans="2:22" x14ac:dyDescent="0.3">
      <c r="B29" s="1"/>
      <c r="C29" s="38" t="s">
        <v>96</v>
      </c>
      <c r="D29" s="38"/>
      <c r="E29" s="38" t="s">
        <v>97</v>
      </c>
      <c r="F29" s="38"/>
      <c r="G29" s="38"/>
      <c r="H29" s="38"/>
      <c r="I29" s="38" t="s">
        <v>98</v>
      </c>
      <c r="J29" s="38"/>
      <c r="K29" s="38"/>
      <c r="L29" s="38"/>
      <c r="M29" s="38"/>
      <c r="N29" s="38"/>
      <c r="O29" s="38" t="s">
        <v>99</v>
      </c>
      <c r="P29" s="38"/>
      <c r="Q29" s="38"/>
      <c r="R29" s="38"/>
      <c r="S29" s="38"/>
      <c r="T29" s="38"/>
      <c r="U29" s="38"/>
      <c r="V29" s="38"/>
    </row>
    <row r="30" spans="2:22" x14ac:dyDescent="0.3">
      <c r="B30" s="10" t="s">
        <v>55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76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77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78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79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80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81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82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83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84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85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86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87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88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89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90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91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92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93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94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39" t="s">
        <v>101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1"/>
    </row>
    <row r="54" spans="2:22" x14ac:dyDescent="0.3">
      <c r="B54" s="21" t="s">
        <v>52</v>
      </c>
      <c r="C54" s="42">
        <f>AVERAGE(C57:D76)/1000</f>
        <v>4.4955500000000006</v>
      </c>
      <c r="D54" s="42"/>
      <c r="E54" s="42">
        <f>AVERAGE(E57:H76)/1000</f>
        <v>6.0542875</v>
      </c>
      <c r="F54" s="42"/>
      <c r="G54" s="42"/>
      <c r="H54" s="42"/>
      <c r="I54" s="42">
        <f>AVERAGE(I57:N76)/1000</f>
        <v>8.8829833333333337</v>
      </c>
      <c r="J54" s="42"/>
      <c r="K54" s="42"/>
      <c r="L54" s="42"/>
      <c r="M54" s="42"/>
      <c r="N54" s="42"/>
      <c r="O54" s="42">
        <f>AVERAGE(O57:V76)/1000</f>
        <v>13.67605625</v>
      </c>
      <c r="P54" s="42"/>
      <c r="Q54" s="42"/>
      <c r="R54" s="42"/>
      <c r="S54" s="42"/>
      <c r="T54" s="42"/>
      <c r="U54" s="42"/>
      <c r="V54" s="42"/>
    </row>
    <row r="55" spans="2:22" x14ac:dyDescent="0.3">
      <c r="B55" s="22" t="s">
        <v>53</v>
      </c>
      <c r="C55" s="43">
        <f>STDEVP(C57:D76)/1000</f>
        <v>0.78821909866483186</v>
      </c>
      <c r="D55" s="43"/>
      <c r="E55" s="37">
        <f>STDEVP(E57:H76)/1000</f>
        <v>2.6071359678474293</v>
      </c>
      <c r="F55" s="37"/>
      <c r="G55" s="37"/>
      <c r="H55" s="37"/>
      <c r="I55" s="37">
        <f>STDEVP(I57:N76)/1000</f>
        <v>3.380642000131862</v>
      </c>
      <c r="J55" s="37"/>
      <c r="K55" s="37"/>
      <c r="L55" s="37"/>
      <c r="M55" s="37"/>
      <c r="N55" s="37"/>
      <c r="O55" s="37">
        <f>STDEVP(O57:V76)/1000</f>
        <v>7.2191581029636644</v>
      </c>
      <c r="P55" s="37"/>
      <c r="Q55" s="37"/>
      <c r="R55" s="37"/>
      <c r="S55" s="37"/>
      <c r="T55" s="37"/>
      <c r="U55" s="37"/>
      <c r="V55" s="37"/>
    </row>
    <row r="56" spans="2:22" x14ac:dyDescent="0.3">
      <c r="B56" s="1"/>
      <c r="C56" s="38" t="s">
        <v>96</v>
      </c>
      <c r="D56" s="38"/>
      <c r="E56" s="38" t="s">
        <v>97</v>
      </c>
      <c r="F56" s="38"/>
      <c r="G56" s="38"/>
      <c r="H56" s="38"/>
      <c r="I56" s="38" t="s">
        <v>98</v>
      </c>
      <c r="J56" s="38"/>
      <c r="K56" s="38"/>
      <c r="L56" s="38"/>
      <c r="M56" s="38"/>
      <c r="N56" s="38"/>
      <c r="O56" s="38" t="s">
        <v>99</v>
      </c>
      <c r="P56" s="38"/>
      <c r="Q56" s="38"/>
      <c r="R56" s="38"/>
      <c r="S56" s="38"/>
      <c r="T56" s="38"/>
      <c r="U56" s="38"/>
      <c r="V56" s="38"/>
    </row>
    <row r="57" spans="2:22" x14ac:dyDescent="0.3">
      <c r="B57" s="10" t="s">
        <v>55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76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77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78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79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80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81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82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83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84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85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86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87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88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89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90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91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92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93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94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39" t="s">
        <v>102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1"/>
    </row>
    <row r="81" spans="2:22" x14ac:dyDescent="0.3">
      <c r="B81" s="21" t="s">
        <v>52</v>
      </c>
      <c r="C81" s="42">
        <f>AVERAGE(C84:D103)/1000</f>
        <v>4.5261250000000004</v>
      </c>
      <c r="D81" s="42"/>
      <c r="E81" s="42">
        <f>AVERAGE(E84:H103)/1000</f>
        <v>4.8372250000000001</v>
      </c>
      <c r="F81" s="42"/>
      <c r="G81" s="42"/>
      <c r="H81" s="42"/>
      <c r="I81" s="42">
        <f>AVERAGE(I84:N103)/1000</f>
        <v>4.9072416666666667</v>
      </c>
      <c r="J81" s="42"/>
      <c r="K81" s="42"/>
      <c r="L81" s="42"/>
      <c r="M81" s="42"/>
      <c r="N81" s="42"/>
      <c r="O81" s="42">
        <f>AVERAGE(O84:V103)/1000</f>
        <v>5.1234062500000004</v>
      </c>
      <c r="P81" s="42"/>
      <c r="Q81" s="42"/>
      <c r="R81" s="42"/>
      <c r="S81" s="42"/>
      <c r="T81" s="42"/>
      <c r="U81" s="42"/>
      <c r="V81" s="42"/>
    </row>
    <row r="82" spans="2:22" x14ac:dyDescent="0.3">
      <c r="B82" s="22" t="s">
        <v>53</v>
      </c>
      <c r="C82" s="43">
        <f>STDEVP(C84:D103)/1000</f>
        <v>0.92737560318082557</v>
      </c>
      <c r="D82" s="43"/>
      <c r="E82" s="37">
        <f>STDEVP(E84:H103)/1000</f>
        <v>0.88965954127126634</v>
      </c>
      <c r="F82" s="37"/>
      <c r="G82" s="37"/>
      <c r="H82" s="37"/>
      <c r="I82" s="37">
        <f>STDEVP(I84:N103)/1000</f>
        <v>0.88684976175818842</v>
      </c>
      <c r="J82" s="37"/>
      <c r="K82" s="37"/>
      <c r="L82" s="37"/>
      <c r="M82" s="37"/>
      <c r="N82" s="37"/>
      <c r="O82" s="37">
        <f>STDEVP(O84:V103)/1000</f>
        <v>0.95410802779923065</v>
      </c>
      <c r="P82" s="37"/>
      <c r="Q82" s="37"/>
      <c r="R82" s="37"/>
      <c r="S82" s="37"/>
      <c r="T82" s="37"/>
      <c r="U82" s="37"/>
      <c r="V82" s="37"/>
    </row>
    <row r="83" spans="2:22" x14ac:dyDescent="0.3">
      <c r="B83" s="1"/>
      <c r="C83" s="38" t="s">
        <v>96</v>
      </c>
      <c r="D83" s="38"/>
      <c r="E83" s="38" t="s">
        <v>97</v>
      </c>
      <c r="F83" s="38"/>
      <c r="G83" s="38"/>
      <c r="H83" s="38"/>
      <c r="I83" s="38" t="s">
        <v>98</v>
      </c>
      <c r="J83" s="38"/>
      <c r="K83" s="38"/>
      <c r="L83" s="38"/>
      <c r="M83" s="38"/>
      <c r="N83" s="38"/>
      <c r="O83" s="38" t="s">
        <v>99</v>
      </c>
      <c r="P83" s="38"/>
      <c r="Q83" s="38"/>
      <c r="R83" s="38"/>
      <c r="S83" s="38"/>
      <c r="T83" s="38"/>
      <c r="U83" s="38"/>
      <c r="V83" s="38"/>
    </row>
    <row r="84" spans="2:22" x14ac:dyDescent="0.3">
      <c r="B84" s="10" t="s">
        <v>55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76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77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78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79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80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81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82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83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84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85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86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87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88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89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90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91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92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93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94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39" t="s">
        <v>103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1"/>
    </row>
    <row r="108" spans="2:22" x14ac:dyDescent="0.3">
      <c r="B108" s="21" t="s">
        <v>52</v>
      </c>
      <c r="C108" s="42">
        <f>AVERAGE(C111:D130)/1000</f>
        <v>3.1983000000000001</v>
      </c>
      <c r="D108" s="42"/>
      <c r="E108" s="42">
        <f>AVERAGE(E111:H130)/1000</f>
        <v>3.3236249999999998</v>
      </c>
      <c r="F108" s="42"/>
      <c r="G108" s="42"/>
      <c r="H108" s="42"/>
      <c r="I108" s="42">
        <f>AVERAGE(I111:N130)/1000</f>
        <v>3.0803166666666666</v>
      </c>
      <c r="J108" s="42"/>
      <c r="K108" s="42"/>
      <c r="L108" s="42"/>
      <c r="M108" s="42"/>
      <c r="N108" s="42"/>
      <c r="O108" s="42">
        <f>AVERAGE(O111:V130)/1000</f>
        <v>3.4491687499999997</v>
      </c>
      <c r="P108" s="42"/>
      <c r="Q108" s="42"/>
      <c r="R108" s="42"/>
      <c r="S108" s="42"/>
      <c r="T108" s="42"/>
      <c r="U108" s="42"/>
      <c r="V108" s="42"/>
    </row>
    <row r="109" spans="2:22" x14ac:dyDescent="0.3">
      <c r="B109" s="22" t="s">
        <v>53</v>
      </c>
      <c r="C109" s="43">
        <f>STDEVP(C111:D130)/1000</f>
        <v>1.4005415773906893</v>
      </c>
      <c r="D109" s="43"/>
      <c r="E109" s="37">
        <f>STDEVP(E111:H130)/1000</f>
        <v>1.0834126450134318</v>
      </c>
      <c r="F109" s="37"/>
      <c r="G109" s="37"/>
      <c r="H109" s="37"/>
      <c r="I109" s="37">
        <f>STDEVP(I111:N130)/1000</f>
        <v>1.4738050639039375</v>
      </c>
      <c r="J109" s="37"/>
      <c r="K109" s="37"/>
      <c r="L109" s="37"/>
      <c r="M109" s="37"/>
      <c r="N109" s="37"/>
      <c r="O109" s="37">
        <f>STDEVP(O111:V130)/1000</f>
        <v>1.2922554228067442</v>
      </c>
      <c r="P109" s="37"/>
      <c r="Q109" s="37"/>
      <c r="R109" s="37"/>
      <c r="S109" s="37"/>
      <c r="T109" s="37"/>
      <c r="U109" s="37"/>
      <c r="V109" s="37"/>
    </row>
    <row r="110" spans="2:22" x14ac:dyDescent="0.3">
      <c r="B110" s="1"/>
      <c r="C110" s="38" t="s">
        <v>96</v>
      </c>
      <c r="D110" s="38"/>
      <c r="E110" s="38" t="s">
        <v>97</v>
      </c>
      <c r="F110" s="38"/>
      <c r="G110" s="38"/>
      <c r="H110" s="38"/>
      <c r="I110" s="38" t="s">
        <v>98</v>
      </c>
      <c r="J110" s="38"/>
      <c r="K110" s="38"/>
      <c r="L110" s="38"/>
      <c r="M110" s="38"/>
      <c r="N110" s="38"/>
      <c r="O110" s="38" t="s">
        <v>99</v>
      </c>
      <c r="P110" s="38"/>
      <c r="Q110" s="38"/>
      <c r="R110" s="38"/>
      <c r="S110" s="38"/>
      <c r="T110" s="38"/>
      <c r="U110" s="38"/>
      <c r="V110" s="38"/>
    </row>
    <row r="111" spans="2:22" x14ac:dyDescent="0.3">
      <c r="B111" s="10" t="s">
        <v>55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76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77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78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79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80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81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82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83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84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85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86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87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88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89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90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91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92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93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94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39" t="s">
        <v>104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1"/>
    </row>
    <row r="135" spans="2:22" x14ac:dyDescent="0.3">
      <c r="B135" s="21" t="s">
        <v>52</v>
      </c>
      <c r="C135" s="42">
        <f>AVERAGE(C138:D157)/1000</f>
        <v>4.8959999999999999</v>
      </c>
      <c r="D135" s="42"/>
      <c r="E135" s="42">
        <f>AVERAGE(E138:H157)/1000</f>
        <v>5.1501125000000005</v>
      </c>
      <c r="F135" s="42"/>
      <c r="G135" s="42"/>
      <c r="H135" s="42"/>
      <c r="I135" s="42">
        <f>AVERAGE(I138:N157)/1000</f>
        <v>5.3346416666666663</v>
      </c>
      <c r="J135" s="42"/>
      <c r="K135" s="42"/>
      <c r="L135" s="42"/>
      <c r="M135" s="42"/>
      <c r="N135" s="42"/>
      <c r="O135" s="42">
        <f>AVERAGE(O138:V157)/1000</f>
        <v>5.5446249999999999</v>
      </c>
      <c r="P135" s="42"/>
      <c r="Q135" s="42"/>
      <c r="R135" s="42"/>
      <c r="S135" s="42"/>
      <c r="T135" s="42"/>
      <c r="U135" s="42"/>
      <c r="V135" s="42"/>
    </row>
    <row r="136" spans="2:22" x14ac:dyDescent="0.3">
      <c r="B136" s="22" t="s">
        <v>53</v>
      </c>
      <c r="C136" s="43">
        <f>STDEVP(C138:D157)/1000</f>
        <v>0.92081431352906329</v>
      </c>
      <c r="D136" s="43"/>
      <c r="E136" s="37">
        <f>STDEVP(E138:H157)/1000</f>
        <v>1.0675930052429858</v>
      </c>
      <c r="F136" s="37"/>
      <c r="G136" s="37"/>
      <c r="H136" s="37"/>
      <c r="I136" s="37">
        <f>STDEVP(I138:N157)/1000</f>
        <v>0.87093618973907749</v>
      </c>
      <c r="J136" s="37"/>
      <c r="K136" s="37"/>
      <c r="L136" s="37"/>
      <c r="M136" s="37"/>
      <c r="N136" s="37"/>
      <c r="O136" s="37">
        <f>STDEVP(O138:V157)/1000</f>
        <v>0.95966467939327638</v>
      </c>
      <c r="P136" s="37"/>
      <c r="Q136" s="37"/>
      <c r="R136" s="37"/>
      <c r="S136" s="37"/>
      <c r="T136" s="37"/>
      <c r="U136" s="37"/>
      <c r="V136" s="37"/>
    </row>
    <row r="137" spans="2:22" x14ac:dyDescent="0.3">
      <c r="B137" s="1"/>
      <c r="C137" s="38" t="s">
        <v>96</v>
      </c>
      <c r="D137" s="38"/>
      <c r="E137" s="38" t="s">
        <v>97</v>
      </c>
      <c r="F137" s="38"/>
      <c r="G137" s="38"/>
      <c r="H137" s="38"/>
      <c r="I137" s="38" t="s">
        <v>98</v>
      </c>
      <c r="J137" s="38"/>
      <c r="K137" s="38"/>
      <c r="L137" s="38"/>
      <c r="M137" s="38"/>
      <c r="N137" s="38"/>
      <c r="O137" s="38" t="s">
        <v>99</v>
      </c>
      <c r="P137" s="38"/>
      <c r="Q137" s="38"/>
      <c r="R137" s="38"/>
      <c r="S137" s="38"/>
      <c r="T137" s="38"/>
      <c r="U137" s="38"/>
      <c r="V137" s="38"/>
    </row>
    <row r="138" spans="2:22" x14ac:dyDescent="0.3">
      <c r="B138" s="10" t="s">
        <v>55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76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77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78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79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80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81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82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83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84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85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86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87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88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89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90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91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92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93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94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E28:H28"/>
    <mergeCell ref="I27:N27"/>
    <mergeCell ref="I28:N28"/>
    <mergeCell ref="O27:V27"/>
    <mergeCell ref="O28:V28"/>
    <mergeCell ref="B53:V53"/>
    <mergeCell ref="C54:D54"/>
    <mergeCell ref="E54:H54"/>
    <mergeCell ref="I54:N54"/>
    <mergeCell ref="O54:V54"/>
    <mergeCell ref="C55:D55"/>
    <mergeCell ref="E55:H55"/>
    <mergeCell ref="I55:N55"/>
    <mergeCell ref="O55:V55"/>
    <mergeCell ref="C56:D56"/>
    <mergeCell ref="E56:H56"/>
    <mergeCell ref="I56:N56"/>
    <mergeCell ref="O56:V56"/>
    <mergeCell ref="C82:D82"/>
    <mergeCell ref="E82:H82"/>
    <mergeCell ref="I82:N82"/>
    <mergeCell ref="O82:V82"/>
    <mergeCell ref="C83:D83"/>
    <mergeCell ref="E83:H83"/>
    <mergeCell ref="I83:N83"/>
    <mergeCell ref="B80:V80"/>
    <mergeCell ref="C81:D81"/>
    <mergeCell ref="E81:H81"/>
    <mergeCell ref="I81:N81"/>
    <mergeCell ref="O81:V81"/>
    <mergeCell ref="O83:V83"/>
    <mergeCell ref="B107:V107"/>
    <mergeCell ref="C109:D109"/>
    <mergeCell ref="E109:H109"/>
    <mergeCell ref="I109:N109"/>
    <mergeCell ref="O109:V109"/>
    <mergeCell ref="C108:D108"/>
    <mergeCell ref="E108:H108"/>
    <mergeCell ref="I108:N108"/>
    <mergeCell ref="O108:V108"/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  <mergeCell ref="O136:V136"/>
    <mergeCell ref="C110:D110"/>
    <mergeCell ref="E110:H110"/>
    <mergeCell ref="I110:N110"/>
    <mergeCell ref="O110:V11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topLeftCell="A76" workbookViewId="0">
      <selection activeCell="J35" sqref="J35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95</v>
      </c>
      <c r="C2" s="44" t="s">
        <v>35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9" t="s">
        <v>155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1"/>
    </row>
    <row r="27" spans="2:22" x14ac:dyDescent="0.3">
      <c r="B27" s="21" t="s">
        <v>156</v>
      </c>
      <c r="C27" s="42">
        <f>SUM(C29:D48)/40*100</f>
        <v>0</v>
      </c>
      <c r="D27" s="42"/>
      <c r="E27" s="42">
        <f>SUM(E29:H48)/80*100</f>
        <v>0</v>
      </c>
      <c r="F27" s="42"/>
      <c r="G27" s="42"/>
      <c r="H27" s="42"/>
      <c r="I27" s="42">
        <f>SUM(I29:N48)/120*100</f>
        <v>0</v>
      </c>
      <c r="J27" s="42"/>
      <c r="K27" s="42"/>
      <c r="L27" s="42"/>
      <c r="M27" s="42"/>
      <c r="N27" s="42"/>
      <c r="O27" s="42">
        <f>SUM(O29:V48)/160*100</f>
        <v>0</v>
      </c>
      <c r="P27" s="42"/>
      <c r="Q27" s="42"/>
      <c r="R27" s="42"/>
      <c r="S27" s="42"/>
      <c r="T27" s="42"/>
      <c r="U27" s="42"/>
      <c r="V27" s="42"/>
    </row>
    <row r="28" spans="2:22" x14ac:dyDescent="0.3">
      <c r="B28" s="1"/>
      <c r="C28" s="38" t="s">
        <v>157</v>
      </c>
      <c r="D28" s="38"/>
      <c r="E28" s="38" t="s">
        <v>158</v>
      </c>
      <c r="F28" s="38"/>
      <c r="G28" s="38"/>
      <c r="H28" s="38"/>
      <c r="I28" s="38" t="s">
        <v>159</v>
      </c>
      <c r="J28" s="38"/>
      <c r="K28" s="38"/>
      <c r="L28" s="38"/>
      <c r="M28" s="38"/>
      <c r="N28" s="38"/>
      <c r="O28" s="38" t="s">
        <v>160</v>
      </c>
      <c r="P28" s="38"/>
      <c r="Q28" s="38"/>
      <c r="R28" s="38"/>
      <c r="S28" s="38"/>
      <c r="T28" s="38"/>
      <c r="U28" s="38"/>
      <c r="V28" s="38"/>
    </row>
    <row r="29" spans="2:22" x14ac:dyDescent="0.3">
      <c r="B29" s="26" t="s">
        <v>55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2:22" x14ac:dyDescent="0.3">
      <c r="B30" s="26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2:22" x14ac:dyDescent="0.3">
      <c r="B31" s="26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2:22" x14ac:dyDescent="0.3">
      <c r="B32" s="26" t="s">
        <v>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2:22" x14ac:dyDescent="0.3">
      <c r="B33" s="26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">
      <c r="B34" s="26" t="s">
        <v>80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">
      <c r="B35" s="26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2:22" x14ac:dyDescent="0.3">
      <c r="B36" s="26" t="s">
        <v>82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">
      <c r="B37" s="26" t="s">
        <v>83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">
      <c r="B38" s="26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">
      <c r="B39" s="26" t="s">
        <v>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">
      <c r="B40" s="26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">
      <c r="B41" s="26" t="s">
        <v>87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2:22" x14ac:dyDescent="0.3">
      <c r="B42" s="26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2:22" x14ac:dyDescent="0.3">
      <c r="B43" s="26" t="s">
        <v>89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2:22" x14ac:dyDescent="0.3">
      <c r="B44" s="26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2:22" x14ac:dyDescent="0.3">
      <c r="B45" s="26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2:22" x14ac:dyDescent="0.3">
      <c r="B46" s="26" t="s">
        <v>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">
      <c r="B47" s="26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">
      <c r="B48" s="26" t="s">
        <v>94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51" spans="2:22" ht="17.25" thickBot="1" x14ac:dyDescent="0.35"/>
    <row r="52" spans="2:22" ht="17.25" thickBot="1" x14ac:dyDescent="0.35">
      <c r="B52" s="39" t="s">
        <v>161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1"/>
    </row>
    <row r="53" spans="2:22" x14ac:dyDescent="0.3">
      <c r="B53" s="21" t="s">
        <v>162</v>
      </c>
      <c r="C53" s="42">
        <f>SUM(C55:D74)/40*100</f>
        <v>0</v>
      </c>
      <c r="D53" s="42"/>
      <c r="E53" s="42">
        <f>SUM(E55:H74)/80*100</f>
        <v>0</v>
      </c>
      <c r="F53" s="42"/>
      <c r="G53" s="42"/>
      <c r="H53" s="42"/>
      <c r="I53" s="42">
        <f>SUM(I55:N74)/120*100</f>
        <v>0</v>
      </c>
      <c r="J53" s="42"/>
      <c r="K53" s="42"/>
      <c r="L53" s="42"/>
      <c r="M53" s="42"/>
      <c r="N53" s="42"/>
      <c r="O53" s="42">
        <f>SUM(O55:V74)/160*100</f>
        <v>0</v>
      </c>
      <c r="P53" s="42"/>
      <c r="Q53" s="42"/>
      <c r="R53" s="42"/>
      <c r="S53" s="42"/>
      <c r="T53" s="42"/>
      <c r="U53" s="42"/>
      <c r="V53" s="42"/>
    </row>
    <row r="54" spans="2:22" x14ac:dyDescent="0.3">
      <c r="B54" s="1"/>
      <c r="C54" s="38" t="s">
        <v>163</v>
      </c>
      <c r="D54" s="38"/>
      <c r="E54" s="38" t="s">
        <v>164</v>
      </c>
      <c r="F54" s="38"/>
      <c r="G54" s="38"/>
      <c r="H54" s="38"/>
      <c r="I54" s="38" t="s">
        <v>165</v>
      </c>
      <c r="J54" s="38"/>
      <c r="K54" s="38"/>
      <c r="L54" s="38"/>
      <c r="M54" s="38"/>
      <c r="N54" s="38"/>
      <c r="O54" s="38" t="s">
        <v>160</v>
      </c>
      <c r="P54" s="38"/>
      <c r="Q54" s="38"/>
      <c r="R54" s="38"/>
      <c r="S54" s="38"/>
      <c r="T54" s="38"/>
      <c r="U54" s="38"/>
      <c r="V54" s="38"/>
    </row>
    <row r="55" spans="2:22" x14ac:dyDescent="0.3">
      <c r="B55" s="26" t="s">
        <v>55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2:22" x14ac:dyDescent="0.3">
      <c r="B56" s="26" t="s">
        <v>76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2:22" x14ac:dyDescent="0.3">
      <c r="B57" s="26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2:22" x14ac:dyDescent="0.3">
      <c r="B58" s="26" t="s">
        <v>78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 x14ac:dyDescent="0.3">
      <c r="B59" s="26" t="s">
        <v>79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 x14ac:dyDescent="0.3">
      <c r="B60" s="26" t="s">
        <v>80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">
      <c r="B61" s="26" t="s">
        <v>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 x14ac:dyDescent="0.3">
      <c r="B62" s="26" t="s">
        <v>82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 x14ac:dyDescent="0.3">
      <c r="B63" s="26" t="s">
        <v>83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 x14ac:dyDescent="0.3">
      <c r="B64" s="26" t="s">
        <v>84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">
      <c r="B65" s="26" t="s">
        <v>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">
      <c r="B66" s="26" t="s">
        <v>86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 x14ac:dyDescent="0.3">
      <c r="B67" s="26" t="s">
        <v>87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">
      <c r="B68" s="26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 x14ac:dyDescent="0.3">
      <c r="B69" s="26" t="s">
        <v>89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 x14ac:dyDescent="0.3">
      <c r="B70" s="26" t="s">
        <v>90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 x14ac:dyDescent="0.3">
      <c r="B71" s="26" t="s">
        <v>91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 x14ac:dyDescent="0.3">
      <c r="B72" s="26" t="s">
        <v>92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 x14ac:dyDescent="0.3">
      <c r="B73" s="26" t="s">
        <v>93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 x14ac:dyDescent="0.3">
      <c r="B74" s="26" t="s">
        <v>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7" spans="2:22" ht="17.25" thickBot="1" x14ac:dyDescent="0.35"/>
    <row r="78" spans="2:22" ht="17.25" thickBot="1" x14ac:dyDescent="0.35">
      <c r="B78" s="39" t="s">
        <v>166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1"/>
    </row>
    <row r="79" spans="2:22" x14ac:dyDescent="0.3">
      <c r="B79" s="21" t="s">
        <v>162</v>
      </c>
      <c r="C79" s="42">
        <f>SUM(C81:D100)/40*100</f>
        <v>5</v>
      </c>
      <c r="D79" s="42"/>
      <c r="E79" s="42">
        <f>SUM(E81:H100)/80*100</f>
        <v>21.25</v>
      </c>
      <c r="F79" s="42"/>
      <c r="G79" s="42"/>
      <c r="H79" s="42"/>
      <c r="I79" s="42">
        <f>SUM(I81:N100)/120*100</f>
        <v>50.833333333333329</v>
      </c>
      <c r="J79" s="42"/>
      <c r="K79" s="42"/>
      <c r="L79" s="42"/>
      <c r="M79" s="42"/>
      <c r="N79" s="42"/>
      <c r="O79" s="42">
        <f>SUM(O81:V100)/160*100</f>
        <v>89.375</v>
      </c>
      <c r="P79" s="42"/>
      <c r="Q79" s="42"/>
      <c r="R79" s="42"/>
      <c r="S79" s="42"/>
      <c r="T79" s="42"/>
      <c r="U79" s="42"/>
      <c r="V79" s="42"/>
    </row>
    <row r="80" spans="2:22" x14ac:dyDescent="0.3">
      <c r="B80" s="1"/>
      <c r="C80" s="38" t="s">
        <v>163</v>
      </c>
      <c r="D80" s="38"/>
      <c r="E80" s="38" t="s">
        <v>164</v>
      </c>
      <c r="F80" s="38"/>
      <c r="G80" s="38"/>
      <c r="H80" s="38"/>
      <c r="I80" s="38" t="s">
        <v>165</v>
      </c>
      <c r="J80" s="38"/>
      <c r="K80" s="38"/>
      <c r="L80" s="38"/>
      <c r="M80" s="38"/>
      <c r="N80" s="38"/>
      <c r="O80" s="38" t="s">
        <v>160</v>
      </c>
      <c r="P80" s="38"/>
      <c r="Q80" s="38"/>
      <c r="R80" s="38"/>
      <c r="S80" s="38"/>
      <c r="T80" s="38"/>
      <c r="U80" s="38"/>
      <c r="V80" s="38"/>
    </row>
    <row r="81" spans="2:22" x14ac:dyDescent="0.3">
      <c r="B81" s="26" t="s">
        <v>55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2:22" x14ac:dyDescent="0.3">
      <c r="B82" s="26" t="s">
        <v>76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</row>
    <row r="83" spans="2:22" x14ac:dyDescent="0.3">
      <c r="B83" s="26" t="s">
        <v>77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2:22" x14ac:dyDescent="0.3">
      <c r="B84" s="26" t="s">
        <v>78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2:22" x14ac:dyDescent="0.3">
      <c r="B85" s="26" t="s">
        <v>79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2:22" x14ac:dyDescent="0.3">
      <c r="B86" s="26" t="s">
        <v>80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</row>
    <row r="87" spans="2:22" x14ac:dyDescent="0.3">
      <c r="B87" s="26" t="s">
        <v>81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</row>
    <row r="88" spans="2:22" x14ac:dyDescent="0.3">
      <c r="B88" s="26" t="s">
        <v>82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2:22" x14ac:dyDescent="0.3">
      <c r="B89" s="26" t="s">
        <v>83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</row>
    <row r="90" spans="2:22" x14ac:dyDescent="0.3">
      <c r="B90" s="26" t="s">
        <v>84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</row>
    <row r="91" spans="2:22" x14ac:dyDescent="0.3">
      <c r="B91" s="26" t="s">
        <v>85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2:22" x14ac:dyDescent="0.3">
      <c r="B92" s="26" t="s">
        <v>86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</row>
    <row r="93" spans="2:22" x14ac:dyDescent="0.3">
      <c r="B93" s="26" t="s">
        <v>87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</row>
    <row r="94" spans="2:22" x14ac:dyDescent="0.3">
      <c r="B94" s="26" t="s">
        <v>88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2:22" x14ac:dyDescent="0.3">
      <c r="B95" s="26" t="s">
        <v>89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1</v>
      </c>
    </row>
    <row r="96" spans="2:22" x14ac:dyDescent="0.3">
      <c r="B96" s="26" t="s">
        <v>90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2:22" x14ac:dyDescent="0.3">
      <c r="B97" s="26" t="s">
        <v>91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2:22" x14ac:dyDescent="0.3">
      <c r="B98" s="26" t="s">
        <v>92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</row>
    <row r="99" spans="2:22" x14ac:dyDescent="0.3">
      <c r="B99" s="26" t="s">
        <v>93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</row>
    <row r="100" spans="2:22" x14ac:dyDescent="0.3">
      <c r="B100" s="26" t="s">
        <v>94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</row>
    <row r="103" spans="2:22" ht="17.25" thickBot="1" x14ac:dyDescent="0.35"/>
    <row r="104" spans="2:22" ht="17.25" thickBot="1" x14ac:dyDescent="0.35">
      <c r="B104" s="39" t="s">
        <v>167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1"/>
    </row>
    <row r="105" spans="2:22" x14ac:dyDescent="0.3">
      <c r="B105" s="21" t="s">
        <v>162</v>
      </c>
      <c r="C105" s="42">
        <f>SUM(C107:D126)/40*100</f>
        <v>0</v>
      </c>
      <c r="D105" s="42"/>
      <c r="E105" s="42">
        <f>SUM(E107:H126)/80*100</f>
        <v>0</v>
      </c>
      <c r="F105" s="42"/>
      <c r="G105" s="42"/>
      <c r="H105" s="42"/>
      <c r="I105" s="42">
        <f>SUM(I107:N126)/120*100</f>
        <v>0</v>
      </c>
      <c r="J105" s="42"/>
      <c r="K105" s="42"/>
      <c r="L105" s="42"/>
      <c r="M105" s="42"/>
      <c r="N105" s="42"/>
      <c r="O105" s="42">
        <f>SUM(O107:V126)/160*100</f>
        <v>0</v>
      </c>
      <c r="P105" s="42"/>
      <c r="Q105" s="42"/>
      <c r="R105" s="42"/>
      <c r="S105" s="42"/>
      <c r="T105" s="42"/>
      <c r="U105" s="42"/>
      <c r="V105" s="42"/>
    </row>
    <row r="106" spans="2:22" x14ac:dyDescent="0.3">
      <c r="B106" s="1"/>
      <c r="C106" s="38" t="s">
        <v>163</v>
      </c>
      <c r="D106" s="38"/>
      <c r="E106" s="38" t="s">
        <v>164</v>
      </c>
      <c r="F106" s="38"/>
      <c r="G106" s="38"/>
      <c r="H106" s="38"/>
      <c r="I106" s="38" t="s">
        <v>165</v>
      </c>
      <c r="J106" s="38"/>
      <c r="K106" s="38"/>
      <c r="L106" s="38"/>
      <c r="M106" s="38"/>
      <c r="N106" s="38"/>
      <c r="O106" s="38" t="s">
        <v>160</v>
      </c>
      <c r="P106" s="38"/>
      <c r="Q106" s="38"/>
      <c r="R106" s="38"/>
      <c r="S106" s="38"/>
      <c r="T106" s="38"/>
      <c r="U106" s="38"/>
      <c r="V106" s="38"/>
    </row>
    <row r="107" spans="2:22" x14ac:dyDescent="0.3">
      <c r="B107" s="26" t="s">
        <v>55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 x14ac:dyDescent="0.3">
      <c r="B108" s="26" t="s">
        <v>76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 x14ac:dyDescent="0.3">
      <c r="B109" s="26" t="s">
        <v>77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 x14ac:dyDescent="0.3">
      <c r="B110" s="26" t="s">
        <v>78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 x14ac:dyDescent="0.3">
      <c r="B111" s="26" t="s">
        <v>79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 x14ac:dyDescent="0.3">
      <c r="B112" s="26" t="s">
        <v>80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 x14ac:dyDescent="0.3">
      <c r="B113" s="26" t="s">
        <v>81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 x14ac:dyDescent="0.3">
      <c r="B114" s="26" t="s">
        <v>82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 x14ac:dyDescent="0.3">
      <c r="B115" s="26" t="s">
        <v>83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 x14ac:dyDescent="0.3">
      <c r="B116" s="26" t="s">
        <v>84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 x14ac:dyDescent="0.3">
      <c r="B117" s="26" t="s">
        <v>85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 x14ac:dyDescent="0.3">
      <c r="B118" s="26" t="s">
        <v>86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 x14ac:dyDescent="0.3">
      <c r="B119" s="26" t="s">
        <v>87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 x14ac:dyDescent="0.3">
      <c r="B120" s="26" t="s">
        <v>88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 x14ac:dyDescent="0.3">
      <c r="B121" s="26" t="s">
        <v>89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 x14ac:dyDescent="0.3">
      <c r="B122" s="26" t="s">
        <v>90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 x14ac:dyDescent="0.3">
      <c r="B123" s="26" t="s">
        <v>91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x14ac:dyDescent="0.3">
      <c r="B124" s="26" t="s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x14ac:dyDescent="0.3">
      <c r="B125" s="26" t="s">
        <v>93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x14ac:dyDescent="0.3">
      <c r="B126" s="26" t="s">
        <v>94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9" spans="2:22" ht="17.25" thickBot="1" x14ac:dyDescent="0.35"/>
    <row r="130" spans="2:22" ht="17.25" thickBot="1" x14ac:dyDescent="0.35">
      <c r="B130" s="39" t="s">
        <v>168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1"/>
    </row>
    <row r="131" spans="2:22" x14ac:dyDescent="0.3">
      <c r="B131" s="21" t="s">
        <v>162</v>
      </c>
      <c r="C131" s="42">
        <f>SUM(C133:D152)/40*100</f>
        <v>0</v>
      </c>
      <c r="D131" s="42"/>
      <c r="E131" s="42">
        <f>SUM(E133:H152)/80*100</f>
        <v>0</v>
      </c>
      <c r="F131" s="42"/>
      <c r="G131" s="42"/>
      <c r="H131" s="42"/>
      <c r="I131" s="42">
        <f>SUM(I133:N152)/120*100</f>
        <v>0</v>
      </c>
      <c r="J131" s="42"/>
      <c r="K131" s="42"/>
      <c r="L131" s="42"/>
      <c r="M131" s="42"/>
      <c r="N131" s="42"/>
      <c r="O131" s="42">
        <f>SUM(O133:V152)/160*100</f>
        <v>0</v>
      </c>
      <c r="P131" s="42"/>
      <c r="Q131" s="42"/>
      <c r="R131" s="42"/>
      <c r="S131" s="42"/>
      <c r="T131" s="42"/>
      <c r="U131" s="42"/>
      <c r="V131" s="42"/>
    </row>
    <row r="132" spans="2:22" x14ac:dyDescent="0.3">
      <c r="B132" s="1"/>
      <c r="C132" s="38" t="s">
        <v>163</v>
      </c>
      <c r="D132" s="38"/>
      <c r="E132" s="38" t="s">
        <v>164</v>
      </c>
      <c r="F132" s="38"/>
      <c r="G132" s="38"/>
      <c r="H132" s="38"/>
      <c r="I132" s="38" t="s">
        <v>165</v>
      </c>
      <c r="J132" s="38"/>
      <c r="K132" s="38"/>
      <c r="L132" s="38"/>
      <c r="M132" s="38"/>
      <c r="N132" s="38"/>
      <c r="O132" s="38" t="s">
        <v>160</v>
      </c>
      <c r="P132" s="38"/>
      <c r="Q132" s="38"/>
      <c r="R132" s="38"/>
      <c r="S132" s="38"/>
      <c r="T132" s="38"/>
      <c r="U132" s="38"/>
      <c r="V132" s="38"/>
    </row>
    <row r="133" spans="2:22" x14ac:dyDescent="0.3">
      <c r="B133" s="26" t="s">
        <v>55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26" t="s">
        <v>76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26" t="s">
        <v>77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26" t="s">
        <v>78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26" t="s">
        <v>79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26" t="s">
        <v>80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26" t="s">
        <v>81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26" t="s">
        <v>82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26" t="s">
        <v>83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26" t="s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26" t="s">
        <v>85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26" t="s">
        <v>86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26" t="s">
        <v>87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26" t="s">
        <v>88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26" t="s">
        <v>89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26" t="s">
        <v>90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26" t="s">
        <v>91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26" t="s">
        <v>92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26" t="s">
        <v>93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26" t="s">
        <v>94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</sheetData>
  <mergeCells count="46"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  <mergeCell ref="B52:V52"/>
    <mergeCell ref="C53:D53"/>
    <mergeCell ref="E53:H53"/>
    <mergeCell ref="I53:N53"/>
    <mergeCell ref="O53:V53"/>
    <mergeCell ref="C54:D54"/>
    <mergeCell ref="E54:H54"/>
    <mergeCell ref="I54:N54"/>
    <mergeCell ref="O54:V54"/>
    <mergeCell ref="B78:V78"/>
    <mergeCell ref="C79:D79"/>
    <mergeCell ref="E79:H79"/>
    <mergeCell ref="I79:N79"/>
    <mergeCell ref="O79:V79"/>
    <mergeCell ref="C80:D80"/>
    <mergeCell ref="E80:H80"/>
    <mergeCell ref="I80:N80"/>
    <mergeCell ref="O80:V80"/>
    <mergeCell ref="B104:V104"/>
    <mergeCell ref="C105:D105"/>
    <mergeCell ref="E105:H105"/>
    <mergeCell ref="I105:N105"/>
    <mergeCell ref="O105:V105"/>
    <mergeCell ref="C106:D106"/>
    <mergeCell ref="E106:H106"/>
    <mergeCell ref="I106:N106"/>
    <mergeCell ref="O106:V106"/>
    <mergeCell ref="B130:V130"/>
    <mergeCell ref="C131:D131"/>
    <mergeCell ref="E131:H131"/>
    <mergeCell ref="I131:N131"/>
    <mergeCell ref="O131:V131"/>
    <mergeCell ref="C132:D132"/>
    <mergeCell ref="E132:H132"/>
    <mergeCell ref="I132:N132"/>
    <mergeCell ref="O132:V13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5"/>
  <sheetViews>
    <sheetView tabSelected="1" zoomScale="85" zoomScaleNormal="85" workbookViewId="0">
      <selection activeCell="I10" sqref="I10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29" x14ac:dyDescent="0.3">
      <c r="C2" s="25" t="s">
        <v>52</v>
      </c>
      <c r="D2" s="20">
        <f>AVERAGE(D6:D245)/1000</f>
        <v>6.0137541666666667</v>
      </c>
      <c r="E2" s="20">
        <f t="shared" ref="E2:H2" si="0">AVERAGE(E6:E245)/1000</f>
        <v>4.3702291666666673</v>
      </c>
      <c r="F2" s="20">
        <f t="shared" si="0"/>
        <v>4.2231375</v>
      </c>
      <c r="G2" s="20">
        <f t="shared" si="0"/>
        <v>6.5327624999999996</v>
      </c>
      <c r="H2" s="20">
        <f t="shared" si="0"/>
        <v>5.1369208333333338</v>
      </c>
      <c r="J2" s="25" t="s">
        <v>52</v>
      </c>
      <c r="K2" s="20">
        <f>AVERAGE(K6:K245)/1000</f>
        <v>6.2530208333333333</v>
      </c>
      <c r="L2" s="20">
        <f t="shared" ref="L2:O2" si="1">AVERAGE(L6:L245)/1000</f>
        <v>4.1074125000000006</v>
      </c>
      <c r="M2" s="20">
        <f t="shared" si="1"/>
        <v>4.4124083333333335</v>
      </c>
      <c r="N2" s="20">
        <f t="shared" si="1"/>
        <v>13.8961375</v>
      </c>
      <c r="O2" s="20">
        <f t="shared" si="1"/>
        <v>4.9314249999999999</v>
      </c>
      <c r="Q2" s="25" t="s">
        <v>52</v>
      </c>
      <c r="R2" s="20">
        <f>AVERAGE(R6:R245)/1000</f>
        <v>6.5253041666666665</v>
      </c>
      <c r="S2" s="20">
        <f t="shared" ref="S2:V2" si="2">AVERAGE(S6:S245)/1000</f>
        <v>4.5694166666666671</v>
      </c>
      <c r="T2" s="20">
        <f t="shared" si="2"/>
        <v>3.8627624999999997</v>
      </c>
      <c r="U2" s="20">
        <f t="shared" si="2"/>
        <v>25.942929166666666</v>
      </c>
      <c r="V2" s="20">
        <f t="shared" si="2"/>
        <v>5.3690583333333333</v>
      </c>
      <c r="X2" s="25" t="s">
        <v>52</v>
      </c>
      <c r="Y2" s="20">
        <f>AVERAGE(Y6:Y245)/1000</f>
        <v>6.1664250000000003</v>
      </c>
      <c r="Z2" s="20">
        <f t="shared" ref="Z2:AC2" si="3">AVERAGE(Z6:Z245)/1000</f>
        <v>4.3105000000000002</v>
      </c>
      <c r="AA2" s="20">
        <f t="shared" si="3"/>
        <v>4.3922791666666665</v>
      </c>
      <c r="AB2" s="20">
        <f t="shared" si="3"/>
        <v>45.778525000000002</v>
      </c>
      <c r="AC2" s="20">
        <f t="shared" si="3"/>
        <v>5.1836791666666668</v>
      </c>
    </row>
    <row r="3" spans="2:29" x14ac:dyDescent="0.3">
      <c r="C3" s="22" t="s">
        <v>53</v>
      </c>
      <c r="D3" s="20">
        <f>STDEVP(D6:D245)/1000</f>
        <v>2.0388221420874286</v>
      </c>
      <c r="E3" s="20">
        <f t="shared" ref="E3:H3" si="4">STDEVP(E6:E245)/1000</f>
        <v>1.0842129449433073</v>
      </c>
      <c r="F3" s="20">
        <f t="shared" si="4"/>
        <v>0.96877382220709807</v>
      </c>
      <c r="G3" s="20">
        <f t="shared" si="4"/>
        <v>5.0309633195602226</v>
      </c>
      <c r="H3" s="20">
        <f t="shared" si="4"/>
        <v>1.0641041135932012</v>
      </c>
      <c r="J3" s="22" t="s">
        <v>53</v>
      </c>
      <c r="K3" s="20">
        <f>STDEVP(K6:K245)/1000</f>
        <v>2.0170443650052188</v>
      </c>
      <c r="L3" s="20">
        <f t="shared" ref="L3:O3" si="5">STDEVP(L6:L245)/1000</f>
        <v>1.1187942992393272</v>
      </c>
      <c r="M3" s="20">
        <f t="shared" si="5"/>
        <v>1.0677312083403243</v>
      </c>
      <c r="N3" s="20">
        <f t="shared" si="5"/>
        <v>11.402823445032979</v>
      </c>
      <c r="O3" s="20">
        <f t="shared" si="5"/>
        <v>1.2008303700807761</v>
      </c>
      <c r="Q3" s="22" t="s">
        <v>53</v>
      </c>
      <c r="R3" s="20">
        <f>STDEVP(R6:R245)/1000</f>
        <v>2.2810176811347396</v>
      </c>
      <c r="S3" s="20">
        <f t="shared" ref="S3:V3" si="6">STDEVP(S6:S245)/1000</f>
        <v>1.1254711352979643</v>
      </c>
      <c r="T3" s="20">
        <f t="shared" si="6"/>
        <v>1.0917573361758326</v>
      </c>
      <c r="U3" s="20">
        <f t="shared" si="6"/>
        <v>16.086478613755592</v>
      </c>
      <c r="V3" s="20">
        <f t="shared" si="6"/>
        <v>1.2293546091061585</v>
      </c>
      <c r="X3" s="22" t="s">
        <v>53</v>
      </c>
      <c r="Y3" s="20">
        <f>STDEVP(Y6:Y245)/1000</f>
        <v>1.7808486280539586</v>
      </c>
      <c r="Z3" s="20">
        <f t="shared" ref="Z3:AC3" si="7">STDEVP(Z6:Z245)/1000</f>
        <v>1.1077126281968022</v>
      </c>
      <c r="AA3" s="20">
        <f t="shared" si="7"/>
        <v>1.119457640809143</v>
      </c>
      <c r="AB3" s="20">
        <f t="shared" si="7"/>
        <v>18.315140148686872</v>
      </c>
      <c r="AC3" s="20">
        <f t="shared" si="7"/>
        <v>1.1263444601449886</v>
      </c>
    </row>
    <row r="4" spans="2:29" x14ac:dyDescent="0.3">
      <c r="D4" s="45" t="s">
        <v>125</v>
      </c>
      <c r="E4" s="45"/>
      <c r="F4" s="45"/>
      <c r="G4" s="45"/>
      <c r="H4" s="45"/>
      <c r="K4" s="45" t="s">
        <v>128</v>
      </c>
      <c r="L4" s="45"/>
      <c r="M4" s="45"/>
      <c r="N4" s="45"/>
      <c r="O4" s="45"/>
      <c r="R4" s="45" t="s">
        <v>127</v>
      </c>
      <c r="S4" s="45"/>
      <c r="T4" s="45"/>
      <c r="U4" s="45"/>
      <c r="V4" s="45"/>
      <c r="Y4" s="45" t="s">
        <v>126</v>
      </c>
      <c r="Z4" s="45"/>
      <c r="AA4" s="45"/>
      <c r="AB4" s="45"/>
      <c r="AC4" s="45"/>
    </row>
    <row r="5" spans="2:29" x14ac:dyDescent="0.3">
      <c r="B5" s="17" t="s">
        <v>35</v>
      </c>
      <c r="C5" s="5" t="s">
        <v>46</v>
      </c>
      <c r="D5" s="23" t="s">
        <v>47</v>
      </c>
      <c r="E5" s="23" t="s">
        <v>48</v>
      </c>
      <c r="F5" s="23" t="s">
        <v>49</v>
      </c>
      <c r="G5" s="23" t="s">
        <v>50</v>
      </c>
      <c r="H5" s="23" t="s">
        <v>51</v>
      </c>
      <c r="I5" s="1"/>
      <c r="J5" s="24" t="s">
        <v>46</v>
      </c>
      <c r="K5" s="23" t="s">
        <v>47</v>
      </c>
      <c r="L5" s="23" t="s">
        <v>48</v>
      </c>
      <c r="M5" s="23" t="s">
        <v>49</v>
      </c>
      <c r="N5" s="23" t="s">
        <v>50</v>
      </c>
      <c r="O5" s="23" t="s">
        <v>51</v>
      </c>
      <c r="P5" s="1"/>
      <c r="Q5" s="24" t="s">
        <v>46</v>
      </c>
      <c r="R5" s="23" t="s">
        <v>47</v>
      </c>
      <c r="S5" s="23" t="s">
        <v>48</v>
      </c>
      <c r="T5" s="23" t="s">
        <v>49</v>
      </c>
      <c r="U5" s="23" t="s">
        <v>50</v>
      </c>
      <c r="V5" s="23" t="s">
        <v>51</v>
      </c>
      <c r="W5" s="1"/>
      <c r="X5" s="24" t="s">
        <v>46</v>
      </c>
      <c r="Y5" s="23" t="s">
        <v>47</v>
      </c>
      <c r="Z5" s="23" t="s">
        <v>48</v>
      </c>
      <c r="AA5" s="23" t="s">
        <v>49</v>
      </c>
      <c r="AB5" s="23" t="s">
        <v>50</v>
      </c>
      <c r="AC5" s="23" t="s">
        <v>51</v>
      </c>
    </row>
    <row r="6" spans="2:29" x14ac:dyDescent="0.3">
      <c r="B6" s="10" t="s">
        <v>105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29" x14ac:dyDescent="0.3">
      <c r="B7" s="10" t="s">
        <v>105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29" x14ac:dyDescent="0.3">
      <c r="B8" s="10" t="s">
        <v>105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29" x14ac:dyDescent="0.3">
      <c r="B9" s="10" t="s">
        <v>105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</row>
    <row r="10" spans="2:29" x14ac:dyDescent="0.3">
      <c r="B10" s="10" t="s">
        <v>105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</row>
    <row r="11" spans="2:29" x14ac:dyDescent="0.3">
      <c r="B11" s="10" t="s">
        <v>105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</row>
    <row r="12" spans="2:29" x14ac:dyDescent="0.3">
      <c r="B12" s="10" t="s">
        <v>105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29" x14ac:dyDescent="0.3">
      <c r="B13" s="10" t="s">
        <v>105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29" x14ac:dyDescent="0.3">
      <c r="B14" s="10" t="s">
        <v>105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29" x14ac:dyDescent="0.3">
      <c r="B15" s="10" t="s">
        <v>105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29" x14ac:dyDescent="0.3">
      <c r="B16" s="10" t="s">
        <v>105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105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106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106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106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106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106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106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106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106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106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106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106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106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107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107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107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107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107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107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107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107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107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107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107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107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108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108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108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108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108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108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108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108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108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108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108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108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109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109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109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109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109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109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109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109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109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109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109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109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110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110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110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110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110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110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110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110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110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110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110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110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111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111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111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111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111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111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111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111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111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111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111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111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112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112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112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112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112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112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112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112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112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112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112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112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113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113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113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113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113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113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113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113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113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113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113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113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114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114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114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114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114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114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114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114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114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114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114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114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115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115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115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115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115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115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115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115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115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115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115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115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116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116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116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116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116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116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116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116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116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116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116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116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117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117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117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117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117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117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117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117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117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117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117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117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118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118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118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118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118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118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118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118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118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118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118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118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119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119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119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119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119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119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119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119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119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119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119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119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120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120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120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120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120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120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120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120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120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120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120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120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121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121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121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121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121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121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121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121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121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121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121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121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122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122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122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122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122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122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122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122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122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122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122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122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123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123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123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29" x14ac:dyDescent="0.3">
      <c r="B225" s="10" t="s">
        <v>123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29" x14ac:dyDescent="0.3">
      <c r="B226" s="10" t="s">
        <v>123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29" x14ac:dyDescent="0.3">
      <c r="B227" s="10" t="s">
        <v>123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29" x14ac:dyDescent="0.3">
      <c r="B228" s="10" t="s">
        <v>123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29" x14ac:dyDescent="0.3">
      <c r="B229" s="10" t="s">
        <v>123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29" x14ac:dyDescent="0.3">
      <c r="B230" s="10" t="s">
        <v>123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29" x14ac:dyDescent="0.3">
      <c r="B231" s="10" t="s">
        <v>123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29" x14ac:dyDescent="0.3">
      <c r="B232" s="10" t="s">
        <v>123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29" x14ac:dyDescent="0.3">
      <c r="B233" s="10" t="s">
        <v>123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29" x14ac:dyDescent="0.3">
      <c r="B234" s="10" t="s">
        <v>124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</row>
    <row r="235" spans="2:29" x14ac:dyDescent="0.3">
      <c r="B235" s="10" t="s">
        <v>124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29" x14ac:dyDescent="0.3">
      <c r="B236" s="10" t="s">
        <v>124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29" x14ac:dyDescent="0.3">
      <c r="B237" s="10" t="s">
        <v>124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</row>
    <row r="238" spans="2:29" x14ac:dyDescent="0.3">
      <c r="B238" s="10" t="s">
        <v>124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29" x14ac:dyDescent="0.3">
      <c r="B239" s="10" t="s">
        <v>124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</row>
    <row r="240" spans="2:29" x14ac:dyDescent="0.3">
      <c r="B240" s="10" t="s">
        <v>124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29" x14ac:dyDescent="0.3">
      <c r="B241" s="10" t="s">
        <v>124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</row>
    <row r="242" spans="2:29" x14ac:dyDescent="0.3">
      <c r="B242" s="10" t="s">
        <v>124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29" x14ac:dyDescent="0.3">
      <c r="B243" s="10" t="s">
        <v>124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</row>
    <row r="244" spans="2:29" x14ac:dyDescent="0.3">
      <c r="B244" s="10" t="s">
        <v>124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</row>
    <row r="245" spans="2:29" x14ac:dyDescent="0.3">
      <c r="B245" s="10" t="s">
        <v>124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sskim</cp:lastModifiedBy>
  <dcterms:created xsi:type="dcterms:W3CDTF">2018-01-27T15:19:04Z</dcterms:created>
  <dcterms:modified xsi:type="dcterms:W3CDTF">2018-02-03T15:05:59Z</dcterms:modified>
</cp:coreProperties>
</file>