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checkCompatibility="1"/>
  <bookViews>
    <workbookView xWindow="75" yWindow="165" windowWidth="19320" windowHeight="15150" tabRatio="500" activeTab="2"/>
  </bookViews>
  <sheets>
    <sheet name="Sept Raw data" sheetId="1" r:id="rId1"/>
    <sheet name="Sept Analysis" sheetId="3" r:id="rId2"/>
    <sheet name="Final Raw Data" sheetId="4" r:id="rId3"/>
    <sheet name="2006 Analysis" sheetId="5" r:id="rId4"/>
  </sheets>
  <calcPr calcId="124519"/>
</workbook>
</file>

<file path=xl/calcChain.xml><?xml version="1.0" encoding="utf-8"?>
<calcChain xmlns="http://schemas.openxmlformats.org/spreadsheetml/2006/main">
  <c r="C11" i="5"/>
  <c r="C10"/>
  <c r="C9"/>
  <c r="C8"/>
  <c r="C7"/>
  <c r="C6"/>
  <c r="C5"/>
  <c r="C4"/>
  <c r="C3"/>
  <c r="C2"/>
  <c r="C39" i="4"/>
  <c r="D39"/>
  <c r="E39"/>
  <c r="F39"/>
  <c r="G39"/>
  <c r="H39"/>
  <c r="I39"/>
  <c r="J2" s="1"/>
  <c r="C11" i="3"/>
  <c r="C10"/>
  <c r="C9"/>
  <c r="C8"/>
  <c r="C7"/>
  <c r="C6"/>
  <c r="C5"/>
  <c r="C4"/>
  <c r="C3"/>
  <c r="C2"/>
  <c r="J38" i="4" l="1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<sst xmlns="http://schemas.openxmlformats.org/spreadsheetml/2006/main" count="116" uniqueCount="67">
  <si>
    <t>XSS</t>
  </si>
  <si>
    <t>buf</t>
  </si>
  <si>
    <t>sql-inject</t>
  </si>
  <si>
    <t>dot</t>
  </si>
  <si>
    <t>php-include</t>
  </si>
  <si>
    <t>infoleak</t>
  </si>
  <si>
    <t>dos-malform</t>
  </si>
  <si>
    <t>link</t>
  </si>
  <si>
    <t>format-string</t>
  </si>
  <si>
    <t>crypt</t>
  </si>
  <si>
    <t>priv</t>
  </si>
  <si>
    <t>metachar</t>
  </si>
  <si>
    <t>perm</t>
  </si>
  <si>
    <t>int-overflow</t>
  </si>
  <si>
    <t>dos-flood</t>
  </si>
  <si>
    <t>pass</t>
  </si>
  <si>
    <t>auth</t>
  </si>
  <si>
    <t>webroot</t>
  </si>
  <si>
    <t>form-field</t>
  </si>
  <si>
    <t>relpath</t>
  </si>
  <si>
    <t>race</t>
  </si>
  <si>
    <t>memleak</t>
  </si>
  <si>
    <t>msdos-device</t>
  </si>
  <si>
    <t>crlf</t>
  </si>
  <si>
    <t>default</t>
  </si>
  <si>
    <t>spoof</t>
  </si>
  <si>
    <t>sandbox</t>
  </si>
  <si>
    <t>rand</t>
  </si>
  <si>
    <t>upload</t>
  </si>
  <si>
    <t>signedness</t>
  </si>
  <si>
    <t>dos-release</t>
  </si>
  <si>
    <t>CF</t>
  </si>
  <si>
    <t>eval-inject</t>
  </si>
  <si>
    <t>design</t>
  </si>
  <si>
    <t>double-free</t>
  </si>
  <si>
    <t>CSRF</t>
  </si>
  <si>
    <t>type-check</t>
  </si>
  <si>
    <t>none</t>
  </si>
  <si>
    <t>Total</t>
  </si>
  <si>
    <t>Insecure Direct Object Reference</t>
  </si>
  <si>
    <t>Information Leakage and improper error handling</t>
  </si>
  <si>
    <t>Vulnerability</t>
  </si>
  <si>
    <t>MITRE Rank</t>
  </si>
  <si>
    <t>Cross-site scripting</t>
  </si>
  <si>
    <t>Injection Flaws</t>
  </si>
  <si>
    <t>Broken authentication and session management</t>
  </si>
  <si>
    <t>Insecure cryptographic storage</t>
  </si>
  <si>
    <t>Insecure cryptographic communications</t>
  </si>
  <si>
    <t>Failure to restrict URL access</t>
  </si>
  <si>
    <t>Malicious File Execution</t>
  </si>
  <si>
    <t>Cross-site Request Forgery (CSRF)</t>
  </si>
  <si>
    <t>Flaw</t>
  </si>
  <si>
    <t>TOTAL</t>
  </si>
  <si>
    <t>UNKNOWN/UNSPECIFIED ITEMS</t>
  </si>
  <si>
    <t>unk</t>
  </si>
  <si>
    <t>other</t>
  </si>
  <si>
    <t>undiag</t>
  </si>
  <si>
    <t>not-specified</t>
  </si>
  <si>
    <t>Totals</t>
  </si>
  <si>
    <t>Column1</t>
  </si>
  <si>
    <t>2001</t>
  </si>
  <si>
    <t>2002</t>
  </si>
  <si>
    <t>2003</t>
  </si>
  <si>
    <t>2004</t>
  </si>
  <si>
    <t>2005</t>
  </si>
  <si>
    <t>2006</t>
  </si>
  <si>
    <t>2007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</si>
</sst>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Verdana"/>
    </font>
    <font>
      <b/>
      <sz val="10"/>
      <name val="Verdana"/>
      <family val="2"/>
    </font>
    <font>
      <strike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3" borderId="0" xfId="0" applyFont="1" applyFill="1"/>
    <xf numFmtId="164" fontId="0" fillId="0" borderId="0" xfId="0" applyNumberFormat="1"/>
  </cellXfs>
  <cellStyles count="1">
    <cellStyle name="Normal" xfId="0" builtinId="0"/>
  </cellStyles>
  <dxfs count="2"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9.5465467961810699E-2"/>
          <c:y val="5.4329416855748006E-2"/>
          <c:w val="0.89339767100927847"/>
          <c:h val="0.59422799685974381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CC0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'Sept Analysis'!$B$2:$B$11</c:f>
              <c:strCache>
                <c:ptCount val="10"/>
                <c:pt idx="0">
                  <c:v>Cross-site scripting</c:v>
                </c:pt>
                <c:pt idx="1">
                  <c:v>Injection Flaws</c:v>
                </c:pt>
                <c:pt idx="2">
                  <c:v>Malicious File Execution</c:v>
                </c:pt>
                <c:pt idx="3">
                  <c:v>Insecure Direct Object Reference</c:v>
                </c:pt>
                <c:pt idx="4">
                  <c:v>Cross-site Request Forgery (CSRF)</c:v>
                </c:pt>
                <c:pt idx="5">
                  <c:v>Information Leakage and improper error handling</c:v>
                </c:pt>
                <c:pt idx="6">
                  <c:v>Broken authentication and session management</c:v>
                </c:pt>
                <c:pt idx="7">
                  <c:v>Insecure cryptographic storage</c:v>
                </c:pt>
                <c:pt idx="8">
                  <c:v>Insecure cryptographic communications</c:v>
                </c:pt>
                <c:pt idx="9">
                  <c:v>Failure to restrict URL access</c:v>
                </c:pt>
              </c:strCache>
            </c:strRef>
          </c:cat>
          <c:val>
            <c:numRef>
              <c:f>'Sept Analysis'!$C$2:$C$11</c:f>
              <c:numCache>
                <c:formatCode>0.00%</c:formatCode>
                <c:ptCount val="10"/>
                <c:pt idx="0">
                  <c:v>0.215</c:v>
                </c:pt>
                <c:pt idx="1">
                  <c:v>0.14000000000000001</c:v>
                </c:pt>
                <c:pt idx="2">
                  <c:v>9.5000000000000001E-2</c:v>
                </c:pt>
                <c:pt idx="3">
                  <c:v>7.9000000000000001E-2</c:v>
                </c:pt>
                <c:pt idx="4">
                  <c:v>0</c:v>
                </c:pt>
                <c:pt idx="5">
                  <c:v>2.5999999999999999E-2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7.0000000000000001E-3</c:v>
                </c:pt>
              </c:numCache>
            </c:numRef>
          </c:val>
        </c:ser>
        <c:axId val="47784320"/>
        <c:axId val="47785856"/>
      </c:barChart>
      <c:catAx>
        <c:axId val="47784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7785856"/>
        <c:crosses val="autoZero"/>
        <c:auto val="1"/>
        <c:lblAlgn val="ctr"/>
        <c:lblOffset val="100"/>
        <c:tickLblSkip val="1"/>
        <c:tickMarkSkip val="1"/>
      </c:catAx>
      <c:valAx>
        <c:axId val="47785856"/>
        <c:scaling>
          <c:orientation val="minMax"/>
        </c:scaling>
        <c:axPos val="l"/>
        <c:numFmt formatCode="0.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778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9.5465467961810754E-2"/>
          <c:y val="5.4329416855748054E-2"/>
          <c:w val="0.89339767100927869"/>
          <c:h val="0.5942279968597435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CC0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spPr>
              <a:solidFill>
                <a:srgbClr val="FCF305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'2006 Analysis'!$B$2:$B$11</c:f>
              <c:strCache>
                <c:ptCount val="10"/>
                <c:pt idx="0">
                  <c:v>Cross-site scripting</c:v>
                </c:pt>
                <c:pt idx="1">
                  <c:v>Injection Flaws</c:v>
                </c:pt>
                <c:pt idx="2">
                  <c:v>Malicious File Execution</c:v>
                </c:pt>
                <c:pt idx="3">
                  <c:v>Insecure Direct Object Reference</c:v>
                </c:pt>
                <c:pt idx="4">
                  <c:v>Cross-site Request Forgery (CSRF)</c:v>
                </c:pt>
                <c:pt idx="5">
                  <c:v>Information Leakage and improper error handling</c:v>
                </c:pt>
                <c:pt idx="6">
                  <c:v>Broken authentication and session management</c:v>
                </c:pt>
                <c:pt idx="7">
                  <c:v>Insecure cryptographic storage</c:v>
                </c:pt>
                <c:pt idx="8">
                  <c:v>Insecure cryptographic communications</c:v>
                </c:pt>
                <c:pt idx="9">
                  <c:v>Failure to restrict URL access</c:v>
                </c:pt>
              </c:strCache>
            </c:strRef>
          </c:cat>
          <c:val>
            <c:numRef>
              <c:f>'2006 Analysis'!$C$2:$C$11</c:f>
              <c:numCache>
                <c:formatCode>0.00%</c:formatCode>
                <c:ptCount val="10"/>
                <c:pt idx="0">
                  <c:v>0.24878711430234815</c:v>
                </c:pt>
                <c:pt idx="1">
                  <c:v>0.18319425577333592</c:v>
                </c:pt>
                <c:pt idx="2">
                  <c:v>0.17717834271298272</c:v>
                </c:pt>
                <c:pt idx="3">
                  <c:v>7.5878129245099943E-2</c:v>
                </c:pt>
                <c:pt idx="4">
                  <c:v>9.7030855812148264E-4</c:v>
                </c:pt>
                <c:pt idx="5">
                  <c:v>4.1529206287599457E-2</c:v>
                </c:pt>
                <c:pt idx="6">
                  <c:v>2.6780516204152921E-2</c:v>
                </c:pt>
                <c:pt idx="7">
                  <c:v>1.0867455850960606E-2</c:v>
                </c:pt>
                <c:pt idx="8">
                  <c:v>1.0867455850960606E-2</c:v>
                </c:pt>
                <c:pt idx="9">
                  <c:v>1.3390258102076461E-2</c:v>
                </c:pt>
              </c:numCache>
            </c:numRef>
          </c:val>
        </c:ser>
        <c:axId val="119521280"/>
        <c:axId val="119522816"/>
      </c:barChart>
      <c:catAx>
        <c:axId val="119521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9522816"/>
        <c:crosses val="autoZero"/>
        <c:auto val="1"/>
        <c:lblAlgn val="ctr"/>
        <c:lblOffset val="100"/>
        <c:tickLblSkip val="1"/>
        <c:tickMarkSkip val="1"/>
      </c:catAx>
      <c:valAx>
        <c:axId val="119522816"/>
        <c:scaling>
          <c:orientation val="minMax"/>
        </c:scaling>
        <c:axPos val="l"/>
        <c:numFmt formatCode="0.0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9521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12</xdr:row>
      <xdr:rowOff>47625</xdr:rowOff>
    </xdr:from>
    <xdr:to>
      <xdr:col>12</xdr:col>
      <xdr:colOff>295275</xdr:colOff>
      <xdr:row>46</xdr:row>
      <xdr:rowOff>152400</xdr:rowOff>
    </xdr:to>
    <xdr:graphicFrame macro="">
      <xdr:nvGraphicFramePr>
        <xdr:cNvPr id="20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207143</xdr:colOff>
      <xdr:row>11</xdr:row>
      <xdr:rowOff>152296</xdr:rowOff>
    </xdr:from>
    <xdr:to>
      <xdr:col>12</xdr:col>
      <xdr:colOff>334945</xdr:colOff>
      <xdr:row>48</xdr:row>
      <xdr:rowOff>41868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J38" totalsRowShown="0" headerRowDxfId="1">
  <autoFilter ref="A1:J38">
    <filterColumn colId="9"/>
  </autoFilter>
  <sortState ref="A2:I38">
    <sortCondition descending="1" ref="I1:I38"/>
  </sortState>
  <tableColumns count="10">
    <tableColumn id="1" name="Flaw"/>
    <tableColumn id="2" name="Column1"/>
    <tableColumn id="3" name="TOTAL"/>
    <tableColumn id="4" name="2001"/>
    <tableColumn id="5" name="2002"/>
    <tableColumn id="6" name="2003"/>
    <tableColumn id="7" name="2004"/>
    <tableColumn id="8" name="2005"/>
    <tableColumn id="9" name="2006"/>
    <tableColumn id="10" name="2007" dataDxfId="0">
      <calculatedColumnFormula>I2/$I$39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I5" sqref="I5"/>
    </sheetView>
  </sheetViews>
  <sheetFormatPr defaultColWidth="11" defaultRowHeight="12.75"/>
  <sheetData>
    <row r="1" spans="1:9">
      <c r="C1" t="s">
        <v>38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</row>
    <row r="2" spans="1:9">
      <c r="A2">
        <v>1</v>
      </c>
      <c r="B2" t="s">
        <v>0</v>
      </c>
      <c r="C2" s="1">
        <v>0.13900000000000001</v>
      </c>
      <c r="D2" s="1">
        <v>2.1999999999999999E-2</v>
      </c>
      <c r="E2" s="1">
        <v>8.6999999999999994E-2</v>
      </c>
      <c r="F2" s="1">
        <v>7.4999999999999997E-2</v>
      </c>
      <c r="G2" s="1">
        <v>0.109</v>
      </c>
      <c r="H2" s="1">
        <v>0.16</v>
      </c>
      <c r="I2" s="1">
        <v>0.215</v>
      </c>
    </row>
    <row r="3" spans="1:9">
      <c r="A3">
        <v>2</v>
      </c>
      <c r="B3" t="s">
        <v>2</v>
      </c>
      <c r="C3" s="1">
        <v>8.6999999999999994E-2</v>
      </c>
      <c r="D3" s="1">
        <v>4.0000000000000001E-3</v>
      </c>
      <c r="E3" s="1">
        <v>1.7999999999999999E-2</v>
      </c>
      <c r="F3" s="1">
        <v>0.03</v>
      </c>
      <c r="G3" s="1">
        <v>5.5E-2</v>
      </c>
      <c r="H3" s="1">
        <v>0.129</v>
      </c>
      <c r="I3" s="1">
        <v>0.14000000000000001</v>
      </c>
    </row>
    <row r="4" spans="1:9">
      <c r="A4">
        <v>3</v>
      </c>
      <c r="B4" t="s">
        <v>4</v>
      </c>
      <c r="C4" s="1">
        <v>3.5000000000000003E-2</v>
      </c>
      <c r="D4" s="1">
        <v>1E-3</v>
      </c>
      <c r="E4" s="1">
        <v>3.0000000000000001E-3</v>
      </c>
      <c r="F4" s="1">
        <v>8.0000000000000002E-3</v>
      </c>
      <c r="G4" s="1">
        <v>1.4E-2</v>
      </c>
      <c r="H4" s="1">
        <v>2.1000000000000001E-2</v>
      </c>
      <c r="I4" s="1">
        <v>9.5000000000000001E-2</v>
      </c>
    </row>
    <row r="5" spans="1:9">
      <c r="A5">
        <v>4</v>
      </c>
      <c r="B5" t="s">
        <v>1</v>
      </c>
      <c r="C5" s="1">
        <v>0.13300000000000001</v>
      </c>
      <c r="D5" s="1">
        <v>0.19500000000000001</v>
      </c>
      <c r="E5" s="1">
        <v>0.20300000000000001</v>
      </c>
      <c r="F5" s="1">
        <v>0.22500000000000001</v>
      </c>
      <c r="G5" s="1">
        <v>0.154</v>
      </c>
      <c r="H5" s="1">
        <v>9.8000000000000004E-2</v>
      </c>
      <c r="I5" s="1">
        <v>7.9000000000000001E-2</v>
      </c>
    </row>
    <row r="6" spans="1:9">
      <c r="A6">
        <v>5</v>
      </c>
      <c r="B6" t="s">
        <v>3</v>
      </c>
      <c r="C6" s="1">
        <v>4.7E-2</v>
      </c>
      <c r="D6" s="1">
        <v>8.8999999999999996E-2</v>
      </c>
      <c r="E6" s="1">
        <v>5.0999999999999997E-2</v>
      </c>
      <c r="F6" s="1">
        <v>2.9000000000000001E-2</v>
      </c>
      <c r="G6" s="1">
        <v>4.1000000000000002E-2</v>
      </c>
      <c r="H6" s="1">
        <v>4.2999999999999997E-2</v>
      </c>
      <c r="I6" s="1">
        <v>4.3999999999999997E-2</v>
      </c>
    </row>
    <row r="7" spans="1:9">
      <c r="A7">
        <v>6</v>
      </c>
      <c r="B7" t="s">
        <v>5</v>
      </c>
      <c r="C7" s="1">
        <v>3.3000000000000002E-2</v>
      </c>
      <c r="D7" s="1">
        <v>2.5999999999999999E-2</v>
      </c>
      <c r="E7" s="1">
        <v>4.2000000000000003E-2</v>
      </c>
      <c r="F7" s="1">
        <v>2.5999999999999999E-2</v>
      </c>
      <c r="G7" s="1">
        <v>3.6999999999999998E-2</v>
      </c>
      <c r="H7" s="1">
        <v>3.9E-2</v>
      </c>
      <c r="I7" s="1">
        <v>2.5999999999999999E-2</v>
      </c>
    </row>
    <row r="8" spans="1:9">
      <c r="A8">
        <v>7</v>
      </c>
      <c r="B8" t="s">
        <v>6</v>
      </c>
      <c r="C8" s="1">
        <v>2.9000000000000001E-2</v>
      </c>
      <c r="D8" s="1">
        <v>4.8000000000000001E-2</v>
      </c>
      <c r="E8" s="1">
        <v>5.0999999999999997E-2</v>
      </c>
      <c r="F8" s="1">
        <v>2.5000000000000001E-2</v>
      </c>
      <c r="G8" s="1">
        <v>3.4000000000000002E-2</v>
      </c>
      <c r="H8" s="1">
        <v>1.7999999999999999E-2</v>
      </c>
      <c r="I8" s="1">
        <v>0.02</v>
      </c>
    </row>
    <row r="9" spans="1:9">
      <c r="A9">
        <v>8</v>
      </c>
      <c r="B9" t="s">
        <v>13</v>
      </c>
      <c r="C9" s="1">
        <v>0.01</v>
      </c>
      <c r="D9" s="1">
        <v>1E-3</v>
      </c>
      <c r="E9" s="1">
        <v>4.0000000000000001E-3</v>
      </c>
      <c r="F9" s="1">
        <v>1.4E-2</v>
      </c>
      <c r="G9" s="1">
        <v>1.9E-2</v>
      </c>
      <c r="H9" s="1">
        <v>8.0000000000000002E-3</v>
      </c>
      <c r="I9" s="1">
        <v>1.2E-2</v>
      </c>
    </row>
    <row r="10" spans="1:9">
      <c r="A10">
        <v>9</v>
      </c>
      <c r="B10" t="s">
        <v>12</v>
      </c>
      <c r="C10" s="1">
        <v>1.2999999999999999E-2</v>
      </c>
      <c r="D10" s="1">
        <v>2.7E-2</v>
      </c>
      <c r="E10" s="1">
        <v>1.7999999999999999E-2</v>
      </c>
      <c r="F10" s="1">
        <v>1.2999999999999999E-2</v>
      </c>
      <c r="G10" s="1">
        <v>8.9999999999999993E-3</v>
      </c>
      <c r="H10" s="1">
        <v>1.0999999999999999E-2</v>
      </c>
      <c r="I10" s="1">
        <v>1.0999999999999999E-2</v>
      </c>
    </row>
    <row r="11" spans="1:9">
      <c r="A11">
        <v>10</v>
      </c>
      <c r="B11" t="s">
        <v>8</v>
      </c>
      <c r="C11" s="1">
        <v>1.7999999999999999E-2</v>
      </c>
      <c r="D11" s="1">
        <v>3.2000000000000001E-2</v>
      </c>
      <c r="E11" s="1">
        <v>1.7999999999999999E-2</v>
      </c>
      <c r="F11" s="1">
        <v>2.7E-2</v>
      </c>
      <c r="G11" s="1">
        <v>2.4E-2</v>
      </c>
      <c r="H11" s="1">
        <v>1.7000000000000001E-2</v>
      </c>
      <c r="I11" s="1">
        <v>0.01</v>
      </c>
    </row>
    <row r="12" spans="1:9">
      <c r="A12">
        <v>11</v>
      </c>
      <c r="B12" t="s">
        <v>9</v>
      </c>
      <c r="C12" s="1">
        <v>1.6E-2</v>
      </c>
      <c r="D12" s="1">
        <v>3.7999999999999999E-2</v>
      </c>
      <c r="E12" s="1">
        <v>2.7E-2</v>
      </c>
      <c r="F12" s="1">
        <v>1.4999999999999999E-2</v>
      </c>
      <c r="G12" s="1">
        <v>8.9999999999999993E-3</v>
      </c>
      <c r="H12" s="1">
        <v>1.4999999999999999E-2</v>
      </c>
      <c r="I12" s="1">
        <v>8.9999999999999993E-3</v>
      </c>
    </row>
    <row r="13" spans="1:9">
      <c r="A13">
        <v>12</v>
      </c>
      <c r="B13" t="s">
        <v>10</v>
      </c>
      <c r="C13" s="1">
        <v>1.4E-2</v>
      </c>
      <c r="D13" s="1">
        <v>2.5000000000000001E-2</v>
      </c>
      <c r="E13" s="1">
        <v>2.1999999999999999E-2</v>
      </c>
      <c r="F13" s="1">
        <v>0.01</v>
      </c>
      <c r="G13" s="1">
        <v>1.2999999999999999E-2</v>
      </c>
      <c r="H13" s="1">
        <v>1.4999999999999999E-2</v>
      </c>
      <c r="I13" s="1">
        <v>8.9999999999999993E-3</v>
      </c>
    </row>
    <row r="14" spans="1:9">
      <c r="A14">
        <v>13</v>
      </c>
      <c r="B14" t="s">
        <v>17</v>
      </c>
      <c r="C14" s="1">
        <v>5.0000000000000001E-3</v>
      </c>
      <c r="D14" s="1">
        <v>1E-3</v>
      </c>
      <c r="E14" s="1">
        <v>2E-3</v>
      </c>
      <c r="F14" s="1">
        <v>3.0000000000000001E-3</v>
      </c>
      <c r="G14" s="1">
        <v>2E-3</v>
      </c>
      <c r="H14" s="1">
        <v>7.0000000000000001E-3</v>
      </c>
      <c r="I14" s="1">
        <v>8.9999999999999993E-3</v>
      </c>
    </row>
    <row r="15" spans="1:9">
      <c r="A15">
        <v>14</v>
      </c>
      <c r="B15" t="s">
        <v>16</v>
      </c>
      <c r="C15" s="1">
        <v>8.0000000000000002E-3</v>
      </c>
      <c r="D15" s="1">
        <v>1.4999999999999999E-2</v>
      </c>
      <c r="E15" s="1">
        <v>1.2999999999999999E-2</v>
      </c>
      <c r="F15" s="1">
        <v>5.0000000000000001E-3</v>
      </c>
      <c r="G15" s="1">
        <v>7.0000000000000001E-3</v>
      </c>
      <c r="H15" s="1">
        <v>5.0000000000000001E-3</v>
      </c>
      <c r="I15" s="1">
        <v>7.0000000000000001E-3</v>
      </c>
    </row>
    <row r="16" spans="1:9">
      <c r="A16">
        <v>15</v>
      </c>
      <c r="B16" t="s">
        <v>7</v>
      </c>
      <c r="C16" s="1">
        <v>0.02</v>
      </c>
      <c r="D16" s="1">
        <v>4.4999999999999998E-2</v>
      </c>
      <c r="E16" s="1">
        <v>2.1000000000000001E-2</v>
      </c>
      <c r="F16" s="1">
        <v>3.5000000000000003E-2</v>
      </c>
      <c r="G16" s="1">
        <v>2.8000000000000001E-2</v>
      </c>
      <c r="H16" s="1">
        <v>1.9E-2</v>
      </c>
      <c r="I16" s="1">
        <v>5.0000000000000001E-3</v>
      </c>
    </row>
    <row r="17" spans="1:9">
      <c r="A17">
        <v>16</v>
      </c>
      <c r="B17" t="s">
        <v>18</v>
      </c>
      <c r="C17" s="1">
        <v>5.0000000000000001E-3</v>
      </c>
      <c r="D17" s="1">
        <v>7.0000000000000001E-3</v>
      </c>
      <c r="E17" s="1">
        <v>8.0000000000000002E-3</v>
      </c>
      <c r="F17" s="1">
        <v>5.0000000000000001E-3</v>
      </c>
      <c r="G17" s="1">
        <v>2E-3</v>
      </c>
      <c r="H17" s="1">
        <v>4.0000000000000001E-3</v>
      </c>
      <c r="I17" s="1">
        <v>5.0000000000000001E-3</v>
      </c>
    </row>
    <row r="18" spans="1:9">
      <c r="A18">
        <v>17</v>
      </c>
      <c r="B18" t="s">
        <v>14</v>
      </c>
      <c r="C18" s="1">
        <v>8.0000000000000002E-3</v>
      </c>
      <c r="D18" s="1">
        <v>0.02</v>
      </c>
      <c r="E18" s="1">
        <v>1.7000000000000001E-2</v>
      </c>
      <c r="F18" s="1">
        <v>5.0000000000000001E-3</v>
      </c>
      <c r="G18" s="1">
        <v>1.2E-2</v>
      </c>
      <c r="H18" s="1">
        <v>2E-3</v>
      </c>
      <c r="I18" s="1">
        <v>4.0000000000000001E-3</v>
      </c>
    </row>
    <row r="19" spans="1:9">
      <c r="A19">
        <v>18</v>
      </c>
      <c r="B19" t="s">
        <v>15</v>
      </c>
      <c r="C19" s="1">
        <v>8.0000000000000002E-3</v>
      </c>
      <c r="D19" s="1">
        <v>1.0999999999999999E-2</v>
      </c>
      <c r="E19" s="1">
        <v>1.2999999999999999E-2</v>
      </c>
      <c r="F19" s="1">
        <v>2E-3</v>
      </c>
      <c r="G19" s="1">
        <v>1.0999999999999999E-2</v>
      </c>
      <c r="H19" s="1">
        <v>8.0000000000000002E-3</v>
      </c>
      <c r="I19" s="1">
        <v>4.0000000000000001E-3</v>
      </c>
    </row>
    <row r="20" spans="1:9">
      <c r="A20">
        <v>19</v>
      </c>
      <c r="B20" t="s">
        <v>11</v>
      </c>
      <c r="C20" s="1">
        <v>1.2999999999999999E-2</v>
      </c>
      <c r="D20" s="1">
        <v>3.7999999999999999E-2</v>
      </c>
      <c r="E20" s="1">
        <v>2.5999999999999999E-2</v>
      </c>
      <c r="F20" s="1">
        <v>7.0000000000000001E-3</v>
      </c>
      <c r="G20" s="1">
        <v>0.01</v>
      </c>
      <c r="H20" s="1">
        <v>1.2999999999999999E-2</v>
      </c>
      <c r="I20" s="1">
        <v>3.0000000000000001E-3</v>
      </c>
    </row>
    <row r="21" spans="1:9">
      <c r="A21">
        <v>20</v>
      </c>
      <c r="B21" t="s">
        <v>19</v>
      </c>
      <c r="C21" s="1">
        <v>4.0000000000000001E-3</v>
      </c>
      <c r="D21" s="1">
        <v>8.0000000000000002E-3</v>
      </c>
      <c r="E21" s="1">
        <v>3.0000000000000001E-3</v>
      </c>
      <c r="F21" s="1">
        <v>8.9999999999999993E-3</v>
      </c>
      <c r="G21" s="1">
        <v>6.0000000000000001E-3</v>
      </c>
      <c r="H21" s="1">
        <v>3.0000000000000001E-3</v>
      </c>
      <c r="I21" s="1">
        <v>3.0000000000000001E-3</v>
      </c>
    </row>
    <row r="22" spans="1:9">
      <c r="A22">
        <v>21</v>
      </c>
      <c r="B22" t="s">
        <v>20</v>
      </c>
      <c r="C22" s="1">
        <v>4.0000000000000001E-3</v>
      </c>
      <c r="D22" s="1">
        <v>5.0000000000000001E-3</v>
      </c>
      <c r="E22" s="1">
        <v>4.0000000000000001E-3</v>
      </c>
      <c r="F22" s="1">
        <v>6.0000000000000001E-3</v>
      </c>
      <c r="G22" s="1">
        <v>4.0000000000000001E-3</v>
      </c>
      <c r="H22" s="1">
        <v>6.0000000000000001E-3</v>
      </c>
      <c r="I22" s="1">
        <v>3.0000000000000001E-3</v>
      </c>
    </row>
    <row r="23" spans="1:9">
      <c r="A23">
        <v>22</v>
      </c>
      <c r="B23" t="s">
        <v>23</v>
      </c>
      <c r="C23" s="1">
        <v>3.0000000000000001E-3</v>
      </c>
      <c r="D23" s="1">
        <v>0</v>
      </c>
      <c r="E23" s="1">
        <v>2E-3</v>
      </c>
      <c r="F23" s="1">
        <v>1E-3</v>
      </c>
      <c r="G23" s="1">
        <v>5.0000000000000001E-3</v>
      </c>
      <c r="H23" s="1">
        <v>4.0000000000000001E-3</v>
      </c>
      <c r="I23" s="1">
        <v>3.0000000000000001E-3</v>
      </c>
    </row>
    <row r="24" spans="1:9">
      <c r="A24">
        <v>23</v>
      </c>
      <c r="B24" t="s">
        <v>25</v>
      </c>
      <c r="C24" s="1">
        <v>3.0000000000000001E-3</v>
      </c>
      <c r="D24" s="1">
        <v>0.01</v>
      </c>
      <c r="E24" s="1">
        <v>3.0000000000000001E-3</v>
      </c>
      <c r="F24" s="1">
        <v>1E-3</v>
      </c>
      <c r="G24" s="1">
        <v>1E-3</v>
      </c>
      <c r="H24" s="1">
        <v>2E-3</v>
      </c>
      <c r="I24" s="1">
        <v>3.0000000000000001E-3</v>
      </c>
    </row>
    <row r="25" spans="1:9">
      <c r="A25">
        <v>24</v>
      </c>
      <c r="B25" t="s">
        <v>28</v>
      </c>
      <c r="C25" s="1">
        <v>3.0000000000000001E-3</v>
      </c>
      <c r="D25" s="1">
        <v>0</v>
      </c>
      <c r="E25" s="1">
        <v>0</v>
      </c>
      <c r="F25" s="1">
        <v>1E-3</v>
      </c>
      <c r="G25" s="1">
        <v>2E-3</v>
      </c>
      <c r="H25" s="1">
        <v>5.0000000000000001E-3</v>
      </c>
      <c r="I25" s="1">
        <v>3.0000000000000001E-3</v>
      </c>
    </row>
    <row r="26" spans="1:9">
      <c r="A26">
        <v>25</v>
      </c>
      <c r="B26" t="s">
        <v>32</v>
      </c>
      <c r="C26" s="1">
        <v>2E-3</v>
      </c>
      <c r="D26" s="1">
        <v>0</v>
      </c>
      <c r="E26" s="1">
        <v>0</v>
      </c>
      <c r="F26" s="1">
        <v>0</v>
      </c>
      <c r="G26" s="1">
        <v>0</v>
      </c>
      <c r="H26" s="1">
        <v>2E-3</v>
      </c>
      <c r="I26" s="1">
        <v>3.0000000000000001E-3</v>
      </c>
    </row>
    <row r="27" spans="1:9">
      <c r="A27">
        <v>26</v>
      </c>
      <c r="B27" t="s">
        <v>21</v>
      </c>
      <c r="C27" s="1">
        <v>4.0000000000000001E-3</v>
      </c>
      <c r="D27" s="1">
        <v>1.0999999999999999E-2</v>
      </c>
      <c r="E27" s="1">
        <v>2E-3</v>
      </c>
      <c r="F27" s="1">
        <v>4.0000000000000001E-3</v>
      </c>
      <c r="G27" s="1">
        <v>5.0000000000000001E-3</v>
      </c>
      <c r="H27" s="1">
        <v>3.0000000000000001E-3</v>
      </c>
      <c r="I27" s="1">
        <v>2E-3</v>
      </c>
    </row>
    <row r="28" spans="1:9">
      <c r="A28">
        <v>27</v>
      </c>
      <c r="B28" t="s">
        <v>27</v>
      </c>
      <c r="C28" s="1">
        <v>3.0000000000000001E-3</v>
      </c>
      <c r="D28" s="1">
        <v>1.2E-2</v>
      </c>
      <c r="E28" s="1">
        <v>6.0000000000000001E-3</v>
      </c>
      <c r="F28" s="1">
        <v>3.0000000000000001E-3</v>
      </c>
      <c r="G28" s="1">
        <v>2E-3</v>
      </c>
      <c r="H28" s="1">
        <v>0</v>
      </c>
      <c r="I28" s="1">
        <v>2E-3</v>
      </c>
    </row>
    <row r="29" spans="1:9">
      <c r="A29">
        <v>28</v>
      </c>
      <c r="B29" t="s">
        <v>24</v>
      </c>
      <c r="C29" s="1">
        <v>3.0000000000000001E-3</v>
      </c>
      <c r="D29" s="1">
        <v>1.0999999999999999E-2</v>
      </c>
      <c r="E29" s="1">
        <v>7.0000000000000001E-3</v>
      </c>
      <c r="F29" s="1">
        <v>1E-3</v>
      </c>
      <c r="G29" s="1">
        <v>2E-3</v>
      </c>
      <c r="H29" s="1">
        <v>1E-3</v>
      </c>
      <c r="I29" s="1">
        <v>1E-3</v>
      </c>
    </row>
    <row r="30" spans="1:9">
      <c r="A30">
        <v>29</v>
      </c>
      <c r="B30" t="s">
        <v>31</v>
      </c>
      <c r="C30" s="1">
        <v>2E-3</v>
      </c>
      <c r="D30" s="1">
        <v>7.0000000000000001E-3</v>
      </c>
      <c r="E30" s="1">
        <v>3.0000000000000001E-3</v>
      </c>
      <c r="F30" s="1">
        <v>2E-3</v>
      </c>
      <c r="G30" s="1">
        <v>0</v>
      </c>
      <c r="H30" s="1">
        <v>1E-3</v>
      </c>
      <c r="I30" s="1">
        <v>1E-3</v>
      </c>
    </row>
    <row r="31" spans="1:9">
      <c r="A31">
        <v>30</v>
      </c>
      <c r="B31" t="s">
        <v>34</v>
      </c>
      <c r="C31" s="1">
        <v>1E-3</v>
      </c>
      <c r="D31" s="1">
        <v>0</v>
      </c>
      <c r="E31" s="1">
        <v>1E-3</v>
      </c>
      <c r="F31" s="1">
        <v>3.0000000000000001E-3</v>
      </c>
      <c r="G31" s="1">
        <v>2E-3</v>
      </c>
      <c r="H31" s="1">
        <v>1E-3</v>
      </c>
      <c r="I31" s="1">
        <v>1E-3</v>
      </c>
    </row>
    <row r="32" spans="1:9">
      <c r="A32">
        <v>31</v>
      </c>
      <c r="B32" t="s">
        <v>22</v>
      </c>
      <c r="C32" s="1">
        <v>4.0000000000000001E-3</v>
      </c>
      <c r="D32" s="1">
        <v>0.01</v>
      </c>
      <c r="E32" s="1">
        <v>6.0000000000000001E-3</v>
      </c>
      <c r="F32" s="1">
        <v>8.9999999999999993E-3</v>
      </c>
      <c r="G32" s="1">
        <v>2E-3</v>
      </c>
      <c r="H32" s="1">
        <v>2E-3</v>
      </c>
      <c r="I32" s="1">
        <v>0</v>
      </c>
    </row>
    <row r="33" spans="1:9">
      <c r="A33">
        <v>32</v>
      </c>
      <c r="B33" t="s">
        <v>26</v>
      </c>
      <c r="C33" s="1">
        <v>3.0000000000000001E-3</v>
      </c>
      <c r="D33" s="1">
        <v>1.2E-2</v>
      </c>
      <c r="E33" s="1">
        <v>0.01</v>
      </c>
      <c r="F33" s="1">
        <v>0</v>
      </c>
      <c r="G33" s="1">
        <v>2E-3</v>
      </c>
      <c r="H33" s="1">
        <v>0</v>
      </c>
      <c r="I33" s="1">
        <v>0</v>
      </c>
    </row>
    <row r="34" spans="1:9">
      <c r="A34">
        <v>33</v>
      </c>
      <c r="B34" t="s">
        <v>29</v>
      </c>
      <c r="C34" s="1">
        <v>2E-3</v>
      </c>
      <c r="D34" s="1">
        <v>1E-3</v>
      </c>
      <c r="E34" s="1">
        <v>4.0000000000000001E-3</v>
      </c>
      <c r="F34" s="1">
        <v>8.0000000000000002E-3</v>
      </c>
      <c r="G34" s="1">
        <v>2E-3</v>
      </c>
      <c r="H34" s="1">
        <v>3.0000000000000001E-3</v>
      </c>
      <c r="I34" s="1">
        <v>0</v>
      </c>
    </row>
    <row r="35" spans="1:9">
      <c r="A35">
        <v>34</v>
      </c>
      <c r="B35" t="s">
        <v>30</v>
      </c>
      <c r="C35" s="1">
        <v>2E-3</v>
      </c>
      <c r="D35" s="1">
        <v>8.9999999999999993E-3</v>
      </c>
      <c r="E35" s="1">
        <v>5.0000000000000001E-3</v>
      </c>
      <c r="F35" s="1">
        <v>2E-3</v>
      </c>
      <c r="G35" s="1">
        <v>2E-3</v>
      </c>
      <c r="H35" s="1">
        <v>0</v>
      </c>
      <c r="I35" s="1">
        <v>0</v>
      </c>
    </row>
    <row r="36" spans="1:9">
      <c r="A36">
        <v>35</v>
      </c>
      <c r="B36" t="s">
        <v>33</v>
      </c>
      <c r="C36" s="1">
        <v>1E-3</v>
      </c>
      <c r="D36" s="1">
        <v>6.0000000000000001E-3</v>
      </c>
      <c r="E36" s="1">
        <v>4.0000000000000001E-3</v>
      </c>
      <c r="F36" s="1">
        <v>1E-3</v>
      </c>
      <c r="G36" s="1">
        <v>0</v>
      </c>
      <c r="H36" s="1">
        <v>1E-3</v>
      </c>
      <c r="I36" s="1">
        <v>0</v>
      </c>
    </row>
    <row r="37" spans="1:9">
      <c r="A37">
        <v>36</v>
      </c>
      <c r="B37" t="s">
        <v>35</v>
      </c>
      <c r="C37" s="1">
        <v>1E-3</v>
      </c>
      <c r="D37" s="1">
        <v>0</v>
      </c>
      <c r="E37" s="1">
        <v>0</v>
      </c>
      <c r="F37" s="1">
        <v>0</v>
      </c>
      <c r="G37" s="1">
        <v>2E-3</v>
      </c>
      <c r="H37" s="1">
        <v>2E-3</v>
      </c>
      <c r="I37" s="1">
        <v>0</v>
      </c>
    </row>
    <row r="38" spans="1:9">
      <c r="A38">
        <v>37</v>
      </c>
      <c r="B38" t="s">
        <v>36</v>
      </c>
      <c r="C38" s="1">
        <v>1E-3</v>
      </c>
      <c r="D38" s="1">
        <v>4.0000000000000001E-3</v>
      </c>
      <c r="E38" s="1">
        <v>4.0000000000000001E-3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>
        <v>38</v>
      </c>
      <c r="B39" t="s">
        <v>37</v>
      </c>
      <c r="C39" s="1">
        <v>0</v>
      </c>
      <c r="D39" s="1">
        <v>0</v>
      </c>
      <c r="E39" s="1">
        <v>1E-3</v>
      </c>
      <c r="F39" s="1">
        <v>0</v>
      </c>
      <c r="G39" s="1">
        <v>0</v>
      </c>
      <c r="H39" s="1">
        <v>0</v>
      </c>
      <c r="I39" s="1">
        <v>0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26"/>
  <sheetViews>
    <sheetView zoomScale="91" zoomScaleNormal="91" workbookViewId="0">
      <selection activeCell="C5" sqref="C5"/>
    </sheetView>
  </sheetViews>
  <sheetFormatPr defaultColWidth="11" defaultRowHeight="12.75"/>
  <cols>
    <col min="2" max="2" width="40.875" bestFit="1" customWidth="1"/>
  </cols>
  <sheetData>
    <row r="1" spans="1:3">
      <c r="B1" t="s">
        <v>41</v>
      </c>
      <c r="C1" t="s">
        <v>42</v>
      </c>
    </row>
    <row r="2" spans="1:3">
      <c r="A2">
        <v>1</v>
      </c>
      <c r="B2" t="s">
        <v>43</v>
      </c>
      <c r="C2" s="1">
        <f>'Sept Raw data'!I$2</f>
        <v>0.215</v>
      </c>
    </row>
    <row r="3" spans="1:3">
      <c r="A3">
        <v>2</v>
      </c>
      <c r="B3" t="s">
        <v>44</v>
      </c>
      <c r="C3" s="1">
        <f>SUM('Sept Raw data'!I$3)</f>
        <v>0.14000000000000001</v>
      </c>
    </row>
    <row r="4" spans="1:3">
      <c r="A4">
        <v>3</v>
      </c>
      <c r="B4" t="s">
        <v>49</v>
      </c>
      <c r="C4" s="1">
        <f>'Sept Raw data'!I$4</f>
        <v>9.5000000000000001E-2</v>
      </c>
    </row>
    <row r="5" spans="1:3">
      <c r="A5">
        <v>4</v>
      </c>
      <c r="B5" t="s">
        <v>39</v>
      </c>
      <c r="C5" s="1">
        <f>'Sept Raw data'!I$5</f>
        <v>7.9000000000000001E-2</v>
      </c>
    </row>
    <row r="6" spans="1:3">
      <c r="A6">
        <v>5</v>
      </c>
      <c r="B6" t="s">
        <v>50</v>
      </c>
      <c r="C6" s="1">
        <f>'Sept Raw data'!I$37</f>
        <v>0</v>
      </c>
    </row>
    <row r="7" spans="1:3">
      <c r="A7">
        <v>6</v>
      </c>
      <c r="B7" t="s">
        <v>40</v>
      </c>
      <c r="C7" s="1">
        <f>'Sept Raw data'!I$7</f>
        <v>2.5999999999999999E-2</v>
      </c>
    </row>
    <row r="8" spans="1:3">
      <c r="A8">
        <v>7</v>
      </c>
      <c r="B8" t="s">
        <v>45</v>
      </c>
      <c r="C8" s="1">
        <f>'Sept Raw data'!I$15</f>
        <v>7.0000000000000001E-3</v>
      </c>
    </row>
    <row r="9" spans="1:3">
      <c r="A9">
        <v>8</v>
      </c>
      <c r="B9" t="s">
        <v>46</v>
      </c>
      <c r="C9" s="1">
        <f>'Sept Raw data'!I$12</f>
        <v>8.9999999999999993E-3</v>
      </c>
    </row>
    <row r="10" spans="1:3">
      <c r="A10">
        <v>9</v>
      </c>
      <c r="B10" t="s">
        <v>47</v>
      </c>
      <c r="C10" s="1">
        <f>'Sept Raw data'!I$12</f>
        <v>8.9999999999999993E-3</v>
      </c>
    </row>
    <row r="11" spans="1:3">
      <c r="A11">
        <v>10</v>
      </c>
      <c r="B11" t="s">
        <v>48</v>
      </c>
      <c r="C11" s="1">
        <f>'Sept Raw data'!I$15</f>
        <v>7.0000000000000001E-3</v>
      </c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2:5">
      <c r="C17" s="1"/>
    </row>
    <row r="18" spans="2:5">
      <c r="C18" s="1"/>
    </row>
    <row r="19" spans="2:5">
      <c r="C19" s="1"/>
    </row>
    <row r="20" spans="2:5">
      <c r="C20" s="1"/>
    </row>
    <row r="21" spans="2:5">
      <c r="C21" s="1"/>
    </row>
    <row r="22" spans="2:5">
      <c r="C22" s="1"/>
    </row>
    <row r="26" spans="2:5">
      <c r="B26" s="1"/>
      <c r="C26" s="1"/>
      <c r="D26" s="1"/>
      <c r="E26" s="1"/>
    </row>
  </sheetData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K25" sqref="K25"/>
    </sheetView>
  </sheetViews>
  <sheetFormatPr defaultRowHeight="12.75"/>
  <cols>
    <col min="1" max="1" width="27.25" bestFit="1" customWidth="1"/>
    <col min="2" max="2" width="12.25" bestFit="1" customWidth="1"/>
    <col min="3" max="3" width="8.375" customWidth="1"/>
    <col min="4" max="9" width="10.25" bestFit="1" customWidth="1"/>
  </cols>
  <sheetData>
    <row r="1" spans="1:11">
      <c r="A1" s="2" t="s">
        <v>51</v>
      </c>
      <c r="B1" s="2" t="s">
        <v>59</v>
      </c>
      <c r="C1" s="2" t="s">
        <v>52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t="s">
        <v>66</v>
      </c>
    </row>
    <row r="2" spans="1:11">
      <c r="A2" s="4" t="s">
        <v>0</v>
      </c>
      <c r="B2" s="4"/>
      <c r="C2" s="4">
        <v>2595</v>
      </c>
      <c r="D2" s="4">
        <v>31</v>
      </c>
      <c r="E2" s="4">
        <v>187</v>
      </c>
      <c r="F2" s="4">
        <v>89</v>
      </c>
      <c r="G2" s="4">
        <v>278</v>
      </c>
      <c r="H2" s="4">
        <v>728</v>
      </c>
      <c r="I2" s="4">
        <v>1282</v>
      </c>
      <c r="J2" s="6">
        <f t="shared" ref="J2:J38" si="0">I2/$I$39</f>
        <v>0.24878711430234815</v>
      </c>
      <c r="K2">
        <v>1</v>
      </c>
    </row>
    <row r="3" spans="1:11">
      <c r="A3" s="4" t="s">
        <v>2</v>
      </c>
      <c r="B3" s="4"/>
      <c r="C3" s="4">
        <v>1754</v>
      </c>
      <c r="D3" s="4">
        <v>6</v>
      </c>
      <c r="E3" s="4">
        <v>38</v>
      </c>
      <c r="F3" s="4">
        <v>36</v>
      </c>
      <c r="G3" s="4">
        <v>142</v>
      </c>
      <c r="H3" s="4">
        <v>588</v>
      </c>
      <c r="I3" s="4">
        <v>944</v>
      </c>
      <c r="J3" s="6">
        <f t="shared" si="0"/>
        <v>0.18319425577333592</v>
      </c>
      <c r="K3">
        <v>2</v>
      </c>
    </row>
    <row r="4" spans="1:11">
      <c r="A4" s="4" t="s">
        <v>4</v>
      </c>
      <c r="B4" s="4"/>
      <c r="C4" s="4">
        <v>1065</v>
      </c>
      <c r="D4" s="4">
        <v>1</v>
      </c>
      <c r="E4" s="4">
        <v>7</v>
      </c>
      <c r="F4" s="4">
        <v>12</v>
      </c>
      <c r="G4" s="4">
        <v>36</v>
      </c>
      <c r="H4" s="4">
        <v>96</v>
      </c>
      <c r="I4" s="4">
        <v>913</v>
      </c>
      <c r="J4" s="6">
        <f t="shared" si="0"/>
        <v>0.17717834271298272</v>
      </c>
      <c r="K4">
        <v>3</v>
      </c>
    </row>
    <row r="5" spans="1:11">
      <c r="A5" s="5" t="s">
        <v>1</v>
      </c>
      <c r="B5" s="5"/>
      <c r="C5" s="5">
        <v>2361</v>
      </c>
      <c r="D5" s="5">
        <v>279</v>
      </c>
      <c r="E5" s="5">
        <v>436</v>
      </c>
      <c r="F5" s="5">
        <v>268</v>
      </c>
      <c r="G5" s="5">
        <v>392</v>
      </c>
      <c r="H5" s="5">
        <v>445</v>
      </c>
      <c r="I5" s="5">
        <v>541</v>
      </c>
      <c r="J5" s="6">
        <f t="shared" si="0"/>
        <v>0.10498738598874442</v>
      </c>
    </row>
    <row r="6" spans="1:11">
      <c r="A6" s="4" t="s">
        <v>3</v>
      </c>
      <c r="B6" s="4"/>
      <c r="C6" s="4">
        <v>888</v>
      </c>
      <c r="D6" s="4">
        <v>127</v>
      </c>
      <c r="E6" s="4">
        <v>110</v>
      </c>
      <c r="F6" s="4">
        <v>34</v>
      </c>
      <c r="G6" s="4">
        <v>106</v>
      </c>
      <c r="H6" s="4">
        <v>196</v>
      </c>
      <c r="I6" s="4">
        <v>315</v>
      </c>
      <c r="J6" s="6">
        <f t="shared" si="0"/>
        <v>6.1129439161653407E-2</v>
      </c>
      <c r="K6">
        <v>4</v>
      </c>
    </row>
    <row r="7" spans="1:11">
      <c r="A7" s="4" t="s">
        <v>5</v>
      </c>
      <c r="B7" s="4"/>
      <c r="C7" s="4">
        <v>646</v>
      </c>
      <c r="D7" s="4">
        <v>37</v>
      </c>
      <c r="E7" s="4">
        <v>89</v>
      </c>
      <c r="F7" s="4">
        <v>33</v>
      </c>
      <c r="G7" s="4">
        <v>98</v>
      </c>
      <c r="H7" s="4">
        <v>175</v>
      </c>
      <c r="I7" s="4">
        <v>214</v>
      </c>
      <c r="J7" s="6">
        <f t="shared" si="0"/>
        <v>4.1529206287599457E-2</v>
      </c>
      <c r="K7">
        <v>5</v>
      </c>
    </row>
    <row r="8" spans="1:11">
      <c r="A8" s="4" t="s">
        <v>6</v>
      </c>
      <c r="B8" s="4"/>
      <c r="C8" s="4">
        <v>521</v>
      </c>
      <c r="D8" s="4">
        <v>69</v>
      </c>
      <c r="E8" s="4">
        <v>111</v>
      </c>
      <c r="F8" s="4">
        <v>30</v>
      </c>
      <c r="G8" s="4">
        <v>86</v>
      </c>
      <c r="H8" s="4">
        <v>83</v>
      </c>
      <c r="I8" s="4">
        <v>142</v>
      </c>
      <c r="J8" s="6">
        <f t="shared" si="0"/>
        <v>2.7556763050650107E-2</v>
      </c>
      <c r="K8">
        <v>6</v>
      </c>
    </row>
    <row r="9" spans="1:11">
      <c r="A9" s="5" t="s">
        <v>13</v>
      </c>
      <c r="B9" s="5"/>
      <c r="C9" s="5">
        <v>190</v>
      </c>
      <c r="D9" s="5">
        <v>1</v>
      </c>
      <c r="E9" s="5">
        <v>8</v>
      </c>
      <c r="F9" s="5">
        <v>16</v>
      </c>
      <c r="G9" s="5">
        <v>47</v>
      </c>
      <c r="H9" s="5">
        <v>36</v>
      </c>
      <c r="I9" s="5">
        <v>82</v>
      </c>
      <c r="J9" s="6">
        <f t="shared" si="0"/>
        <v>1.5913060353192315E-2</v>
      </c>
    </row>
    <row r="10" spans="1:11">
      <c r="A10" s="4" t="s">
        <v>12</v>
      </c>
      <c r="B10" s="4"/>
      <c r="C10" s="4">
        <v>241</v>
      </c>
      <c r="D10" s="4">
        <v>39</v>
      </c>
      <c r="E10" s="4">
        <v>39</v>
      </c>
      <c r="F10" s="4">
        <v>15</v>
      </c>
      <c r="G10" s="4">
        <v>24</v>
      </c>
      <c r="H10" s="4">
        <v>48</v>
      </c>
      <c r="I10" s="4">
        <v>76</v>
      </c>
      <c r="J10" s="6">
        <f t="shared" si="0"/>
        <v>1.4748690083446536E-2</v>
      </c>
      <c r="K10">
        <v>7</v>
      </c>
    </row>
    <row r="11" spans="1:11">
      <c r="A11" s="4" t="s">
        <v>17</v>
      </c>
      <c r="B11" s="4"/>
      <c r="C11" s="4">
        <v>117</v>
      </c>
      <c r="D11" s="4">
        <v>2</v>
      </c>
      <c r="E11" s="4">
        <v>5</v>
      </c>
      <c r="F11" s="4">
        <v>3</v>
      </c>
      <c r="G11" s="4">
        <v>5</v>
      </c>
      <c r="H11" s="4">
        <v>33</v>
      </c>
      <c r="I11" s="4">
        <v>69</v>
      </c>
      <c r="J11" s="6">
        <f t="shared" si="0"/>
        <v>1.3390258102076461E-2</v>
      </c>
      <c r="K11">
        <v>8</v>
      </c>
    </row>
    <row r="12" spans="1:11">
      <c r="A12" s="5" t="s">
        <v>8</v>
      </c>
      <c r="B12" s="5"/>
      <c r="C12" s="5">
        <v>317</v>
      </c>
      <c r="D12" s="5">
        <v>46</v>
      </c>
      <c r="E12" s="5">
        <v>39</v>
      </c>
      <c r="F12" s="5">
        <v>32</v>
      </c>
      <c r="G12" s="5">
        <v>62</v>
      </c>
      <c r="H12" s="5">
        <v>76</v>
      </c>
      <c r="I12" s="5">
        <v>62</v>
      </c>
      <c r="J12" s="6">
        <f t="shared" si="0"/>
        <v>1.2031826120706385E-2</v>
      </c>
    </row>
    <row r="13" spans="1:11">
      <c r="A13" s="4" t="s">
        <v>16</v>
      </c>
      <c r="B13" s="4"/>
      <c r="C13" s="4">
        <v>155</v>
      </c>
      <c r="D13" s="4">
        <v>22</v>
      </c>
      <c r="E13" s="4">
        <v>27</v>
      </c>
      <c r="F13" s="4">
        <v>6</v>
      </c>
      <c r="G13" s="4">
        <v>17</v>
      </c>
      <c r="H13" s="4">
        <v>21</v>
      </c>
      <c r="I13" s="4">
        <v>62</v>
      </c>
      <c r="J13" s="6">
        <f t="shared" si="0"/>
        <v>1.2031826120706385E-2</v>
      </c>
      <c r="K13">
        <v>9</v>
      </c>
    </row>
    <row r="14" spans="1:11">
      <c r="A14" s="4" t="s">
        <v>9</v>
      </c>
      <c r="B14" s="4"/>
      <c r="C14" s="4">
        <v>278</v>
      </c>
      <c r="D14" s="4">
        <v>55</v>
      </c>
      <c r="E14" s="4">
        <v>58</v>
      </c>
      <c r="F14" s="4">
        <v>18</v>
      </c>
      <c r="G14" s="4">
        <v>22</v>
      </c>
      <c r="H14" s="4">
        <v>69</v>
      </c>
      <c r="I14" s="4">
        <v>56</v>
      </c>
      <c r="J14" s="6">
        <f t="shared" si="0"/>
        <v>1.0867455850960606E-2</v>
      </c>
      <c r="K14">
        <v>10</v>
      </c>
    </row>
    <row r="15" spans="1:11">
      <c r="A15" t="s">
        <v>10</v>
      </c>
      <c r="C15">
        <v>249</v>
      </c>
      <c r="D15">
        <v>36</v>
      </c>
      <c r="E15">
        <v>46</v>
      </c>
      <c r="F15">
        <v>13</v>
      </c>
      <c r="G15">
        <v>33</v>
      </c>
      <c r="H15">
        <v>67</v>
      </c>
      <c r="I15">
        <v>54</v>
      </c>
      <c r="J15" s="6">
        <f t="shared" si="0"/>
        <v>1.0479332427712013E-2</v>
      </c>
    </row>
    <row r="16" spans="1:11">
      <c r="A16" t="s">
        <v>18</v>
      </c>
      <c r="C16">
        <v>97</v>
      </c>
      <c r="D16">
        <v>10</v>
      </c>
      <c r="E16">
        <v>17</v>
      </c>
      <c r="F16">
        <v>6</v>
      </c>
      <c r="G16">
        <v>6</v>
      </c>
      <c r="H16">
        <v>19</v>
      </c>
      <c r="I16">
        <v>39</v>
      </c>
      <c r="J16" s="6">
        <f t="shared" si="0"/>
        <v>7.5684067533475646E-3</v>
      </c>
    </row>
    <row r="17" spans="1:10">
      <c r="A17" t="s">
        <v>7</v>
      </c>
      <c r="C17">
        <v>341</v>
      </c>
      <c r="D17">
        <v>64</v>
      </c>
      <c r="E17">
        <v>45</v>
      </c>
      <c r="F17">
        <v>42</v>
      </c>
      <c r="G17">
        <v>72</v>
      </c>
      <c r="H17">
        <v>87</v>
      </c>
      <c r="I17">
        <v>31</v>
      </c>
      <c r="J17" s="6">
        <f t="shared" si="0"/>
        <v>6.0159130603531924E-3</v>
      </c>
    </row>
    <row r="18" spans="1:10">
      <c r="A18" t="s">
        <v>11</v>
      </c>
      <c r="C18">
        <v>233</v>
      </c>
      <c r="D18">
        <v>55</v>
      </c>
      <c r="E18">
        <v>56</v>
      </c>
      <c r="F18">
        <v>8</v>
      </c>
      <c r="G18">
        <v>26</v>
      </c>
      <c r="H18">
        <v>59</v>
      </c>
      <c r="I18">
        <v>29</v>
      </c>
      <c r="J18" s="6">
        <f t="shared" si="0"/>
        <v>5.6277896371045993E-3</v>
      </c>
    </row>
    <row r="19" spans="1:10">
      <c r="A19" t="s">
        <v>14</v>
      </c>
      <c r="C19">
        <v>138</v>
      </c>
      <c r="D19">
        <v>29</v>
      </c>
      <c r="E19">
        <v>36</v>
      </c>
      <c r="F19">
        <v>6</v>
      </c>
      <c r="G19">
        <v>31</v>
      </c>
      <c r="H19">
        <v>11</v>
      </c>
      <c r="I19">
        <v>25</v>
      </c>
      <c r="J19" s="6">
        <f t="shared" si="0"/>
        <v>4.8515427906074132E-3</v>
      </c>
    </row>
    <row r="20" spans="1:10">
      <c r="A20" t="s">
        <v>15</v>
      </c>
      <c r="C20">
        <v>135</v>
      </c>
      <c r="D20">
        <v>16</v>
      </c>
      <c r="E20">
        <v>28</v>
      </c>
      <c r="F20">
        <v>2</v>
      </c>
      <c r="G20">
        <v>28</v>
      </c>
      <c r="H20">
        <v>36</v>
      </c>
      <c r="I20">
        <v>25</v>
      </c>
      <c r="J20" s="6">
        <f t="shared" si="0"/>
        <v>4.8515427906074132E-3</v>
      </c>
    </row>
    <row r="21" spans="1:10">
      <c r="A21" t="s">
        <v>23</v>
      </c>
      <c r="C21">
        <v>62</v>
      </c>
      <c r="D21">
        <v>0</v>
      </c>
      <c r="E21">
        <v>5</v>
      </c>
      <c r="F21">
        <v>2</v>
      </c>
      <c r="G21">
        <v>13</v>
      </c>
      <c r="H21">
        <v>18</v>
      </c>
      <c r="I21">
        <v>24</v>
      </c>
      <c r="J21" s="6">
        <f t="shared" si="0"/>
        <v>4.6574810789831167E-3</v>
      </c>
    </row>
    <row r="22" spans="1:10">
      <c r="A22" t="s">
        <v>19</v>
      </c>
      <c r="C22">
        <v>81</v>
      </c>
      <c r="D22">
        <v>12</v>
      </c>
      <c r="E22">
        <v>7</v>
      </c>
      <c r="F22">
        <v>10</v>
      </c>
      <c r="G22">
        <v>14</v>
      </c>
      <c r="H22">
        <v>15</v>
      </c>
      <c r="I22">
        <v>23</v>
      </c>
      <c r="J22" s="6">
        <f t="shared" si="0"/>
        <v>4.4634193673588202E-3</v>
      </c>
    </row>
    <row r="23" spans="1:10">
      <c r="A23" t="s">
        <v>28</v>
      </c>
      <c r="C23">
        <v>54</v>
      </c>
      <c r="D23">
        <v>0</v>
      </c>
      <c r="E23">
        <v>1</v>
      </c>
      <c r="F23">
        <v>1</v>
      </c>
      <c r="G23">
        <v>6</v>
      </c>
      <c r="H23">
        <v>23</v>
      </c>
      <c r="I23">
        <v>23</v>
      </c>
      <c r="J23" s="6">
        <f t="shared" si="0"/>
        <v>4.4634193673588202E-3</v>
      </c>
    </row>
    <row r="24" spans="1:10">
      <c r="A24" t="s">
        <v>20</v>
      </c>
      <c r="C24">
        <v>81</v>
      </c>
      <c r="D24">
        <v>7</v>
      </c>
      <c r="E24">
        <v>8</v>
      </c>
      <c r="F24">
        <v>8</v>
      </c>
      <c r="G24">
        <v>10</v>
      </c>
      <c r="H24">
        <v>26</v>
      </c>
      <c r="I24">
        <v>22</v>
      </c>
      <c r="J24" s="6">
        <f t="shared" si="0"/>
        <v>4.2693576557345236E-3</v>
      </c>
    </row>
    <row r="25" spans="1:10">
      <c r="A25" t="s">
        <v>32</v>
      </c>
      <c r="C25">
        <v>31</v>
      </c>
      <c r="D25">
        <v>0</v>
      </c>
      <c r="E25">
        <v>1</v>
      </c>
      <c r="F25">
        <v>0</v>
      </c>
      <c r="G25">
        <v>1</v>
      </c>
      <c r="H25">
        <v>11</v>
      </c>
      <c r="I25">
        <v>18</v>
      </c>
      <c r="J25" s="6">
        <f t="shared" si="0"/>
        <v>3.4931108092373375E-3</v>
      </c>
    </row>
    <row r="26" spans="1:10">
      <c r="A26" t="s">
        <v>27</v>
      </c>
      <c r="C26">
        <v>52</v>
      </c>
      <c r="D26">
        <v>17</v>
      </c>
      <c r="E26">
        <v>12</v>
      </c>
      <c r="F26">
        <v>3</v>
      </c>
      <c r="G26">
        <v>4</v>
      </c>
      <c r="H26">
        <v>2</v>
      </c>
      <c r="I26">
        <v>14</v>
      </c>
      <c r="J26" s="6">
        <f t="shared" si="0"/>
        <v>2.7168639627401514E-3</v>
      </c>
    </row>
    <row r="27" spans="1:10">
      <c r="A27" t="s">
        <v>25</v>
      </c>
      <c r="C27">
        <v>51</v>
      </c>
      <c r="D27">
        <v>15</v>
      </c>
      <c r="E27">
        <v>7</v>
      </c>
      <c r="F27">
        <v>1</v>
      </c>
      <c r="G27">
        <v>3</v>
      </c>
      <c r="H27">
        <v>11</v>
      </c>
      <c r="I27">
        <v>14</v>
      </c>
      <c r="J27" s="6">
        <f t="shared" si="0"/>
        <v>2.7168639627401514E-3</v>
      </c>
    </row>
    <row r="28" spans="1:10">
      <c r="A28" t="s">
        <v>21</v>
      </c>
      <c r="C28">
        <v>66</v>
      </c>
      <c r="D28">
        <v>16</v>
      </c>
      <c r="E28">
        <v>5</v>
      </c>
      <c r="F28">
        <v>5</v>
      </c>
      <c r="G28">
        <v>13</v>
      </c>
      <c r="H28">
        <v>15</v>
      </c>
      <c r="I28">
        <v>12</v>
      </c>
      <c r="J28" s="6">
        <f t="shared" si="0"/>
        <v>2.3287405394915583E-3</v>
      </c>
    </row>
    <row r="29" spans="1:10">
      <c r="A29" t="s">
        <v>31</v>
      </c>
      <c r="C29">
        <v>33</v>
      </c>
      <c r="D29">
        <v>10</v>
      </c>
      <c r="E29">
        <v>7</v>
      </c>
      <c r="F29">
        <v>2</v>
      </c>
      <c r="G29">
        <v>0</v>
      </c>
      <c r="H29">
        <v>4</v>
      </c>
      <c r="I29">
        <v>10</v>
      </c>
      <c r="J29" s="6">
        <f t="shared" si="0"/>
        <v>1.9406171162429653E-3</v>
      </c>
    </row>
    <row r="30" spans="1:10">
      <c r="A30" t="s">
        <v>24</v>
      </c>
      <c r="C30">
        <v>49</v>
      </c>
      <c r="D30">
        <v>16</v>
      </c>
      <c r="E30">
        <v>16</v>
      </c>
      <c r="F30">
        <v>1</v>
      </c>
      <c r="G30">
        <v>6</v>
      </c>
      <c r="H30">
        <v>3</v>
      </c>
      <c r="I30">
        <v>7</v>
      </c>
      <c r="J30" s="6">
        <f t="shared" si="0"/>
        <v>1.3584319813700757E-3</v>
      </c>
    </row>
    <row r="31" spans="1:10">
      <c r="A31" t="s">
        <v>29</v>
      </c>
      <c r="C31">
        <v>42</v>
      </c>
      <c r="D31">
        <v>1</v>
      </c>
      <c r="E31">
        <v>8</v>
      </c>
      <c r="F31">
        <v>9</v>
      </c>
      <c r="G31">
        <v>6</v>
      </c>
      <c r="H31">
        <v>12</v>
      </c>
      <c r="I31">
        <v>6</v>
      </c>
      <c r="J31" s="6">
        <f t="shared" si="0"/>
        <v>1.1643702697457792E-3</v>
      </c>
    </row>
    <row r="32" spans="1:10">
      <c r="A32" t="s">
        <v>34</v>
      </c>
      <c r="C32">
        <v>22</v>
      </c>
      <c r="D32">
        <v>0</v>
      </c>
      <c r="E32">
        <v>2</v>
      </c>
      <c r="F32">
        <v>4</v>
      </c>
      <c r="G32">
        <v>6</v>
      </c>
      <c r="H32">
        <v>5</v>
      </c>
      <c r="I32">
        <v>5</v>
      </c>
      <c r="J32" s="6">
        <f t="shared" si="0"/>
        <v>9.7030855812148264E-4</v>
      </c>
    </row>
    <row r="33" spans="1:10">
      <c r="A33" t="s">
        <v>35</v>
      </c>
      <c r="C33">
        <v>19</v>
      </c>
      <c r="D33">
        <v>0</v>
      </c>
      <c r="E33">
        <v>1</v>
      </c>
      <c r="F33">
        <v>0</v>
      </c>
      <c r="G33">
        <v>5</v>
      </c>
      <c r="H33">
        <v>8</v>
      </c>
      <c r="I33">
        <v>5</v>
      </c>
      <c r="J33" s="6">
        <f t="shared" si="0"/>
        <v>9.7030855812148264E-4</v>
      </c>
    </row>
    <row r="34" spans="1:10">
      <c r="A34" t="s">
        <v>26</v>
      </c>
      <c r="C34">
        <v>50</v>
      </c>
      <c r="D34">
        <v>17</v>
      </c>
      <c r="E34">
        <v>22</v>
      </c>
      <c r="F34">
        <v>0</v>
      </c>
      <c r="G34">
        <v>5</v>
      </c>
      <c r="H34">
        <v>2</v>
      </c>
      <c r="I34">
        <v>4</v>
      </c>
      <c r="J34" s="6">
        <f t="shared" si="0"/>
        <v>7.7624684649718612E-4</v>
      </c>
    </row>
    <row r="35" spans="1:10">
      <c r="A35" t="s">
        <v>22</v>
      </c>
      <c r="C35">
        <v>57</v>
      </c>
      <c r="D35">
        <v>15</v>
      </c>
      <c r="E35">
        <v>13</v>
      </c>
      <c r="F35">
        <v>11</v>
      </c>
      <c r="G35">
        <v>6</v>
      </c>
      <c r="H35">
        <v>10</v>
      </c>
      <c r="I35">
        <v>2</v>
      </c>
      <c r="J35" s="6">
        <f t="shared" si="0"/>
        <v>3.8812342324859306E-4</v>
      </c>
    </row>
    <row r="36" spans="1:10">
      <c r="A36" t="s">
        <v>33</v>
      </c>
      <c r="C36">
        <v>23</v>
      </c>
      <c r="D36">
        <v>8</v>
      </c>
      <c r="E36">
        <v>8</v>
      </c>
      <c r="F36">
        <v>1</v>
      </c>
      <c r="G36">
        <v>1</v>
      </c>
      <c r="H36">
        <v>3</v>
      </c>
      <c r="I36">
        <v>2</v>
      </c>
      <c r="J36" s="6">
        <f t="shared" si="0"/>
        <v>3.8812342324859306E-4</v>
      </c>
    </row>
    <row r="37" spans="1:10">
      <c r="A37" t="s">
        <v>36</v>
      </c>
      <c r="C37">
        <v>15</v>
      </c>
      <c r="D37">
        <v>6</v>
      </c>
      <c r="E37">
        <v>7</v>
      </c>
      <c r="F37">
        <v>0</v>
      </c>
      <c r="G37">
        <v>0</v>
      </c>
      <c r="H37">
        <v>1</v>
      </c>
      <c r="I37">
        <v>1</v>
      </c>
      <c r="J37" s="6">
        <f t="shared" si="0"/>
        <v>1.9406171162429653E-4</v>
      </c>
    </row>
    <row r="38" spans="1:10">
      <c r="A38" t="s">
        <v>30</v>
      </c>
      <c r="C38">
        <v>30</v>
      </c>
      <c r="D38">
        <v>13</v>
      </c>
      <c r="E38">
        <v>10</v>
      </c>
      <c r="F38">
        <v>2</v>
      </c>
      <c r="G38">
        <v>5</v>
      </c>
      <c r="H38">
        <v>0</v>
      </c>
      <c r="I38">
        <v>0</v>
      </c>
      <c r="J38" s="6">
        <f t="shared" si="0"/>
        <v>0</v>
      </c>
    </row>
    <row r="39" spans="1:10">
      <c r="B39" s="3" t="s">
        <v>58</v>
      </c>
      <c r="C39">
        <f>SUM(C2:C38)</f>
        <v>13139</v>
      </c>
      <c r="D39">
        <f>SUM(D2:D38)</f>
        <v>1078</v>
      </c>
      <c r="E39">
        <f>SUM(E2:E38)</f>
        <v>1522</v>
      </c>
      <c r="F39">
        <f>SUM(F2:F38)</f>
        <v>729</v>
      </c>
      <c r="G39">
        <f>SUM(G2:G38)</f>
        <v>1615</v>
      </c>
      <c r="H39">
        <f>SUM(H2:H38)</f>
        <v>3042</v>
      </c>
      <c r="I39">
        <f>SUM(I2:I38)</f>
        <v>5153</v>
      </c>
    </row>
    <row r="40" spans="1:10">
      <c r="A40" t="s">
        <v>53</v>
      </c>
    </row>
    <row r="41" spans="1:10">
      <c r="C41" s="1"/>
      <c r="D41" s="1"/>
      <c r="E41" s="1"/>
      <c r="F41" s="1"/>
      <c r="G41" s="1"/>
      <c r="H41" s="1"/>
      <c r="I41" s="1"/>
    </row>
    <row r="42" spans="1:10">
      <c r="A42" t="s">
        <v>54</v>
      </c>
      <c r="C42">
        <v>1743</v>
      </c>
      <c r="D42">
        <v>113</v>
      </c>
      <c r="E42">
        <v>151</v>
      </c>
      <c r="F42">
        <v>83</v>
      </c>
      <c r="G42">
        <v>211</v>
      </c>
      <c r="H42">
        <v>405</v>
      </c>
      <c r="I42">
        <v>780</v>
      </c>
    </row>
    <row r="43" spans="1:10">
      <c r="A43" t="s">
        <v>55</v>
      </c>
      <c r="C43">
        <v>2826</v>
      </c>
      <c r="D43">
        <v>239</v>
      </c>
      <c r="E43">
        <v>406</v>
      </c>
      <c r="F43">
        <v>142</v>
      </c>
      <c r="G43">
        <v>437</v>
      </c>
      <c r="H43">
        <v>605</v>
      </c>
      <c r="I43">
        <v>997</v>
      </c>
    </row>
    <row r="44" spans="1:10">
      <c r="A44" t="s">
        <v>56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10">
      <c r="A45" t="s">
        <v>57</v>
      </c>
      <c r="C45">
        <v>1100</v>
      </c>
      <c r="D45">
        <v>2</v>
      </c>
      <c r="E45">
        <v>59</v>
      </c>
      <c r="F45">
        <v>236</v>
      </c>
      <c r="G45">
        <v>283</v>
      </c>
      <c r="H45">
        <v>506</v>
      </c>
      <c r="I45">
        <v>14</v>
      </c>
    </row>
  </sheetData>
  <sortState ref="A2:I38">
    <sortCondition descending="1" ref="I2:I3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26"/>
  <sheetViews>
    <sheetView zoomScale="91" zoomScaleNormal="91" workbookViewId="0">
      <selection activeCell="D11" sqref="D11"/>
    </sheetView>
  </sheetViews>
  <sheetFormatPr defaultColWidth="11" defaultRowHeight="12.75"/>
  <cols>
    <col min="2" max="2" width="40.875" bestFit="1" customWidth="1"/>
  </cols>
  <sheetData>
    <row r="1" spans="1:3">
      <c r="B1" t="s">
        <v>41</v>
      </c>
      <c r="C1" t="s">
        <v>42</v>
      </c>
    </row>
    <row r="2" spans="1:3">
      <c r="A2">
        <v>1</v>
      </c>
      <c r="B2" t="s">
        <v>43</v>
      </c>
      <c r="C2" s="1">
        <f>'Final Raw Data'!J2</f>
        <v>0.24878711430234815</v>
      </c>
    </row>
    <row r="3" spans="1:3">
      <c r="A3">
        <v>2</v>
      </c>
      <c r="B3" t="s">
        <v>44</v>
      </c>
      <c r="C3" s="1">
        <f>'Final Raw Data'!J3</f>
        <v>0.18319425577333592</v>
      </c>
    </row>
    <row r="4" spans="1:3">
      <c r="A4">
        <v>3</v>
      </c>
      <c r="B4" t="s">
        <v>49</v>
      </c>
      <c r="C4" s="1">
        <f>'Final Raw Data'!J4</f>
        <v>0.17717834271298272</v>
      </c>
    </row>
    <row r="5" spans="1:3">
      <c r="A5">
        <v>4</v>
      </c>
      <c r="B5" t="s">
        <v>39</v>
      </c>
      <c r="C5" s="1">
        <f>'Final Raw Data'!J6+'Final Raw Data'!J10</f>
        <v>7.5878129245099943E-2</v>
      </c>
    </row>
    <row r="6" spans="1:3">
      <c r="A6">
        <v>5</v>
      </c>
      <c r="B6" t="s">
        <v>50</v>
      </c>
      <c r="C6" s="1">
        <f>'Final Raw Data'!J33</f>
        <v>9.7030855812148264E-4</v>
      </c>
    </row>
    <row r="7" spans="1:3">
      <c r="A7">
        <v>6</v>
      </c>
      <c r="B7" t="s">
        <v>40</v>
      </c>
      <c r="C7" s="1">
        <f>'Final Raw Data'!J7</f>
        <v>4.1529206287599457E-2</v>
      </c>
    </row>
    <row r="8" spans="1:3">
      <c r="A8">
        <v>7</v>
      </c>
      <c r="B8" t="s">
        <v>45</v>
      </c>
      <c r="C8" s="1">
        <f>'Final Raw Data'!J13+'Final Raw Data'!J10</f>
        <v>2.6780516204152921E-2</v>
      </c>
    </row>
    <row r="9" spans="1:3">
      <c r="A9">
        <v>8</v>
      </c>
      <c r="B9" t="s">
        <v>46</v>
      </c>
      <c r="C9" s="1">
        <f>'Final Raw Data'!J14</f>
        <v>1.0867455850960606E-2</v>
      </c>
    </row>
    <row r="10" spans="1:3">
      <c r="A10">
        <v>9</v>
      </c>
      <c r="B10" t="s">
        <v>47</v>
      </c>
      <c r="C10" s="1">
        <f>'Final Raw Data'!J14</f>
        <v>1.0867455850960606E-2</v>
      </c>
    </row>
    <row r="11" spans="1:3">
      <c r="A11">
        <v>10</v>
      </c>
      <c r="B11" t="s">
        <v>48</v>
      </c>
      <c r="C11" s="1">
        <f>'Final Raw Data'!J11</f>
        <v>1.3390258102076461E-2</v>
      </c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2:5">
      <c r="C17" s="1"/>
    </row>
    <row r="18" spans="2:5">
      <c r="C18" s="1"/>
    </row>
    <row r="19" spans="2:5">
      <c r="C19" s="1"/>
    </row>
    <row r="20" spans="2:5">
      <c r="C20" s="1"/>
    </row>
    <row r="21" spans="2:5">
      <c r="C21" s="1"/>
    </row>
    <row r="22" spans="2:5">
      <c r="C22" s="1"/>
    </row>
    <row r="26" spans="2:5">
      <c r="B26" s="1"/>
      <c r="C26" s="1"/>
      <c r="D26" s="1"/>
      <c r="E26" s="1"/>
    </row>
  </sheetData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 Raw data</vt:lpstr>
      <vt:lpstr>Sept Analysis</vt:lpstr>
      <vt:lpstr>Final Raw Data</vt:lpstr>
      <vt:lpstr>2006 Analysis</vt:lpstr>
    </vt:vector>
  </TitlesOfParts>
  <Company>Greebo 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van der Stock</dc:creator>
  <cp:lastModifiedBy>Andrew van der Stock</cp:lastModifiedBy>
  <dcterms:created xsi:type="dcterms:W3CDTF">2006-09-25T12:10:08Z</dcterms:created>
  <dcterms:modified xsi:type="dcterms:W3CDTF">2007-05-11T18:42:55Z</dcterms:modified>
</cp:coreProperties>
</file>