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ndreeaslavescu/Documents/Multiplatelet resistance/"/>
    </mc:Choice>
  </mc:AlternateContent>
  <xr:revisionPtr revIDLastSave="0" documentId="13_ncr:1_{30F29617-83A7-AC4D-84F6-CE230019573C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Included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6" l="1"/>
  <c r="K3" i="6"/>
  <c r="K4" i="6"/>
  <c r="K5" i="6"/>
  <c r="K6" i="6"/>
  <c r="K7" i="6"/>
  <c r="K8" i="6"/>
  <c r="L8" i="6" s="1" a="1"/>
  <c r="L8" i="6" s="1"/>
  <c r="K9" i="6"/>
  <c r="K10" i="6"/>
  <c r="K11" i="6"/>
  <c r="K12" i="6"/>
  <c r="K13" i="6"/>
  <c r="K14" i="6"/>
  <c r="K15" i="6"/>
  <c r="K16" i="6"/>
  <c r="O16" i="6" s="1"/>
  <c r="K17" i="6"/>
  <c r="K18" i="6"/>
  <c r="K19" i="6"/>
  <c r="K20" i="6"/>
  <c r="K21" i="6"/>
  <c r="K22" i="6"/>
  <c r="L22" i="6" s="1" a="1"/>
  <c r="L22" i="6" s="1"/>
  <c r="K23" i="6"/>
  <c r="K24" i="6"/>
  <c r="O24" i="6" s="1"/>
  <c r="K25" i="6"/>
  <c r="K26" i="6"/>
  <c r="K27" i="6"/>
  <c r="K28" i="6"/>
  <c r="K29" i="6"/>
  <c r="K30" i="6"/>
  <c r="K31" i="6"/>
  <c r="K32" i="6"/>
  <c r="N32" i="6" s="1"/>
  <c r="M32" i="6" s="1"/>
  <c r="K33" i="6"/>
  <c r="K34" i="6"/>
  <c r="K35" i="6"/>
  <c r="K36" i="6"/>
  <c r="K37" i="6"/>
  <c r="K38" i="6"/>
  <c r="L38" i="6" s="1" a="1"/>
  <c r="L38" i="6" s="1"/>
  <c r="K39" i="6"/>
  <c r="K40" i="6"/>
  <c r="O40" i="6" s="1"/>
  <c r="K41" i="6"/>
  <c r="K42" i="6"/>
  <c r="K43" i="6"/>
  <c r="K44" i="6"/>
  <c r="K45" i="6"/>
  <c r="K46" i="6"/>
  <c r="K47" i="6"/>
  <c r="K48" i="6"/>
  <c r="N48" i="6" s="1"/>
  <c r="K49" i="6"/>
  <c r="K50" i="6"/>
  <c r="K51" i="6"/>
  <c r="K52" i="6"/>
  <c r="K53" i="6"/>
  <c r="K54" i="6"/>
  <c r="K55" i="6"/>
  <c r="K56" i="6"/>
  <c r="N56" i="6" s="1"/>
  <c r="K57" i="6"/>
  <c r="K58" i="6"/>
  <c r="K59" i="6"/>
  <c r="K60" i="6"/>
  <c r="K61" i="6"/>
  <c r="K62" i="6"/>
  <c r="K63" i="6"/>
  <c r="K64" i="6"/>
  <c r="O64" i="6" s="1"/>
  <c r="K65" i="6"/>
  <c r="K66" i="6"/>
  <c r="K67" i="6"/>
  <c r="K68" i="6"/>
  <c r="K69" i="6"/>
  <c r="K70" i="6"/>
  <c r="K71" i="6"/>
  <c r="K72" i="6"/>
  <c r="L72" i="6" s="1" a="1"/>
  <c r="L72" i="6" s="1"/>
  <c r="K73" i="6"/>
  <c r="K74" i="6"/>
  <c r="K75" i="6"/>
  <c r="K76" i="6"/>
  <c r="K77" i="6"/>
  <c r="K78" i="6"/>
  <c r="K79" i="6"/>
  <c r="K80" i="6"/>
  <c r="L80" i="6" s="1" a="1"/>
  <c r="L80" i="6" s="1"/>
  <c r="K81" i="6"/>
  <c r="K82" i="6"/>
  <c r="K83" i="6"/>
  <c r="K84" i="6"/>
  <c r="K85" i="6"/>
  <c r="K86" i="6"/>
  <c r="K87" i="6"/>
  <c r="K88" i="6"/>
  <c r="O88" i="6" s="1"/>
  <c r="K89" i="6"/>
  <c r="K90" i="6"/>
  <c r="K91" i="6"/>
  <c r="K92" i="6"/>
  <c r="K93" i="6"/>
  <c r="K94" i="6"/>
  <c r="K95" i="6"/>
  <c r="K96" i="6"/>
  <c r="N96" i="6" s="1"/>
  <c r="K97" i="6"/>
  <c r="K98" i="6"/>
  <c r="K99" i="6"/>
  <c r="K100" i="6"/>
  <c r="K101" i="6"/>
  <c r="K102" i="6"/>
  <c r="K103" i="6"/>
  <c r="L103" i="6" s="1" a="1"/>
  <c r="L103" i="6" s="1"/>
  <c r="K104" i="6"/>
  <c r="L104" i="6" s="1" a="1"/>
  <c r="L104" i="6" s="1"/>
  <c r="K105" i="6"/>
  <c r="K106" i="6"/>
  <c r="K107" i="6"/>
  <c r="K108" i="6"/>
  <c r="K109" i="6"/>
  <c r="K110" i="6"/>
  <c r="K111" i="6"/>
  <c r="K112" i="6"/>
  <c r="N112" i="6" s="1"/>
  <c r="M112" i="6" s="1"/>
  <c r="K113" i="6"/>
  <c r="K114" i="6"/>
  <c r="L114" i="6" s="1" a="1"/>
  <c r="L114" i="6" s="1"/>
  <c r="K115" i="6"/>
  <c r="K116" i="6"/>
  <c r="K117" i="6"/>
  <c r="K118" i="6"/>
  <c r="K119" i="6"/>
  <c r="K120" i="6"/>
  <c r="N120" i="6" s="1"/>
  <c r="M120" i="6" s="1"/>
  <c r="K121" i="6"/>
  <c r="K122" i="6"/>
  <c r="K123" i="6"/>
  <c r="K124" i="6"/>
  <c r="K125" i="6"/>
  <c r="K126" i="6"/>
  <c r="K127" i="6"/>
  <c r="L127" i="6" s="1" a="1"/>
  <c r="L127" i="6" s="1"/>
  <c r="K128" i="6"/>
  <c r="O128" i="6" s="1"/>
  <c r="K129" i="6"/>
  <c r="K130" i="6"/>
  <c r="K131" i="6"/>
  <c r="K132" i="6"/>
  <c r="K133" i="6"/>
  <c r="K134" i="6"/>
  <c r="K135" i="6"/>
  <c r="K136" i="6"/>
  <c r="N136" i="6" s="1"/>
  <c r="K137" i="6"/>
  <c r="K138" i="6"/>
  <c r="K139" i="6"/>
  <c r="K140" i="6"/>
  <c r="K141" i="6"/>
  <c r="K142" i="6"/>
  <c r="K143" i="6"/>
  <c r="K144" i="6"/>
  <c r="L144" i="6" s="1" a="1"/>
  <c r="L144" i="6" s="1"/>
  <c r="K145" i="6"/>
  <c r="K146" i="6"/>
  <c r="K147" i="6"/>
  <c r="K148" i="6"/>
  <c r="K149" i="6"/>
  <c r="K150" i="6"/>
  <c r="K151" i="6"/>
  <c r="K152" i="6"/>
  <c r="O152" i="6" s="1"/>
  <c r="K153" i="6"/>
  <c r="K154" i="6"/>
  <c r="K155" i="6"/>
  <c r="K156" i="6"/>
  <c r="K157" i="6"/>
  <c r="K158" i="6"/>
  <c r="K159" i="6"/>
  <c r="K160" i="6"/>
  <c r="N160" i="6" s="1"/>
  <c r="K161" i="6"/>
  <c r="K162" i="6"/>
  <c r="K163" i="6"/>
  <c r="K164" i="6"/>
  <c r="L2" i="6" a="1"/>
  <c r="L2" i="6" s="1"/>
  <c r="J3" i="6"/>
  <c r="J4" i="6"/>
  <c r="J5" i="6"/>
  <c r="J6" i="6"/>
  <c r="J7" i="6"/>
  <c r="O7" i="6" s="1"/>
  <c r="J8" i="6"/>
  <c r="J9" i="6"/>
  <c r="N9" i="6" s="1"/>
  <c r="J10" i="6"/>
  <c r="J11" i="6"/>
  <c r="J12" i="6"/>
  <c r="J13" i="6"/>
  <c r="J14" i="6"/>
  <c r="J15" i="6"/>
  <c r="N15" i="6" s="1"/>
  <c r="M15" i="6" s="1"/>
  <c r="J16" i="6"/>
  <c r="J17" i="6"/>
  <c r="L17" i="6" s="1" a="1"/>
  <c r="L17" i="6" s="1"/>
  <c r="J18" i="6"/>
  <c r="J19" i="6"/>
  <c r="J20" i="6"/>
  <c r="J21" i="6"/>
  <c r="J22" i="6"/>
  <c r="J23" i="6"/>
  <c r="N23" i="6" s="1"/>
  <c r="J24" i="6"/>
  <c r="J25" i="6"/>
  <c r="J26" i="6"/>
  <c r="J27" i="6"/>
  <c r="J28" i="6"/>
  <c r="J29" i="6"/>
  <c r="J30" i="6"/>
  <c r="J31" i="6"/>
  <c r="N31" i="6" s="1"/>
  <c r="J32" i="6"/>
  <c r="J33" i="6"/>
  <c r="J34" i="6"/>
  <c r="J35" i="6"/>
  <c r="J36" i="6"/>
  <c r="J37" i="6"/>
  <c r="J38" i="6"/>
  <c r="J39" i="6"/>
  <c r="N39" i="6" s="1"/>
  <c r="M39" i="6" s="1"/>
  <c r="J40" i="6"/>
  <c r="J41" i="6"/>
  <c r="J42" i="6"/>
  <c r="J43" i="6"/>
  <c r="J44" i="6"/>
  <c r="J45" i="6"/>
  <c r="J46" i="6"/>
  <c r="J47" i="6"/>
  <c r="N47" i="6" s="1"/>
  <c r="J48" i="6"/>
  <c r="J49" i="6"/>
  <c r="L49" i="6" s="1" a="1"/>
  <c r="L49" i="6" s="1"/>
  <c r="J50" i="6"/>
  <c r="J51" i="6"/>
  <c r="J52" i="6"/>
  <c r="J53" i="6"/>
  <c r="J54" i="6"/>
  <c r="J55" i="6"/>
  <c r="L55" i="6" s="1" a="1"/>
  <c r="L55" i="6" s="1"/>
  <c r="J56" i="6"/>
  <c r="J57" i="6"/>
  <c r="J58" i="6"/>
  <c r="J59" i="6"/>
  <c r="J60" i="6"/>
  <c r="J61" i="6"/>
  <c r="J62" i="6"/>
  <c r="J63" i="6"/>
  <c r="L63" i="6" s="1" a="1"/>
  <c r="L63" i="6" s="1"/>
  <c r="J64" i="6"/>
  <c r="J65" i="6"/>
  <c r="L65" i="6" s="1" a="1"/>
  <c r="L65" i="6" s="1"/>
  <c r="J66" i="6"/>
  <c r="J67" i="6"/>
  <c r="J68" i="6"/>
  <c r="J69" i="6"/>
  <c r="J70" i="6"/>
  <c r="J71" i="6"/>
  <c r="N71" i="6" s="1"/>
  <c r="M71" i="6" s="1"/>
  <c r="J72" i="6"/>
  <c r="J73" i="6"/>
  <c r="J74" i="6"/>
  <c r="J75" i="6"/>
  <c r="J76" i="6"/>
  <c r="J77" i="6"/>
  <c r="J78" i="6"/>
  <c r="J79" i="6"/>
  <c r="N79" i="6" s="1"/>
  <c r="M79" i="6" s="1"/>
  <c r="J80" i="6"/>
  <c r="J81" i="6"/>
  <c r="L81" i="6" s="1" a="1"/>
  <c r="L81" i="6" s="1"/>
  <c r="J82" i="6"/>
  <c r="J83" i="6"/>
  <c r="J84" i="6"/>
  <c r="J85" i="6"/>
  <c r="J86" i="6"/>
  <c r="J87" i="6"/>
  <c r="N87" i="6" s="1"/>
  <c r="M87" i="6" s="1"/>
  <c r="J88" i="6"/>
  <c r="J89" i="6"/>
  <c r="J90" i="6"/>
  <c r="J91" i="6"/>
  <c r="J92" i="6"/>
  <c r="J93" i="6"/>
  <c r="J94" i="6"/>
  <c r="J95" i="6"/>
  <c r="N95" i="6" s="1"/>
  <c r="M95" i="6" s="1"/>
  <c r="J96" i="6"/>
  <c r="J97" i="6"/>
  <c r="L97" i="6" s="1" a="1"/>
  <c r="L97" i="6" s="1"/>
  <c r="J98" i="6"/>
  <c r="J99" i="6"/>
  <c r="J100" i="6"/>
  <c r="J101" i="6"/>
  <c r="J102" i="6"/>
  <c r="J103" i="6"/>
  <c r="N103" i="6" s="1"/>
  <c r="J104" i="6"/>
  <c r="J105" i="6"/>
  <c r="L105" i="6" s="1" a="1"/>
  <c r="L105" i="6" s="1"/>
  <c r="J106" i="6"/>
  <c r="J107" i="6"/>
  <c r="J108" i="6"/>
  <c r="J109" i="6"/>
  <c r="J110" i="6"/>
  <c r="J111" i="6"/>
  <c r="N111" i="6" s="1"/>
  <c r="J112" i="6"/>
  <c r="J113" i="6"/>
  <c r="J114" i="6"/>
  <c r="J115" i="6"/>
  <c r="J116" i="6"/>
  <c r="J117" i="6"/>
  <c r="J118" i="6"/>
  <c r="J119" i="6"/>
  <c r="N119" i="6" s="1"/>
  <c r="M119" i="6" s="1"/>
  <c r="J120" i="6"/>
  <c r="J121" i="6"/>
  <c r="J122" i="6"/>
  <c r="J123" i="6"/>
  <c r="J124" i="6"/>
  <c r="J125" i="6"/>
  <c r="J126" i="6"/>
  <c r="J127" i="6"/>
  <c r="N127" i="6" s="1"/>
  <c r="J128" i="6"/>
  <c r="J129" i="6"/>
  <c r="J130" i="6"/>
  <c r="J131" i="6"/>
  <c r="J132" i="6"/>
  <c r="J133" i="6"/>
  <c r="J134" i="6"/>
  <c r="J135" i="6"/>
  <c r="N135" i="6" s="1"/>
  <c r="M135" i="6" s="1"/>
  <c r="J136" i="6"/>
  <c r="J137" i="6"/>
  <c r="J138" i="6"/>
  <c r="J139" i="6"/>
  <c r="J140" i="6"/>
  <c r="J141" i="6"/>
  <c r="J142" i="6"/>
  <c r="J143" i="6"/>
  <c r="N143" i="6" s="1"/>
  <c r="M143" i="6" s="1"/>
  <c r="J144" i="6"/>
  <c r="J145" i="6"/>
  <c r="J146" i="6"/>
  <c r="J147" i="6"/>
  <c r="J148" i="6"/>
  <c r="J149" i="6"/>
  <c r="J150" i="6"/>
  <c r="J151" i="6"/>
  <c r="N151" i="6" s="1"/>
  <c r="J152" i="6"/>
  <c r="J153" i="6"/>
  <c r="L153" i="6" s="1" a="1"/>
  <c r="L153" i="6" s="1"/>
  <c r="J154" i="6"/>
  <c r="J155" i="6"/>
  <c r="J156" i="6"/>
  <c r="J157" i="6"/>
  <c r="J158" i="6"/>
  <c r="J159" i="6"/>
  <c r="N159" i="6" s="1"/>
  <c r="J160" i="6"/>
  <c r="J161" i="6"/>
  <c r="J162" i="6"/>
  <c r="J163" i="6"/>
  <c r="J164" i="6"/>
  <c r="J2" i="6"/>
  <c r="P165" i="6"/>
  <c r="L3" i="6" a="1"/>
  <c r="L3" i="6" s="1"/>
  <c r="L4" i="6" a="1"/>
  <c r="L4" i="6" s="1"/>
  <c r="L5" i="6" a="1"/>
  <c r="L5" i="6" s="1"/>
  <c r="L11" i="6" a="1"/>
  <c r="L11" i="6" s="1"/>
  <c r="L19" i="6" a="1"/>
  <c r="L19" i="6" s="1"/>
  <c r="L21" i="6" a="1"/>
  <c r="L21" i="6" s="1"/>
  <c r="L26" i="6" a="1"/>
  <c r="L26" i="6" s="1"/>
  <c r="L29" i="6" a="1"/>
  <c r="L29" i="6" s="1"/>
  <c r="L36" i="6" a="1"/>
  <c r="L36" i="6" s="1"/>
  <c r="L37" i="6" a="1"/>
  <c r="L37" i="6" s="1"/>
  <c r="L41" i="6" a="1"/>
  <c r="L41" i="6" s="1"/>
  <c r="L43" i="6" a="1"/>
  <c r="L43" i="6" s="1"/>
  <c r="L44" i="6" a="1"/>
  <c r="L44" i="6" s="1"/>
  <c r="L48" i="6" a="1"/>
  <c r="L48" i="6" s="1"/>
  <c r="L51" i="6" a="1"/>
  <c r="L51" i="6" s="1"/>
  <c r="L52" i="6" a="1"/>
  <c r="L52" i="6" s="1"/>
  <c r="L56" i="6" a="1"/>
  <c r="L56" i="6" s="1"/>
  <c r="L59" i="6" a="1"/>
  <c r="L59" i="6" s="1"/>
  <c r="L60" i="6" a="1"/>
  <c r="L60" i="6" s="1"/>
  <c r="L61" i="6" a="1"/>
  <c r="L61" i="6" s="1"/>
  <c r="L62" i="6" a="1"/>
  <c r="L62" i="6" s="1"/>
  <c r="L67" i="6" a="1"/>
  <c r="L67" i="6" s="1"/>
  <c r="L69" i="6" a="1"/>
  <c r="L69" i="6" s="1"/>
  <c r="L70" i="6" a="1"/>
  <c r="L70" i="6" s="1"/>
  <c r="L83" i="6" a="1"/>
  <c r="L83" i="6" s="1"/>
  <c r="L85" i="6" a="1"/>
  <c r="L85" i="6" s="1"/>
  <c r="L86" i="6" a="1"/>
  <c r="L86" i="6" s="1"/>
  <c r="L88" i="6" a="1"/>
  <c r="L88" i="6" s="1"/>
  <c r="L91" i="6" a="1"/>
  <c r="L91" i="6" s="1"/>
  <c r="L96" i="6" a="1"/>
  <c r="L96" i="6" s="1"/>
  <c r="L99" i="6" a="1"/>
  <c r="L99" i="6" s="1"/>
  <c r="L100" i="6" a="1"/>
  <c r="L100" i="6" s="1"/>
  <c r="L101" i="6" a="1"/>
  <c r="L101" i="6" s="1"/>
  <c r="L107" i="6" a="1"/>
  <c r="L107" i="6" s="1"/>
  <c r="L108" i="6" a="1"/>
  <c r="L108" i="6" s="1"/>
  <c r="L109" i="6" a="1"/>
  <c r="L109" i="6" s="1"/>
  <c r="L115" i="6" a="1"/>
  <c r="L115" i="6" s="1"/>
  <c r="L124" i="6" a="1"/>
  <c r="L124" i="6" s="1"/>
  <c r="L131" i="6" a="1"/>
  <c r="L131" i="6" s="1"/>
  <c r="L132" i="6" a="1"/>
  <c r="L132" i="6" s="1"/>
  <c r="L139" i="6" a="1"/>
  <c r="L139" i="6" s="1"/>
  <c r="L141" i="6" a="1"/>
  <c r="L141" i="6" s="1"/>
  <c r="L147" i="6" a="1"/>
  <c r="L147" i="6" s="1"/>
  <c r="L148" i="6" a="1"/>
  <c r="L148" i="6" s="1"/>
  <c r="L149" i="6" a="1"/>
  <c r="L149" i="6" s="1"/>
  <c r="L152" i="6" a="1"/>
  <c r="L152" i="6" s="1"/>
  <c r="L155" i="6" a="1"/>
  <c r="L155" i="6" s="1"/>
  <c r="L156" i="6" a="1"/>
  <c r="L156" i="6" s="1"/>
  <c r="L157" i="6" a="1"/>
  <c r="L157" i="6" s="1"/>
  <c r="L163" i="6" a="1"/>
  <c r="L163" i="6" s="1"/>
  <c r="O3" i="6"/>
  <c r="O4" i="6"/>
  <c r="O5" i="6"/>
  <c r="O9" i="6"/>
  <c r="O11" i="6"/>
  <c r="O12" i="6"/>
  <c r="O13" i="6"/>
  <c r="O17" i="6"/>
  <c r="O19" i="6"/>
  <c r="O20" i="6"/>
  <c r="O21" i="6"/>
  <c r="O25" i="6"/>
  <c r="O27" i="6"/>
  <c r="O28" i="6"/>
  <c r="O29" i="6"/>
  <c r="O32" i="6"/>
  <c r="O33" i="6"/>
  <c r="O35" i="6"/>
  <c r="O36" i="6"/>
  <c r="O37" i="6"/>
  <c r="O41" i="6"/>
  <c r="O43" i="6"/>
  <c r="O44" i="6"/>
  <c r="O45" i="6"/>
  <c r="O48" i="6"/>
  <c r="O49" i="6"/>
  <c r="O51" i="6"/>
  <c r="O52" i="6"/>
  <c r="O53" i="6"/>
  <c r="O56" i="6"/>
  <c r="O57" i="6"/>
  <c r="O59" i="6"/>
  <c r="O60" i="6"/>
  <c r="O61" i="6"/>
  <c r="O65" i="6"/>
  <c r="O67" i="6"/>
  <c r="O68" i="6"/>
  <c r="O69" i="6"/>
  <c r="O73" i="6"/>
  <c r="O75" i="6"/>
  <c r="O76" i="6"/>
  <c r="O77" i="6"/>
  <c r="O81" i="6"/>
  <c r="O83" i="6"/>
  <c r="O84" i="6"/>
  <c r="O85" i="6"/>
  <c r="O89" i="6"/>
  <c r="O91" i="6"/>
  <c r="O92" i="6"/>
  <c r="O93" i="6"/>
  <c r="O96" i="6"/>
  <c r="O97" i="6"/>
  <c r="O99" i="6"/>
  <c r="O100" i="6"/>
  <c r="O101" i="6"/>
  <c r="O105" i="6"/>
  <c r="O107" i="6"/>
  <c r="O108" i="6"/>
  <c r="O109" i="6"/>
  <c r="O112" i="6"/>
  <c r="O113" i="6"/>
  <c r="O115" i="6"/>
  <c r="O116" i="6"/>
  <c r="O117" i="6"/>
  <c r="O121" i="6"/>
  <c r="O123" i="6"/>
  <c r="O124" i="6"/>
  <c r="O125" i="6"/>
  <c r="O129" i="6"/>
  <c r="O131" i="6"/>
  <c r="O132" i="6"/>
  <c r="O133" i="6"/>
  <c r="O137" i="6"/>
  <c r="O139" i="6"/>
  <c r="O140" i="6"/>
  <c r="O141" i="6"/>
  <c r="O145" i="6"/>
  <c r="O147" i="6"/>
  <c r="O148" i="6"/>
  <c r="O149" i="6"/>
  <c r="O153" i="6"/>
  <c r="O155" i="6"/>
  <c r="O156" i="6"/>
  <c r="O157" i="6"/>
  <c r="O160" i="6"/>
  <c r="O161" i="6"/>
  <c r="O163" i="6"/>
  <c r="O164" i="6"/>
  <c r="O2" i="6"/>
  <c r="N164" i="6"/>
  <c r="M164" i="6" s="1"/>
  <c r="N8" i="6"/>
  <c r="N11" i="6"/>
  <c r="N12" i="6"/>
  <c r="M12" i="6" s="1"/>
  <c r="N13" i="6"/>
  <c r="M13" i="6" s="1"/>
  <c r="N16" i="6"/>
  <c r="M16" i="6" s="1"/>
  <c r="N17" i="6"/>
  <c r="N19" i="6"/>
  <c r="N20" i="6"/>
  <c r="M20" i="6" s="1"/>
  <c r="N21" i="6"/>
  <c r="N24" i="6"/>
  <c r="N25" i="6"/>
  <c r="M25" i="6" s="1"/>
  <c r="N27" i="6"/>
  <c r="M27" i="6" s="1"/>
  <c r="N28" i="6"/>
  <c r="M28" i="6" s="1"/>
  <c r="N29" i="6"/>
  <c r="N33" i="6"/>
  <c r="M33" i="6" s="1"/>
  <c r="N35" i="6"/>
  <c r="M35" i="6" s="1"/>
  <c r="N36" i="6"/>
  <c r="N37" i="6"/>
  <c r="N41" i="6"/>
  <c r="N43" i="6"/>
  <c r="N44" i="6"/>
  <c r="N45" i="6"/>
  <c r="M45" i="6" s="1"/>
  <c r="N49" i="6"/>
  <c r="N51" i="6"/>
  <c r="N52" i="6"/>
  <c r="N53" i="6"/>
  <c r="M53" i="6" s="1"/>
  <c r="N57" i="6"/>
  <c r="M57" i="6" s="1"/>
  <c r="N59" i="6"/>
  <c r="N60" i="6"/>
  <c r="N61" i="6"/>
  <c r="N64" i="6"/>
  <c r="N65" i="6"/>
  <c r="N67" i="6"/>
  <c r="N68" i="6"/>
  <c r="M68" i="6" s="1"/>
  <c r="N69" i="6"/>
  <c r="N73" i="6"/>
  <c r="M73" i="6" s="1"/>
  <c r="N75" i="6"/>
  <c r="M75" i="6" s="1"/>
  <c r="N76" i="6"/>
  <c r="M76" i="6" s="1"/>
  <c r="N77" i="6"/>
  <c r="M77" i="6" s="1"/>
  <c r="N80" i="6"/>
  <c r="N81" i="6"/>
  <c r="N83" i="6"/>
  <c r="N84" i="6"/>
  <c r="M84" i="6" s="1"/>
  <c r="N85" i="6"/>
  <c r="N88" i="6"/>
  <c r="N89" i="6"/>
  <c r="M89" i="6" s="1"/>
  <c r="N91" i="6"/>
  <c r="N92" i="6"/>
  <c r="M92" i="6" s="1"/>
  <c r="N93" i="6"/>
  <c r="M93" i="6" s="1"/>
  <c r="N97" i="6"/>
  <c r="N99" i="6"/>
  <c r="N100" i="6"/>
  <c r="N101" i="6"/>
  <c r="N105" i="6"/>
  <c r="N107" i="6"/>
  <c r="N108" i="6"/>
  <c r="N109" i="6"/>
  <c r="N113" i="6"/>
  <c r="M113" i="6" s="1"/>
  <c r="N115" i="6"/>
  <c r="N116" i="6"/>
  <c r="M116" i="6" s="1"/>
  <c r="N117" i="6"/>
  <c r="M117" i="6" s="1"/>
  <c r="N121" i="6"/>
  <c r="M121" i="6" s="1"/>
  <c r="N123" i="6"/>
  <c r="M123" i="6" s="1"/>
  <c r="N124" i="6"/>
  <c r="N125" i="6"/>
  <c r="M125" i="6" s="1"/>
  <c r="N128" i="6"/>
  <c r="M128" i="6" s="1"/>
  <c r="N129" i="6"/>
  <c r="M129" i="6" s="1"/>
  <c r="N131" i="6"/>
  <c r="N132" i="6"/>
  <c r="N133" i="6"/>
  <c r="M133" i="6" s="1"/>
  <c r="N137" i="6"/>
  <c r="M137" i="6" s="1"/>
  <c r="N139" i="6"/>
  <c r="N140" i="6"/>
  <c r="M140" i="6" s="1"/>
  <c r="N141" i="6"/>
  <c r="N144" i="6"/>
  <c r="N145" i="6"/>
  <c r="M145" i="6" s="1"/>
  <c r="N147" i="6"/>
  <c r="N148" i="6"/>
  <c r="N149" i="6"/>
  <c r="N153" i="6"/>
  <c r="N155" i="6"/>
  <c r="N156" i="6"/>
  <c r="N157" i="6"/>
  <c r="N161" i="6"/>
  <c r="M161" i="6" s="1"/>
  <c r="N163" i="6"/>
  <c r="N3" i="6"/>
  <c r="N4" i="6"/>
  <c r="N5" i="6"/>
  <c r="N2" i="6"/>
  <c r="N104" i="6" l="1"/>
  <c r="N40" i="6"/>
  <c r="M40" i="6" s="1"/>
  <c r="O136" i="6"/>
  <c r="O72" i="6"/>
  <c r="O8" i="6"/>
  <c r="L136" i="6" a="1"/>
  <c r="L136" i="6" s="1"/>
  <c r="M136" i="6" s="1"/>
  <c r="N158" i="6"/>
  <c r="N150" i="6"/>
  <c r="N142" i="6"/>
  <c r="L134" i="6" a="1"/>
  <c r="L134" i="6" s="1"/>
  <c r="N126" i="6"/>
  <c r="M126" i="6" s="1"/>
  <c r="N118" i="6"/>
  <c r="N110" i="6"/>
  <c r="M110" i="6" s="1"/>
  <c r="N102" i="6"/>
  <c r="M102" i="6" s="1"/>
  <c r="N94" i="6"/>
  <c r="N86" i="6"/>
  <c r="L78" i="6" a="1"/>
  <c r="L78" i="6" s="1"/>
  <c r="N70" i="6"/>
  <c r="N62" i="6"/>
  <c r="L54" i="6" a="1"/>
  <c r="L54" i="6" s="1"/>
  <c r="N46" i="6"/>
  <c r="M46" i="6" s="1"/>
  <c r="N38" i="6"/>
  <c r="N30" i="6"/>
  <c r="N22" i="6"/>
  <c r="M22" i="6" s="1"/>
  <c r="N14" i="6"/>
  <c r="M14" i="6" s="1"/>
  <c r="O6" i="6"/>
  <c r="O120" i="6"/>
  <c r="O144" i="6"/>
  <c r="O80" i="6"/>
  <c r="N72" i="6"/>
  <c r="O104" i="6"/>
  <c r="N162" i="6"/>
  <c r="N154" i="6"/>
  <c r="M154" i="6" s="1"/>
  <c r="N146" i="6"/>
  <c r="M146" i="6" s="1"/>
  <c r="N130" i="6"/>
  <c r="L122" i="6" a="1"/>
  <c r="L122" i="6" s="1"/>
  <c r="N114" i="6"/>
  <c r="M114" i="6" s="1"/>
  <c r="L106" i="6" a="1"/>
  <c r="L106" i="6" s="1"/>
  <c r="N98" i="6"/>
  <c r="M98" i="6" s="1"/>
  <c r="N90" i="6"/>
  <c r="M90" i="6" s="1"/>
  <c r="L82" i="6" a="1"/>
  <c r="L82" i="6" s="1"/>
  <c r="N74" i="6"/>
  <c r="M74" i="6" s="1"/>
  <c r="L66" i="6" a="1"/>
  <c r="L66" i="6" s="1"/>
  <c r="M66" i="6" s="1"/>
  <c r="L58" i="6" a="1"/>
  <c r="L58" i="6" s="1"/>
  <c r="M58" i="6" s="1"/>
  <c r="N50" i="6"/>
  <c r="M50" i="6" s="1"/>
  <c r="L42" i="6" a="1"/>
  <c r="L42" i="6" s="1"/>
  <c r="M42" i="6" s="1"/>
  <c r="L34" i="6" a="1"/>
  <c r="L34" i="6" s="1"/>
  <c r="N26" i="6"/>
  <c r="L18" i="6" a="1"/>
  <c r="L18" i="6" s="1"/>
  <c r="N10" i="6"/>
  <c r="N152" i="6"/>
  <c r="L64" i="6" a="1"/>
  <c r="L64" i="6" s="1"/>
  <c r="L24" i="6" a="1"/>
  <c r="L24" i="6" s="1"/>
  <c r="L160" i="6" a="1"/>
  <c r="L160" i="6" s="1"/>
  <c r="M160" i="6" s="1"/>
  <c r="L111" i="6" a="1"/>
  <c r="L111" i="6" s="1"/>
  <c r="L10" i="6" a="1"/>
  <c r="L10" i="6" s="1"/>
  <c r="O162" i="6"/>
  <c r="O154" i="6"/>
  <c r="O146" i="6"/>
  <c r="O138" i="6"/>
  <c r="O130" i="6"/>
  <c r="O122" i="6"/>
  <c r="O114" i="6"/>
  <c r="O106" i="6"/>
  <c r="O98" i="6"/>
  <c r="O90" i="6"/>
  <c r="O82" i="6"/>
  <c r="O74" i="6"/>
  <c r="O66" i="6"/>
  <c r="O58" i="6"/>
  <c r="O50" i="6"/>
  <c r="O42" i="6"/>
  <c r="O34" i="6"/>
  <c r="O26" i="6"/>
  <c r="O18" i="6"/>
  <c r="O10" i="6"/>
  <c r="L142" i="6" a="1"/>
  <c r="L142" i="6" s="1"/>
  <c r="M142" i="6" s="1"/>
  <c r="L130" i="6" a="1"/>
  <c r="L130" i="6" s="1"/>
  <c r="M130" i="6" s="1"/>
  <c r="L23" i="6" a="1"/>
  <c r="L23" i="6" s="1"/>
  <c r="M23" i="6" s="1"/>
  <c r="L9" i="6" a="1"/>
  <c r="L9" i="6" s="1"/>
  <c r="M9" i="6" s="1"/>
  <c r="N138" i="6"/>
  <c r="N122" i="6"/>
  <c r="N106" i="6"/>
  <c r="M106" i="6" s="1"/>
  <c r="N58" i="6"/>
  <c r="N42" i="6"/>
  <c r="L162" i="6" a="1"/>
  <c r="L162" i="6" s="1"/>
  <c r="M162" i="6" s="1"/>
  <c r="N7" i="6"/>
  <c r="M7" i="6" s="1"/>
  <c r="O143" i="6"/>
  <c r="O127" i="6"/>
  <c r="O111" i="6"/>
  <c r="O103" i="6"/>
  <c r="O87" i="6"/>
  <c r="O79" i="6"/>
  <c r="O71" i="6"/>
  <c r="O63" i="6"/>
  <c r="O55" i="6"/>
  <c r="O47" i="6"/>
  <c r="O39" i="6"/>
  <c r="O31" i="6"/>
  <c r="O23" i="6"/>
  <c r="O15" i="6"/>
  <c r="L159" i="6" a="1"/>
  <c r="L159" i="6" s="1"/>
  <c r="M159" i="6" s="1"/>
  <c r="L150" i="6" a="1"/>
  <c r="L150" i="6" s="1"/>
  <c r="M150" i="6" s="1"/>
  <c r="L31" i="6" a="1"/>
  <c r="L31" i="6" s="1"/>
  <c r="N82" i="6"/>
  <c r="N66" i="6"/>
  <c r="N34" i="6"/>
  <c r="N18" i="6"/>
  <c r="M18" i="6" s="1"/>
  <c r="L151" i="6" a="1"/>
  <c r="L151" i="6" s="1"/>
  <c r="M151" i="6" s="1"/>
  <c r="L47" i="6" a="1"/>
  <c r="L47" i="6" s="1"/>
  <c r="O159" i="6"/>
  <c r="O151" i="6"/>
  <c r="O135" i="6"/>
  <c r="O119" i="6"/>
  <c r="O95" i="6"/>
  <c r="N6" i="6"/>
  <c r="M6" i="6" s="1"/>
  <c r="N63" i="6"/>
  <c r="N55" i="6"/>
  <c r="O158" i="6"/>
  <c r="O150" i="6"/>
  <c r="O142" i="6"/>
  <c r="O134" i="6"/>
  <c r="O126" i="6"/>
  <c r="O118" i="6"/>
  <c r="O110" i="6"/>
  <c r="O102" i="6"/>
  <c r="O94" i="6"/>
  <c r="O86" i="6"/>
  <c r="O78" i="6"/>
  <c r="O70" i="6"/>
  <c r="O62" i="6"/>
  <c r="O54" i="6"/>
  <c r="O46" i="6"/>
  <c r="O38" i="6"/>
  <c r="O30" i="6"/>
  <c r="O22" i="6"/>
  <c r="O14" i="6"/>
  <c r="L158" i="6" a="1"/>
  <c r="L158" i="6" s="1"/>
  <c r="L118" i="6" a="1"/>
  <c r="L118" i="6" s="1"/>
  <c r="M118" i="6" s="1"/>
  <c r="L94" i="6" a="1"/>
  <c r="L94" i="6" s="1"/>
  <c r="M94" i="6" s="1"/>
  <c r="L30" i="6" a="1"/>
  <c r="L30" i="6" s="1"/>
  <c r="M30" i="6" s="1"/>
  <c r="N134" i="6"/>
  <c r="M134" i="6" s="1"/>
  <c r="N78" i="6"/>
  <c r="N165" i="6" s="1"/>
  <c r="N54" i="6"/>
  <c r="M156" i="6"/>
  <c r="M52" i="6"/>
  <c r="M34" i="6"/>
  <c r="M62" i="6"/>
  <c r="M157" i="6"/>
  <c r="M10" i="6"/>
  <c r="M124" i="6"/>
  <c r="M56" i="6"/>
  <c r="M44" i="6"/>
  <c r="M31" i="6"/>
  <c r="M149" i="6"/>
  <c r="M82" i="6"/>
  <c r="M36" i="6"/>
  <c r="M148" i="6"/>
  <c r="M81" i="6"/>
  <c r="M21" i="6"/>
  <c r="M5" i="6"/>
  <c r="M4" i="6"/>
  <c r="M55" i="6"/>
  <c r="M88" i="6"/>
  <c r="M54" i="6"/>
  <c r="M29" i="6"/>
  <c r="M17" i="6"/>
  <c r="M3" i="6"/>
  <c r="M141" i="6"/>
  <c r="M101" i="6"/>
  <c r="M86" i="6"/>
  <c r="M70" i="6"/>
  <c r="M41" i="6"/>
  <c r="M26" i="6"/>
  <c r="M11" i="6"/>
  <c r="M127" i="6"/>
  <c r="M109" i="6"/>
  <c r="M100" i="6"/>
  <c r="M85" i="6"/>
  <c r="M69" i="6"/>
  <c r="M61" i="6"/>
  <c r="M51" i="6"/>
  <c r="M108" i="6"/>
  <c r="M67" i="6"/>
  <c r="M60" i="6"/>
  <c r="M37" i="6"/>
  <c r="M72" i="6"/>
  <c r="M8" i="6"/>
  <c r="M147" i="6"/>
  <c r="M115" i="6"/>
  <c r="M105" i="6"/>
  <c r="M59" i="6"/>
  <c r="M49" i="6"/>
  <c r="M24" i="6"/>
  <c r="M96" i="6"/>
  <c r="M139" i="6"/>
  <c r="M107" i="6"/>
  <c r="M99" i="6"/>
  <c r="M83" i="6"/>
  <c r="M43" i="6"/>
  <c r="M19" i="6"/>
  <c r="M163" i="6"/>
  <c r="M155" i="6"/>
  <c r="M144" i="6"/>
  <c r="M132" i="6"/>
  <c r="M104" i="6"/>
  <c r="M91" i="6"/>
  <c r="M65" i="6"/>
  <c r="M48" i="6"/>
  <c r="M2" i="6"/>
  <c r="M158" i="6"/>
  <c r="M38" i="6"/>
  <c r="M122" i="6"/>
  <c r="M153" i="6"/>
  <c r="M131" i="6"/>
  <c r="M103" i="6"/>
  <c r="M80" i="6"/>
  <c r="M64" i="6"/>
  <c r="M47" i="6"/>
  <c r="M97" i="6"/>
  <c r="M152" i="6"/>
  <c r="M111" i="6"/>
  <c r="M63" i="6"/>
  <c r="I165" i="6"/>
  <c r="H165" i="6"/>
  <c r="K165" i="6"/>
  <c r="J165" i="6"/>
  <c r="E8" i="6"/>
  <c r="E10" i="6"/>
  <c r="E11" i="6"/>
  <c r="E17" i="6"/>
  <c r="E20" i="6"/>
  <c r="E21" i="6"/>
  <c r="E22" i="6"/>
  <c r="E24" i="6"/>
  <c r="E25" i="6"/>
  <c r="E26" i="6"/>
  <c r="E32" i="6"/>
  <c r="E33" i="6"/>
  <c r="E36" i="6"/>
  <c r="E44" i="6"/>
  <c r="E46" i="6"/>
  <c r="E50" i="6"/>
  <c r="E54" i="6"/>
  <c r="E57" i="6"/>
  <c r="E58" i="6"/>
  <c r="E60" i="6"/>
  <c r="E64" i="6"/>
  <c r="E65" i="6"/>
  <c r="E66" i="6"/>
  <c r="E71" i="6"/>
  <c r="E76" i="6"/>
  <c r="E83" i="6"/>
  <c r="E86" i="6"/>
  <c r="E88" i="6"/>
  <c r="E90" i="6"/>
  <c r="E93" i="6"/>
  <c r="E94" i="6"/>
  <c r="E98" i="6"/>
  <c r="E99" i="6"/>
  <c r="E100" i="6"/>
  <c r="E105" i="6"/>
  <c r="E108" i="6"/>
  <c r="E109" i="6"/>
  <c r="E113" i="6"/>
  <c r="E118" i="6"/>
  <c r="E119" i="6"/>
  <c r="E120" i="6"/>
  <c r="E131" i="6"/>
  <c r="E132" i="6"/>
  <c r="E139" i="6"/>
  <c r="E141" i="6"/>
  <c r="E146" i="6"/>
  <c r="E147" i="6"/>
  <c r="E149" i="6"/>
  <c r="E151" i="6"/>
  <c r="E152" i="6"/>
  <c r="E153" i="6"/>
  <c r="E2" i="6"/>
  <c r="M78" i="6" l="1"/>
  <c r="O165" i="6"/>
  <c r="L165" i="6"/>
  <c r="M16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<sst xmlns="http://schemas.openxmlformats.org/spreadsheetml/2006/main" count="894" uniqueCount="183">
  <si>
    <t>Dob</t>
  </si>
  <si>
    <t>L6205440</t>
  </si>
  <si>
    <t>J7919425</t>
  </si>
  <si>
    <t>J3135426</t>
  </si>
  <si>
    <t>B4393269</t>
  </si>
  <si>
    <t>E7353834</t>
  </si>
  <si>
    <t>L6201942</t>
  </si>
  <si>
    <t>K1510683</t>
  </si>
  <si>
    <t>J0440019</t>
  </si>
  <si>
    <t>D2342827</t>
  </si>
  <si>
    <t>H5268413</t>
  </si>
  <si>
    <t>E0402626</t>
  </si>
  <si>
    <t>D6248685</t>
  </si>
  <si>
    <t>E0219784</t>
  </si>
  <si>
    <t>A0599093</t>
  </si>
  <si>
    <t>B4315279</t>
  </si>
  <si>
    <t>D4423334</t>
  </si>
  <si>
    <t>G0664890</t>
  </si>
  <si>
    <t>E0202415</t>
  </si>
  <si>
    <t>A6095573</t>
  </si>
  <si>
    <t>K6080270</t>
  </si>
  <si>
    <t>J0586319</t>
  </si>
  <si>
    <t>C0572992</t>
  </si>
  <si>
    <t>D6177251</t>
  </si>
  <si>
    <t>B7211810</t>
  </si>
  <si>
    <t>F6261645</t>
  </si>
  <si>
    <t>E0271781</t>
  </si>
  <si>
    <t>F0550973</t>
  </si>
  <si>
    <t>G4138998</t>
  </si>
  <si>
    <t>A6002667</t>
  </si>
  <si>
    <t>L0235586</t>
  </si>
  <si>
    <t>C0527584</t>
  </si>
  <si>
    <t>L0503942</t>
  </si>
  <si>
    <t>L0081993</t>
  </si>
  <si>
    <t>B0152439</t>
  </si>
  <si>
    <t>L0524908</t>
  </si>
  <si>
    <t>C6124703</t>
  </si>
  <si>
    <t>H0433693</t>
  </si>
  <si>
    <t>C0327593</t>
  </si>
  <si>
    <t>J0441163</t>
  </si>
  <si>
    <t>H0316642</t>
  </si>
  <si>
    <t>A0285395</t>
  </si>
  <si>
    <t>H4353565</t>
  </si>
  <si>
    <t>F0695755</t>
  </si>
  <si>
    <t>J0298460</t>
  </si>
  <si>
    <t>C0320443</t>
  </si>
  <si>
    <t>H7952193</t>
  </si>
  <si>
    <t>K4344734</t>
  </si>
  <si>
    <t>E4370117</t>
  </si>
  <si>
    <t>L8585180</t>
  </si>
  <si>
    <t>D8347430</t>
  </si>
  <si>
    <t>D0519731</t>
  </si>
  <si>
    <t>L4233844</t>
  </si>
  <si>
    <t>A4446794</t>
  </si>
  <si>
    <t>A4126650</t>
  </si>
  <si>
    <t>G0211129</t>
  </si>
  <si>
    <t>H8370226</t>
  </si>
  <si>
    <t>E0445691</t>
  </si>
  <si>
    <t>A7337682</t>
  </si>
  <si>
    <t>B0319837</t>
  </si>
  <si>
    <t>J7220694</t>
  </si>
  <si>
    <t>C7323175</t>
  </si>
  <si>
    <t>K0656610</t>
  </si>
  <si>
    <t>C0448571</t>
  </si>
  <si>
    <t>K2319238</t>
  </si>
  <si>
    <t>J4351311</t>
  </si>
  <si>
    <t xml:space="preserve">Date </t>
  </si>
  <si>
    <t>MRN</t>
  </si>
  <si>
    <t>ADP</t>
  </si>
  <si>
    <t>ASPI</t>
  </si>
  <si>
    <t>Asp when tested</t>
  </si>
  <si>
    <t xml:space="preserve">Clop when tested </t>
  </si>
  <si>
    <t>Asp resistance (&gt;32)</t>
  </si>
  <si>
    <t>Clop resistance (&gt;42)</t>
  </si>
  <si>
    <t>Graft thrombosis?</t>
  </si>
  <si>
    <t>Y</t>
  </si>
  <si>
    <t>N</t>
  </si>
  <si>
    <t>B2073127</t>
  </si>
  <si>
    <t>E0699945</t>
  </si>
  <si>
    <t>C0195725</t>
  </si>
  <si>
    <t>C0421984</t>
  </si>
  <si>
    <t>K9348876</t>
  </si>
  <si>
    <t>Age</t>
  </si>
  <si>
    <t>Sex</t>
  </si>
  <si>
    <t>F</t>
  </si>
  <si>
    <t>M</t>
  </si>
  <si>
    <t>L0045154</t>
  </si>
  <si>
    <t>F0374302</t>
  </si>
  <si>
    <t>G8724304</t>
  </si>
  <si>
    <t>C0424437</t>
  </si>
  <si>
    <t>E0313999</t>
  </si>
  <si>
    <t>H6225787</t>
  </si>
  <si>
    <t>C4153063</t>
  </si>
  <si>
    <t>B0247149</t>
  </si>
  <si>
    <t>F8380355</t>
  </si>
  <si>
    <t>C0473992</t>
  </si>
  <si>
    <t>B0299190</t>
  </si>
  <si>
    <t>E0167270</t>
  </si>
  <si>
    <t>E0630865</t>
  </si>
  <si>
    <t>H8097459</t>
  </si>
  <si>
    <t>E0297653</t>
  </si>
  <si>
    <t>C0305131</t>
  </si>
  <si>
    <t>H0177701</t>
  </si>
  <si>
    <t xml:space="preserve">H2507787  </t>
  </si>
  <si>
    <t>J0174171</t>
  </si>
  <si>
    <t>J0376505</t>
  </si>
  <si>
    <t>A9343114</t>
  </si>
  <si>
    <t>G9365098</t>
  </si>
  <si>
    <t>F0140035</t>
  </si>
  <si>
    <t>C6262720</t>
  </si>
  <si>
    <t>F0338046</t>
  </si>
  <si>
    <t>K0612720</t>
  </si>
  <si>
    <t>C4191156</t>
  </si>
  <si>
    <t>H4506498</t>
  </si>
  <si>
    <t xml:space="preserve">H7554191 </t>
  </si>
  <si>
    <t>A9603044</t>
  </si>
  <si>
    <t>G2147349</t>
  </si>
  <si>
    <t>L8603077</t>
  </si>
  <si>
    <t>F4347172</t>
  </si>
  <si>
    <t>H7803473</t>
  </si>
  <si>
    <t>C4532134</t>
  </si>
  <si>
    <t>J6290138</t>
  </si>
  <si>
    <t>J0492335</t>
  </si>
  <si>
    <t>D3193523</t>
  </si>
  <si>
    <t>D4144396</t>
  </si>
  <si>
    <t>A0558602</t>
  </si>
  <si>
    <t>H0486966</t>
  </si>
  <si>
    <t>E0242741</t>
  </si>
  <si>
    <t>A0763356</t>
  </si>
  <si>
    <t>F7148751</t>
  </si>
  <si>
    <t>J0121305</t>
  </si>
  <si>
    <t>F0097696</t>
  </si>
  <si>
    <t>G4356721</t>
  </si>
  <si>
    <t>G5348129</t>
  </si>
  <si>
    <t>L4109918</t>
  </si>
  <si>
    <t>L0365705</t>
  </si>
  <si>
    <t>F8537380</t>
  </si>
  <si>
    <t>B6250729</t>
  </si>
  <si>
    <t>G4158523</t>
  </si>
  <si>
    <t>J4193978</t>
  </si>
  <si>
    <t>B7102921</t>
  </si>
  <si>
    <t>H8583736</t>
  </si>
  <si>
    <t>L4258341</t>
  </si>
  <si>
    <t>C0685973</t>
  </si>
  <si>
    <t>J7125665</t>
  </si>
  <si>
    <t>A0510983</t>
  </si>
  <si>
    <t>J0578795</t>
  </si>
  <si>
    <t>L4045447</t>
  </si>
  <si>
    <t>C4232626</t>
  </si>
  <si>
    <t>B0618674</t>
  </si>
  <si>
    <t>F8590752</t>
  </si>
  <si>
    <t>G0721947</t>
  </si>
  <si>
    <t>H7170214</t>
  </si>
  <si>
    <t>K6075771</t>
  </si>
  <si>
    <t>L4327619</t>
  </si>
  <si>
    <t>E0346845</t>
  </si>
  <si>
    <t>K9521290</t>
  </si>
  <si>
    <t>H0443824</t>
  </si>
  <si>
    <t>C5591753</t>
  </si>
  <si>
    <t>K0249478</t>
  </si>
  <si>
    <t>L0287187</t>
  </si>
  <si>
    <t>D4286285</t>
  </si>
  <si>
    <t>F4243167</t>
  </si>
  <si>
    <t>E7544145</t>
  </si>
  <si>
    <t>L0294689</t>
  </si>
  <si>
    <t>H8329009</t>
  </si>
  <si>
    <t>J4224569</t>
  </si>
  <si>
    <t>C4176845</t>
  </si>
  <si>
    <t>D4166209</t>
  </si>
  <si>
    <t>L1012263</t>
  </si>
  <si>
    <t>D0526496</t>
  </si>
  <si>
    <t>J6209013</t>
  </si>
  <si>
    <t>D5631079</t>
  </si>
  <si>
    <t>A0836704</t>
  </si>
  <si>
    <t>A4359740</t>
  </si>
  <si>
    <t>J8105556</t>
  </si>
  <si>
    <t>J0680105</t>
  </si>
  <si>
    <t>J0459731</t>
  </si>
  <si>
    <t>Resistant to 2</t>
  </si>
  <si>
    <t>Resistant to 1 or 2</t>
  </si>
  <si>
    <t>Not Resistant</t>
  </si>
  <si>
    <t>Resistant to 1</t>
  </si>
  <si>
    <t>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</si>
</sst>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name val="Calibri Light"/>
      <family val="2"/>
      <scheme val="major"/>
    </font>
    <font>
      <sz val="11"/>
      <color rgb="FFFF000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0">
    <xf numFmtId="0" fontId="0" fillId="0" borderId="0" xfId="0"/>
    <xf numFmtId="1" fontId="19" fillId="0" borderId="0" xfId="42" applyNumberFormat="1" applyFill="1" applyAlignment="1">
      <alignment horizontal="center" vertical="center" wrapText="1"/>
    </xf>
    <xf numFmtId="0" fontId="0" fillId="0" borderId="0" xfId="0" applyFill="1"/>
    <xf numFmtId="0" fontId="19" fillId="0" borderId="0" xfId="42" applyFill="1" applyAlignment="1">
      <alignment horizontal="center" vertical="center" wrapText="1"/>
    </xf>
    <xf numFmtId="22" fontId="18" fillId="0" borderId="0" xfId="0" applyNumberFormat="1" applyFont="1" applyFill="1" applyAlignment="1">
      <alignment wrapText="1"/>
    </xf>
    <xf numFmtId="0" fontId="18" fillId="0" borderId="0" xfId="0" applyFont="1" applyFill="1" applyAlignment="1">
      <alignment wrapText="1"/>
    </xf>
    <xf numFmtId="14" fontId="18" fillId="0" borderId="0" xfId="0" applyNumberFormat="1" applyFont="1" applyFill="1" applyAlignment="1">
      <alignment wrapText="1"/>
    </xf>
    <xf numFmtId="1" fontId="18" fillId="0" borderId="0" xfId="0" applyNumberFormat="1" applyFont="1" applyFill="1" applyAlignment="1">
      <alignment wrapText="1"/>
    </xf>
    <xf numFmtId="0" fontId="21" fillId="0" borderId="0" xfId="0" applyFont="1" applyFill="1"/>
    <xf numFmtId="0" fontId="20" fillId="0" borderId="0" xfId="0" applyFont="1" applyFill="1"/>
    <xf numFmtId="1" fontId="20" fillId="0" borderId="0" xfId="0" applyNumberFormat="1" applyFont="1" applyFill="1"/>
    <xf numFmtId="0" fontId="22" fillId="0" borderId="0" xfId="0" applyFont="1" applyFill="1"/>
    <xf numFmtId="0" fontId="23" fillId="0" borderId="0" xfId="0" applyFont="1" applyFill="1"/>
    <xf numFmtId="1" fontId="21" fillId="0" borderId="0" xfId="0" applyNumberFormat="1" applyFont="1" applyFill="1"/>
    <xf numFmtId="1" fontId="22" fillId="0" borderId="0" xfId="0" applyNumberFormat="1" applyFont="1" applyFill="1"/>
    <xf numFmtId="0" fontId="18" fillId="0" borderId="10" xfId="0" applyFont="1" applyFill="1" applyBorder="1" applyAlignment="1">
      <alignment wrapText="1"/>
    </xf>
    <xf numFmtId="0" fontId="18" fillId="0" borderId="11" xfId="0" applyFont="1" applyFill="1" applyBorder="1" applyAlignment="1">
      <alignment wrapText="1"/>
    </xf>
    <xf numFmtId="14" fontId="18" fillId="0" borderId="11" xfId="0" applyNumberFormat="1" applyFont="1" applyFill="1" applyBorder="1" applyAlignment="1">
      <alignment wrapText="1"/>
    </xf>
    <xf numFmtId="1" fontId="18" fillId="0" borderId="11" xfId="0" applyNumberFormat="1" applyFont="1" applyFill="1" applyBorder="1" applyAlignment="1">
      <alignment wrapText="1"/>
    </xf>
    <xf numFmtId="0" fontId="0" fillId="0" borderId="11" xfId="0" applyFill="1" applyBorder="1"/>
    <xf numFmtId="0" fontId="21" fillId="0" borderId="12" xfId="0" applyFont="1" applyFill="1" applyBorder="1"/>
    <xf numFmtId="1" fontId="21" fillId="0" borderId="12" xfId="0" applyNumberFormat="1" applyFont="1" applyFill="1" applyBorder="1"/>
    <xf numFmtId="0" fontId="22" fillId="0" borderId="12" xfId="0" applyFont="1" applyFill="1" applyBorder="1"/>
    <xf numFmtId="0" fontId="20" fillId="0" borderId="13" xfId="0" applyFont="1" applyFill="1" applyBorder="1" applyAlignment="1">
      <alignment vertical="center"/>
    </xf>
    <xf numFmtId="0" fontId="22" fillId="0" borderId="13" xfId="0" applyFont="1" applyFill="1" applyBorder="1"/>
    <xf numFmtId="1" fontId="22" fillId="0" borderId="13" xfId="0" applyNumberFormat="1" applyFont="1" applyFill="1" applyBorder="1"/>
    <xf numFmtId="0" fontId="22" fillId="0" borderId="17" xfId="0" applyFont="1" applyFill="1" applyBorder="1"/>
    <xf numFmtId="0" fontId="18" fillId="0" borderId="13" xfId="0" applyFont="1" applyFill="1" applyBorder="1" applyAlignment="1">
      <alignment wrapText="1"/>
    </xf>
    <xf numFmtId="14" fontId="18" fillId="0" borderId="13" xfId="0" applyNumberFormat="1" applyFont="1" applyFill="1" applyBorder="1" applyAlignment="1">
      <alignment wrapText="1"/>
    </xf>
    <xf numFmtId="1" fontId="18" fillId="0" borderId="13" xfId="0" applyNumberFormat="1" applyFont="1" applyFill="1" applyBorder="1" applyAlignment="1">
      <alignment wrapText="1"/>
    </xf>
    <xf numFmtId="0" fontId="18" fillId="0" borderId="14" xfId="0" applyFont="1" applyFill="1" applyBorder="1" applyAlignment="1">
      <alignment wrapText="1"/>
    </xf>
    <xf numFmtId="14" fontId="18" fillId="0" borderId="14" xfId="0" applyNumberFormat="1" applyFont="1" applyFill="1" applyBorder="1" applyAlignment="1">
      <alignment wrapText="1"/>
    </xf>
    <xf numFmtId="1" fontId="18" fillId="0" borderId="14" xfId="0" applyNumberFormat="1" applyFont="1" applyFill="1" applyBorder="1" applyAlignment="1">
      <alignment wrapText="1"/>
    </xf>
    <xf numFmtId="0" fontId="21" fillId="0" borderId="13" xfId="0" applyFont="1" applyFill="1" applyBorder="1"/>
    <xf numFmtId="1" fontId="21" fillId="0" borderId="13" xfId="0" applyNumberFormat="1" applyFont="1" applyFill="1" applyBorder="1"/>
    <xf numFmtId="0" fontId="21" fillId="0" borderId="11" xfId="0" applyFont="1" applyFill="1" applyBorder="1"/>
    <xf numFmtId="0" fontId="18" fillId="0" borderId="12" xfId="0" applyFont="1" applyFill="1" applyBorder="1" applyAlignment="1">
      <alignment wrapText="1"/>
    </xf>
    <xf numFmtId="0" fontId="20" fillId="0" borderId="15" xfId="0" applyFont="1" applyFill="1" applyBorder="1"/>
    <xf numFmtId="1" fontId="20" fillId="0" borderId="15" xfId="0" applyNumberFormat="1" applyFont="1" applyFill="1" applyBorder="1"/>
    <xf numFmtId="0" fontId="20" fillId="0" borderId="11" xfId="0" applyFont="1" applyFill="1" applyBorder="1"/>
    <xf numFmtId="1" fontId="20" fillId="0" borderId="11" xfId="0" applyNumberFormat="1" applyFont="1" applyFill="1" applyBorder="1"/>
    <xf numFmtId="0" fontId="22" fillId="0" borderId="11" xfId="0" applyFont="1" applyFill="1" applyBorder="1"/>
    <xf numFmtId="0" fontId="24" fillId="0" borderId="0" xfId="0" applyFont="1" applyFill="1"/>
    <xf numFmtId="0" fontId="21" fillId="0" borderId="0" xfId="0" applyFont="1" applyFill="1" applyAlignment="1">
      <alignment vertical="center"/>
    </xf>
    <xf numFmtId="1" fontId="21" fillId="0" borderId="11" xfId="0" applyNumberFormat="1" applyFont="1" applyFill="1" applyBorder="1"/>
    <xf numFmtId="0" fontId="20" fillId="0" borderId="16" xfId="0" applyFont="1" applyFill="1" applyBorder="1"/>
    <xf numFmtId="1" fontId="20" fillId="0" borderId="16" xfId="0" applyNumberFormat="1" applyFont="1" applyFill="1" applyBorder="1"/>
    <xf numFmtId="0" fontId="22" fillId="0" borderId="16" xfId="0" applyFont="1" applyFill="1" applyBorder="1"/>
    <xf numFmtId="1" fontId="0" fillId="0" borderId="0" xfId="0" applyNumberFormat="1" applyFill="1"/>
    <xf numFmtId="10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__doPostBack('ctl00$ctl00$mbc$lbc$RadGrid1$ctl00$ctl02$ctl00$ctl07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8BFF-3A34-2F4A-9FDA-97870B87076C}">
  <dimension ref="A1:P185"/>
  <sheetViews>
    <sheetView tabSelected="1" topLeftCell="B1" zoomScale="150" zoomScaleNormal="135" workbookViewId="0">
      <selection activeCell="K167" sqref="K167"/>
    </sheetView>
  </sheetViews>
  <sheetFormatPr baseColWidth="10" defaultColWidth="10.83203125" defaultRowHeight="20" customHeight="1" x14ac:dyDescent="0.2"/>
  <cols>
    <col min="1" max="1" width="16.6640625" style="2" hidden="1" customWidth="1"/>
    <col min="2" max="2" width="13.83203125" style="2" customWidth="1"/>
    <col min="3" max="3" width="8.1640625" style="2" customWidth="1"/>
    <col min="4" max="4" width="13.1640625" style="2" customWidth="1"/>
    <col min="5" max="5" width="27.6640625" style="48" customWidth="1"/>
    <col min="6" max="6" width="10" style="2" customWidth="1"/>
    <col min="7" max="8" width="15.5" style="2" customWidth="1"/>
    <col min="9" max="9" width="16.83203125" style="2" customWidth="1"/>
    <col min="10" max="10" width="17.1640625" style="2" customWidth="1"/>
    <col min="11" max="15" width="18.1640625" style="2" customWidth="1"/>
    <col min="16" max="16" width="18.6640625" style="2" customWidth="1"/>
    <col min="17" max="17" width="14" style="2" customWidth="1"/>
    <col min="18" max="16384" width="10.83203125" style="2"/>
  </cols>
  <sheetData>
    <row r="1" spans="1:16" ht="20" customHeight="1" x14ac:dyDescent="0.2">
      <c r="A1" s="2" t="s">
        <v>66</v>
      </c>
      <c r="B1" s="2" t="s">
        <v>67</v>
      </c>
      <c r="C1" s="2" t="s">
        <v>83</v>
      </c>
      <c r="D1" s="3" t="s">
        <v>0</v>
      </c>
      <c r="E1" s="1" t="s">
        <v>82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179</v>
      </c>
      <c r="M1" s="2" t="s">
        <v>181</v>
      </c>
      <c r="N1" s="2" t="s">
        <v>178</v>
      </c>
      <c r="O1" s="2" t="s">
        <v>180</v>
      </c>
      <c r="P1" s="2" t="s">
        <v>74</v>
      </c>
    </row>
    <row r="2" spans="1:16" ht="20" customHeight="1" x14ac:dyDescent="0.2">
      <c r="A2" s="4">
        <v>44988</v>
      </c>
      <c r="B2" s="5" t="s">
        <v>53</v>
      </c>
      <c r="C2" s="5" t="s">
        <v>84</v>
      </c>
      <c r="D2" s="6">
        <v>19267</v>
      </c>
      <c r="E2" s="7">
        <f ca="1">(YEAR(NOW())-YEAR(D2))</f>
        <v>72</v>
      </c>
      <c r="F2" s="2">
        <v>137</v>
      </c>
      <c r="G2" s="2">
        <v>32</v>
      </c>
      <c r="H2" s="5" t="s">
        <v>75</v>
      </c>
      <c r="I2" s="5" t="s">
        <v>75</v>
      </c>
      <c r="J2" s="5" t="str">
        <f>IF(AND(G2&gt;32,H2="Y"),"Y","N")</f>
        <v>N</v>
      </c>
      <c r="K2" s="5" t="str">
        <f>IF(AND(F2&gt;42,I2="Y"),"Y","N")</f>
        <v>Y</v>
      </c>
      <c r="L2" s="5" t="str" cm="1">
        <f t="array" ref="L2">_xlfn.IFS(J2 = "Y", "Y",K2 = "Y", "Y")</f>
        <v>Y</v>
      </c>
      <c r="M2" s="5" t="str">
        <f>IF(AND(L2="Y", N2= "N"), "Y", "N")</f>
        <v>Y</v>
      </c>
      <c r="N2" s="5" t="str">
        <f>IF(AND(J2  = "Y", K2 = "Y"),"Y","N")</f>
        <v>N</v>
      </c>
      <c r="O2" s="5" t="str">
        <f>IF(AND(J2="N",K2="N"),"Y","N")</f>
        <v>N</v>
      </c>
      <c r="P2" s="5" t="s">
        <v>75</v>
      </c>
    </row>
    <row r="3" spans="1:16" ht="20" customHeight="1" x14ac:dyDescent="0.2">
      <c r="B3" s="8" t="s">
        <v>139</v>
      </c>
      <c r="C3" s="9" t="s">
        <v>85</v>
      </c>
      <c r="D3" s="9">
        <v>51</v>
      </c>
      <c r="E3" s="10">
        <v>51</v>
      </c>
      <c r="F3" s="11">
        <v>60</v>
      </c>
      <c r="G3" s="11">
        <v>48</v>
      </c>
      <c r="H3" s="11" t="s">
        <v>75</v>
      </c>
      <c r="I3" s="11" t="s">
        <v>75</v>
      </c>
      <c r="J3" s="5" t="str">
        <f t="shared" ref="J3:J66" si="0">IF(AND(G3&gt;32,H3="Y"),"Y","N")</f>
        <v>Y</v>
      </c>
      <c r="K3" s="5" t="str">
        <f t="shared" ref="K3:K66" si="1">IF(AND(F3&gt;42,I3="Y"),"Y","N")</f>
        <v>Y</v>
      </c>
      <c r="L3" s="5" t="str" cm="1">
        <f t="array" ref="L3">_xlfn.IFS(J3 = "Y", "Y",K3 = "Y", "Y")</f>
        <v>Y</v>
      </c>
      <c r="M3" s="5" t="str">
        <f t="shared" ref="M3:M66" si="2">IF(AND(L3="Y", N3= "N"), "Y", "N")</f>
        <v>N</v>
      </c>
      <c r="N3" s="5" t="str">
        <f t="shared" ref="N3:N66" si="3">IF(AND(J3  = "Y", K3 = "Y"),"Y","N")</f>
        <v>Y</v>
      </c>
      <c r="O3" s="5" t="str">
        <f t="shared" ref="O3:O66" si="4">IF(AND(J3="N",K3="N"),"Y","N")</f>
        <v>N</v>
      </c>
      <c r="P3" s="2" t="s">
        <v>76</v>
      </c>
    </row>
    <row r="4" spans="1:16" ht="20" customHeight="1" x14ac:dyDescent="0.2">
      <c r="B4" s="12" t="s">
        <v>37</v>
      </c>
      <c r="C4" s="8" t="s">
        <v>85</v>
      </c>
      <c r="D4" s="8">
        <v>61</v>
      </c>
      <c r="E4" s="13">
        <v>61</v>
      </c>
      <c r="F4" s="8">
        <v>63</v>
      </c>
      <c r="G4" s="8">
        <v>41</v>
      </c>
      <c r="H4" s="8" t="s">
        <v>75</v>
      </c>
      <c r="I4" s="8" t="s">
        <v>76</v>
      </c>
      <c r="J4" s="5" t="str">
        <f t="shared" si="0"/>
        <v>Y</v>
      </c>
      <c r="K4" s="5" t="str">
        <f t="shared" si="1"/>
        <v>N</v>
      </c>
      <c r="L4" s="5" t="str" cm="1">
        <f t="array" ref="L4">_xlfn.IFS(J4 = "Y", "Y",K4 = "Y", "Y")</f>
        <v>Y</v>
      </c>
      <c r="M4" s="5" t="str">
        <f t="shared" si="2"/>
        <v>Y</v>
      </c>
      <c r="N4" s="5" t="str">
        <f t="shared" si="3"/>
        <v>N</v>
      </c>
      <c r="O4" s="5" t="str">
        <f t="shared" si="4"/>
        <v>N</v>
      </c>
      <c r="P4" s="2" t="s">
        <v>75</v>
      </c>
    </row>
    <row r="5" spans="1:16" ht="20" customHeight="1" x14ac:dyDescent="0.2">
      <c r="B5" s="8" t="s">
        <v>123</v>
      </c>
      <c r="C5" s="9" t="s">
        <v>84</v>
      </c>
      <c r="D5" s="9">
        <v>66</v>
      </c>
      <c r="E5" s="10">
        <v>66</v>
      </c>
      <c r="F5" s="11">
        <v>60</v>
      </c>
      <c r="G5" s="11">
        <v>18</v>
      </c>
      <c r="H5" s="11" t="s">
        <v>75</v>
      </c>
      <c r="I5" s="11" t="s">
        <v>75</v>
      </c>
      <c r="J5" s="5" t="str">
        <f t="shared" si="0"/>
        <v>N</v>
      </c>
      <c r="K5" s="5" t="str">
        <f t="shared" si="1"/>
        <v>Y</v>
      </c>
      <c r="L5" s="5" t="str" cm="1">
        <f t="array" ref="L5">_xlfn.IFS(J5 = "Y", "Y",K5 = "Y", "Y")</f>
        <v>Y</v>
      </c>
      <c r="M5" s="5" t="str">
        <f t="shared" si="2"/>
        <v>Y</v>
      </c>
      <c r="N5" s="5" t="str">
        <f t="shared" si="3"/>
        <v>N</v>
      </c>
      <c r="O5" s="5" t="str">
        <f t="shared" si="4"/>
        <v>N</v>
      </c>
      <c r="P5" s="2" t="s">
        <v>76</v>
      </c>
    </row>
    <row r="6" spans="1:16" ht="20" customHeight="1" x14ac:dyDescent="0.2">
      <c r="B6" s="9" t="s">
        <v>102</v>
      </c>
      <c r="C6" s="9" t="s">
        <v>85</v>
      </c>
      <c r="D6" s="9">
        <v>68</v>
      </c>
      <c r="E6" s="10">
        <v>68</v>
      </c>
      <c r="F6" s="11">
        <v>27</v>
      </c>
      <c r="G6" s="11">
        <v>27</v>
      </c>
      <c r="H6" s="11" t="s">
        <v>75</v>
      </c>
      <c r="I6" s="11" t="s">
        <v>75</v>
      </c>
      <c r="J6" s="5" t="str">
        <f t="shared" si="0"/>
        <v>N</v>
      </c>
      <c r="K6" s="5" t="str">
        <f t="shared" si="1"/>
        <v>N</v>
      </c>
      <c r="L6" s="5" t="s">
        <v>76</v>
      </c>
      <c r="M6" s="5" t="str">
        <f t="shared" si="2"/>
        <v>N</v>
      </c>
      <c r="N6" s="5" t="str">
        <f t="shared" si="3"/>
        <v>N</v>
      </c>
      <c r="O6" s="5" t="str">
        <f t="shared" si="4"/>
        <v>Y</v>
      </c>
      <c r="P6" s="2" t="s">
        <v>76</v>
      </c>
    </row>
    <row r="7" spans="1:16" ht="20" customHeight="1" x14ac:dyDescent="0.2">
      <c r="B7" s="8" t="s">
        <v>173</v>
      </c>
      <c r="C7" s="8" t="s">
        <v>85</v>
      </c>
      <c r="D7" s="8">
        <v>57</v>
      </c>
      <c r="E7" s="13">
        <v>57</v>
      </c>
      <c r="F7" s="8">
        <v>27</v>
      </c>
      <c r="G7" s="8">
        <v>32</v>
      </c>
      <c r="H7" s="8" t="s">
        <v>76</v>
      </c>
      <c r="I7" s="8" t="s">
        <v>75</v>
      </c>
      <c r="J7" s="5" t="str">
        <f t="shared" si="0"/>
        <v>N</v>
      </c>
      <c r="K7" s="5" t="str">
        <f t="shared" si="1"/>
        <v>N</v>
      </c>
      <c r="L7" s="5" t="s">
        <v>76</v>
      </c>
      <c r="M7" s="5" t="str">
        <f t="shared" si="2"/>
        <v>N</v>
      </c>
      <c r="N7" s="5" t="str">
        <f t="shared" si="3"/>
        <v>N</v>
      </c>
      <c r="O7" s="5" t="str">
        <f t="shared" si="4"/>
        <v>Y</v>
      </c>
      <c r="P7" s="2" t="s">
        <v>76</v>
      </c>
    </row>
    <row r="8" spans="1:16" ht="20" customHeight="1" x14ac:dyDescent="0.2">
      <c r="A8" s="4">
        <v>45238.291412037041</v>
      </c>
      <c r="B8" s="5" t="s">
        <v>7</v>
      </c>
      <c r="C8" s="5" t="s">
        <v>84</v>
      </c>
      <c r="D8" s="6">
        <v>24643</v>
      </c>
      <c r="E8" s="7">
        <f ca="1">(YEAR(NOW())-YEAR(D8))</f>
        <v>57</v>
      </c>
      <c r="F8" s="2">
        <v>66</v>
      </c>
      <c r="G8" s="2">
        <v>65</v>
      </c>
      <c r="H8" s="2" t="s">
        <v>75</v>
      </c>
      <c r="I8" s="2" t="s">
        <v>76</v>
      </c>
      <c r="J8" s="5" t="str">
        <f t="shared" si="0"/>
        <v>Y</v>
      </c>
      <c r="K8" s="5" t="str">
        <f t="shared" si="1"/>
        <v>N</v>
      </c>
      <c r="L8" s="5" t="str" cm="1">
        <f t="array" ref="L8">_xlfn.IFS(J8 = "Y", "Y",K8 = "Y", "Y", AND(J8=N, K8=N),"N")</f>
        <v>Y</v>
      </c>
      <c r="M8" s="5" t="str">
        <f t="shared" si="2"/>
        <v>Y</v>
      </c>
      <c r="N8" s="5" t="str">
        <f t="shared" si="3"/>
        <v>N</v>
      </c>
      <c r="O8" s="5" t="str">
        <f t="shared" si="4"/>
        <v>N</v>
      </c>
      <c r="P8" s="2" t="s">
        <v>76</v>
      </c>
    </row>
    <row r="9" spans="1:16" ht="20" customHeight="1" x14ac:dyDescent="0.2">
      <c r="B9" s="8" t="s">
        <v>153</v>
      </c>
      <c r="C9" s="8" t="s">
        <v>84</v>
      </c>
      <c r="D9" s="8">
        <v>86</v>
      </c>
      <c r="E9" s="13">
        <v>86</v>
      </c>
      <c r="F9" s="11">
        <v>76</v>
      </c>
      <c r="G9" s="11">
        <v>63</v>
      </c>
      <c r="H9" s="11" t="s">
        <v>75</v>
      </c>
      <c r="I9" s="11" t="s">
        <v>75</v>
      </c>
      <c r="J9" s="5" t="str">
        <f t="shared" si="0"/>
        <v>Y</v>
      </c>
      <c r="K9" s="5" t="str">
        <f t="shared" si="1"/>
        <v>Y</v>
      </c>
      <c r="L9" s="5" t="str" cm="1">
        <f t="array" ref="L9">_xlfn.IFS(J9 = "Y", "Y",K9 = "Y", "Y")</f>
        <v>Y</v>
      </c>
      <c r="M9" s="5" t="str">
        <f t="shared" si="2"/>
        <v>N</v>
      </c>
      <c r="N9" s="5" t="str">
        <f t="shared" si="3"/>
        <v>Y</v>
      </c>
      <c r="O9" s="5" t="str">
        <f t="shared" si="4"/>
        <v>N</v>
      </c>
      <c r="P9" s="2" t="s">
        <v>75</v>
      </c>
    </row>
    <row r="10" spans="1:16" ht="20" customHeight="1" x14ac:dyDescent="0.2">
      <c r="A10" s="4">
        <v>45167.617037037038</v>
      </c>
      <c r="B10" s="5" t="s">
        <v>25</v>
      </c>
      <c r="C10" s="5" t="s">
        <v>85</v>
      </c>
      <c r="D10" s="6">
        <v>12741</v>
      </c>
      <c r="E10" s="7">
        <f ca="1">(YEAR(NOW())-YEAR(D10))</f>
        <v>90</v>
      </c>
      <c r="F10" s="2">
        <v>73</v>
      </c>
      <c r="G10" s="2">
        <v>57</v>
      </c>
      <c r="H10" s="2" t="s">
        <v>75</v>
      </c>
      <c r="I10" s="2" t="s">
        <v>75</v>
      </c>
      <c r="J10" s="5" t="str">
        <f t="shared" si="0"/>
        <v>Y</v>
      </c>
      <c r="K10" s="5" t="str">
        <f t="shared" si="1"/>
        <v>Y</v>
      </c>
      <c r="L10" s="5" t="str" cm="1">
        <f t="array" ref="L10">_xlfn.IFS(J10 = "Y", "Y",K10 = "Y", "Y")</f>
        <v>Y</v>
      </c>
      <c r="M10" s="5" t="str">
        <f t="shared" si="2"/>
        <v>N</v>
      </c>
      <c r="N10" s="5" t="str">
        <f t="shared" si="3"/>
        <v>Y</v>
      </c>
      <c r="O10" s="5" t="str">
        <f t="shared" si="4"/>
        <v>N</v>
      </c>
      <c r="P10" s="2" t="s">
        <v>75</v>
      </c>
    </row>
    <row r="11" spans="1:16" ht="20" customHeight="1" x14ac:dyDescent="0.2">
      <c r="A11" s="4">
        <v>44993.437488425923</v>
      </c>
      <c r="B11" s="5" t="s">
        <v>51</v>
      </c>
      <c r="C11" s="5" t="s">
        <v>85</v>
      </c>
      <c r="D11" s="6">
        <v>13570</v>
      </c>
      <c r="E11" s="7">
        <f ca="1">(YEAR(NOW())-YEAR(D11))</f>
        <v>87</v>
      </c>
      <c r="F11" s="2">
        <v>109</v>
      </c>
      <c r="G11" s="2">
        <v>31</v>
      </c>
      <c r="H11" s="2" t="s">
        <v>75</v>
      </c>
      <c r="I11" s="2" t="s">
        <v>75</v>
      </c>
      <c r="J11" s="5" t="str">
        <f t="shared" si="0"/>
        <v>N</v>
      </c>
      <c r="K11" s="5" t="str">
        <f t="shared" si="1"/>
        <v>Y</v>
      </c>
      <c r="L11" s="5" t="str" cm="1">
        <f t="array" ref="L11">_xlfn.IFS(J11 = "Y", "Y",K11 = "Y", "Y")</f>
        <v>Y</v>
      </c>
      <c r="M11" s="5" t="str">
        <f t="shared" si="2"/>
        <v>Y</v>
      </c>
      <c r="N11" s="5" t="str">
        <f t="shared" si="3"/>
        <v>N</v>
      </c>
      <c r="O11" s="5" t="str">
        <f t="shared" si="4"/>
        <v>N</v>
      </c>
      <c r="P11" s="2" t="s">
        <v>76</v>
      </c>
    </row>
    <row r="12" spans="1:16" ht="20" customHeight="1" x14ac:dyDescent="0.2">
      <c r="B12" s="8" t="s">
        <v>55</v>
      </c>
      <c r="C12" s="8" t="s">
        <v>85</v>
      </c>
      <c r="D12" s="8">
        <v>73</v>
      </c>
      <c r="E12" s="13">
        <v>73</v>
      </c>
      <c r="F12" s="8">
        <v>14</v>
      </c>
      <c r="G12" s="8">
        <v>52</v>
      </c>
      <c r="H12" s="8" t="s">
        <v>76</v>
      </c>
      <c r="I12" s="8" t="s">
        <v>75</v>
      </c>
      <c r="J12" s="5" t="str">
        <f t="shared" si="0"/>
        <v>N</v>
      </c>
      <c r="K12" s="5" t="str">
        <f t="shared" si="1"/>
        <v>N</v>
      </c>
      <c r="L12" s="5" t="s">
        <v>76</v>
      </c>
      <c r="M12" s="5" t="str">
        <f t="shared" si="2"/>
        <v>N</v>
      </c>
      <c r="N12" s="5" t="str">
        <f t="shared" si="3"/>
        <v>N</v>
      </c>
      <c r="O12" s="5" t="str">
        <f t="shared" si="4"/>
        <v>Y</v>
      </c>
      <c r="P12" s="2" t="s">
        <v>76</v>
      </c>
    </row>
    <row r="13" spans="1:16" ht="20" customHeight="1" x14ac:dyDescent="0.2">
      <c r="B13" s="9" t="s">
        <v>103</v>
      </c>
      <c r="C13" s="9" t="s">
        <v>85</v>
      </c>
      <c r="D13" s="9">
        <v>75</v>
      </c>
      <c r="E13" s="10">
        <v>75</v>
      </c>
      <c r="F13" s="11">
        <v>26</v>
      </c>
      <c r="G13" s="11">
        <v>18</v>
      </c>
      <c r="H13" s="11" t="s">
        <v>75</v>
      </c>
      <c r="I13" s="11" t="s">
        <v>75</v>
      </c>
      <c r="J13" s="5" t="str">
        <f t="shared" si="0"/>
        <v>N</v>
      </c>
      <c r="K13" s="5" t="str">
        <f t="shared" si="1"/>
        <v>N</v>
      </c>
      <c r="L13" s="5" t="s">
        <v>76</v>
      </c>
      <c r="M13" s="5" t="str">
        <f t="shared" si="2"/>
        <v>N</v>
      </c>
      <c r="N13" s="5" t="str">
        <f t="shared" si="3"/>
        <v>N</v>
      </c>
      <c r="O13" s="5" t="str">
        <f t="shared" si="4"/>
        <v>Y</v>
      </c>
      <c r="P13" s="2" t="s">
        <v>76</v>
      </c>
    </row>
    <row r="14" spans="1:16" ht="20" customHeight="1" x14ac:dyDescent="0.2">
      <c r="B14" s="11" t="s">
        <v>148</v>
      </c>
      <c r="C14" s="11" t="s">
        <v>85</v>
      </c>
      <c r="D14" s="11">
        <v>71</v>
      </c>
      <c r="E14" s="14">
        <v>71</v>
      </c>
      <c r="F14" s="11">
        <v>42</v>
      </c>
      <c r="G14" s="11">
        <v>27</v>
      </c>
      <c r="H14" s="11" t="s">
        <v>75</v>
      </c>
      <c r="I14" s="11" t="s">
        <v>75</v>
      </c>
      <c r="J14" s="5" t="str">
        <f t="shared" si="0"/>
        <v>N</v>
      </c>
      <c r="K14" s="5" t="str">
        <f t="shared" si="1"/>
        <v>N</v>
      </c>
      <c r="L14" s="5" t="s">
        <v>76</v>
      </c>
      <c r="M14" s="5" t="str">
        <f t="shared" si="2"/>
        <v>N</v>
      </c>
      <c r="N14" s="5" t="str">
        <f t="shared" si="3"/>
        <v>N</v>
      </c>
      <c r="O14" s="5" t="str">
        <f t="shared" si="4"/>
        <v>Y</v>
      </c>
      <c r="P14" s="2" t="s">
        <v>76</v>
      </c>
    </row>
    <row r="15" spans="1:16" ht="20" customHeight="1" x14ac:dyDescent="0.2">
      <c r="B15" s="8" t="s">
        <v>99</v>
      </c>
      <c r="C15" s="9" t="s">
        <v>84</v>
      </c>
      <c r="D15" s="9">
        <v>85</v>
      </c>
      <c r="E15" s="10">
        <v>85</v>
      </c>
      <c r="F15" s="11">
        <v>29</v>
      </c>
      <c r="G15" s="11">
        <v>68</v>
      </c>
      <c r="H15" s="11" t="s">
        <v>76</v>
      </c>
      <c r="I15" s="11" t="s">
        <v>75</v>
      </c>
      <c r="J15" s="5" t="str">
        <f t="shared" si="0"/>
        <v>N</v>
      </c>
      <c r="K15" s="5" t="str">
        <f t="shared" si="1"/>
        <v>N</v>
      </c>
      <c r="L15" s="5" t="s">
        <v>76</v>
      </c>
      <c r="M15" s="5" t="str">
        <f t="shared" si="2"/>
        <v>N</v>
      </c>
      <c r="N15" s="5" t="str">
        <f t="shared" si="3"/>
        <v>N</v>
      </c>
      <c r="O15" s="5" t="str">
        <f t="shared" si="4"/>
        <v>Y</v>
      </c>
      <c r="P15" s="2" t="s">
        <v>76</v>
      </c>
    </row>
    <row r="16" spans="1:16" ht="20" customHeight="1" x14ac:dyDescent="0.2">
      <c r="B16" s="9" t="s">
        <v>104</v>
      </c>
      <c r="C16" s="9" t="s">
        <v>84</v>
      </c>
      <c r="D16" s="9">
        <v>69</v>
      </c>
      <c r="E16" s="10">
        <v>69</v>
      </c>
      <c r="F16" s="11">
        <v>30</v>
      </c>
      <c r="G16" s="11">
        <v>13</v>
      </c>
      <c r="H16" s="11" t="s">
        <v>75</v>
      </c>
      <c r="I16" s="11" t="s">
        <v>75</v>
      </c>
      <c r="J16" s="5" t="str">
        <f t="shared" si="0"/>
        <v>N</v>
      </c>
      <c r="K16" s="5" t="str">
        <f t="shared" si="1"/>
        <v>N</v>
      </c>
      <c r="L16" s="5" t="s">
        <v>76</v>
      </c>
      <c r="M16" s="5" t="str">
        <f t="shared" si="2"/>
        <v>N</v>
      </c>
      <c r="N16" s="5" t="str">
        <f t="shared" si="3"/>
        <v>N</v>
      </c>
      <c r="O16" s="5" t="str">
        <f t="shared" si="4"/>
        <v>Y</v>
      </c>
      <c r="P16" s="2" t="s">
        <v>76</v>
      </c>
    </row>
    <row r="17" spans="1:16" ht="20" customHeight="1" x14ac:dyDescent="0.2">
      <c r="A17" s="6">
        <v>45202</v>
      </c>
      <c r="B17" s="5" t="s">
        <v>12</v>
      </c>
      <c r="C17" s="5" t="s">
        <v>85</v>
      </c>
      <c r="D17" s="6">
        <v>18202</v>
      </c>
      <c r="E17" s="7">
        <f ca="1">(YEAR(NOW())-YEAR(D17))</f>
        <v>75</v>
      </c>
      <c r="F17" s="2">
        <v>65</v>
      </c>
      <c r="G17" s="2">
        <v>47</v>
      </c>
      <c r="H17" s="2" t="s">
        <v>75</v>
      </c>
      <c r="I17" s="2" t="s">
        <v>76</v>
      </c>
      <c r="J17" s="5" t="str">
        <f t="shared" si="0"/>
        <v>Y</v>
      </c>
      <c r="K17" s="5" t="str">
        <f t="shared" si="1"/>
        <v>N</v>
      </c>
      <c r="L17" s="5" t="str" cm="1">
        <f t="array" ref="L17">_xlfn.IFS(J17 = "Y", "Y",K17 = "Y", "Y")</f>
        <v>Y</v>
      </c>
      <c r="M17" s="5" t="str">
        <f t="shared" si="2"/>
        <v>Y</v>
      </c>
      <c r="N17" s="5" t="str">
        <f t="shared" si="3"/>
        <v>N</v>
      </c>
      <c r="O17" s="5" t="str">
        <f t="shared" si="4"/>
        <v>N</v>
      </c>
      <c r="P17" s="2" t="s">
        <v>76</v>
      </c>
    </row>
    <row r="18" spans="1:16" ht="20" customHeight="1" x14ac:dyDescent="0.2">
      <c r="B18" s="8" t="s">
        <v>164</v>
      </c>
      <c r="C18" s="8" t="s">
        <v>85</v>
      </c>
      <c r="D18" s="8">
        <v>69</v>
      </c>
      <c r="E18" s="13">
        <v>69</v>
      </c>
      <c r="F18" s="8">
        <v>80</v>
      </c>
      <c r="G18" s="8">
        <v>36</v>
      </c>
      <c r="H18" s="8" t="s">
        <v>75</v>
      </c>
      <c r="I18" s="8" t="s">
        <v>75</v>
      </c>
      <c r="J18" s="5" t="str">
        <f t="shared" si="0"/>
        <v>Y</v>
      </c>
      <c r="K18" s="5" t="str">
        <f t="shared" si="1"/>
        <v>Y</v>
      </c>
      <c r="L18" s="5" t="str" cm="1">
        <f t="array" ref="L18">_xlfn.IFS(J18 = "Y", "Y",K18 = "Y", "Y")</f>
        <v>Y</v>
      </c>
      <c r="M18" s="5" t="str">
        <f t="shared" si="2"/>
        <v>N</v>
      </c>
      <c r="N18" s="5" t="str">
        <f t="shared" si="3"/>
        <v>Y</v>
      </c>
      <c r="O18" s="5" t="str">
        <f t="shared" si="4"/>
        <v>N</v>
      </c>
      <c r="P18" s="2" t="s">
        <v>76</v>
      </c>
    </row>
    <row r="19" spans="1:16" ht="20" customHeight="1" x14ac:dyDescent="0.2">
      <c r="B19" s="11" t="s">
        <v>137</v>
      </c>
      <c r="C19" s="11" t="s">
        <v>85</v>
      </c>
      <c r="D19" s="11">
        <v>59</v>
      </c>
      <c r="E19" s="14">
        <v>59</v>
      </c>
      <c r="F19" s="11">
        <v>57</v>
      </c>
      <c r="G19" s="11">
        <v>34</v>
      </c>
      <c r="H19" s="11" t="s">
        <v>75</v>
      </c>
      <c r="I19" s="11" t="s">
        <v>75</v>
      </c>
      <c r="J19" s="5" t="str">
        <f t="shared" si="0"/>
        <v>Y</v>
      </c>
      <c r="K19" s="5" t="str">
        <f t="shared" si="1"/>
        <v>Y</v>
      </c>
      <c r="L19" s="5" t="str" cm="1">
        <f t="array" ref="L19">_xlfn.IFS(J19 = "Y", "Y",K19 = "Y", "Y")</f>
        <v>Y</v>
      </c>
      <c r="M19" s="5" t="str">
        <f t="shared" si="2"/>
        <v>N</v>
      </c>
      <c r="N19" s="5" t="str">
        <f t="shared" si="3"/>
        <v>Y</v>
      </c>
      <c r="O19" s="5" t="str">
        <f t="shared" si="4"/>
        <v>N</v>
      </c>
      <c r="P19" s="2" t="s">
        <v>76</v>
      </c>
    </row>
    <row r="20" spans="1:16" ht="20" customHeight="1" x14ac:dyDescent="0.2">
      <c r="A20" s="4">
        <v>44951.285254629627</v>
      </c>
      <c r="B20" s="5" t="s">
        <v>58</v>
      </c>
      <c r="C20" s="5" t="s">
        <v>85</v>
      </c>
      <c r="D20" s="6">
        <v>10242</v>
      </c>
      <c r="E20" s="7">
        <f ca="1">(YEAR(NOW())-YEAR(D20))</f>
        <v>96</v>
      </c>
      <c r="F20" s="2">
        <v>42</v>
      </c>
      <c r="G20" s="2">
        <v>56</v>
      </c>
      <c r="H20" s="2" t="s">
        <v>76</v>
      </c>
      <c r="I20" s="2" t="s">
        <v>75</v>
      </c>
      <c r="J20" s="5" t="str">
        <f t="shared" si="0"/>
        <v>N</v>
      </c>
      <c r="K20" s="5" t="str">
        <f t="shared" si="1"/>
        <v>N</v>
      </c>
      <c r="L20" s="5" t="s">
        <v>76</v>
      </c>
      <c r="M20" s="5" t="str">
        <f t="shared" si="2"/>
        <v>N</v>
      </c>
      <c r="N20" s="5" t="str">
        <f t="shared" si="3"/>
        <v>N</v>
      </c>
      <c r="O20" s="5" t="str">
        <f t="shared" si="4"/>
        <v>Y</v>
      </c>
      <c r="P20" s="2" t="s">
        <v>76</v>
      </c>
    </row>
    <row r="21" spans="1:16" ht="20" customHeight="1" x14ac:dyDescent="0.2">
      <c r="A21" s="4">
        <v>45152.634710648148</v>
      </c>
      <c r="B21" s="5" t="s">
        <v>29</v>
      </c>
      <c r="C21" s="5" t="s">
        <v>85</v>
      </c>
      <c r="D21" s="6">
        <v>14712</v>
      </c>
      <c r="E21" s="7">
        <f ca="1">(YEAR(NOW())-YEAR(D21))</f>
        <v>84</v>
      </c>
      <c r="F21" s="2">
        <v>113</v>
      </c>
      <c r="G21" s="2">
        <v>34</v>
      </c>
      <c r="H21" s="2" t="s">
        <v>75</v>
      </c>
      <c r="I21" s="2" t="s">
        <v>76</v>
      </c>
      <c r="J21" s="5" t="str">
        <f t="shared" si="0"/>
        <v>Y</v>
      </c>
      <c r="K21" s="5" t="str">
        <f t="shared" si="1"/>
        <v>N</v>
      </c>
      <c r="L21" s="5" t="str" cm="1">
        <f t="array" ref="L21">_xlfn.IFS(J21 = "Y", "Y",K21 = "Y", "Y")</f>
        <v>Y</v>
      </c>
      <c r="M21" s="5" t="str">
        <f t="shared" si="2"/>
        <v>Y</v>
      </c>
      <c r="N21" s="5" t="str">
        <f t="shared" si="3"/>
        <v>N</v>
      </c>
      <c r="O21" s="5" t="str">
        <f t="shared" si="4"/>
        <v>N</v>
      </c>
      <c r="P21" s="2" t="s">
        <v>76</v>
      </c>
    </row>
    <row r="22" spans="1:16" ht="20" customHeight="1" x14ac:dyDescent="0.2">
      <c r="A22" s="4">
        <v>45075.267152777778</v>
      </c>
      <c r="B22" s="5" t="s">
        <v>43</v>
      </c>
      <c r="C22" s="5" t="s">
        <v>84</v>
      </c>
      <c r="D22" s="6">
        <v>20907</v>
      </c>
      <c r="E22" s="7">
        <f ca="1">(YEAR(NOW())-YEAR(D22))</f>
        <v>67</v>
      </c>
      <c r="F22" s="2">
        <v>108</v>
      </c>
      <c r="G22" s="2">
        <v>59</v>
      </c>
      <c r="H22" s="2" t="s">
        <v>75</v>
      </c>
      <c r="I22" s="2" t="s">
        <v>76</v>
      </c>
      <c r="J22" s="5" t="str">
        <f t="shared" si="0"/>
        <v>Y</v>
      </c>
      <c r="K22" s="5" t="str">
        <f t="shared" si="1"/>
        <v>N</v>
      </c>
      <c r="L22" s="5" t="str" cm="1">
        <f t="array" ref="L22">_xlfn.IFS(J22 = "Y", "Y",K22 = "Y", "Y")</f>
        <v>Y</v>
      </c>
      <c r="M22" s="5" t="str">
        <f t="shared" si="2"/>
        <v>Y</v>
      </c>
      <c r="N22" s="5" t="str">
        <f t="shared" si="3"/>
        <v>N</v>
      </c>
      <c r="O22" s="5" t="str">
        <f t="shared" si="4"/>
        <v>N</v>
      </c>
      <c r="P22" s="2" t="s">
        <v>76</v>
      </c>
    </row>
    <row r="23" spans="1:16" ht="20" customHeight="1" x14ac:dyDescent="0.2">
      <c r="B23" s="8" t="s">
        <v>49</v>
      </c>
      <c r="C23" s="9" t="s">
        <v>85</v>
      </c>
      <c r="D23" s="9">
        <v>65</v>
      </c>
      <c r="E23" s="10">
        <v>65</v>
      </c>
      <c r="F23" s="11">
        <v>73</v>
      </c>
      <c r="G23" s="11">
        <v>73</v>
      </c>
      <c r="H23" s="11" t="s">
        <v>75</v>
      </c>
      <c r="I23" s="11" t="s">
        <v>75</v>
      </c>
      <c r="J23" s="5" t="str">
        <f t="shared" si="0"/>
        <v>Y</v>
      </c>
      <c r="K23" s="5" t="str">
        <f t="shared" si="1"/>
        <v>Y</v>
      </c>
      <c r="L23" s="5" t="str" cm="1">
        <f t="array" ref="L23">_xlfn.IFS(J23 = "Y", "Y",K23 = "Y", "Y")</f>
        <v>Y</v>
      </c>
      <c r="M23" s="5" t="str">
        <f t="shared" si="2"/>
        <v>N</v>
      </c>
      <c r="N23" s="5" t="str">
        <f t="shared" si="3"/>
        <v>Y</v>
      </c>
      <c r="O23" s="5" t="str">
        <f t="shared" si="4"/>
        <v>N</v>
      </c>
      <c r="P23" s="2" t="s">
        <v>76</v>
      </c>
    </row>
    <row r="24" spans="1:16" ht="20" customHeight="1" x14ac:dyDescent="0.2">
      <c r="A24" s="4">
        <v>44978.310335648152</v>
      </c>
      <c r="B24" s="5" t="s">
        <v>40</v>
      </c>
      <c r="C24" s="5" t="s">
        <v>85</v>
      </c>
      <c r="D24" s="6">
        <v>19857</v>
      </c>
      <c r="E24" s="7">
        <f ca="1">(YEAR(NOW())-YEAR(D24))</f>
        <v>70</v>
      </c>
      <c r="F24" s="2">
        <v>115</v>
      </c>
      <c r="G24" s="2">
        <v>38</v>
      </c>
      <c r="H24" s="2" t="s">
        <v>75</v>
      </c>
      <c r="I24" s="2" t="s">
        <v>75</v>
      </c>
      <c r="J24" s="5" t="str">
        <f t="shared" si="0"/>
        <v>Y</v>
      </c>
      <c r="K24" s="5" t="str">
        <f t="shared" si="1"/>
        <v>Y</v>
      </c>
      <c r="L24" s="5" t="str" cm="1">
        <f t="array" ref="L24">_xlfn.IFS(J24 = "Y", "Y",K24 = "Y", "Y")</f>
        <v>Y</v>
      </c>
      <c r="M24" s="5" t="str">
        <f t="shared" si="2"/>
        <v>N</v>
      </c>
      <c r="N24" s="5" t="str">
        <f t="shared" si="3"/>
        <v>Y</v>
      </c>
      <c r="O24" s="5" t="str">
        <f t="shared" si="4"/>
        <v>N</v>
      </c>
      <c r="P24" s="2" t="s">
        <v>75</v>
      </c>
    </row>
    <row r="25" spans="1:16" ht="20" customHeight="1" x14ac:dyDescent="0.2">
      <c r="A25" s="4">
        <v>45166.644745370373</v>
      </c>
      <c r="B25" s="5" t="s">
        <v>26</v>
      </c>
      <c r="C25" s="5" t="s">
        <v>85</v>
      </c>
      <c r="D25" s="6">
        <v>18723</v>
      </c>
      <c r="E25" s="7">
        <f ca="1">(YEAR(NOW())-YEAR(D25))</f>
        <v>73</v>
      </c>
      <c r="F25" s="2">
        <v>40</v>
      </c>
      <c r="G25" s="2">
        <v>23</v>
      </c>
      <c r="H25" s="2" t="s">
        <v>75</v>
      </c>
      <c r="I25" s="2" t="s">
        <v>75</v>
      </c>
      <c r="J25" s="5" t="str">
        <f t="shared" si="0"/>
        <v>N</v>
      </c>
      <c r="K25" s="5" t="str">
        <f t="shared" si="1"/>
        <v>N</v>
      </c>
      <c r="L25" s="5" t="s">
        <v>76</v>
      </c>
      <c r="M25" s="5" t="str">
        <f t="shared" si="2"/>
        <v>N</v>
      </c>
      <c r="N25" s="5" t="str">
        <f t="shared" si="3"/>
        <v>N</v>
      </c>
      <c r="O25" s="5" t="str">
        <f t="shared" si="4"/>
        <v>Y</v>
      </c>
      <c r="P25" s="2" t="s">
        <v>76</v>
      </c>
    </row>
    <row r="26" spans="1:16" ht="20" customHeight="1" x14ac:dyDescent="0.2">
      <c r="A26" s="4">
        <v>45020.78125</v>
      </c>
      <c r="B26" s="5" t="s">
        <v>47</v>
      </c>
      <c r="C26" s="5" t="s">
        <v>84</v>
      </c>
      <c r="D26" s="6">
        <v>20298</v>
      </c>
      <c r="E26" s="7">
        <f ca="1">(YEAR(NOW())-YEAR(D26))</f>
        <v>69</v>
      </c>
      <c r="F26" s="2">
        <v>104</v>
      </c>
      <c r="G26" s="2">
        <v>30</v>
      </c>
      <c r="H26" s="2" t="s">
        <v>75</v>
      </c>
      <c r="I26" s="2" t="s">
        <v>75</v>
      </c>
      <c r="J26" s="5" t="str">
        <f t="shared" si="0"/>
        <v>N</v>
      </c>
      <c r="K26" s="5" t="str">
        <f t="shared" si="1"/>
        <v>Y</v>
      </c>
      <c r="L26" s="5" t="str" cm="1">
        <f t="array" ref="L26">_xlfn.IFS(J26 = "Y", "Y",K26 = "Y", "Y")</f>
        <v>Y</v>
      </c>
      <c r="M26" s="5" t="str">
        <f t="shared" si="2"/>
        <v>Y</v>
      </c>
      <c r="N26" s="5" t="str">
        <f t="shared" si="3"/>
        <v>N</v>
      </c>
      <c r="O26" s="5" t="str">
        <f t="shared" si="4"/>
        <v>N</v>
      </c>
      <c r="P26" s="2" t="s">
        <v>75</v>
      </c>
    </row>
    <row r="27" spans="1:16" ht="20" customHeight="1" x14ac:dyDescent="0.2">
      <c r="B27" s="8" t="s">
        <v>105</v>
      </c>
      <c r="C27" s="9" t="s">
        <v>85</v>
      </c>
      <c r="D27" s="9">
        <v>57</v>
      </c>
      <c r="E27" s="10">
        <v>57</v>
      </c>
      <c r="F27" s="11">
        <v>34</v>
      </c>
      <c r="G27" s="11">
        <v>12</v>
      </c>
      <c r="H27" s="11" t="s">
        <v>75</v>
      </c>
      <c r="I27" s="11" t="s">
        <v>75</v>
      </c>
      <c r="J27" s="5" t="str">
        <f t="shared" si="0"/>
        <v>N</v>
      </c>
      <c r="K27" s="5" t="str">
        <f t="shared" si="1"/>
        <v>N</v>
      </c>
      <c r="L27" s="5" t="s">
        <v>76</v>
      </c>
      <c r="M27" s="5" t="str">
        <f t="shared" si="2"/>
        <v>N</v>
      </c>
      <c r="N27" s="5" t="str">
        <f t="shared" si="3"/>
        <v>N</v>
      </c>
      <c r="O27" s="5" t="str">
        <f t="shared" si="4"/>
        <v>Y</v>
      </c>
      <c r="P27" s="2" t="s">
        <v>76</v>
      </c>
    </row>
    <row r="28" spans="1:16" ht="20" customHeight="1" x14ac:dyDescent="0.2">
      <c r="B28" s="8" t="s">
        <v>101</v>
      </c>
      <c r="C28" s="8" t="s">
        <v>85</v>
      </c>
      <c r="D28" s="8">
        <v>91</v>
      </c>
      <c r="E28" s="13">
        <v>91</v>
      </c>
      <c r="F28" s="11">
        <v>36</v>
      </c>
      <c r="G28" s="11">
        <v>45</v>
      </c>
      <c r="H28" s="11" t="s">
        <v>76</v>
      </c>
      <c r="I28" s="11" t="s">
        <v>75</v>
      </c>
      <c r="J28" s="5" t="str">
        <f t="shared" si="0"/>
        <v>N</v>
      </c>
      <c r="K28" s="5" t="str">
        <f t="shared" si="1"/>
        <v>N</v>
      </c>
      <c r="L28" s="5" t="s">
        <v>76</v>
      </c>
      <c r="M28" s="5" t="str">
        <f t="shared" si="2"/>
        <v>N</v>
      </c>
      <c r="N28" s="5" t="str">
        <f t="shared" si="3"/>
        <v>N</v>
      </c>
      <c r="O28" s="5" t="str">
        <f t="shared" si="4"/>
        <v>Y</v>
      </c>
      <c r="P28" s="2" t="s">
        <v>76</v>
      </c>
    </row>
    <row r="29" spans="1:16" ht="20" customHeight="1" x14ac:dyDescent="0.2">
      <c r="B29" s="11" t="s">
        <v>28</v>
      </c>
      <c r="C29" s="11" t="s">
        <v>85</v>
      </c>
      <c r="D29" s="11">
        <v>61</v>
      </c>
      <c r="E29" s="14">
        <v>61</v>
      </c>
      <c r="F29" s="11">
        <v>50</v>
      </c>
      <c r="G29" s="11">
        <v>71</v>
      </c>
      <c r="H29" s="11" t="s">
        <v>75</v>
      </c>
      <c r="I29" s="11" t="s">
        <v>75</v>
      </c>
      <c r="J29" s="5" t="str">
        <f t="shared" si="0"/>
        <v>Y</v>
      </c>
      <c r="K29" s="5" t="str">
        <f t="shared" si="1"/>
        <v>Y</v>
      </c>
      <c r="L29" s="5" t="str" cm="1">
        <f t="array" ref="L29">_xlfn.IFS(J29 = "Y", "Y",K29 = "Y", "Y")</f>
        <v>Y</v>
      </c>
      <c r="M29" s="5" t="str">
        <f t="shared" si="2"/>
        <v>N</v>
      </c>
      <c r="N29" s="5" t="str">
        <f t="shared" si="3"/>
        <v>Y</v>
      </c>
      <c r="O29" s="5" t="str">
        <f t="shared" si="4"/>
        <v>N</v>
      </c>
      <c r="P29" s="2" t="s">
        <v>76</v>
      </c>
    </row>
    <row r="30" spans="1:16" ht="20" customHeight="1" x14ac:dyDescent="0.2">
      <c r="B30" s="9" t="s">
        <v>154</v>
      </c>
      <c r="C30" s="9" t="s">
        <v>84</v>
      </c>
      <c r="D30" s="9">
        <v>84</v>
      </c>
      <c r="E30" s="10">
        <v>84</v>
      </c>
      <c r="F30" s="11">
        <v>78</v>
      </c>
      <c r="G30" s="11">
        <v>46</v>
      </c>
      <c r="H30" s="11" t="s">
        <v>75</v>
      </c>
      <c r="I30" s="11" t="s">
        <v>75</v>
      </c>
      <c r="J30" s="5" t="str">
        <f t="shared" si="0"/>
        <v>Y</v>
      </c>
      <c r="K30" s="5" t="str">
        <f t="shared" si="1"/>
        <v>Y</v>
      </c>
      <c r="L30" s="5" t="str" cm="1">
        <f t="array" ref="L30">_xlfn.IFS(J30 = "Y", "Y",K30 = "Y", "Y")</f>
        <v>Y</v>
      </c>
      <c r="M30" s="5" t="str">
        <f t="shared" si="2"/>
        <v>N</v>
      </c>
      <c r="N30" s="5" t="str">
        <f t="shared" si="3"/>
        <v>Y</v>
      </c>
      <c r="O30" s="5" t="str">
        <f t="shared" si="4"/>
        <v>N</v>
      </c>
      <c r="P30" s="2" t="s">
        <v>75</v>
      </c>
    </row>
    <row r="31" spans="1:16" ht="20" customHeight="1" x14ac:dyDescent="0.2">
      <c r="B31" s="8" t="s">
        <v>119</v>
      </c>
      <c r="C31" s="9" t="s">
        <v>85</v>
      </c>
      <c r="D31" s="9">
        <v>80</v>
      </c>
      <c r="E31" s="10">
        <v>80</v>
      </c>
      <c r="F31" s="11">
        <v>40</v>
      </c>
      <c r="G31" s="11">
        <v>36</v>
      </c>
      <c r="H31" s="11" t="s">
        <v>75</v>
      </c>
      <c r="I31" s="11" t="s">
        <v>75</v>
      </c>
      <c r="J31" s="5" t="str">
        <f t="shared" si="0"/>
        <v>Y</v>
      </c>
      <c r="K31" s="5" t="str">
        <f t="shared" si="1"/>
        <v>N</v>
      </c>
      <c r="L31" s="5" t="str" cm="1">
        <f t="array" ref="L31">_xlfn.IFS(J31 = "Y", "Y",K31 = "Y", "Y")</f>
        <v>Y</v>
      </c>
      <c r="M31" s="5" t="str">
        <f t="shared" si="2"/>
        <v>Y</v>
      </c>
      <c r="N31" s="5" t="str">
        <f t="shared" si="3"/>
        <v>N</v>
      </c>
      <c r="O31" s="5" t="str">
        <f t="shared" si="4"/>
        <v>N</v>
      </c>
      <c r="P31" s="2" t="s">
        <v>76</v>
      </c>
    </row>
    <row r="32" spans="1:16" ht="20" customHeight="1" x14ac:dyDescent="0.2">
      <c r="A32" s="4">
        <v>45170.28974537037</v>
      </c>
      <c r="B32" s="5" t="s">
        <v>24</v>
      </c>
      <c r="C32" s="5" t="s">
        <v>85</v>
      </c>
      <c r="D32" s="6">
        <v>11000</v>
      </c>
      <c r="E32" s="7">
        <f ca="1">(YEAR(NOW())-YEAR(D32))</f>
        <v>94</v>
      </c>
      <c r="F32" s="2">
        <v>23</v>
      </c>
      <c r="G32" s="2">
        <v>24</v>
      </c>
      <c r="H32" s="2" t="s">
        <v>75</v>
      </c>
      <c r="I32" s="2" t="s">
        <v>75</v>
      </c>
      <c r="J32" s="5" t="str">
        <f t="shared" si="0"/>
        <v>N</v>
      </c>
      <c r="K32" s="5" t="str">
        <f t="shared" si="1"/>
        <v>N</v>
      </c>
      <c r="L32" s="5" t="s">
        <v>76</v>
      </c>
      <c r="M32" s="5" t="str">
        <f t="shared" si="2"/>
        <v>N</v>
      </c>
      <c r="N32" s="5" t="str">
        <f t="shared" si="3"/>
        <v>N</v>
      </c>
      <c r="O32" s="5" t="str">
        <f t="shared" si="4"/>
        <v>Y</v>
      </c>
      <c r="P32" s="2" t="s">
        <v>182</v>
      </c>
    </row>
    <row r="33" spans="1:16" ht="20" customHeight="1" x14ac:dyDescent="0.2">
      <c r="A33" s="4">
        <v>45198.402685185189</v>
      </c>
      <c r="B33" s="5" t="s">
        <v>14</v>
      </c>
      <c r="C33" s="5" t="s">
        <v>84</v>
      </c>
      <c r="D33" s="6">
        <v>25220</v>
      </c>
      <c r="E33" s="7">
        <f ca="1">(YEAR(NOW())-YEAR(D33))</f>
        <v>55</v>
      </c>
      <c r="F33" s="2">
        <v>86</v>
      </c>
      <c r="G33" s="2">
        <v>34</v>
      </c>
      <c r="H33" s="2" t="s">
        <v>75</v>
      </c>
      <c r="I33" s="2" t="s">
        <v>75</v>
      </c>
      <c r="J33" s="5" t="str">
        <f t="shared" si="0"/>
        <v>Y</v>
      </c>
      <c r="K33" s="5" t="str">
        <f t="shared" si="1"/>
        <v>Y</v>
      </c>
      <c r="L33" s="5" t="s">
        <v>75</v>
      </c>
      <c r="M33" s="5" t="str">
        <f t="shared" si="2"/>
        <v>N</v>
      </c>
      <c r="N33" s="5" t="str">
        <f t="shared" si="3"/>
        <v>Y</v>
      </c>
      <c r="O33" s="5" t="str">
        <f t="shared" si="4"/>
        <v>N</v>
      </c>
      <c r="P33" s="2" t="s">
        <v>76</v>
      </c>
    </row>
    <row r="34" spans="1:16" ht="20" customHeight="1" x14ac:dyDescent="0.2">
      <c r="B34" s="9" t="s">
        <v>129</v>
      </c>
      <c r="C34" s="9" t="s">
        <v>84</v>
      </c>
      <c r="D34" s="9">
        <v>55</v>
      </c>
      <c r="E34" s="10">
        <v>55</v>
      </c>
      <c r="F34" s="11">
        <v>55</v>
      </c>
      <c r="G34" s="11">
        <v>49</v>
      </c>
      <c r="H34" s="11" t="s">
        <v>75</v>
      </c>
      <c r="I34" s="11" t="s">
        <v>75</v>
      </c>
      <c r="J34" s="5" t="str">
        <f t="shared" si="0"/>
        <v>Y</v>
      </c>
      <c r="K34" s="5" t="str">
        <f t="shared" si="1"/>
        <v>Y</v>
      </c>
      <c r="L34" s="5" t="str" cm="1">
        <f t="array" ref="L34">_xlfn.IFS(J34 = "Y", "Y",K34 = "Y", "Y")</f>
        <v>Y</v>
      </c>
      <c r="M34" s="5" t="str">
        <f t="shared" si="2"/>
        <v>N</v>
      </c>
      <c r="N34" s="5" t="str">
        <f t="shared" si="3"/>
        <v>Y</v>
      </c>
      <c r="O34" s="5" t="str">
        <f t="shared" si="4"/>
        <v>N</v>
      </c>
      <c r="P34" s="2" t="s">
        <v>76</v>
      </c>
    </row>
    <row r="35" spans="1:16" ht="20" customHeight="1" x14ac:dyDescent="0.2">
      <c r="B35" s="8" t="s">
        <v>166</v>
      </c>
      <c r="C35" s="8" t="s">
        <v>85</v>
      </c>
      <c r="D35" s="8">
        <v>58</v>
      </c>
      <c r="E35" s="13">
        <v>58</v>
      </c>
      <c r="F35" s="8">
        <v>60</v>
      </c>
      <c r="G35" s="8">
        <v>28</v>
      </c>
      <c r="H35" s="8" t="s">
        <v>75</v>
      </c>
      <c r="I35" s="8" t="s">
        <v>76</v>
      </c>
      <c r="J35" s="5" t="str">
        <f t="shared" si="0"/>
        <v>N</v>
      </c>
      <c r="K35" s="5" t="str">
        <f t="shared" si="1"/>
        <v>N</v>
      </c>
      <c r="L35" s="5" t="s">
        <v>76</v>
      </c>
      <c r="M35" s="5" t="str">
        <f t="shared" si="2"/>
        <v>N</v>
      </c>
      <c r="N35" s="5" t="str">
        <f t="shared" si="3"/>
        <v>N</v>
      </c>
      <c r="O35" s="5" t="str">
        <f t="shared" si="4"/>
        <v>Y</v>
      </c>
      <c r="P35" s="2" t="s">
        <v>76</v>
      </c>
    </row>
    <row r="36" spans="1:16" ht="20" customHeight="1" x14ac:dyDescent="0.2">
      <c r="A36" s="4">
        <v>44951.340231481481</v>
      </c>
      <c r="B36" s="5" t="s">
        <v>57</v>
      </c>
      <c r="C36" s="5" t="s">
        <v>85</v>
      </c>
      <c r="D36" s="6">
        <v>15173</v>
      </c>
      <c r="E36" s="7">
        <f ca="1">(YEAR(NOW())-YEAR(D36))</f>
        <v>83</v>
      </c>
      <c r="F36" s="2">
        <v>27</v>
      </c>
      <c r="G36" s="2">
        <v>40</v>
      </c>
      <c r="H36" s="2" t="s">
        <v>75</v>
      </c>
      <c r="I36" s="2" t="s">
        <v>76</v>
      </c>
      <c r="J36" s="5" t="str">
        <f t="shared" si="0"/>
        <v>Y</v>
      </c>
      <c r="K36" s="5" t="str">
        <f t="shared" si="1"/>
        <v>N</v>
      </c>
      <c r="L36" s="5" t="str" cm="1">
        <f t="array" ref="L36">_xlfn.IFS(J36 = "Y", "Y",K36 = "Y", "Y")</f>
        <v>Y</v>
      </c>
      <c r="M36" s="5" t="str">
        <f t="shared" si="2"/>
        <v>Y</v>
      </c>
      <c r="N36" s="5" t="str">
        <f t="shared" si="3"/>
        <v>N</v>
      </c>
      <c r="O36" s="5" t="str">
        <f t="shared" si="4"/>
        <v>N</v>
      </c>
      <c r="P36" s="2" t="s">
        <v>76</v>
      </c>
    </row>
    <row r="37" spans="1:16" ht="20" customHeight="1" x14ac:dyDescent="0.2">
      <c r="B37" s="9" t="s">
        <v>130</v>
      </c>
      <c r="C37" s="9" t="s">
        <v>85</v>
      </c>
      <c r="D37" s="9">
        <v>71</v>
      </c>
      <c r="E37" s="10">
        <v>71</v>
      </c>
      <c r="F37" s="11">
        <v>76</v>
      </c>
      <c r="G37" s="11">
        <v>54</v>
      </c>
      <c r="H37" s="11" t="s">
        <v>75</v>
      </c>
      <c r="I37" s="11" t="s">
        <v>75</v>
      </c>
      <c r="J37" s="5" t="str">
        <f t="shared" si="0"/>
        <v>Y</v>
      </c>
      <c r="K37" s="5" t="str">
        <f t="shared" si="1"/>
        <v>Y</v>
      </c>
      <c r="L37" s="5" t="str" cm="1">
        <f t="array" ref="L37">_xlfn.IFS(J37 = "Y", "Y",K37 = "Y", "Y")</f>
        <v>Y</v>
      </c>
      <c r="M37" s="5" t="str">
        <f t="shared" si="2"/>
        <v>N</v>
      </c>
      <c r="N37" s="5" t="str">
        <f t="shared" si="3"/>
        <v>Y</v>
      </c>
      <c r="O37" s="5" t="str">
        <f t="shared" si="4"/>
        <v>N</v>
      </c>
      <c r="P37" s="2" t="s">
        <v>76</v>
      </c>
    </row>
    <row r="38" spans="1:16" ht="20" customHeight="1" x14ac:dyDescent="0.2">
      <c r="B38" s="9" t="s">
        <v>170</v>
      </c>
      <c r="C38" s="8" t="s">
        <v>85</v>
      </c>
      <c r="D38" s="8">
        <v>66</v>
      </c>
      <c r="E38" s="13">
        <v>66</v>
      </c>
      <c r="F38" s="8">
        <v>94</v>
      </c>
      <c r="G38" s="8">
        <v>32</v>
      </c>
      <c r="H38" s="8" t="s">
        <v>75</v>
      </c>
      <c r="I38" s="8" t="s">
        <v>75</v>
      </c>
      <c r="J38" s="5" t="str">
        <f t="shared" si="0"/>
        <v>N</v>
      </c>
      <c r="K38" s="5" t="str">
        <f t="shared" si="1"/>
        <v>Y</v>
      </c>
      <c r="L38" s="5" t="str" cm="1">
        <f t="array" ref="L38">_xlfn.IFS(J38 = "Y", "Y",K38 = "Y", "Y")</f>
        <v>Y</v>
      </c>
      <c r="M38" s="5" t="str">
        <f t="shared" si="2"/>
        <v>Y</v>
      </c>
      <c r="N38" s="5" t="str">
        <f t="shared" si="3"/>
        <v>N</v>
      </c>
      <c r="O38" s="5" t="str">
        <f t="shared" si="4"/>
        <v>N</v>
      </c>
      <c r="P38" s="2" t="s">
        <v>75</v>
      </c>
    </row>
    <row r="39" spans="1:16" ht="20" customHeight="1" x14ac:dyDescent="0.2">
      <c r="B39" s="9" t="s">
        <v>106</v>
      </c>
      <c r="C39" s="9" t="s">
        <v>84</v>
      </c>
      <c r="D39" s="9">
        <v>79</v>
      </c>
      <c r="E39" s="10">
        <v>79</v>
      </c>
      <c r="F39" s="11">
        <v>23</v>
      </c>
      <c r="G39" s="11">
        <v>9</v>
      </c>
      <c r="H39" s="11" t="s">
        <v>75</v>
      </c>
      <c r="I39" s="11" t="s">
        <v>75</v>
      </c>
      <c r="J39" s="5" t="str">
        <f t="shared" si="0"/>
        <v>N</v>
      </c>
      <c r="K39" s="5" t="str">
        <f t="shared" si="1"/>
        <v>N</v>
      </c>
      <c r="L39" s="5" t="s">
        <v>76</v>
      </c>
      <c r="M39" s="5" t="str">
        <f t="shared" si="2"/>
        <v>N</v>
      </c>
      <c r="N39" s="5" t="str">
        <f t="shared" si="3"/>
        <v>N</v>
      </c>
      <c r="O39" s="5" t="str">
        <f t="shared" si="4"/>
        <v>Y</v>
      </c>
      <c r="P39" s="2" t="s">
        <v>76</v>
      </c>
    </row>
    <row r="40" spans="1:16" ht="20" customHeight="1" x14ac:dyDescent="0.2">
      <c r="B40" s="8" t="s">
        <v>107</v>
      </c>
      <c r="C40" s="9" t="s">
        <v>85</v>
      </c>
      <c r="D40" s="9">
        <v>80</v>
      </c>
      <c r="E40" s="10">
        <v>80</v>
      </c>
      <c r="F40" s="11">
        <v>24</v>
      </c>
      <c r="G40" s="11">
        <v>20</v>
      </c>
      <c r="H40" s="11" t="s">
        <v>75</v>
      </c>
      <c r="I40" s="11" t="s">
        <v>75</v>
      </c>
      <c r="J40" s="5" t="str">
        <f t="shared" si="0"/>
        <v>N</v>
      </c>
      <c r="K40" s="5" t="str">
        <f t="shared" si="1"/>
        <v>N</v>
      </c>
      <c r="L40" s="5" t="s">
        <v>76</v>
      </c>
      <c r="M40" s="5" t="str">
        <f t="shared" si="2"/>
        <v>N</v>
      </c>
      <c r="N40" s="5" t="str">
        <f t="shared" si="3"/>
        <v>N</v>
      </c>
      <c r="O40" s="5" t="str">
        <f t="shared" si="4"/>
        <v>Y</v>
      </c>
      <c r="P40" s="2" t="s">
        <v>76</v>
      </c>
    </row>
    <row r="41" spans="1:16" ht="20" customHeight="1" x14ac:dyDescent="0.2">
      <c r="B41" s="9" t="s">
        <v>150</v>
      </c>
      <c r="C41" s="9" t="s">
        <v>84</v>
      </c>
      <c r="D41" s="9">
        <v>75</v>
      </c>
      <c r="E41" s="10">
        <v>75</v>
      </c>
      <c r="F41" s="11">
        <v>128</v>
      </c>
      <c r="G41" s="11">
        <v>62</v>
      </c>
      <c r="H41" s="11" t="s">
        <v>75</v>
      </c>
      <c r="I41" s="11" t="s">
        <v>76</v>
      </c>
      <c r="J41" s="5" t="str">
        <f t="shared" si="0"/>
        <v>Y</v>
      </c>
      <c r="K41" s="5" t="str">
        <f t="shared" si="1"/>
        <v>N</v>
      </c>
      <c r="L41" s="5" t="str" cm="1">
        <f t="array" ref="L41">_xlfn.IFS(J41 = "Y", "Y",K41 = "Y", "Y")</f>
        <v>Y</v>
      </c>
      <c r="M41" s="5" t="str">
        <f t="shared" si="2"/>
        <v>Y</v>
      </c>
      <c r="N41" s="5" t="str">
        <f t="shared" si="3"/>
        <v>N</v>
      </c>
      <c r="O41" s="5" t="str">
        <f t="shared" si="4"/>
        <v>N</v>
      </c>
      <c r="P41" s="2" t="s">
        <v>75</v>
      </c>
    </row>
    <row r="42" spans="1:16" ht="20" customHeight="1" x14ac:dyDescent="0.2">
      <c r="B42" s="9" t="s">
        <v>91</v>
      </c>
      <c r="C42" s="9" t="s">
        <v>85</v>
      </c>
      <c r="D42" s="9">
        <v>77</v>
      </c>
      <c r="E42" s="10">
        <v>77</v>
      </c>
      <c r="F42" s="11">
        <v>39</v>
      </c>
      <c r="G42" s="11">
        <v>42</v>
      </c>
      <c r="H42" s="11" t="s">
        <v>75</v>
      </c>
      <c r="I42" s="11" t="s">
        <v>76</v>
      </c>
      <c r="J42" s="5" t="str">
        <f t="shared" si="0"/>
        <v>Y</v>
      </c>
      <c r="K42" s="5" t="str">
        <f t="shared" si="1"/>
        <v>N</v>
      </c>
      <c r="L42" s="5" t="str" cm="1">
        <f t="array" ref="L42">_xlfn.IFS(J42 = "Y", "Y",K42 = "Y", "Y")</f>
        <v>Y</v>
      </c>
      <c r="M42" s="5" t="str">
        <f t="shared" si="2"/>
        <v>Y</v>
      </c>
      <c r="N42" s="5" t="str">
        <f t="shared" si="3"/>
        <v>N</v>
      </c>
      <c r="O42" s="5" t="str">
        <f t="shared" si="4"/>
        <v>N</v>
      </c>
      <c r="P42" s="2" t="s">
        <v>76</v>
      </c>
    </row>
    <row r="43" spans="1:16" ht="20" customHeight="1" x14ac:dyDescent="0.2">
      <c r="B43" s="9" t="s">
        <v>59</v>
      </c>
      <c r="C43" s="9" t="s">
        <v>85</v>
      </c>
      <c r="D43" s="9">
        <v>62</v>
      </c>
      <c r="E43" s="10">
        <v>62</v>
      </c>
      <c r="F43" s="11">
        <v>76</v>
      </c>
      <c r="G43" s="11">
        <v>59</v>
      </c>
      <c r="H43" s="11" t="s">
        <v>75</v>
      </c>
      <c r="I43" s="11" t="s">
        <v>76</v>
      </c>
      <c r="J43" s="5" t="str">
        <f t="shared" si="0"/>
        <v>Y</v>
      </c>
      <c r="K43" s="5" t="str">
        <f t="shared" si="1"/>
        <v>N</v>
      </c>
      <c r="L43" s="5" t="str" cm="1">
        <f t="array" ref="L43">_xlfn.IFS(J43 = "Y", "Y",K43 = "Y", "Y")</f>
        <v>Y</v>
      </c>
      <c r="M43" s="5" t="str">
        <f t="shared" si="2"/>
        <v>Y</v>
      </c>
      <c r="N43" s="5" t="str">
        <f t="shared" si="3"/>
        <v>N</v>
      </c>
      <c r="O43" s="5" t="str">
        <f t="shared" si="4"/>
        <v>N</v>
      </c>
      <c r="P43" s="2" t="s">
        <v>76</v>
      </c>
    </row>
    <row r="44" spans="1:16" ht="20" customHeight="1" x14ac:dyDescent="0.2">
      <c r="A44" s="4">
        <v>44995.306712962964</v>
      </c>
      <c r="B44" s="5" t="s">
        <v>50</v>
      </c>
      <c r="C44" s="5" t="s">
        <v>85</v>
      </c>
      <c r="D44" s="6">
        <v>20857</v>
      </c>
      <c r="E44" s="7">
        <f ca="1">(YEAR(NOW())-YEAR(D44))</f>
        <v>67</v>
      </c>
      <c r="F44" s="2">
        <v>54</v>
      </c>
      <c r="G44" s="2">
        <v>19</v>
      </c>
      <c r="H44" s="2" t="s">
        <v>75</v>
      </c>
      <c r="I44" s="2" t="s">
        <v>75</v>
      </c>
      <c r="J44" s="5" t="str">
        <f t="shared" si="0"/>
        <v>N</v>
      </c>
      <c r="K44" s="5" t="str">
        <f t="shared" si="1"/>
        <v>Y</v>
      </c>
      <c r="L44" s="5" t="str" cm="1">
        <f t="array" ref="L44">_xlfn.IFS(J44 = "Y", "Y",K44 = "Y", "Y")</f>
        <v>Y</v>
      </c>
      <c r="M44" s="5" t="str">
        <f t="shared" si="2"/>
        <v>Y</v>
      </c>
      <c r="N44" s="5" t="str">
        <f t="shared" si="3"/>
        <v>N</v>
      </c>
      <c r="O44" s="5" t="str">
        <f t="shared" si="4"/>
        <v>N</v>
      </c>
      <c r="P44" s="2" t="s">
        <v>76</v>
      </c>
    </row>
    <row r="45" spans="1:16" ht="20" customHeight="1" x14ac:dyDescent="0.2">
      <c r="B45" s="11" t="s">
        <v>117</v>
      </c>
      <c r="C45" s="11" t="s">
        <v>85</v>
      </c>
      <c r="D45" s="11">
        <v>58</v>
      </c>
      <c r="E45" s="14">
        <v>58</v>
      </c>
      <c r="F45" s="11">
        <v>12</v>
      </c>
      <c r="G45" s="11">
        <v>13</v>
      </c>
      <c r="H45" s="11" t="s">
        <v>75</v>
      </c>
      <c r="I45" s="11" t="s">
        <v>75</v>
      </c>
      <c r="J45" s="5" t="str">
        <f t="shared" si="0"/>
        <v>N</v>
      </c>
      <c r="K45" s="5" t="str">
        <f t="shared" si="1"/>
        <v>N</v>
      </c>
      <c r="L45" s="5" t="s">
        <v>76</v>
      </c>
      <c r="M45" s="5" t="str">
        <f t="shared" si="2"/>
        <v>N</v>
      </c>
      <c r="N45" s="5" t="str">
        <f t="shared" si="3"/>
        <v>N</v>
      </c>
      <c r="O45" s="5" t="str">
        <f t="shared" si="4"/>
        <v>Y</v>
      </c>
      <c r="P45" s="2" t="s">
        <v>76</v>
      </c>
    </row>
    <row r="46" spans="1:16" ht="20" customHeight="1" x14ac:dyDescent="0.2">
      <c r="A46" s="4">
        <v>44915.284930555557</v>
      </c>
      <c r="B46" s="5" t="s">
        <v>63</v>
      </c>
      <c r="C46" s="5" t="s">
        <v>85</v>
      </c>
      <c r="D46" s="6">
        <v>19042</v>
      </c>
      <c r="E46" s="7">
        <f ca="1">(YEAR(NOW())-YEAR(D46))</f>
        <v>72</v>
      </c>
      <c r="F46" s="2">
        <v>30</v>
      </c>
      <c r="G46" s="2">
        <v>31</v>
      </c>
      <c r="H46" s="2" t="s">
        <v>75</v>
      </c>
      <c r="I46" s="2" t="s">
        <v>75</v>
      </c>
      <c r="J46" s="5" t="str">
        <f t="shared" si="0"/>
        <v>N</v>
      </c>
      <c r="K46" s="5" t="str">
        <f t="shared" si="1"/>
        <v>N</v>
      </c>
      <c r="L46" s="5" t="s">
        <v>76</v>
      </c>
      <c r="M46" s="5" t="str">
        <f t="shared" si="2"/>
        <v>N</v>
      </c>
      <c r="N46" s="5" t="str">
        <f t="shared" si="3"/>
        <v>N</v>
      </c>
      <c r="O46" s="5" t="str">
        <f t="shared" si="4"/>
        <v>Y</v>
      </c>
      <c r="P46" s="2" t="s">
        <v>76</v>
      </c>
    </row>
    <row r="47" spans="1:16" ht="20" customHeight="1" x14ac:dyDescent="0.2">
      <c r="B47" s="11" t="s">
        <v>121</v>
      </c>
      <c r="C47" s="11" t="s">
        <v>85</v>
      </c>
      <c r="D47" s="11">
        <v>54</v>
      </c>
      <c r="E47" s="14">
        <v>54</v>
      </c>
      <c r="F47" s="11">
        <v>36</v>
      </c>
      <c r="G47" s="11">
        <v>34</v>
      </c>
      <c r="H47" s="11" t="s">
        <v>75</v>
      </c>
      <c r="I47" s="11" t="s">
        <v>75</v>
      </c>
      <c r="J47" s="5" t="str">
        <f t="shared" si="0"/>
        <v>Y</v>
      </c>
      <c r="K47" s="5" t="str">
        <f t="shared" si="1"/>
        <v>N</v>
      </c>
      <c r="L47" s="5" t="str" cm="1">
        <f t="array" ref="L47">_xlfn.IFS(J47 = "Y", "Y",K47 = "Y", "Y")</f>
        <v>Y</v>
      </c>
      <c r="M47" s="5" t="str">
        <f t="shared" si="2"/>
        <v>Y</v>
      </c>
      <c r="N47" s="5" t="str">
        <f t="shared" si="3"/>
        <v>N</v>
      </c>
      <c r="O47" s="5" t="str">
        <f t="shared" si="4"/>
        <v>N</v>
      </c>
      <c r="P47" s="2" t="s">
        <v>76</v>
      </c>
    </row>
    <row r="48" spans="1:16" ht="20" customHeight="1" x14ac:dyDescent="0.2">
      <c r="B48" s="8" t="s">
        <v>32</v>
      </c>
      <c r="C48" s="9" t="s">
        <v>85</v>
      </c>
      <c r="D48" s="9">
        <v>66</v>
      </c>
      <c r="E48" s="10">
        <v>66</v>
      </c>
      <c r="F48" s="11">
        <v>45</v>
      </c>
      <c r="G48" s="11">
        <v>23</v>
      </c>
      <c r="H48" s="11" t="s">
        <v>75</v>
      </c>
      <c r="I48" s="11" t="s">
        <v>75</v>
      </c>
      <c r="J48" s="5" t="str">
        <f t="shared" si="0"/>
        <v>N</v>
      </c>
      <c r="K48" s="5" t="str">
        <f t="shared" si="1"/>
        <v>Y</v>
      </c>
      <c r="L48" s="5" t="str" cm="1">
        <f t="array" ref="L48">_xlfn.IFS(J48 = "Y", "Y",K48 = "Y", "Y")</f>
        <v>Y</v>
      </c>
      <c r="M48" s="5" t="str">
        <f t="shared" si="2"/>
        <v>Y</v>
      </c>
      <c r="N48" s="5" t="str">
        <f t="shared" si="3"/>
        <v>N</v>
      </c>
      <c r="O48" s="5" t="str">
        <f t="shared" si="4"/>
        <v>N</v>
      </c>
      <c r="P48" s="2" t="s">
        <v>76</v>
      </c>
    </row>
    <row r="49" spans="1:16" ht="20" customHeight="1" x14ac:dyDescent="0.2">
      <c r="B49" s="11" t="s">
        <v>98</v>
      </c>
      <c r="C49" s="11" t="s">
        <v>85</v>
      </c>
      <c r="D49" s="11">
        <v>75</v>
      </c>
      <c r="E49" s="14">
        <v>75</v>
      </c>
      <c r="F49" s="11">
        <v>86</v>
      </c>
      <c r="G49" s="11">
        <v>54</v>
      </c>
      <c r="H49" s="11" t="s">
        <v>75</v>
      </c>
      <c r="I49" s="11" t="s">
        <v>76</v>
      </c>
      <c r="J49" s="5" t="str">
        <f t="shared" si="0"/>
        <v>Y</v>
      </c>
      <c r="K49" s="5" t="str">
        <f t="shared" si="1"/>
        <v>N</v>
      </c>
      <c r="L49" s="5" t="str" cm="1">
        <f t="array" ref="L49">_xlfn.IFS(J49 = "Y", "Y",K49 = "Y", "Y")</f>
        <v>Y</v>
      </c>
      <c r="M49" s="5" t="str">
        <f t="shared" si="2"/>
        <v>Y</v>
      </c>
      <c r="N49" s="5" t="str">
        <f t="shared" si="3"/>
        <v>N</v>
      </c>
      <c r="O49" s="5" t="str">
        <f t="shared" si="4"/>
        <v>N</v>
      </c>
      <c r="P49" s="2" t="s">
        <v>76</v>
      </c>
    </row>
    <row r="50" spans="1:16" ht="20" customHeight="1" x14ac:dyDescent="0.2">
      <c r="A50" s="4">
        <v>45022</v>
      </c>
      <c r="B50" s="5" t="s">
        <v>77</v>
      </c>
      <c r="C50" s="5" t="s">
        <v>84</v>
      </c>
      <c r="D50" s="6">
        <v>12788</v>
      </c>
      <c r="E50" s="7">
        <f ca="1">(YEAR(NOW())-YEAR(D50))</f>
        <v>89</v>
      </c>
      <c r="F50" s="5">
        <v>27</v>
      </c>
      <c r="G50" s="5">
        <v>25</v>
      </c>
      <c r="H50" s="2" t="s">
        <v>75</v>
      </c>
      <c r="I50" s="2" t="s">
        <v>75</v>
      </c>
      <c r="J50" s="5" t="str">
        <f t="shared" si="0"/>
        <v>N</v>
      </c>
      <c r="K50" s="5" t="str">
        <f t="shared" si="1"/>
        <v>N</v>
      </c>
      <c r="L50" s="5" t="s">
        <v>76</v>
      </c>
      <c r="M50" s="5" t="str">
        <f t="shared" si="2"/>
        <v>N</v>
      </c>
      <c r="N50" s="5" t="str">
        <f t="shared" si="3"/>
        <v>N</v>
      </c>
      <c r="O50" s="5" t="str">
        <f t="shared" si="4"/>
        <v>Y</v>
      </c>
      <c r="P50" s="2" t="s">
        <v>75</v>
      </c>
    </row>
    <row r="51" spans="1:16" ht="20" customHeight="1" x14ac:dyDescent="0.2">
      <c r="B51" s="9" t="s">
        <v>131</v>
      </c>
      <c r="C51" s="9" t="s">
        <v>85</v>
      </c>
      <c r="D51" s="9">
        <v>86</v>
      </c>
      <c r="E51" s="10">
        <v>86</v>
      </c>
      <c r="F51" s="11">
        <v>44</v>
      </c>
      <c r="G51" s="11">
        <v>46</v>
      </c>
      <c r="H51" s="11" t="s">
        <v>75</v>
      </c>
      <c r="I51" s="11" t="s">
        <v>75</v>
      </c>
      <c r="J51" s="5" t="str">
        <f t="shared" si="0"/>
        <v>Y</v>
      </c>
      <c r="K51" s="5" t="str">
        <f t="shared" si="1"/>
        <v>Y</v>
      </c>
      <c r="L51" s="5" t="str" cm="1">
        <f t="array" ref="L51">_xlfn.IFS(J51 = "Y", "Y",K51 = "Y", "Y")</f>
        <v>Y</v>
      </c>
      <c r="M51" s="5" t="str">
        <f t="shared" si="2"/>
        <v>N</v>
      </c>
      <c r="N51" s="5" t="str">
        <f t="shared" si="3"/>
        <v>Y</v>
      </c>
      <c r="O51" s="5" t="str">
        <f t="shared" si="4"/>
        <v>N</v>
      </c>
      <c r="P51" s="2" t="s">
        <v>76</v>
      </c>
    </row>
    <row r="52" spans="1:16" ht="20" customHeight="1" x14ac:dyDescent="0.2">
      <c r="B52" s="11" t="s">
        <v>143</v>
      </c>
      <c r="C52" s="11" t="s">
        <v>85</v>
      </c>
      <c r="D52" s="11">
        <v>73</v>
      </c>
      <c r="E52" s="14">
        <v>73</v>
      </c>
      <c r="F52" s="11">
        <v>43</v>
      </c>
      <c r="G52" s="11">
        <v>28</v>
      </c>
      <c r="H52" s="11" t="s">
        <v>75</v>
      </c>
      <c r="I52" s="11" t="s">
        <v>75</v>
      </c>
      <c r="J52" s="5" t="str">
        <f t="shared" si="0"/>
        <v>N</v>
      </c>
      <c r="K52" s="5" t="str">
        <f t="shared" si="1"/>
        <v>Y</v>
      </c>
      <c r="L52" s="5" t="str" cm="1">
        <f t="array" ref="L52">_xlfn.IFS(J52 = "Y", "Y",K52 = "Y", "Y")</f>
        <v>Y</v>
      </c>
      <c r="M52" s="5" t="str">
        <f t="shared" si="2"/>
        <v>Y</v>
      </c>
      <c r="N52" s="5" t="str">
        <f t="shared" si="3"/>
        <v>N</v>
      </c>
      <c r="O52" s="5" t="str">
        <f t="shared" si="4"/>
        <v>N</v>
      </c>
      <c r="P52" s="2" t="s">
        <v>76</v>
      </c>
    </row>
    <row r="53" spans="1:16" ht="20" customHeight="1" x14ac:dyDescent="0.2">
      <c r="B53" s="8" t="s">
        <v>160</v>
      </c>
      <c r="C53" s="8" t="s">
        <v>85</v>
      </c>
      <c r="D53" s="8">
        <v>83</v>
      </c>
      <c r="E53" s="13">
        <v>83</v>
      </c>
      <c r="F53" s="8">
        <v>19</v>
      </c>
      <c r="G53" s="8">
        <v>14</v>
      </c>
      <c r="H53" s="8" t="s">
        <v>75</v>
      </c>
      <c r="I53" s="8" t="s">
        <v>75</v>
      </c>
      <c r="J53" s="5" t="str">
        <f t="shared" si="0"/>
        <v>N</v>
      </c>
      <c r="K53" s="5" t="str">
        <f t="shared" si="1"/>
        <v>N</v>
      </c>
      <c r="L53" s="5" t="s">
        <v>76</v>
      </c>
      <c r="M53" s="5" t="str">
        <f t="shared" si="2"/>
        <v>N</v>
      </c>
      <c r="N53" s="5" t="str">
        <f t="shared" si="3"/>
        <v>N</v>
      </c>
      <c r="O53" s="5" t="str">
        <f t="shared" si="4"/>
        <v>Y</v>
      </c>
      <c r="P53" s="2" t="s">
        <v>75</v>
      </c>
    </row>
    <row r="54" spans="1:16" ht="20" customHeight="1" thickBot="1" x14ac:dyDescent="0.25">
      <c r="A54" s="4">
        <v>45119.318738425929</v>
      </c>
      <c r="B54" s="15" t="s">
        <v>35</v>
      </c>
      <c r="C54" s="16" t="s">
        <v>85</v>
      </c>
      <c r="D54" s="17">
        <v>18764</v>
      </c>
      <c r="E54" s="18">
        <f ca="1">(YEAR(NOW())-YEAR(D54))</f>
        <v>73</v>
      </c>
      <c r="F54" s="19">
        <v>28</v>
      </c>
      <c r="G54" s="19">
        <v>45</v>
      </c>
      <c r="H54" s="19" t="s">
        <v>75</v>
      </c>
      <c r="I54" s="19" t="s">
        <v>75</v>
      </c>
      <c r="J54" s="5" t="str">
        <f t="shared" si="0"/>
        <v>Y</v>
      </c>
      <c r="K54" s="5" t="str">
        <f t="shared" si="1"/>
        <v>N</v>
      </c>
      <c r="L54" s="5" t="str" cm="1">
        <f t="array" ref="L54">_xlfn.IFS(J54 = "Y", "Y",K54 = "Y", "Y")</f>
        <v>Y</v>
      </c>
      <c r="M54" s="5" t="str">
        <f t="shared" si="2"/>
        <v>Y</v>
      </c>
      <c r="N54" s="5" t="str">
        <f t="shared" si="3"/>
        <v>N</v>
      </c>
      <c r="O54" s="5" t="str">
        <f t="shared" si="4"/>
        <v>N</v>
      </c>
      <c r="P54" s="2" t="s">
        <v>76</v>
      </c>
    </row>
    <row r="55" spans="1:16" ht="20" customHeight="1" x14ac:dyDescent="0.2">
      <c r="B55" s="20" t="s">
        <v>149</v>
      </c>
      <c r="C55" s="20" t="s">
        <v>85</v>
      </c>
      <c r="D55" s="20">
        <v>91</v>
      </c>
      <c r="E55" s="21">
        <v>91</v>
      </c>
      <c r="F55" s="22">
        <v>61</v>
      </c>
      <c r="G55" s="22">
        <v>32</v>
      </c>
      <c r="H55" s="22" t="s">
        <v>75</v>
      </c>
      <c r="I55" s="22" t="s">
        <v>75</v>
      </c>
      <c r="J55" s="5" t="str">
        <f t="shared" si="0"/>
        <v>N</v>
      </c>
      <c r="K55" s="5" t="str">
        <f t="shared" si="1"/>
        <v>Y</v>
      </c>
      <c r="L55" s="5" t="str" cm="1">
        <f t="array" ref="L55">_xlfn.IFS(J55 = "Y", "Y",K55 = "Y", "Y")</f>
        <v>Y</v>
      </c>
      <c r="M55" s="5" t="str">
        <f t="shared" si="2"/>
        <v>Y</v>
      </c>
      <c r="N55" s="5" t="str">
        <f t="shared" si="3"/>
        <v>N</v>
      </c>
      <c r="O55" s="5" t="str">
        <f t="shared" si="4"/>
        <v>N</v>
      </c>
      <c r="P55" s="2" t="s">
        <v>76</v>
      </c>
    </row>
    <row r="56" spans="1:16" ht="20" customHeight="1" thickBot="1" x14ac:dyDescent="0.25">
      <c r="B56" s="23" t="s">
        <v>132</v>
      </c>
      <c r="C56" s="24" t="s">
        <v>85</v>
      </c>
      <c r="D56" s="24">
        <v>80</v>
      </c>
      <c r="E56" s="25">
        <v>80</v>
      </c>
      <c r="F56" s="26">
        <v>63</v>
      </c>
      <c r="G56" s="26">
        <v>34</v>
      </c>
      <c r="H56" s="26" t="s">
        <v>75</v>
      </c>
      <c r="I56" s="26" t="s">
        <v>75</v>
      </c>
      <c r="J56" s="5" t="str">
        <f t="shared" si="0"/>
        <v>Y</v>
      </c>
      <c r="K56" s="5" t="str">
        <f t="shared" si="1"/>
        <v>Y</v>
      </c>
      <c r="L56" s="5" t="str" cm="1">
        <f t="array" ref="L56">_xlfn.IFS(J56 = "Y", "Y",K56 = "Y", "Y")</f>
        <v>Y</v>
      </c>
      <c r="M56" s="5" t="str">
        <f t="shared" si="2"/>
        <v>N</v>
      </c>
      <c r="N56" s="5" t="str">
        <f t="shared" si="3"/>
        <v>Y</v>
      </c>
      <c r="O56" s="5" t="str">
        <f t="shared" si="4"/>
        <v>N</v>
      </c>
      <c r="P56" s="2" t="s">
        <v>76</v>
      </c>
    </row>
    <row r="57" spans="1:16" ht="20" customHeight="1" thickBot="1" x14ac:dyDescent="0.25">
      <c r="A57" s="4">
        <v>45114.755555555559</v>
      </c>
      <c r="B57" s="27" t="s">
        <v>78</v>
      </c>
      <c r="C57" s="27" t="s">
        <v>84</v>
      </c>
      <c r="D57" s="28">
        <v>18764</v>
      </c>
      <c r="E57" s="29">
        <f ca="1">(YEAR(NOW())-YEAR(D57))</f>
        <v>73</v>
      </c>
      <c r="F57" s="19">
        <v>42</v>
      </c>
      <c r="G57" s="19">
        <v>12</v>
      </c>
      <c r="H57" s="19" t="s">
        <v>75</v>
      </c>
      <c r="I57" s="19" t="s">
        <v>76</v>
      </c>
      <c r="J57" s="5" t="str">
        <f t="shared" si="0"/>
        <v>N</v>
      </c>
      <c r="K57" s="5" t="str">
        <f t="shared" si="1"/>
        <v>N</v>
      </c>
      <c r="L57" s="5" t="s">
        <v>76</v>
      </c>
      <c r="M57" s="5" t="str">
        <f t="shared" si="2"/>
        <v>N</v>
      </c>
      <c r="N57" s="5" t="str">
        <f t="shared" si="3"/>
        <v>N</v>
      </c>
      <c r="O57" s="5" t="str">
        <f t="shared" si="4"/>
        <v>Y</v>
      </c>
      <c r="P57" s="2" t="s">
        <v>76</v>
      </c>
    </row>
    <row r="58" spans="1:16" ht="20" customHeight="1" x14ac:dyDescent="0.2">
      <c r="A58" s="4">
        <v>45013.434027777781</v>
      </c>
      <c r="B58" s="30" t="s">
        <v>48</v>
      </c>
      <c r="C58" s="30" t="s">
        <v>85</v>
      </c>
      <c r="D58" s="31">
        <v>23954</v>
      </c>
      <c r="E58" s="32">
        <f ca="1">(YEAR(NOW())-YEAR(D58))</f>
        <v>59</v>
      </c>
      <c r="F58" s="2">
        <v>72</v>
      </c>
      <c r="G58" s="2">
        <v>93</v>
      </c>
      <c r="H58" s="2" t="s">
        <v>75</v>
      </c>
      <c r="I58" s="2" t="s">
        <v>75</v>
      </c>
      <c r="J58" s="5" t="str">
        <f t="shared" si="0"/>
        <v>Y</v>
      </c>
      <c r="K58" s="5" t="str">
        <f t="shared" si="1"/>
        <v>Y</v>
      </c>
      <c r="L58" s="5" t="str" cm="1">
        <f t="array" ref="L58">_xlfn.IFS(J58 = "Y", "Y",K58 = "Y", "Y")</f>
        <v>Y</v>
      </c>
      <c r="M58" s="5" t="str">
        <f t="shared" si="2"/>
        <v>N</v>
      </c>
      <c r="N58" s="5" t="str">
        <f t="shared" si="3"/>
        <v>Y</v>
      </c>
      <c r="O58" s="5" t="str">
        <f t="shared" si="4"/>
        <v>N</v>
      </c>
      <c r="P58" s="2" t="s">
        <v>75</v>
      </c>
    </row>
    <row r="59" spans="1:16" ht="20" customHeight="1" thickBot="1" x14ac:dyDescent="0.25">
      <c r="B59" s="33" t="s">
        <v>172</v>
      </c>
      <c r="C59" s="33" t="s">
        <v>85</v>
      </c>
      <c r="D59" s="33">
        <v>58</v>
      </c>
      <c r="E59" s="34">
        <v>58</v>
      </c>
      <c r="F59" s="35">
        <v>59</v>
      </c>
      <c r="G59" s="35">
        <v>58</v>
      </c>
      <c r="H59" s="35" t="s">
        <v>75</v>
      </c>
      <c r="I59" s="35" t="s">
        <v>76</v>
      </c>
      <c r="J59" s="5" t="str">
        <f t="shared" si="0"/>
        <v>Y</v>
      </c>
      <c r="K59" s="5" t="str">
        <f t="shared" si="1"/>
        <v>N</v>
      </c>
      <c r="L59" s="5" t="str" cm="1">
        <f t="array" ref="L59">_xlfn.IFS(J59 = "Y", "Y",K59 = "Y", "Y")</f>
        <v>Y</v>
      </c>
      <c r="M59" s="5" t="str">
        <f t="shared" si="2"/>
        <v>Y</v>
      </c>
      <c r="N59" s="5" t="str">
        <f t="shared" si="3"/>
        <v>N</v>
      </c>
      <c r="O59" s="5" t="str">
        <f t="shared" si="4"/>
        <v>N</v>
      </c>
      <c r="P59" s="2" t="s">
        <v>76</v>
      </c>
    </row>
    <row r="60" spans="1:16" ht="20" customHeight="1" thickBot="1" x14ac:dyDescent="0.25">
      <c r="A60" s="4">
        <v>45128.329236111109</v>
      </c>
      <c r="B60" s="36" t="s">
        <v>33</v>
      </c>
      <c r="C60" s="27" t="s">
        <v>85</v>
      </c>
      <c r="D60" s="28">
        <v>13261</v>
      </c>
      <c r="E60" s="29">
        <f ca="1">(YEAR(NOW())-YEAR(D60))</f>
        <v>88</v>
      </c>
      <c r="F60" s="19">
        <v>53</v>
      </c>
      <c r="G60" s="19">
        <v>57</v>
      </c>
      <c r="H60" s="19" t="s">
        <v>75</v>
      </c>
      <c r="I60" s="19" t="s">
        <v>75</v>
      </c>
      <c r="J60" s="5" t="str">
        <f t="shared" si="0"/>
        <v>Y</v>
      </c>
      <c r="K60" s="5" t="str">
        <f t="shared" si="1"/>
        <v>Y</v>
      </c>
      <c r="L60" s="5" t="str" cm="1">
        <f t="array" ref="L60">_xlfn.IFS(J60 = "Y", "Y",K60 = "Y", "Y")</f>
        <v>Y</v>
      </c>
      <c r="M60" s="5" t="str">
        <f t="shared" si="2"/>
        <v>N</v>
      </c>
      <c r="N60" s="5" t="str">
        <f t="shared" si="3"/>
        <v>Y</v>
      </c>
      <c r="O60" s="5" t="str">
        <f t="shared" si="4"/>
        <v>N</v>
      </c>
      <c r="P60" s="2" t="s">
        <v>75</v>
      </c>
    </row>
    <row r="61" spans="1:16" ht="20" customHeight="1" thickBot="1" x14ac:dyDescent="0.25">
      <c r="B61" s="37" t="s">
        <v>42</v>
      </c>
      <c r="C61" s="37" t="s">
        <v>85</v>
      </c>
      <c r="D61" s="37">
        <v>76</v>
      </c>
      <c r="E61" s="38">
        <v>76</v>
      </c>
      <c r="F61" s="39">
        <v>53</v>
      </c>
      <c r="G61" s="39">
        <v>32</v>
      </c>
      <c r="H61" s="39" t="s">
        <v>75</v>
      </c>
      <c r="I61" s="39" t="s">
        <v>75</v>
      </c>
      <c r="J61" s="5" t="str">
        <f t="shared" si="0"/>
        <v>N</v>
      </c>
      <c r="K61" s="5" t="str">
        <f t="shared" si="1"/>
        <v>Y</v>
      </c>
      <c r="L61" s="5" t="str" cm="1">
        <f t="array" ref="L61">_xlfn.IFS(J61 = "Y", "Y",K61 = "Y", "Y")</f>
        <v>Y</v>
      </c>
      <c r="M61" s="5" t="str">
        <f t="shared" si="2"/>
        <v>Y</v>
      </c>
      <c r="N61" s="5" t="str">
        <f t="shared" si="3"/>
        <v>N</v>
      </c>
      <c r="O61" s="5" t="str">
        <f t="shared" si="4"/>
        <v>N</v>
      </c>
      <c r="P61" s="2" t="s">
        <v>76</v>
      </c>
    </row>
    <row r="62" spans="1:16" ht="20" customHeight="1" x14ac:dyDescent="0.2">
      <c r="B62" s="9" t="s">
        <v>151</v>
      </c>
      <c r="C62" s="9" t="s">
        <v>85</v>
      </c>
      <c r="D62" s="9">
        <v>63</v>
      </c>
      <c r="E62" s="10">
        <v>63</v>
      </c>
      <c r="F62" s="11">
        <v>64</v>
      </c>
      <c r="G62" s="11">
        <v>27</v>
      </c>
      <c r="H62" s="11" t="s">
        <v>76</v>
      </c>
      <c r="I62" s="11" t="s">
        <v>75</v>
      </c>
      <c r="J62" s="5" t="str">
        <f t="shared" si="0"/>
        <v>N</v>
      </c>
      <c r="K62" s="5" t="str">
        <f t="shared" si="1"/>
        <v>Y</v>
      </c>
      <c r="L62" s="5" t="str" cm="1">
        <f t="array" ref="L62">_xlfn.IFS(J62 = "Y", "Y",K62 = "Y", "Y")</f>
        <v>Y</v>
      </c>
      <c r="M62" s="5" t="str">
        <f t="shared" si="2"/>
        <v>Y</v>
      </c>
      <c r="N62" s="5" t="str">
        <f t="shared" si="3"/>
        <v>N</v>
      </c>
      <c r="O62" s="5" t="str">
        <f t="shared" si="4"/>
        <v>N</v>
      </c>
      <c r="P62" s="2" t="s">
        <v>75</v>
      </c>
    </row>
    <row r="63" spans="1:16" ht="20" customHeight="1" thickBot="1" x14ac:dyDescent="0.25">
      <c r="B63" s="39" t="s">
        <v>13</v>
      </c>
      <c r="C63" s="39" t="s">
        <v>85</v>
      </c>
      <c r="D63" s="39">
        <v>67</v>
      </c>
      <c r="E63" s="40">
        <v>67</v>
      </c>
      <c r="F63" s="41">
        <v>65</v>
      </c>
      <c r="G63" s="41">
        <v>30</v>
      </c>
      <c r="H63" s="41" t="s">
        <v>75</v>
      </c>
      <c r="I63" s="41" t="s">
        <v>75</v>
      </c>
      <c r="J63" s="5" t="str">
        <f t="shared" si="0"/>
        <v>N</v>
      </c>
      <c r="K63" s="5" t="str">
        <f t="shared" si="1"/>
        <v>Y</v>
      </c>
      <c r="L63" s="5" t="str" cm="1">
        <f t="array" ref="L63">_xlfn.IFS(J63 = "Y", "Y",K63 = "Y", "Y")</f>
        <v>Y</v>
      </c>
      <c r="M63" s="5" t="str">
        <f t="shared" si="2"/>
        <v>Y</v>
      </c>
      <c r="N63" s="5" t="str">
        <f t="shared" si="3"/>
        <v>N</v>
      </c>
      <c r="O63" s="5" t="str">
        <f t="shared" si="4"/>
        <v>N</v>
      </c>
      <c r="P63" s="2" t="s">
        <v>76</v>
      </c>
    </row>
    <row r="64" spans="1:16" ht="20" customHeight="1" thickBot="1" x14ac:dyDescent="0.25">
      <c r="A64" s="4">
        <v>44988.280972222223</v>
      </c>
      <c r="B64" s="16" t="s">
        <v>52</v>
      </c>
      <c r="C64" s="16" t="s">
        <v>85</v>
      </c>
      <c r="D64" s="17">
        <v>19430</v>
      </c>
      <c r="E64" s="18">
        <f ca="1">(YEAR(NOW())-YEAR(D64))</f>
        <v>71</v>
      </c>
      <c r="F64" s="19">
        <v>93</v>
      </c>
      <c r="G64" s="19">
        <v>50</v>
      </c>
      <c r="H64" s="19" t="s">
        <v>75</v>
      </c>
      <c r="I64" s="19" t="s">
        <v>76</v>
      </c>
      <c r="J64" s="5" t="str">
        <f t="shared" si="0"/>
        <v>Y</v>
      </c>
      <c r="K64" s="5" t="str">
        <f t="shared" si="1"/>
        <v>N</v>
      </c>
      <c r="L64" s="5" t="str" cm="1">
        <f t="array" ref="L64">_xlfn.IFS(J64 = "Y", "Y",K64 = "Y", "Y")</f>
        <v>Y</v>
      </c>
      <c r="M64" s="5" t="str">
        <f t="shared" si="2"/>
        <v>Y</v>
      </c>
      <c r="N64" s="5" t="str">
        <f t="shared" si="3"/>
        <v>N</v>
      </c>
      <c r="O64" s="5" t="str">
        <f t="shared" si="4"/>
        <v>N</v>
      </c>
      <c r="P64" s="2" t="s">
        <v>76</v>
      </c>
    </row>
    <row r="65" spans="1:16" ht="20" customHeight="1" thickBot="1" x14ac:dyDescent="0.25">
      <c r="A65" s="6">
        <v>45232</v>
      </c>
      <c r="B65" s="5" t="s">
        <v>8</v>
      </c>
      <c r="C65" s="16" t="s">
        <v>85</v>
      </c>
      <c r="D65" s="17">
        <v>19687</v>
      </c>
      <c r="E65" s="18">
        <f ca="1">(YEAR(NOW())-YEAR(D65))</f>
        <v>71</v>
      </c>
      <c r="F65" s="19">
        <v>98</v>
      </c>
      <c r="G65" s="19">
        <v>106</v>
      </c>
      <c r="H65" s="19" t="s">
        <v>75</v>
      </c>
      <c r="I65" s="19" t="s">
        <v>76</v>
      </c>
      <c r="J65" s="5" t="str">
        <f t="shared" si="0"/>
        <v>Y</v>
      </c>
      <c r="K65" s="5" t="str">
        <f t="shared" si="1"/>
        <v>N</v>
      </c>
      <c r="L65" s="5" t="str" cm="1">
        <f t="array" ref="L65">_xlfn.IFS(J65 = "Y", "Y",K65 = "Y", "Y")</f>
        <v>Y</v>
      </c>
      <c r="M65" s="5" t="str">
        <f t="shared" si="2"/>
        <v>Y</v>
      </c>
      <c r="N65" s="5" t="str">
        <f t="shared" si="3"/>
        <v>N</v>
      </c>
      <c r="O65" s="5" t="str">
        <f t="shared" si="4"/>
        <v>N</v>
      </c>
      <c r="P65" s="2" t="s">
        <v>76</v>
      </c>
    </row>
    <row r="66" spans="1:16" ht="20" customHeight="1" x14ac:dyDescent="0.2">
      <c r="A66" s="4">
        <v>45176.581250000003</v>
      </c>
      <c r="B66" s="5" t="s">
        <v>21</v>
      </c>
      <c r="C66" s="5" t="s">
        <v>85</v>
      </c>
      <c r="D66" s="6">
        <v>18490</v>
      </c>
      <c r="E66" s="7">
        <f ca="1">(YEAR(NOW())-YEAR(D66))</f>
        <v>74</v>
      </c>
      <c r="F66" s="2">
        <v>90</v>
      </c>
      <c r="G66" s="2">
        <v>197</v>
      </c>
      <c r="H66" s="2" t="s">
        <v>75</v>
      </c>
      <c r="I66" s="2" t="s">
        <v>75</v>
      </c>
      <c r="J66" s="5" t="str">
        <f t="shared" si="0"/>
        <v>Y</v>
      </c>
      <c r="K66" s="5" t="str">
        <f t="shared" si="1"/>
        <v>Y</v>
      </c>
      <c r="L66" s="5" t="str" cm="1">
        <f t="array" ref="L66">_xlfn.IFS(J66 = "Y", "Y",K66 = "Y", "Y")</f>
        <v>Y</v>
      </c>
      <c r="M66" s="5" t="str">
        <f t="shared" si="2"/>
        <v>N</v>
      </c>
      <c r="N66" s="5" t="str">
        <f t="shared" si="3"/>
        <v>Y</v>
      </c>
      <c r="O66" s="5" t="str">
        <f t="shared" si="4"/>
        <v>N</v>
      </c>
      <c r="P66" s="2" t="s">
        <v>182</v>
      </c>
    </row>
    <row r="67" spans="1:16" ht="20" customHeight="1" x14ac:dyDescent="0.2">
      <c r="B67" s="8" t="s">
        <v>133</v>
      </c>
      <c r="C67" s="9" t="s">
        <v>84</v>
      </c>
      <c r="D67" s="9">
        <v>53</v>
      </c>
      <c r="E67" s="10">
        <v>53</v>
      </c>
      <c r="F67" s="11">
        <v>69</v>
      </c>
      <c r="G67" s="11">
        <v>53</v>
      </c>
      <c r="H67" s="11" t="s">
        <v>75</v>
      </c>
      <c r="I67" s="11" t="s">
        <v>75</v>
      </c>
      <c r="J67" s="5" t="str">
        <f t="shared" ref="J67:J130" si="5">IF(AND(G67&gt;32,H67="Y"),"Y","N")</f>
        <v>Y</v>
      </c>
      <c r="K67" s="5" t="str">
        <f t="shared" ref="K67:K130" si="6">IF(AND(F67&gt;42,I67="Y"),"Y","N")</f>
        <v>Y</v>
      </c>
      <c r="L67" s="5" t="str" cm="1">
        <f t="array" ref="L67">_xlfn.IFS(J67 = "Y", "Y",K67 = "Y", "Y")</f>
        <v>Y</v>
      </c>
      <c r="M67" s="5" t="str">
        <f t="shared" ref="M67:M130" si="7">IF(AND(L67="Y", N67= "N"), "Y", "N")</f>
        <v>N</v>
      </c>
      <c r="N67" s="5" t="str">
        <f t="shared" ref="N67:N130" si="8">IF(AND(J67  = "Y", K67 = "Y"),"Y","N")</f>
        <v>Y</v>
      </c>
      <c r="O67" s="5" t="str">
        <f t="shared" ref="O67:O130" si="9">IF(AND(J67="N",K67="N"),"Y","N")</f>
        <v>N</v>
      </c>
      <c r="P67" s="2" t="s">
        <v>76</v>
      </c>
    </row>
    <row r="68" spans="1:16" ht="20" customHeight="1" thickBot="1" x14ac:dyDescent="0.25">
      <c r="B68" s="39" t="s">
        <v>87</v>
      </c>
      <c r="C68" s="39" t="s">
        <v>85</v>
      </c>
      <c r="D68" s="39">
        <v>74</v>
      </c>
      <c r="E68" s="40">
        <v>74</v>
      </c>
      <c r="F68" s="41">
        <v>73</v>
      </c>
      <c r="G68" s="41">
        <v>29</v>
      </c>
      <c r="H68" s="41" t="s">
        <v>75</v>
      </c>
      <c r="I68" s="41" t="s">
        <v>76</v>
      </c>
      <c r="J68" s="5" t="str">
        <f t="shared" si="5"/>
        <v>N</v>
      </c>
      <c r="K68" s="5" t="str">
        <f t="shared" si="6"/>
        <v>N</v>
      </c>
      <c r="L68" s="5" t="s">
        <v>76</v>
      </c>
      <c r="M68" s="5" t="str">
        <f t="shared" si="7"/>
        <v>N</v>
      </c>
      <c r="N68" s="5" t="str">
        <f t="shared" si="8"/>
        <v>N</v>
      </c>
      <c r="O68" s="5" t="str">
        <f t="shared" si="9"/>
        <v>Y</v>
      </c>
      <c r="P68" s="2" t="s">
        <v>76</v>
      </c>
    </row>
    <row r="69" spans="1:16" ht="20" customHeight="1" x14ac:dyDescent="0.2">
      <c r="B69" s="9" t="s">
        <v>64</v>
      </c>
      <c r="C69" s="9" t="s">
        <v>85</v>
      </c>
      <c r="D69" s="9"/>
      <c r="E69" s="10"/>
      <c r="F69" s="11">
        <v>107</v>
      </c>
      <c r="G69" s="11">
        <v>30</v>
      </c>
      <c r="H69" s="11" t="s">
        <v>75</v>
      </c>
      <c r="I69" s="11" t="s">
        <v>75</v>
      </c>
      <c r="J69" s="5" t="str">
        <f t="shared" si="5"/>
        <v>N</v>
      </c>
      <c r="K69" s="5" t="str">
        <f t="shared" si="6"/>
        <v>Y</v>
      </c>
      <c r="L69" s="5" t="str" cm="1">
        <f t="array" ref="L69">_xlfn.IFS(J69 = "Y", "Y",K69 = "Y", "Y")</f>
        <v>Y</v>
      </c>
      <c r="M69" s="5" t="str">
        <f t="shared" si="7"/>
        <v>Y</v>
      </c>
      <c r="N69" s="5" t="str">
        <f t="shared" si="8"/>
        <v>N</v>
      </c>
      <c r="O69" s="5" t="str">
        <f t="shared" si="9"/>
        <v>N</v>
      </c>
      <c r="P69" s="42" t="s">
        <v>75</v>
      </c>
    </row>
    <row r="70" spans="1:16" ht="20" customHeight="1" x14ac:dyDescent="0.2">
      <c r="B70" s="8" t="s">
        <v>167</v>
      </c>
      <c r="C70" s="8" t="s">
        <v>85</v>
      </c>
      <c r="D70" s="8">
        <v>87</v>
      </c>
      <c r="E70" s="13">
        <v>87</v>
      </c>
      <c r="F70" s="8">
        <v>171</v>
      </c>
      <c r="G70" s="8">
        <v>107</v>
      </c>
      <c r="H70" s="8" t="s">
        <v>75</v>
      </c>
      <c r="I70" s="8" t="s">
        <v>76</v>
      </c>
      <c r="J70" s="5" t="str">
        <f t="shared" si="5"/>
        <v>Y</v>
      </c>
      <c r="K70" s="5" t="str">
        <f t="shared" si="6"/>
        <v>N</v>
      </c>
      <c r="L70" s="5" t="str" cm="1">
        <f t="array" ref="L70">_xlfn.IFS(J70 = "Y", "Y",K70 = "Y", "Y")</f>
        <v>Y</v>
      </c>
      <c r="M70" s="5" t="str">
        <f t="shared" si="7"/>
        <v>Y</v>
      </c>
      <c r="N70" s="5" t="str">
        <f t="shared" si="8"/>
        <v>N</v>
      </c>
      <c r="O70" s="5" t="str">
        <f t="shared" si="9"/>
        <v>N</v>
      </c>
      <c r="P70" s="2" t="s">
        <v>76</v>
      </c>
    </row>
    <row r="71" spans="1:16" ht="20" customHeight="1" x14ac:dyDescent="0.2">
      <c r="A71" s="6">
        <v>45247</v>
      </c>
      <c r="B71" s="5" t="s">
        <v>4</v>
      </c>
      <c r="C71" s="5" t="s">
        <v>85</v>
      </c>
      <c r="D71" s="6">
        <v>16368</v>
      </c>
      <c r="E71" s="7">
        <f ca="1">(YEAR(NOW())-YEAR(D71))</f>
        <v>80</v>
      </c>
      <c r="F71" s="2">
        <v>29</v>
      </c>
      <c r="G71" s="2">
        <v>74</v>
      </c>
      <c r="H71" s="2" t="s">
        <v>76</v>
      </c>
      <c r="I71" s="2" t="s">
        <v>75</v>
      </c>
      <c r="J71" s="5" t="str">
        <f t="shared" si="5"/>
        <v>N</v>
      </c>
      <c r="K71" s="5" t="str">
        <f t="shared" si="6"/>
        <v>N</v>
      </c>
      <c r="L71" s="5" t="s">
        <v>76</v>
      </c>
      <c r="M71" s="5" t="str">
        <f t="shared" si="7"/>
        <v>N</v>
      </c>
      <c r="N71" s="5" t="str">
        <f t="shared" si="8"/>
        <v>N</v>
      </c>
      <c r="O71" s="5" t="str">
        <f t="shared" si="9"/>
        <v>Y</v>
      </c>
      <c r="P71" s="2" t="s">
        <v>76</v>
      </c>
    </row>
    <row r="72" spans="1:16" ht="20" customHeight="1" thickBot="1" x14ac:dyDescent="0.25">
      <c r="B72" s="39" t="s">
        <v>134</v>
      </c>
      <c r="C72" s="39" t="s">
        <v>85</v>
      </c>
      <c r="D72" s="39">
        <v>69</v>
      </c>
      <c r="E72" s="40">
        <v>69</v>
      </c>
      <c r="F72" s="41">
        <v>74</v>
      </c>
      <c r="G72" s="41">
        <v>40</v>
      </c>
      <c r="H72" s="41" t="s">
        <v>75</v>
      </c>
      <c r="I72" s="41" t="s">
        <v>75</v>
      </c>
      <c r="J72" s="5" t="str">
        <f t="shared" si="5"/>
        <v>Y</v>
      </c>
      <c r="K72" s="5" t="str">
        <f t="shared" si="6"/>
        <v>Y</v>
      </c>
      <c r="L72" s="5" t="str" cm="1">
        <f t="array" ref="L72">_xlfn.IFS(J72 = "Y", "Y",K72 = "Y", "Y")</f>
        <v>Y</v>
      </c>
      <c r="M72" s="5" t="str">
        <f t="shared" si="7"/>
        <v>N</v>
      </c>
      <c r="N72" s="5" t="str">
        <f t="shared" si="8"/>
        <v>Y</v>
      </c>
      <c r="O72" s="5" t="str">
        <f t="shared" si="9"/>
        <v>N</v>
      </c>
      <c r="P72" s="2" t="s">
        <v>76</v>
      </c>
    </row>
    <row r="73" spans="1:16" ht="20" customHeight="1" x14ac:dyDescent="0.2">
      <c r="B73" s="8" t="s">
        <v>20</v>
      </c>
      <c r="C73" s="8" t="s">
        <v>85</v>
      </c>
      <c r="D73" s="8">
        <v>75</v>
      </c>
      <c r="E73" s="13">
        <v>75</v>
      </c>
      <c r="F73" s="8">
        <v>86</v>
      </c>
      <c r="G73" s="8">
        <v>27</v>
      </c>
      <c r="H73" s="8" t="s">
        <v>75</v>
      </c>
      <c r="I73" s="8" t="s">
        <v>76</v>
      </c>
      <c r="J73" s="5" t="str">
        <f t="shared" si="5"/>
        <v>N</v>
      </c>
      <c r="K73" s="5" t="str">
        <f t="shared" si="6"/>
        <v>N</v>
      </c>
      <c r="L73" s="5" t="s">
        <v>76</v>
      </c>
      <c r="M73" s="5" t="str">
        <f t="shared" si="7"/>
        <v>N</v>
      </c>
      <c r="N73" s="5" t="str">
        <f t="shared" si="8"/>
        <v>N</v>
      </c>
      <c r="O73" s="5" t="str">
        <f t="shared" si="9"/>
        <v>Y</v>
      </c>
      <c r="P73" s="2" t="s">
        <v>75</v>
      </c>
    </row>
    <row r="74" spans="1:16" ht="20" customHeight="1" thickBot="1" x14ac:dyDescent="0.25">
      <c r="B74" s="39" t="s">
        <v>108</v>
      </c>
      <c r="C74" s="39" t="s">
        <v>85</v>
      </c>
      <c r="D74" s="39">
        <v>74</v>
      </c>
      <c r="E74" s="40">
        <v>74</v>
      </c>
      <c r="F74" s="41">
        <v>32</v>
      </c>
      <c r="G74" s="41">
        <v>17</v>
      </c>
      <c r="H74" s="41" t="s">
        <v>75</v>
      </c>
      <c r="I74" s="41" t="s">
        <v>75</v>
      </c>
      <c r="J74" s="5" t="str">
        <f t="shared" si="5"/>
        <v>N</v>
      </c>
      <c r="K74" s="5" t="str">
        <f t="shared" si="6"/>
        <v>N</v>
      </c>
      <c r="L74" s="5" t="s">
        <v>76</v>
      </c>
      <c r="M74" s="5" t="str">
        <f t="shared" si="7"/>
        <v>N</v>
      </c>
      <c r="N74" s="5" t="str">
        <f t="shared" si="8"/>
        <v>N</v>
      </c>
      <c r="O74" s="5" t="str">
        <f t="shared" si="9"/>
        <v>Y</v>
      </c>
      <c r="P74" s="2" t="s">
        <v>76</v>
      </c>
    </row>
    <row r="75" spans="1:16" ht="20" customHeight="1" thickBot="1" x14ac:dyDescent="0.25">
      <c r="B75" s="9" t="s">
        <v>65</v>
      </c>
      <c r="C75" s="39" t="s">
        <v>85</v>
      </c>
      <c r="D75" s="39">
        <v>61</v>
      </c>
      <c r="E75" s="40">
        <v>61</v>
      </c>
      <c r="F75" s="41">
        <v>25</v>
      </c>
      <c r="G75" s="41">
        <v>25</v>
      </c>
      <c r="H75" s="41" t="s">
        <v>75</v>
      </c>
      <c r="I75" s="41" t="s">
        <v>75</v>
      </c>
      <c r="J75" s="5" t="str">
        <f t="shared" si="5"/>
        <v>N</v>
      </c>
      <c r="K75" s="5" t="str">
        <f t="shared" si="6"/>
        <v>N</v>
      </c>
      <c r="L75" s="5" t="s">
        <v>76</v>
      </c>
      <c r="M75" s="5" t="str">
        <f t="shared" si="7"/>
        <v>N</v>
      </c>
      <c r="N75" s="5" t="str">
        <f t="shared" si="8"/>
        <v>N</v>
      </c>
      <c r="O75" s="5" t="str">
        <f t="shared" si="9"/>
        <v>Y</v>
      </c>
      <c r="P75" s="42" t="s">
        <v>75</v>
      </c>
    </row>
    <row r="76" spans="1:16" ht="20" customHeight="1" thickBot="1" x14ac:dyDescent="0.25">
      <c r="A76" s="4">
        <v>45175.452372685184</v>
      </c>
      <c r="B76" s="16" t="s">
        <v>23</v>
      </c>
      <c r="C76" s="16" t="s">
        <v>84</v>
      </c>
      <c r="D76" s="17">
        <v>21820</v>
      </c>
      <c r="E76" s="18">
        <f ca="1">(YEAR(NOW())-YEAR(D76))</f>
        <v>65</v>
      </c>
      <c r="F76" s="19">
        <v>42</v>
      </c>
      <c r="G76" s="19">
        <v>22</v>
      </c>
      <c r="H76" s="19" t="s">
        <v>75</v>
      </c>
      <c r="I76" s="19" t="s">
        <v>75</v>
      </c>
      <c r="J76" s="5" t="str">
        <f t="shared" si="5"/>
        <v>N</v>
      </c>
      <c r="K76" s="5" t="str">
        <f t="shared" si="6"/>
        <v>N</v>
      </c>
      <c r="L76" s="5" t="s">
        <v>76</v>
      </c>
      <c r="M76" s="5" t="str">
        <f t="shared" si="7"/>
        <v>N</v>
      </c>
      <c r="N76" s="5" t="str">
        <f t="shared" si="8"/>
        <v>N</v>
      </c>
      <c r="O76" s="5" t="str">
        <f t="shared" si="9"/>
        <v>Y</v>
      </c>
      <c r="P76" s="2" t="s">
        <v>76</v>
      </c>
    </row>
    <row r="77" spans="1:16" ht="20" customHeight="1" thickBot="1" x14ac:dyDescent="0.25">
      <c r="B77" s="9" t="s">
        <v>145</v>
      </c>
      <c r="C77" s="39" t="s">
        <v>85</v>
      </c>
      <c r="D77" s="39">
        <v>84</v>
      </c>
      <c r="E77" s="40">
        <v>84</v>
      </c>
      <c r="F77" s="41">
        <v>36</v>
      </c>
      <c r="G77" s="41">
        <v>23</v>
      </c>
      <c r="H77" s="41" t="s">
        <v>75</v>
      </c>
      <c r="I77" s="41" t="s">
        <v>75</v>
      </c>
      <c r="J77" s="5" t="str">
        <f t="shared" si="5"/>
        <v>N</v>
      </c>
      <c r="K77" s="5" t="str">
        <f t="shared" si="6"/>
        <v>N</v>
      </c>
      <c r="L77" s="5" t="s">
        <v>76</v>
      </c>
      <c r="M77" s="5" t="str">
        <f t="shared" si="7"/>
        <v>N</v>
      </c>
      <c r="N77" s="5" t="str">
        <f t="shared" si="8"/>
        <v>N</v>
      </c>
      <c r="O77" s="5" t="str">
        <f t="shared" si="9"/>
        <v>Y</v>
      </c>
      <c r="P77" s="2" t="s">
        <v>76</v>
      </c>
    </row>
    <row r="78" spans="1:16" ht="20" customHeight="1" x14ac:dyDescent="0.2">
      <c r="B78" s="8" t="s">
        <v>168</v>
      </c>
      <c r="C78" s="8" t="s">
        <v>84</v>
      </c>
      <c r="D78" s="8">
        <v>84</v>
      </c>
      <c r="E78" s="13">
        <v>84</v>
      </c>
      <c r="F78" s="8">
        <v>45</v>
      </c>
      <c r="G78" s="8">
        <v>44</v>
      </c>
      <c r="H78" s="8" t="s">
        <v>75</v>
      </c>
      <c r="I78" s="8" t="s">
        <v>76</v>
      </c>
      <c r="J78" s="5" t="str">
        <f t="shared" si="5"/>
        <v>Y</v>
      </c>
      <c r="K78" s="5" t="str">
        <f t="shared" si="6"/>
        <v>N</v>
      </c>
      <c r="L78" s="5" t="str" cm="1">
        <f t="array" ref="L78">_xlfn.IFS(J78 = "Y", "Y",K78 = "Y", "Y")</f>
        <v>Y</v>
      </c>
      <c r="M78" s="5" t="str">
        <f t="shared" si="7"/>
        <v>Y</v>
      </c>
      <c r="N78" s="5" t="str">
        <f t="shared" si="8"/>
        <v>N</v>
      </c>
      <c r="O78" s="5" t="str">
        <f t="shared" si="9"/>
        <v>N</v>
      </c>
      <c r="P78" s="2" t="s">
        <v>75</v>
      </c>
    </row>
    <row r="79" spans="1:16" ht="20" customHeight="1" x14ac:dyDescent="0.2">
      <c r="B79" s="11" t="s">
        <v>142</v>
      </c>
      <c r="C79" s="11" t="s">
        <v>85</v>
      </c>
      <c r="D79" s="11">
        <v>83</v>
      </c>
      <c r="E79" s="14">
        <v>83</v>
      </c>
      <c r="F79" s="11">
        <v>22</v>
      </c>
      <c r="G79" s="11">
        <v>16</v>
      </c>
      <c r="H79" s="11" t="s">
        <v>75</v>
      </c>
      <c r="I79" s="11" t="s">
        <v>75</v>
      </c>
      <c r="J79" s="5" t="str">
        <f t="shared" si="5"/>
        <v>N</v>
      </c>
      <c r="K79" s="5" t="str">
        <f t="shared" si="6"/>
        <v>N</v>
      </c>
      <c r="L79" s="5" t="s">
        <v>76</v>
      </c>
      <c r="M79" s="5" t="str">
        <f t="shared" si="7"/>
        <v>N</v>
      </c>
      <c r="N79" s="5" t="str">
        <f t="shared" si="8"/>
        <v>N</v>
      </c>
      <c r="O79" s="5" t="str">
        <f t="shared" si="9"/>
        <v>Y</v>
      </c>
      <c r="P79" s="2" t="s">
        <v>76</v>
      </c>
    </row>
    <row r="80" spans="1:16" ht="20" customHeight="1" thickBot="1" x14ac:dyDescent="0.25">
      <c r="B80" s="9" t="s">
        <v>122</v>
      </c>
      <c r="C80" s="39" t="s">
        <v>85</v>
      </c>
      <c r="D80" s="39">
        <v>77</v>
      </c>
      <c r="E80" s="40">
        <v>77</v>
      </c>
      <c r="F80" s="41">
        <v>49</v>
      </c>
      <c r="G80" s="41">
        <v>60</v>
      </c>
      <c r="H80" s="41" t="s">
        <v>76</v>
      </c>
      <c r="I80" s="41" t="s">
        <v>75</v>
      </c>
      <c r="J80" s="5" t="str">
        <f t="shared" si="5"/>
        <v>N</v>
      </c>
      <c r="K80" s="5" t="str">
        <f t="shared" si="6"/>
        <v>Y</v>
      </c>
      <c r="L80" s="5" t="str" cm="1">
        <f t="array" ref="L80">_xlfn.IFS(J80 = "Y", "Y",K80 = "Y", "Y")</f>
        <v>Y</v>
      </c>
      <c r="M80" s="5" t="str">
        <f t="shared" si="7"/>
        <v>Y</v>
      </c>
      <c r="N80" s="5" t="str">
        <f t="shared" si="8"/>
        <v>N</v>
      </c>
      <c r="O80" s="5" t="str">
        <f t="shared" si="9"/>
        <v>N</v>
      </c>
      <c r="P80" s="2" t="s">
        <v>182</v>
      </c>
    </row>
    <row r="81" spans="1:16" ht="20" customHeight="1" x14ac:dyDescent="0.2">
      <c r="B81" s="9" t="s">
        <v>124</v>
      </c>
      <c r="C81" s="9" t="s">
        <v>85</v>
      </c>
      <c r="D81" s="9">
        <v>79</v>
      </c>
      <c r="E81" s="10">
        <v>79</v>
      </c>
      <c r="F81" s="11">
        <v>53</v>
      </c>
      <c r="G81" s="11">
        <v>29</v>
      </c>
      <c r="H81" s="11" t="s">
        <v>75</v>
      </c>
      <c r="I81" s="11" t="s">
        <v>75</v>
      </c>
      <c r="J81" s="5" t="str">
        <f t="shared" si="5"/>
        <v>N</v>
      </c>
      <c r="K81" s="5" t="str">
        <f t="shared" si="6"/>
        <v>Y</v>
      </c>
      <c r="L81" s="5" t="str" cm="1">
        <f t="array" ref="L81">_xlfn.IFS(J81 = "Y", "Y",K81 = "Y", "Y")</f>
        <v>Y</v>
      </c>
      <c r="M81" s="5" t="str">
        <f t="shared" si="7"/>
        <v>Y</v>
      </c>
      <c r="N81" s="5" t="str">
        <f t="shared" si="8"/>
        <v>N</v>
      </c>
      <c r="O81" s="5" t="str">
        <f t="shared" si="9"/>
        <v>N</v>
      </c>
      <c r="P81" s="2" t="s">
        <v>76</v>
      </c>
    </row>
    <row r="82" spans="1:16" ht="20" customHeight="1" x14ac:dyDescent="0.2">
      <c r="B82" s="43" t="s">
        <v>18</v>
      </c>
      <c r="C82" s="11" t="s">
        <v>85</v>
      </c>
      <c r="D82" s="11">
        <v>71</v>
      </c>
      <c r="E82" s="14">
        <v>71</v>
      </c>
      <c r="F82" s="11">
        <v>52</v>
      </c>
      <c r="G82" s="11">
        <v>28</v>
      </c>
      <c r="H82" s="11" t="s">
        <v>75</v>
      </c>
      <c r="I82" s="11" t="s">
        <v>75</v>
      </c>
      <c r="J82" s="5" t="str">
        <f t="shared" si="5"/>
        <v>N</v>
      </c>
      <c r="K82" s="5" t="str">
        <f t="shared" si="6"/>
        <v>Y</v>
      </c>
      <c r="L82" s="5" t="str" cm="1">
        <f t="array" ref="L82">_xlfn.IFS(J82 = "Y", "Y",K82 = "Y", "Y")</f>
        <v>Y</v>
      </c>
      <c r="M82" s="5" t="str">
        <f t="shared" si="7"/>
        <v>Y</v>
      </c>
      <c r="N82" s="5" t="str">
        <f t="shared" si="8"/>
        <v>N</v>
      </c>
      <c r="O82" s="5" t="str">
        <f t="shared" si="9"/>
        <v>N</v>
      </c>
      <c r="P82" s="2" t="s">
        <v>75</v>
      </c>
    </row>
    <row r="83" spans="1:16" ht="20" customHeight="1" x14ac:dyDescent="0.2">
      <c r="A83" s="4">
        <v>45165.724305555559</v>
      </c>
      <c r="B83" s="5" t="s">
        <v>27</v>
      </c>
      <c r="C83" s="5" t="s">
        <v>85</v>
      </c>
      <c r="D83" s="6">
        <v>12019</v>
      </c>
      <c r="E83" s="7">
        <f ca="1">(YEAR(NOW())-YEAR(D83))</f>
        <v>92</v>
      </c>
      <c r="F83" s="2">
        <v>61</v>
      </c>
      <c r="G83" s="2">
        <v>24</v>
      </c>
      <c r="H83" s="2" t="s">
        <v>75</v>
      </c>
      <c r="I83" s="2" t="s">
        <v>75</v>
      </c>
      <c r="J83" s="5" t="str">
        <f t="shared" si="5"/>
        <v>N</v>
      </c>
      <c r="K83" s="5" t="str">
        <f t="shared" si="6"/>
        <v>Y</v>
      </c>
      <c r="L83" s="5" t="str" cm="1">
        <f t="array" ref="L83">_xlfn.IFS(J83 = "Y", "Y",K83 = "Y", "Y")</f>
        <v>Y</v>
      </c>
      <c r="M83" s="5" t="str">
        <f t="shared" si="7"/>
        <v>Y</v>
      </c>
      <c r="N83" s="5" t="str">
        <f t="shared" si="8"/>
        <v>N</v>
      </c>
      <c r="O83" s="5" t="str">
        <f t="shared" si="9"/>
        <v>N</v>
      </c>
      <c r="P83" s="2" t="s">
        <v>182</v>
      </c>
    </row>
    <row r="84" spans="1:16" ht="20" customHeight="1" x14ac:dyDescent="0.2">
      <c r="B84" s="9" t="s">
        <v>109</v>
      </c>
      <c r="C84" s="9" t="s">
        <v>84</v>
      </c>
      <c r="D84" s="9">
        <v>70</v>
      </c>
      <c r="E84" s="10">
        <v>70</v>
      </c>
      <c r="F84" s="11">
        <v>36</v>
      </c>
      <c r="G84" s="11">
        <v>18</v>
      </c>
      <c r="H84" s="11" t="s">
        <v>75</v>
      </c>
      <c r="I84" s="11" t="s">
        <v>75</v>
      </c>
      <c r="J84" s="5" t="str">
        <f t="shared" si="5"/>
        <v>N</v>
      </c>
      <c r="K84" s="5" t="str">
        <f t="shared" si="6"/>
        <v>N</v>
      </c>
      <c r="L84" s="5" t="s">
        <v>76</v>
      </c>
      <c r="M84" s="5" t="str">
        <f t="shared" si="7"/>
        <v>N</v>
      </c>
      <c r="N84" s="5" t="str">
        <f t="shared" si="8"/>
        <v>N</v>
      </c>
      <c r="O84" s="5" t="str">
        <f t="shared" si="9"/>
        <v>Y</v>
      </c>
      <c r="P84" s="2" t="s">
        <v>76</v>
      </c>
    </row>
    <row r="85" spans="1:16" ht="20" customHeight="1" x14ac:dyDescent="0.2">
      <c r="B85" s="9" t="s">
        <v>138</v>
      </c>
      <c r="C85" s="9" t="s">
        <v>85</v>
      </c>
      <c r="D85" s="9"/>
      <c r="E85" s="10"/>
      <c r="F85" s="9">
        <v>44</v>
      </c>
      <c r="G85" s="9">
        <v>55</v>
      </c>
      <c r="H85" s="9" t="s">
        <v>75</v>
      </c>
      <c r="I85" s="9" t="s">
        <v>75</v>
      </c>
      <c r="J85" s="5" t="str">
        <f t="shared" si="5"/>
        <v>Y</v>
      </c>
      <c r="K85" s="5" t="str">
        <f t="shared" si="6"/>
        <v>Y</v>
      </c>
      <c r="L85" s="5" t="str" cm="1">
        <f t="array" ref="L85">_xlfn.IFS(J85 = "Y", "Y",K85 = "Y", "Y")</f>
        <v>Y</v>
      </c>
      <c r="M85" s="5" t="str">
        <f t="shared" si="7"/>
        <v>N</v>
      </c>
      <c r="N85" s="5" t="str">
        <f t="shared" si="8"/>
        <v>Y</v>
      </c>
      <c r="O85" s="5" t="str">
        <f t="shared" si="9"/>
        <v>N</v>
      </c>
      <c r="P85" s="2" t="s">
        <v>76</v>
      </c>
    </row>
    <row r="86" spans="1:16" ht="20" customHeight="1" x14ac:dyDescent="0.2">
      <c r="A86" s="4">
        <v>45149.790972222225</v>
      </c>
      <c r="B86" s="5" t="s">
        <v>30</v>
      </c>
      <c r="C86" s="5" t="s">
        <v>85</v>
      </c>
      <c r="D86" s="6">
        <v>19999</v>
      </c>
      <c r="E86" s="7">
        <f ca="1">(YEAR(NOW())-YEAR(D86))</f>
        <v>70</v>
      </c>
      <c r="F86" s="2">
        <v>123</v>
      </c>
      <c r="G86" s="2">
        <v>45</v>
      </c>
      <c r="H86" s="2" t="s">
        <v>75</v>
      </c>
      <c r="I86" s="2" t="s">
        <v>75</v>
      </c>
      <c r="J86" s="5" t="str">
        <f t="shared" si="5"/>
        <v>Y</v>
      </c>
      <c r="K86" s="5" t="str">
        <f t="shared" si="6"/>
        <v>Y</v>
      </c>
      <c r="L86" s="5" t="str" cm="1">
        <f t="array" ref="L86">_xlfn.IFS(J86 = "Y", "Y",K86 = "Y", "Y")</f>
        <v>Y</v>
      </c>
      <c r="M86" s="5" t="str">
        <f t="shared" si="7"/>
        <v>N</v>
      </c>
      <c r="N86" s="5" t="str">
        <f t="shared" si="8"/>
        <v>Y</v>
      </c>
      <c r="O86" s="5" t="str">
        <f t="shared" si="9"/>
        <v>N</v>
      </c>
      <c r="P86" s="2" t="s">
        <v>75</v>
      </c>
    </row>
    <row r="87" spans="1:16" ht="20" customHeight="1" x14ac:dyDescent="0.2">
      <c r="B87" s="9" t="s">
        <v>34</v>
      </c>
      <c r="C87" s="9" t="s">
        <v>85</v>
      </c>
      <c r="D87" s="9">
        <v>80</v>
      </c>
      <c r="E87" s="10">
        <v>80</v>
      </c>
      <c r="F87" s="11">
        <v>46</v>
      </c>
      <c r="G87" s="11">
        <v>18</v>
      </c>
      <c r="H87" s="11" t="s">
        <v>75</v>
      </c>
      <c r="I87" s="11" t="s">
        <v>76</v>
      </c>
      <c r="J87" s="5" t="str">
        <f t="shared" si="5"/>
        <v>N</v>
      </c>
      <c r="K87" s="5" t="str">
        <f t="shared" si="6"/>
        <v>N</v>
      </c>
      <c r="L87" s="5" t="s">
        <v>76</v>
      </c>
      <c r="M87" s="5" t="str">
        <f t="shared" si="7"/>
        <v>N</v>
      </c>
      <c r="N87" s="5" t="str">
        <f t="shared" si="8"/>
        <v>N</v>
      </c>
      <c r="O87" s="5" t="str">
        <f t="shared" si="9"/>
        <v>Y</v>
      </c>
      <c r="P87" s="2" t="s">
        <v>76</v>
      </c>
    </row>
    <row r="88" spans="1:16" ht="20" customHeight="1" thickBot="1" x14ac:dyDescent="0.25">
      <c r="A88" s="4">
        <v>45084.249652777777</v>
      </c>
      <c r="B88" s="16" t="s">
        <v>79</v>
      </c>
      <c r="C88" s="16" t="s">
        <v>85</v>
      </c>
      <c r="D88" s="17">
        <v>18732</v>
      </c>
      <c r="E88" s="18">
        <f ca="1">(YEAR(NOW())-YEAR(D88))</f>
        <v>73</v>
      </c>
      <c r="F88" s="19">
        <v>161</v>
      </c>
      <c r="G88" s="19">
        <v>108</v>
      </c>
      <c r="H88" s="19" t="s">
        <v>75</v>
      </c>
      <c r="I88" s="19" t="s">
        <v>75</v>
      </c>
      <c r="J88" s="5" t="str">
        <f t="shared" si="5"/>
        <v>Y</v>
      </c>
      <c r="K88" s="5" t="str">
        <f t="shared" si="6"/>
        <v>Y</v>
      </c>
      <c r="L88" s="5" t="str" cm="1">
        <f t="array" ref="L88">_xlfn.IFS(J88 = "Y", "Y",K88 = "Y", "Y")</f>
        <v>Y</v>
      </c>
      <c r="M88" s="5" t="str">
        <f t="shared" si="7"/>
        <v>N</v>
      </c>
      <c r="N88" s="5" t="str">
        <f t="shared" si="8"/>
        <v>Y</v>
      </c>
      <c r="O88" s="5" t="str">
        <f t="shared" si="9"/>
        <v>N</v>
      </c>
      <c r="P88" s="2" t="s">
        <v>75</v>
      </c>
    </row>
    <row r="89" spans="1:16" ht="20" customHeight="1" thickBot="1" x14ac:dyDescent="0.25">
      <c r="B89" s="8" t="s">
        <v>177</v>
      </c>
      <c r="C89" s="35" t="s">
        <v>85</v>
      </c>
      <c r="D89" s="35">
        <v>77</v>
      </c>
      <c r="E89" s="44">
        <v>77</v>
      </c>
      <c r="F89" s="35">
        <v>40</v>
      </c>
      <c r="G89" s="35">
        <v>27</v>
      </c>
      <c r="H89" s="35" t="s">
        <v>75</v>
      </c>
      <c r="I89" s="35" t="s">
        <v>76</v>
      </c>
      <c r="J89" s="5" t="str">
        <f t="shared" si="5"/>
        <v>N</v>
      </c>
      <c r="K89" s="5" t="str">
        <f t="shared" si="6"/>
        <v>N</v>
      </c>
      <c r="L89" s="5" t="s">
        <v>76</v>
      </c>
      <c r="M89" s="5" t="str">
        <f t="shared" si="7"/>
        <v>N</v>
      </c>
      <c r="N89" s="5" t="str">
        <f t="shared" si="8"/>
        <v>N</v>
      </c>
      <c r="O89" s="5" t="str">
        <f t="shared" si="9"/>
        <v>Y</v>
      </c>
      <c r="P89" s="2" t="s">
        <v>76</v>
      </c>
    </row>
    <row r="90" spans="1:16" ht="20" customHeight="1" x14ac:dyDescent="0.2">
      <c r="A90" s="4">
        <v>45212.586805555555</v>
      </c>
      <c r="B90" s="5" t="s">
        <v>11</v>
      </c>
      <c r="C90" s="5" t="s">
        <v>85</v>
      </c>
      <c r="D90" s="6">
        <v>18732</v>
      </c>
      <c r="E90" s="7">
        <f ca="1">(YEAR(NOW())-YEAR(D90))</f>
        <v>73</v>
      </c>
      <c r="F90" s="2">
        <v>17</v>
      </c>
      <c r="G90" s="2">
        <v>14</v>
      </c>
      <c r="H90" s="2" t="s">
        <v>75</v>
      </c>
      <c r="I90" s="2" t="s">
        <v>75</v>
      </c>
      <c r="J90" s="5" t="str">
        <f t="shared" si="5"/>
        <v>N</v>
      </c>
      <c r="K90" s="5" t="str">
        <f t="shared" si="6"/>
        <v>N</v>
      </c>
      <c r="L90" s="5" t="s">
        <v>76</v>
      </c>
      <c r="M90" s="5" t="str">
        <f t="shared" si="7"/>
        <v>N</v>
      </c>
      <c r="N90" s="5" t="str">
        <f t="shared" si="8"/>
        <v>N</v>
      </c>
      <c r="O90" s="5" t="str">
        <f t="shared" si="9"/>
        <v>Y</v>
      </c>
      <c r="P90" s="2" t="s">
        <v>76</v>
      </c>
    </row>
    <row r="91" spans="1:16" ht="20" customHeight="1" x14ac:dyDescent="0.2">
      <c r="B91" s="8" t="s">
        <v>170</v>
      </c>
      <c r="C91" s="8" t="s">
        <v>85</v>
      </c>
      <c r="D91" s="8">
        <v>66</v>
      </c>
      <c r="E91" s="13">
        <v>66</v>
      </c>
      <c r="F91" s="8">
        <v>96</v>
      </c>
      <c r="G91" s="8">
        <v>54</v>
      </c>
      <c r="H91" s="8" t="s">
        <v>75</v>
      </c>
      <c r="I91" s="8" t="s">
        <v>76</v>
      </c>
      <c r="J91" s="5" t="str">
        <f t="shared" si="5"/>
        <v>Y</v>
      </c>
      <c r="K91" s="5" t="str">
        <f t="shared" si="6"/>
        <v>N</v>
      </c>
      <c r="L91" s="5" t="str" cm="1">
        <f t="array" ref="L91">_xlfn.IFS(J91 = "Y", "Y",K91 = "Y", "Y")</f>
        <v>Y</v>
      </c>
      <c r="M91" s="5" t="str">
        <f t="shared" si="7"/>
        <v>Y</v>
      </c>
      <c r="N91" s="5" t="str">
        <f t="shared" si="8"/>
        <v>N</v>
      </c>
      <c r="O91" s="5" t="str">
        <f t="shared" si="9"/>
        <v>N</v>
      </c>
      <c r="P91" s="2" t="s">
        <v>76</v>
      </c>
    </row>
    <row r="92" spans="1:16" ht="20" customHeight="1" x14ac:dyDescent="0.2">
      <c r="B92" s="8" t="s">
        <v>110</v>
      </c>
      <c r="C92" s="8" t="s">
        <v>84</v>
      </c>
      <c r="D92" s="8">
        <v>72</v>
      </c>
      <c r="E92" s="13">
        <v>72</v>
      </c>
      <c r="F92" s="11">
        <v>34</v>
      </c>
      <c r="G92" s="11">
        <v>13</v>
      </c>
      <c r="H92" s="11" t="s">
        <v>75</v>
      </c>
      <c r="I92" s="11" t="s">
        <v>75</v>
      </c>
      <c r="J92" s="5" t="str">
        <f t="shared" si="5"/>
        <v>N</v>
      </c>
      <c r="K92" s="5" t="str">
        <f t="shared" si="6"/>
        <v>N</v>
      </c>
      <c r="L92" s="5" t="s">
        <v>76</v>
      </c>
      <c r="M92" s="5" t="str">
        <f t="shared" si="7"/>
        <v>N</v>
      </c>
      <c r="N92" s="5" t="str">
        <f t="shared" si="8"/>
        <v>N</v>
      </c>
      <c r="O92" s="5" t="str">
        <f t="shared" si="9"/>
        <v>Y</v>
      </c>
      <c r="P92" s="2" t="s">
        <v>76</v>
      </c>
    </row>
    <row r="93" spans="1:16" ht="20" customHeight="1" thickBot="1" x14ac:dyDescent="0.25">
      <c r="A93" s="4">
        <v>44939.5</v>
      </c>
      <c r="B93" s="16" t="s">
        <v>60</v>
      </c>
      <c r="C93" s="16" t="s">
        <v>84</v>
      </c>
      <c r="D93" s="17">
        <v>19679</v>
      </c>
      <c r="E93" s="18">
        <f ca="1">(YEAR(NOW())-YEAR(D93))</f>
        <v>71</v>
      </c>
      <c r="F93" s="19">
        <v>47</v>
      </c>
      <c r="G93" s="19">
        <v>30</v>
      </c>
      <c r="H93" s="19" t="s">
        <v>75</v>
      </c>
      <c r="I93" s="19" t="s">
        <v>75</v>
      </c>
      <c r="J93" s="5" t="str">
        <f t="shared" si="5"/>
        <v>N</v>
      </c>
      <c r="K93" s="5" t="str">
        <f t="shared" si="6"/>
        <v>Y</v>
      </c>
      <c r="L93" s="5" t="s">
        <v>75</v>
      </c>
      <c r="M93" s="5" t="str">
        <f t="shared" si="7"/>
        <v>Y</v>
      </c>
      <c r="N93" s="5" t="str">
        <f t="shared" si="8"/>
        <v>N</v>
      </c>
      <c r="O93" s="5" t="str">
        <f t="shared" si="9"/>
        <v>N</v>
      </c>
      <c r="P93" s="2" t="s">
        <v>75</v>
      </c>
    </row>
    <row r="94" spans="1:16" ht="20" customHeight="1" thickBot="1" x14ac:dyDescent="0.25">
      <c r="A94" s="6">
        <v>45243</v>
      </c>
      <c r="B94" s="5" t="s">
        <v>6</v>
      </c>
      <c r="C94" s="16" t="s">
        <v>84</v>
      </c>
      <c r="D94" s="17">
        <v>17071</v>
      </c>
      <c r="E94" s="18">
        <f ca="1">(YEAR(NOW())-YEAR(D94))</f>
        <v>78</v>
      </c>
      <c r="F94" s="19">
        <v>71</v>
      </c>
      <c r="G94" s="19">
        <v>28</v>
      </c>
      <c r="H94" s="19" t="s">
        <v>75</v>
      </c>
      <c r="I94" s="19" t="s">
        <v>75</v>
      </c>
      <c r="J94" s="5" t="str">
        <f t="shared" si="5"/>
        <v>N</v>
      </c>
      <c r="K94" s="5" t="str">
        <f t="shared" si="6"/>
        <v>Y</v>
      </c>
      <c r="L94" s="5" t="str" cm="1">
        <f t="array" ref="L94">_xlfn.IFS(J94 = "Y", "Y",K94 = "Y", "Y")</f>
        <v>Y</v>
      </c>
      <c r="M94" s="5" t="str">
        <f t="shared" si="7"/>
        <v>Y</v>
      </c>
      <c r="N94" s="5" t="str">
        <f t="shared" si="8"/>
        <v>N</v>
      </c>
      <c r="O94" s="5" t="str">
        <f t="shared" si="9"/>
        <v>N</v>
      </c>
      <c r="P94" s="2" t="s">
        <v>76</v>
      </c>
    </row>
    <row r="95" spans="1:16" ht="20" customHeight="1" x14ac:dyDescent="0.2">
      <c r="B95" s="9" t="s">
        <v>86</v>
      </c>
      <c r="C95" s="9" t="s">
        <v>85</v>
      </c>
      <c r="D95" s="9">
        <v>84</v>
      </c>
      <c r="E95" s="10">
        <v>84</v>
      </c>
      <c r="F95" s="11">
        <v>7</v>
      </c>
      <c r="G95" s="11">
        <v>9</v>
      </c>
      <c r="H95" s="11" t="s">
        <v>75</v>
      </c>
      <c r="I95" s="11" t="s">
        <v>75</v>
      </c>
      <c r="J95" s="5" t="str">
        <f t="shared" si="5"/>
        <v>N</v>
      </c>
      <c r="K95" s="5" t="str">
        <f t="shared" si="6"/>
        <v>N</v>
      </c>
      <c r="L95" s="5" t="s">
        <v>76</v>
      </c>
      <c r="M95" s="5" t="str">
        <f t="shared" si="7"/>
        <v>N</v>
      </c>
      <c r="N95" s="5" t="str">
        <f t="shared" si="8"/>
        <v>N</v>
      </c>
      <c r="O95" s="5" t="str">
        <f t="shared" si="9"/>
        <v>Y</v>
      </c>
      <c r="P95" s="2" t="s">
        <v>182</v>
      </c>
    </row>
    <row r="96" spans="1:16" ht="20" customHeight="1" x14ac:dyDescent="0.2">
      <c r="B96" s="11" t="s">
        <v>125</v>
      </c>
      <c r="C96" s="11" t="s">
        <v>85</v>
      </c>
      <c r="D96" s="11">
        <v>81</v>
      </c>
      <c r="E96" s="14">
        <v>81</v>
      </c>
      <c r="F96" s="11">
        <v>52</v>
      </c>
      <c r="G96" s="11">
        <v>25</v>
      </c>
      <c r="H96" s="11" t="s">
        <v>75</v>
      </c>
      <c r="I96" s="11" t="s">
        <v>75</v>
      </c>
      <c r="J96" s="5" t="str">
        <f t="shared" si="5"/>
        <v>N</v>
      </c>
      <c r="K96" s="5" t="str">
        <f t="shared" si="6"/>
        <v>Y</v>
      </c>
      <c r="L96" s="5" t="str" cm="1">
        <f t="array" ref="L96">_xlfn.IFS(J96 = "Y", "Y",K96 = "Y", "Y")</f>
        <v>Y</v>
      </c>
      <c r="M96" s="5" t="str">
        <f t="shared" si="7"/>
        <v>Y</v>
      </c>
      <c r="N96" s="5" t="str">
        <f t="shared" si="8"/>
        <v>N</v>
      </c>
      <c r="O96" s="5" t="str">
        <f t="shared" si="9"/>
        <v>N</v>
      </c>
      <c r="P96" s="2" t="s">
        <v>76</v>
      </c>
    </row>
    <row r="97" spans="1:16" ht="20" customHeight="1" x14ac:dyDescent="0.2">
      <c r="B97" s="8" t="s">
        <v>159</v>
      </c>
      <c r="C97" s="8" t="s">
        <v>85</v>
      </c>
      <c r="D97" s="8">
        <v>73</v>
      </c>
      <c r="E97" s="13">
        <v>73</v>
      </c>
      <c r="F97" s="8">
        <v>77</v>
      </c>
      <c r="G97" s="8">
        <v>19</v>
      </c>
      <c r="H97" s="8" t="s">
        <v>75</v>
      </c>
      <c r="I97" s="8" t="s">
        <v>75</v>
      </c>
      <c r="J97" s="5" t="str">
        <f t="shared" si="5"/>
        <v>N</v>
      </c>
      <c r="K97" s="5" t="str">
        <f t="shared" si="6"/>
        <v>Y</v>
      </c>
      <c r="L97" s="5" t="str" cm="1">
        <f t="array" ref="L97">_xlfn.IFS(J97 = "Y", "Y",K97 = "Y", "Y")</f>
        <v>Y</v>
      </c>
      <c r="M97" s="5" t="str">
        <f t="shared" si="7"/>
        <v>Y</v>
      </c>
      <c r="N97" s="5" t="str">
        <f t="shared" si="8"/>
        <v>N</v>
      </c>
      <c r="O97" s="5" t="str">
        <f t="shared" si="9"/>
        <v>N</v>
      </c>
      <c r="P97" s="2" t="s">
        <v>76</v>
      </c>
    </row>
    <row r="98" spans="1:16" ht="20" customHeight="1" x14ac:dyDescent="0.2">
      <c r="A98" s="4">
        <v>45089.623993055553</v>
      </c>
      <c r="B98" s="5" t="s">
        <v>41</v>
      </c>
      <c r="C98" s="5" t="s">
        <v>84</v>
      </c>
      <c r="D98" s="6">
        <v>14442</v>
      </c>
      <c r="E98" s="7">
        <f ca="1">(YEAR(NOW())-YEAR(D98))</f>
        <v>85</v>
      </c>
      <c r="F98" s="2">
        <v>40</v>
      </c>
      <c r="G98" s="2">
        <v>24</v>
      </c>
      <c r="H98" s="5" t="s">
        <v>75</v>
      </c>
      <c r="I98" s="5" t="s">
        <v>75</v>
      </c>
      <c r="J98" s="5" t="str">
        <f t="shared" si="5"/>
        <v>N</v>
      </c>
      <c r="K98" s="5" t="str">
        <f t="shared" si="6"/>
        <v>N</v>
      </c>
      <c r="L98" s="5" t="s">
        <v>76</v>
      </c>
      <c r="M98" s="5" t="str">
        <f t="shared" si="7"/>
        <v>N</v>
      </c>
      <c r="N98" s="5" t="str">
        <f t="shared" si="8"/>
        <v>N</v>
      </c>
      <c r="O98" s="5" t="str">
        <f t="shared" si="9"/>
        <v>Y</v>
      </c>
      <c r="P98" s="5" t="s">
        <v>76</v>
      </c>
    </row>
    <row r="99" spans="1:16" ht="20" customHeight="1" x14ac:dyDescent="0.2">
      <c r="A99" s="6">
        <v>45221</v>
      </c>
      <c r="B99" s="5" t="s">
        <v>9</v>
      </c>
      <c r="C99" s="5" t="s">
        <v>84</v>
      </c>
      <c r="D99" s="6">
        <v>10858</v>
      </c>
      <c r="E99" s="7">
        <f ca="1">(YEAR(NOW())-YEAR(D99))</f>
        <v>95</v>
      </c>
      <c r="F99" s="2">
        <v>96</v>
      </c>
      <c r="G99" s="2">
        <v>84</v>
      </c>
      <c r="H99" s="5" t="s">
        <v>75</v>
      </c>
      <c r="I99" s="5" t="s">
        <v>75</v>
      </c>
      <c r="J99" s="5" t="str">
        <f t="shared" si="5"/>
        <v>Y</v>
      </c>
      <c r="K99" s="5" t="str">
        <f t="shared" si="6"/>
        <v>Y</v>
      </c>
      <c r="L99" s="5" t="str" cm="1">
        <f t="array" ref="L99">_xlfn.IFS(J99 = "Y", "Y",K99 = "Y", "Y")</f>
        <v>Y</v>
      </c>
      <c r="M99" s="5" t="str">
        <f t="shared" si="7"/>
        <v>N</v>
      </c>
      <c r="N99" s="5" t="str">
        <f t="shared" si="8"/>
        <v>Y</v>
      </c>
      <c r="O99" s="5" t="str">
        <f t="shared" si="9"/>
        <v>N</v>
      </c>
      <c r="P99" s="5" t="s">
        <v>76</v>
      </c>
    </row>
    <row r="100" spans="1:16" ht="20" customHeight="1" x14ac:dyDescent="0.2">
      <c r="A100" s="4">
        <v>45216.262939814813</v>
      </c>
      <c r="B100" s="5" t="s">
        <v>10</v>
      </c>
      <c r="C100" s="5" t="s">
        <v>84</v>
      </c>
      <c r="D100" s="6">
        <v>26641</v>
      </c>
      <c r="E100" s="7">
        <f ca="1">(YEAR(NOW())-YEAR(D100))</f>
        <v>52</v>
      </c>
      <c r="F100" s="2">
        <v>110</v>
      </c>
      <c r="G100" s="2">
        <v>124</v>
      </c>
      <c r="H100" s="5" t="s">
        <v>75</v>
      </c>
      <c r="I100" s="5" t="s">
        <v>75</v>
      </c>
      <c r="J100" s="5" t="str">
        <f t="shared" si="5"/>
        <v>Y</v>
      </c>
      <c r="K100" s="5" t="str">
        <f t="shared" si="6"/>
        <v>Y</v>
      </c>
      <c r="L100" s="5" t="str" cm="1">
        <f t="array" ref="L100">_xlfn.IFS(J100 = "Y", "Y",K100 = "Y", "Y")</f>
        <v>Y</v>
      </c>
      <c r="M100" s="5" t="str">
        <f t="shared" si="7"/>
        <v>N</v>
      </c>
      <c r="N100" s="5" t="str">
        <f t="shared" si="8"/>
        <v>Y</v>
      </c>
      <c r="O100" s="5" t="str">
        <f t="shared" si="9"/>
        <v>N</v>
      </c>
      <c r="P100" s="5" t="s">
        <v>76</v>
      </c>
    </row>
    <row r="101" spans="1:16" ht="20" customHeight="1" x14ac:dyDescent="0.2">
      <c r="B101" s="8" t="s">
        <v>92</v>
      </c>
      <c r="C101" s="8" t="s">
        <v>84</v>
      </c>
      <c r="D101" s="8">
        <v>57</v>
      </c>
      <c r="E101" s="13">
        <v>57</v>
      </c>
      <c r="F101" s="11">
        <v>122</v>
      </c>
      <c r="G101" s="11">
        <v>56</v>
      </c>
      <c r="H101" s="11" t="s">
        <v>75</v>
      </c>
      <c r="I101" s="11" t="s">
        <v>76</v>
      </c>
      <c r="J101" s="5" t="str">
        <f t="shared" si="5"/>
        <v>Y</v>
      </c>
      <c r="K101" s="5" t="str">
        <f t="shared" si="6"/>
        <v>N</v>
      </c>
      <c r="L101" s="5" t="str" cm="1">
        <f t="array" ref="L101">_xlfn.IFS(J101 = "Y", "Y",K101 = "Y", "Y")</f>
        <v>Y</v>
      </c>
      <c r="M101" s="5" t="str">
        <f t="shared" si="7"/>
        <v>Y</v>
      </c>
      <c r="N101" s="5" t="str">
        <f t="shared" si="8"/>
        <v>N</v>
      </c>
      <c r="O101" s="5" t="str">
        <f t="shared" si="9"/>
        <v>N</v>
      </c>
      <c r="P101" s="2" t="s">
        <v>76</v>
      </c>
    </row>
    <row r="102" spans="1:16" ht="20" customHeight="1" x14ac:dyDescent="0.2">
      <c r="B102" s="8" t="s">
        <v>61</v>
      </c>
      <c r="C102" s="9" t="s">
        <v>85</v>
      </c>
      <c r="D102" s="9">
        <v>77</v>
      </c>
      <c r="E102" s="10">
        <v>77</v>
      </c>
      <c r="F102" s="11">
        <v>35</v>
      </c>
      <c r="G102" s="11">
        <v>19</v>
      </c>
      <c r="H102" s="11" t="s">
        <v>75</v>
      </c>
      <c r="I102" s="11" t="s">
        <v>75</v>
      </c>
      <c r="J102" s="5" t="str">
        <f t="shared" si="5"/>
        <v>N</v>
      </c>
      <c r="K102" s="5" t="str">
        <f t="shared" si="6"/>
        <v>N</v>
      </c>
      <c r="L102" s="5" t="s">
        <v>76</v>
      </c>
      <c r="M102" s="5" t="str">
        <f t="shared" si="7"/>
        <v>N</v>
      </c>
      <c r="N102" s="5" t="str">
        <f t="shared" si="8"/>
        <v>N</v>
      </c>
      <c r="O102" s="5" t="str">
        <f t="shared" si="9"/>
        <v>Y</v>
      </c>
      <c r="P102" s="2" t="s">
        <v>76</v>
      </c>
    </row>
    <row r="103" spans="1:16" ht="20" customHeight="1" x14ac:dyDescent="0.2">
      <c r="B103" s="8" t="s">
        <v>126</v>
      </c>
      <c r="C103" s="9" t="s">
        <v>85</v>
      </c>
      <c r="D103" s="9">
        <v>65</v>
      </c>
      <c r="E103" s="10">
        <v>65</v>
      </c>
      <c r="F103" s="11">
        <v>48</v>
      </c>
      <c r="G103" s="11">
        <v>24</v>
      </c>
      <c r="H103" s="11" t="s">
        <v>75</v>
      </c>
      <c r="I103" s="11" t="s">
        <v>75</v>
      </c>
      <c r="J103" s="5" t="str">
        <f t="shared" si="5"/>
        <v>N</v>
      </c>
      <c r="K103" s="5" t="str">
        <f t="shared" si="6"/>
        <v>Y</v>
      </c>
      <c r="L103" s="5" t="str" cm="1">
        <f t="array" ref="L103">_xlfn.IFS(J103 = "Y", "Y",K103 = "Y", "Y")</f>
        <v>Y</v>
      </c>
      <c r="M103" s="5" t="str">
        <f t="shared" si="7"/>
        <v>Y</v>
      </c>
      <c r="N103" s="5" t="str">
        <f t="shared" si="8"/>
        <v>N</v>
      </c>
      <c r="O103" s="5" t="str">
        <f t="shared" si="9"/>
        <v>N</v>
      </c>
      <c r="P103" s="2" t="s">
        <v>76</v>
      </c>
    </row>
    <row r="104" spans="1:16" ht="20" customHeight="1" x14ac:dyDescent="0.2">
      <c r="B104" s="9" t="s">
        <v>93</v>
      </c>
      <c r="C104" s="9" t="s">
        <v>85</v>
      </c>
      <c r="D104" s="9">
        <v>88</v>
      </c>
      <c r="E104" s="10">
        <v>88</v>
      </c>
      <c r="F104" s="11">
        <v>77</v>
      </c>
      <c r="G104" s="11">
        <v>76</v>
      </c>
      <c r="H104" s="11" t="s">
        <v>75</v>
      </c>
      <c r="I104" s="11" t="s">
        <v>76</v>
      </c>
      <c r="J104" s="5" t="str">
        <f t="shared" si="5"/>
        <v>Y</v>
      </c>
      <c r="K104" s="5" t="str">
        <f t="shared" si="6"/>
        <v>N</v>
      </c>
      <c r="L104" s="5" t="str" cm="1">
        <f t="array" ref="L104">_xlfn.IFS(J104 = "Y", "Y",K104 = "Y", "Y")</f>
        <v>Y</v>
      </c>
      <c r="M104" s="5" t="str">
        <f t="shared" si="7"/>
        <v>Y</v>
      </c>
      <c r="N104" s="5" t="str">
        <f t="shared" si="8"/>
        <v>N</v>
      </c>
      <c r="O104" s="5" t="str">
        <f t="shared" si="9"/>
        <v>N</v>
      </c>
      <c r="P104" s="2" t="s">
        <v>76</v>
      </c>
    </row>
    <row r="105" spans="1:16" ht="20" customHeight="1" x14ac:dyDescent="0.2">
      <c r="A105" s="6">
        <v>45259</v>
      </c>
      <c r="B105" s="5" t="s">
        <v>1</v>
      </c>
      <c r="C105" s="5" t="s">
        <v>85</v>
      </c>
      <c r="D105" s="6">
        <v>17513</v>
      </c>
      <c r="E105" s="7">
        <f ca="1">(YEAR(NOW())-YEAR(D105))</f>
        <v>77</v>
      </c>
      <c r="F105" s="2">
        <v>81</v>
      </c>
      <c r="G105" s="2">
        <v>30</v>
      </c>
      <c r="H105" s="5" t="s">
        <v>75</v>
      </c>
      <c r="I105" s="5" t="s">
        <v>75</v>
      </c>
      <c r="J105" s="5" t="str">
        <f t="shared" si="5"/>
        <v>N</v>
      </c>
      <c r="K105" s="5" t="str">
        <f t="shared" si="6"/>
        <v>Y</v>
      </c>
      <c r="L105" s="5" t="str" cm="1">
        <f t="array" ref="L105">_xlfn.IFS(J105 = "Y", "Y",K105 = "Y", "Y")</f>
        <v>Y</v>
      </c>
      <c r="M105" s="5" t="str">
        <f t="shared" si="7"/>
        <v>Y</v>
      </c>
      <c r="N105" s="5" t="str">
        <f t="shared" si="8"/>
        <v>N</v>
      </c>
      <c r="O105" s="5" t="str">
        <f t="shared" si="9"/>
        <v>N</v>
      </c>
      <c r="P105" s="5" t="s">
        <v>76</v>
      </c>
    </row>
    <row r="106" spans="1:16" ht="20" customHeight="1" x14ac:dyDescent="0.2">
      <c r="B106" s="8" t="s">
        <v>174</v>
      </c>
      <c r="C106" s="8" t="s">
        <v>85</v>
      </c>
      <c r="D106" s="8">
        <v>65</v>
      </c>
      <c r="E106" s="13">
        <v>65</v>
      </c>
      <c r="F106" s="8">
        <v>51</v>
      </c>
      <c r="G106" s="8">
        <v>18</v>
      </c>
      <c r="H106" s="8" t="s">
        <v>75</v>
      </c>
      <c r="I106" s="8" t="s">
        <v>75</v>
      </c>
      <c r="J106" s="5" t="str">
        <f t="shared" si="5"/>
        <v>N</v>
      </c>
      <c r="K106" s="5" t="str">
        <f t="shared" si="6"/>
        <v>Y</v>
      </c>
      <c r="L106" s="5" t="str" cm="1">
        <f t="array" ref="L106">_xlfn.IFS(J106 = "Y", "Y",K106 = "Y", "Y")</f>
        <v>Y</v>
      </c>
      <c r="M106" s="5" t="str">
        <f t="shared" si="7"/>
        <v>Y</v>
      </c>
      <c r="N106" s="5" t="str">
        <f t="shared" si="8"/>
        <v>N</v>
      </c>
      <c r="O106" s="5" t="str">
        <f t="shared" si="9"/>
        <v>N</v>
      </c>
      <c r="P106" s="2" t="s">
        <v>76</v>
      </c>
    </row>
    <row r="107" spans="1:16" ht="20" customHeight="1" x14ac:dyDescent="0.2">
      <c r="B107" s="8" t="s">
        <v>120</v>
      </c>
      <c r="C107" s="9" t="s">
        <v>85</v>
      </c>
      <c r="D107" s="9">
        <v>74</v>
      </c>
      <c r="E107" s="10">
        <v>74</v>
      </c>
      <c r="F107" s="11">
        <v>40</v>
      </c>
      <c r="G107" s="11">
        <v>124</v>
      </c>
      <c r="H107" s="11" t="s">
        <v>75</v>
      </c>
      <c r="I107" s="11" t="s">
        <v>75</v>
      </c>
      <c r="J107" s="5" t="str">
        <f t="shared" si="5"/>
        <v>Y</v>
      </c>
      <c r="K107" s="5" t="str">
        <f t="shared" si="6"/>
        <v>N</v>
      </c>
      <c r="L107" s="5" t="str" cm="1">
        <f t="array" ref="L107">_xlfn.IFS(J107 = "Y", "Y",K107 = "Y", "Y")</f>
        <v>Y</v>
      </c>
      <c r="M107" s="5" t="str">
        <f t="shared" si="7"/>
        <v>Y</v>
      </c>
      <c r="N107" s="5" t="str">
        <f t="shared" si="8"/>
        <v>N</v>
      </c>
      <c r="O107" s="5" t="str">
        <f t="shared" si="9"/>
        <v>N</v>
      </c>
      <c r="P107" s="2" t="s">
        <v>76</v>
      </c>
    </row>
    <row r="108" spans="1:16" ht="20" customHeight="1" x14ac:dyDescent="0.2">
      <c r="A108" s="6">
        <v>45251</v>
      </c>
      <c r="B108" s="5" t="s">
        <v>3</v>
      </c>
      <c r="C108" s="5" t="s">
        <v>85</v>
      </c>
      <c r="D108" s="6">
        <v>18631</v>
      </c>
      <c r="E108" s="7">
        <f ca="1">(YEAR(NOW())-YEAR(D108))</f>
        <v>73</v>
      </c>
      <c r="F108" s="5">
        <v>36</v>
      </c>
      <c r="G108" s="2">
        <v>60</v>
      </c>
      <c r="H108" s="5" t="s">
        <v>75</v>
      </c>
      <c r="I108" s="5" t="s">
        <v>75</v>
      </c>
      <c r="J108" s="5" t="str">
        <f t="shared" si="5"/>
        <v>Y</v>
      </c>
      <c r="K108" s="5" t="str">
        <f t="shared" si="6"/>
        <v>N</v>
      </c>
      <c r="L108" s="5" t="str" cm="1">
        <f t="array" ref="L108">_xlfn.IFS(J108 = "Y", "Y",K108 = "Y", "Y")</f>
        <v>Y</v>
      </c>
      <c r="M108" s="5" t="str">
        <f t="shared" si="7"/>
        <v>Y</v>
      </c>
      <c r="N108" s="5" t="str">
        <f t="shared" si="8"/>
        <v>N</v>
      </c>
      <c r="O108" s="5" t="str">
        <f t="shared" si="9"/>
        <v>N</v>
      </c>
      <c r="P108" s="5" t="s">
        <v>76</v>
      </c>
    </row>
    <row r="109" spans="1:16" ht="20" customHeight="1" x14ac:dyDescent="0.2">
      <c r="A109" s="4">
        <v>45181.254479166666</v>
      </c>
      <c r="B109" s="5" t="s">
        <v>19</v>
      </c>
      <c r="C109" s="5" t="s">
        <v>84</v>
      </c>
      <c r="D109" s="6">
        <v>24785</v>
      </c>
      <c r="E109" s="7">
        <f ca="1">(YEAR(NOW())-YEAR(D109))</f>
        <v>57</v>
      </c>
      <c r="F109" s="2">
        <v>67</v>
      </c>
      <c r="G109" s="2">
        <v>67</v>
      </c>
      <c r="H109" s="5" t="s">
        <v>75</v>
      </c>
      <c r="I109" s="5" t="s">
        <v>75</v>
      </c>
      <c r="J109" s="5" t="str">
        <f t="shared" si="5"/>
        <v>Y</v>
      </c>
      <c r="K109" s="5" t="str">
        <f t="shared" si="6"/>
        <v>Y</v>
      </c>
      <c r="L109" s="5" t="str" cm="1">
        <f t="array" ref="L109">_xlfn.IFS(J109 = "Y", "Y",K109 = "Y", "Y")</f>
        <v>Y</v>
      </c>
      <c r="M109" s="5" t="str">
        <f t="shared" si="7"/>
        <v>N</v>
      </c>
      <c r="N109" s="5" t="str">
        <f t="shared" si="8"/>
        <v>Y</v>
      </c>
      <c r="O109" s="5" t="str">
        <f t="shared" si="9"/>
        <v>N</v>
      </c>
      <c r="P109" s="2" t="s">
        <v>76</v>
      </c>
    </row>
    <row r="110" spans="1:16" ht="20" customHeight="1" x14ac:dyDescent="0.2">
      <c r="B110" s="11" t="s">
        <v>146</v>
      </c>
      <c r="C110" s="11" t="s">
        <v>85</v>
      </c>
      <c r="D110" s="11">
        <v>58</v>
      </c>
      <c r="E110" s="14">
        <v>58</v>
      </c>
      <c r="F110" s="11">
        <v>15</v>
      </c>
      <c r="G110" s="11">
        <v>14</v>
      </c>
      <c r="H110" s="11" t="s">
        <v>75</v>
      </c>
      <c r="I110" s="11" t="s">
        <v>75</v>
      </c>
      <c r="J110" s="5" t="str">
        <f t="shared" si="5"/>
        <v>N</v>
      </c>
      <c r="K110" s="5" t="str">
        <f t="shared" si="6"/>
        <v>N</v>
      </c>
      <c r="L110" s="5" t="s">
        <v>76</v>
      </c>
      <c r="M110" s="5" t="str">
        <f t="shared" si="7"/>
        <v>N</v>
      </c>
      <c r="N110" s="5" t="str">
        <f t="shared" si="8"/>
        <v>N</v>
      </c>
      <c r="O110" s="5" t="str">
        <f t="shared" si="9"/>
        <v>Y</v>
      </c>
      <c r="P110" s="2" t="s">
        <v>76</v>
      </c>
    </row>
    <row r="111" spans="1:16" ht="20" customHeight="1" x14ac:dyDescent="0.2">
      <c r="B111" s="8" t="s">
        <v>127</v>
      </c>
      <c r="C111" s="8" t="s">
        <v>84</v>
      </c>
      <c r="D111" s="8">
        <v>74</v>
      </c>
      <c r="E111" s="13">
        <v>74</v>
      </c>
      <c r="F111" s="11">
        <v>43</v>
      </c>
      <c r="G111" s="11">
        <v>28</v>
      </c>
      <c r="H111" s="11" t="s">
        <v>75</v>
      </c>
      <c r="I111" s="11" t="s">
        <v>75</v>
      </c>
      <c r="J111" s="5" t="str">
        <f t="shared" si="5"/>
        <v>N</v>
      </c>
      <c r="K111" s="5" t="str">
        <f t="shared" si="6"/>
        <v>Y</v>
      </c>
      <c r="L111" s="5" t="str" cm="1">
        <f t="array" ref="L111">_xlfn.IFS(J111 = "Y", "Y",K111 = "Y", "Y")</f>
        <v>Y</v>
      </c>
      <c r="M111" s="5" t="str">
        <f t="shared" si="7"/>
        <v>Y</v>
      </c>
      <c r="N111" s="5" t="str">
        <f t="shared" si="8"/>
        <v>N</v>
      </c>
      <c r="O111" s="5" t="str">
        <f t="shared" si="9"/>
        <v>N</v>
      </c>
      <c r="P111" s="2" t="s">
        <v>76</v>
      </c>
    </row>
    <row r="112" spans="1:16" ht="20" customHeight="1" x14ac:dyDescent="0.2">
      <c r="B112" s="11" t="s">
        <v>144</v>
      </c>
      <c r="C112" s="11" t="s">
        <v>85</v>
      </c>
      <c r="D112" s="11">
        <v>64</v>
      </c>
      <c r="E112" s="14">
        <v>64</v>
      </c>
      <c r="F112" s="11">
        <v>105</v>
      </c>
      <c r="G112" s="11">
        <v>32</v>
      </c>
      <c r="H112" s="11" t="s">
        <v>75</v>
      </c>
      <c r="I112" s="11" t="s">
        <v>76</v>
      </c>
      <c r="J112" s="5" t="str">
        <f t="shared" si="5"/>
        <v>N</v>
      </c>
      <c r="K112" s="5" t="str">
        <f t="shared" si="6"/>
        <v>N</v>
      </c>
      <c r="L112" s="5" t="s">
        <v>76</v>
      </c>
      <c r="M112" s="5" t="str">
        <f t="shared" si="7"/>
        <v>N</v>
      </c>
      <c r="N112" s="5" t="str">
        <f t="shared" si="8"/>
        <v>N</v>
      </c>
      <c r="O112" s="5" t="str">
        <f t="shared" si="9"/>
        <v>Y</v>
      </c>
      <c r="P112" s="2" t="s">
        <v>76</v>
      </c>
    </row>
    <row r="113" spans="1:16" ht="20" customHeight="1" thickBot="1" x14ac:dyDescent="0.25">
      <c r="A113" s="4">
        <v>45118.360312500001</v>
      </c>
      <c r="B113" s="16" t="s">
        <v>36</v>
      </c>
      <c r="C113" s="16" t="s">
        <v>85</v>
      </c>
      <c r="D113" s="17">
        <v>14295</v>
      </c>
      <c r="E113" s="18">
        <f ca="1">(YEAR(NOW())-YEAR(D113))</f>
        <v>85</v>
      </c>
      <c r="F113" s="19">
        <v>15</v>
      </c>
      <c r="G113" s="19">
        <v>15</v>
      </c>
      <c r="H113" s="16" t="s">
        <v>75</v>
      </c>
      <c r="I113" s="16" t="s">
        <v>75</v>
      </c>
      <c r="J113" s="5" t="str">
        <f t="shared" si="5"/>
        <v>N</v>
      </c>
      <c r="K113" s="5" t="str">
        <f t="shared" si="6"/>
        <v>N</v>
      </c>
      <c r="L113" s="5" t="s">
        <v>76</v>
      </c>
      <c r="M113" s="5" t="str">
        <f t="shared" si="7"/>
        <v>N</v>
      </c>
      <c r="N113" s="5" t="str">
        <f t="shared" si="8"/>
        <v>N</v>
      </c>
      <c r="O113" s="5" t="str">
        <f t="shared" si="9"/>
        <v>Y</v>
      </c>
      <c r="P113" s="2" t="s">
        <v>76</v>
      </c>
    </row>
    <row r="114" spans="1:16" ht="20" customHeight="1" x14ac:dyDescent="0.2">
      <c r="B114" s="9" t="s">
        <v>135</v>
      </c>
      <c r="C114" s="9" t="s">
        <v>85</v>
      </c>
      <c r="D114" s="9">
        <v>69</v>
      </c>
      <c r="E114" s="10">
        <v>69</v>
      </c>
      <c r="F114" s="11">
        <v>78</v>
      </c>
      <c r="G114" s="11">
        <v>47</v>
      </c>
      <c r="H114" s="11" t="s">
        <v>75</v>
      </c>
      <c r="I114" s="11" t="s">
        <v>75</v>
      </c>
      <c r="J114" s="5" t="str">
        <f t="shared" si="5"/>
        <v>Y</v>
      </c>
      <c r="K114" s="5" t="str">
        <f t="shared" si="6"/>
        <v>Y</v>
      </c>
      <c r="L114" s="5" t="str" cm="1">
        <f t="array" ref="L114">_xlfn.IFS(J114 = "Y", "Y",K114 = "Y", "Y")</f>
        <v>Y</v>
      </c>
      <c r="M114" s="5" t="str">
        <f t="shared" si="7"/>
        <v>N</v>
      </c>
      <c r="N114" s="5" t="str">
        <f t="shared" si="8"/>
        <v>Y</v>
      </c>
      <c r="O114" s="5" t="str">
        <f t="shared" si="9"/>
        <v>N</v>
      </c>
      <c r="P114" s="2" t="s">
        <v>76</v>
      </c>
    </row>
    <row r="115" spans="1:16" ht="20" customHeight="1" thickBot="1" x14ac:dyDescent="0.25">
      <c r="B115" s="9" t="s">
        <v>157</v>
      </c>
      <c r="C115" s="9" t="s">
        <v>85</v>
      </c>
      <c r="D115" s="9">
        <v>66</v>
      </c>
      <c r="E115" s="10">
        <v>66</v>
      </c>
      <c r="F115" s="11">
        <v>43</v>
      </c>
      <c r="G115" s="11">
        <v>36</v>
      </c>
      <c r="H115" s="11" t="s">
        <v>75</v>
      </c>
      <c r="I115" s="11" t="s">
        <v>75</v>
      </c>
      <c r="J115" s="5" t="str">
        <f t="shared" si="5"/>
        <v>Y</v>
      </c>
      <c r="K115" s="5" t="str">
        <f t="shared" si="6"/>
        <v>Y</v>
      </c>
      <c r="L115" s="5" t="str" cm="1">
        <f t="array" ref="L115">_xlfn.IFS(J115 = "Y", "Y",K115 = "Y", "Y")</f>
        <v>Y</v>
      </c>
      <c r="M115" s="5" t="str">
        <f t="shared" si="7"/>
        <v>N</v>
      </c>
      <c r="N115" s="5" t="str">
        <f t="shared" si="8"/>
        <v>Y</v>
      </c>
      <c r="O115" s="5" t="str">
        <f t="shared" si="9"/>
        <v>N</v>
      </c>
      <c r="P115" s="2" t="s">
        <v>75</v>
      </c>
    </row>
    <row r="116" spans="1:16" ht="20" customHeight="1" thickBot="1" x14ac:dyDescent="0.25">
      <c r="B116" s="45" t="s">
        <v>140</v>
      </c>
      <c r="C116" s="45" t="s">
        <v>84</v>
      </c>
      <c r="D116" s="45">
        <v>57</v>
      </c>
      <c r="E116" s="46">
        <v>57</v>
      </c>
      <c r="F116" s="47">
        <v>35</v>
      </c>
      <c r="G116" s="47">
        <v>26</v>
      </c>
      <c r="H116" s="47" t="s">
        <v>75</v>
      </c>
      <c r="I116" s="47" t="s">
        <v>75</v>
      </c>
      <c r="J116" s="5" t="str">
        <f t="shared" si="5"/>
        <v>N</v>
      </c>
      <c r="K116" s="5" t="str">
        <f t="shared" si="6"/>
        <v>N</v>
      </c>
      <c r="L116" s="5" t="s">
        <v>76</v>
      </c>
      <c r="M116" s="5" t="str">
        <f t="shared" si="7"/>
        <v>N</v>
      </c>
      <c r="N116" s="5" t="str">
        <f t="shared" si="8"/>
        <v>N</v>
      </c>
      <c r="O116" s="5" t="str">
        <f t="shared" si="9"/>
        <v>Y</v>
      </c>
      <c r="P116" s="2" t="s">
        <v>76</v>
      </c>
    </row>
    <row r="117" spans="1:16" ht="20" customHeight="1" thickBot="1" x14ac:dyDescent="0.25">
      <c r="B117" s="8" t="s">
        <v>111</v>
      </c>
      <c r="C117" s="35" t="s">
        <v>85</v>
      </c>
      <c r="D117" s="35">
        <v>82</v>
      </c>
      <c r="E117" s="44">
        <v>82</v>
      </c>
      <c r="F117" s="41">
        <v>40</v>
      </c>
      <c r="G117" s="41">
        <v>29</v>
      </c>
      <c r="H117" s="41" t="s">
        <v>75</v>
      </c>
      <c r="I117" s="41" t="s">
        <v>75</v>
      </c>
      <c r="J117" s="5" t="str">
        <f t="shared" si="5"/>
        <v>N</v>
      </c>
      <c r="K117" s="5" t="str">
        <f t="shared" si="6"/>
        <v>N</v>
      </c>
      <c r="L117" s="5" t="s">
        <v>76</v>
      </c>
      <c r="M117" s="5" t="str">
        <f t="shared" si="7"/>
        <v>N</v>
      </c>
      <c r="N117" s="5" t="str">
        <f t="shared" si="8"/>
        <v>N</v>
      </c>
      <c r="O117" s="5" t="str">
        <f t="shared" si="9"/>
        <v>Y</v>
      </c>
      <c r="P117" s="42" t="s">
        <v>75</v>
      </c>
    </row>
    <row r="118" spans="1:16" ht="20" customHeight="1" thickBot="1" x14ac:dyDescent="0.25">
      <c r="A118" s="4">
        <v>44953.421909722223</v>
      </c>
      <c r="B118" s="5" t="s">
        <v>56</v>
      </c>
      <c r="C118" s="16" t="s">
        <v>85</v>
      </c>
      <c r="D118" s="17">
        <v>20062</v>
      </c>
      <c r="E118" s="18">
        <f ca="1">(YEAR(NOW())-YEAR(D118))</f>
        <v>70</v>
      </c>
      <c r="F118" s="19">
        <v>122</v>
      </c>
      <c r="G118" s="19">
        <v>47</v>
      </c>
      <c r="H118" s="16" t="s">
        <v>75</v>
      </c>
      <c r="I118" s="16" t="s">
        <v>75</v>
      </c>
      <c r="J118" s="5" t="str">
        <f t="shared" si="5"/>
        <v>Y</v>
      </c>
      <c r="K118" s="5" t="str">
        <f t="shared" si="6"/>
        <v>Y</v>
      </c>
      <c r="L118" s="5" t="str" cm="1">
        <f t="array" ref="L118">_xlfn.IFS(J118 = "Y", "Y",K118 = "Y", "Y")</f>
        <v>Y</v>
      </c>
      <c r="M118" s="5" t="str">
        <f t="shared" si="7"/>
        <v>N</v>
      </c>
      <c r="N118" s="5" t="str">
        <f t="shared" si="8"/>
        <v>Y</v>
      </c>
      <c r="O118" s="5" t="str">
        <f t="shared" si="9"/>
        <v>N</v>
      </c>
      <c r="P118" s="5" t="s">
        <v>76</v>
      </c>
    </row>
    <row r="119" spans="1:16" ht="20" customHeight="1" thickBot="1" x14ac:dyDescent="0.25">
      <c r="A119" s="4">
        <v>45156.8125</v>
      </c>
      <c r="B119" s="5" t="s">
        <v>80</v>
      </c>
      <c r="C119" s="16" t="s">
        <v>85</v>
      </c>
      <c r="D119" s="17">
        <v>19642</v>
      </c>
      <c r="E119" s="18">
        <f ca="1">(YEAR(NOW())-YEAR(D119))</f>
        <v>71</v>
      </c>
      <c r="F119" s="16">
        <v>58</v>
      </c>
      <c r="G119" s="16">
        <v>47</v>
      </c>
      <c r="H119" s="16" t="s">
        <v>75</v>
      </c>
      <c r="I119" s="16" t="s">
        <v>76</v>
      </c>
      <c r="J119" s="5" t="str">
        <f t="shared" si="5"/>
        <v>Y</v>
      </c>
      <c r="K119" s="5" t="str">
        <f t="shared" si="6"/>
        <v>N</v>
      </c>
      <c r="L119" s="5" t="s">
        <v>76</v>
      </c>
      <c r="M119" s="5" t="str">
        <f t="shared" si="7"/>
        <v>N</v>
      </c>
      <c r="N119" s="5" t="str">
        <f t="shared" si="8"/>
        <v>N</v>
      </c>
      <c r="O119" s="5" t="str">
        <f t="shared" si="9"/>
        <v>N</v>
      </c>
      <c r="P119" s="5" t="s">
        <v>76</v>
      </c>
    </row>
    <row r="120" spans="1:16" ht="20" customHeight="1" x14ac:dyDescent="0.2">
      <c r="A120" s="4">
        <v>45196.296273148146</v>
      </c>
      <c r="B120" s="5" t="s">
        <v>15</v>
      </c>
      <c r="C120" s="5" t="s">
        <v>85</v>
      </c>
      <c r="D120" s="6">
        <v>20314</v>
      </c>
      <c r="E120" s="7">
        <f ca="1">(YEAR(NOW())-YEAR(D120))</f>
        <v>69</v>
      </c>
      <c r="F120" s="2">
        <v>5</v>
      </c>
      <c r="G120" s="2">
        <v>4</v>
      </c>
      <c r="H120" s="5" t="s">
        <v>75</v>
      </c>
      <c r="I120" s="5" t="s">
        <v>75</v>
      </c>
      <c r="J120" s="5" t="str">
        <f t="shared" si="5"/>
        <v>N</v>
      </c>
      <c r="K120" s="5" t="str">
        <f t="shared" si="6"/>
        <v>N</v>
      </c>
      <c r="L120" s="5" t="s">
        <v>76</v>
      </c>
      <c r="M120" s="5" t="str">
        <f t="shared" si="7"/>
        <v>N</v>
      </c>
      <c r="N120" s="5" t="str">
        <f t="shared" si="8"/>
        <v>N</v>
      </c>
      <c r="O120" s="5" t="str">
        <f t="shared" si="9"/>
        <v>Y</v>
      </c>
      <c r="P120" s="5" t="s">
        <v>76</v>
      </c>
    </row>
    <row r="121" spans="1:16" ht="20" customHeight="1" x14ac:dyDescent="0.2">
      <c r="B121" s="8" t="s">
        <v>141</v>
      </c>
      <c r="C121" s="9" t="s">
        <v>85</v>
      </c>
      <c r="D121" s="9">
        <v>82</v>
      </c>
      <c r="E121" s="10">
        <v>82</v>
      </c>
      <c r="F121" s="11">
        <v>43</v>
      </c>
      <c r="G121" s="11">
        <v>23</v>
      </c>
      <c r="H121" s="11" t="s">
        <v>75</v>
      </c>
      <c r="I121" s="11" t="s">
        <v>76</v>
      </c>
      <c r="J121" s="5" t="str">
        <f t="shared" si="5"/>
        <v>N</v>
      </c>
      <c r="K121" s="5" t="str">
        <f t="shared" si="6"/>
        <v>N</v>
      </c>
      <c r="L121" s="5" t="s">
        <v>76</v>
      </c>
      <c r="M121" s="5" t="str">
        <f t="shared" si="7"/>
        <v>N</v>
      </c>
      <c r="N121" s="5" t="str">
        <f t="shared" si="8"/>
        <v>N</v>
      </c>
      <c r="O121" s="5" t="str">
        <f t="shared" si="9"/>
        <v>Y</v>
      </c>
      <c r="P121" s="2" t="s">
        <v>76</v>
      </c>
    </row>
    <row r="122" spans="1:16" ht="20" customHeight="1" x14ac:dyDescent="0.2">
      <c r="B122" s="9" t="s">
        <v>81</v>
      </c>
      <c r="C122" s="9" t="s">
        <v>85</v>
      </c>
      <c r="D122" s="9">
        <v>54</v>
      </c>
      <c r="E122" s="10">
        <v>54</v>
      </c>
      <c r="F122" s="11">
        <v>72</v>
      </c>
      <c r="G122" s="11">
        <v>46</v>
      </c>
      <c r="H122" s="11" t="s">
        <v>75</v>
      </c>
      <c r="I122" s="11" t="s">
        <v>76</v>
      </c>
      <c r="J122" s="5" t="str">
        <f t="shared" si="5"/>
        <v>Y</v>
      </c>
      <c r="K122" s="5" t="str">
        <f t="shared" si="6"/>
        <v>N</v>
      </c>
      <c r="L122" s="5" t="str" cm="1">
        <f t="array" ref="L122">_xlfn.IFS(J122 = "Y", "Y",K122 = "Y", "Y")</f>
        <v>Y</v>
      </c>
      <c r="M122" s="5" t="str">
        <f t="shared" si="7"/>
        <v>Y</v>
      </c>
      <c r="N122" s="5" t="str">
        <f t="shared" si="8"/>
        <v>N</v>
      </c>
      <c r="O122" s="5" t="str">
        <f t="shared" si="9"/>
        <v>N</v>
      </c>
      <c r="P122" s="2" t="s">
        <v>76</v>
      </c>
    </row>
    <row r="123" spans="1:16" ht="20" customHeight="1" x14ac:dyDescent="0.2">
      <c r="B123" s="11" t="s">
        <v>158</v>
      </c>
      <c r="C123" s="11" t="s">
        <v>85</v>
      </c>
      <c r="D123" s="11">
        <v>69</v>
      </c>
      <c r="E123" s="14">
        <v>69</v>
      </c>
      <c r="F123" s="11">
        <v>33</v>
      </c>
      <c r="G123" s="8">
        <v>20</v>
      </c>
      <c r="H123" s="8" t="s">
        <v>75</v>
      </c>
      <c r="I123" s="8" t="s">
        <v>75</v>
      </c>
      <c r="J123" s="5" t="str">
        <f t="shared" si="5"/>
        <v>N</v>
      </c>
      <c r="K123" s="5" t="str">
        <f t="shared" si="6"/>
        <v>N</v>
      </c>
      <c r="L123" s="5" t="s">
        <v>76</v>
      </c>
      <c r="M123" s="5" t="str">
        <f t="shared" si="7"/>
        <v>N</v>
      </c>
      <c r="N123" s="5" t="str">
        <f t="shared" si="8"/>
        <v>N</v>
      </c>
      <c r="O123" s="5" t="str">
        <f t="shared" si="9"/>
        <v>Y</v>
      </c>
      <c r="P123" s="2" t="s">
        <v>76</v>
      </c>
    </row>
    <row r="124" spans="1:16" ht="20" customHeight="1" x14ac:dyDescent="0.2">
      <c r="B124" s="8" t="s">
        <v>45</v>
      </c>
      <c r="C124" s="8" t="s">
        <v>85</v>
      </c>
      <c r="D124" s="8">
        <v>61</v>
      </c>
      <c r="E124" s="13">
        <v>61</v>
      </c>
      <c r="F124" s="11">
        <v>78</v>
      </c>
      <c r="G124" s="11">
        <v>41</v>
      </c>
      <c r="H124" s="11" t="s">
        <v>75</v>
      </c>
      <c r="I124" s="11" t="s">
        <v>76</v>
      </c>
      <c r="J124" s="5" t="str">
        <f t="shared" si="5"/>
        <v>Y</v>
      </c>
      <c r="K124" s="5" t="str">
        <f t="shared" si="6"/>
        <v>N</v>
      </c>
      <c r="L124" s="5" t="str" cm="1">
        <f t="array" ref="L124">_xlfn.IFS(J124 = "Y", "Y",K124 = "Y", "Y")</f>
        <v>Y</v>
      </c>
      <c r="M124" s="5" t="str">
        <f t="shared" si="7"/>
        <v>Y</v>
      </c>
      <c r="N124" s="5" t="str">
        <f t="shared" si="8"/>
        <v>N</v>
      </c>
      <c r="O124" s="5" t="str">
        <f t="shared" si="9"/>
        <v>N</v>
      </c>
      <c r="P124" s="2" t="s">
        <v>76</v>
      </c>
    </row>
    <row r="125" spans="1:16" ht="20" customHeight="1" x14ac:dyDescent="0.2">
      <c r="B125" s="11" t="s">
        <v>112</v>
      </c>
      <c r="C125" s="11" t="s">
        <v>84</v>
      </c>
      <c r="D125" s="11">
        <v>57</v>
      </c>
      <c r="E125" s="14">
        <v>57</v>
      </c>
      <c r="F125" s="11">
        <v>21</v>
      </c>
      <c r="G125" s="11">
        <v>12</v>
      </c>
      <c r="H125" s="11" t="s">
        <v>75</v>
      </c>
      <c r="I125" s="11" t="s">
        <v>75</v>
      </c>
      <c r="J125" s="5" t="str">
        <f t="shared" si="5"/>
        <v>N</v>
      </c>
      <c r="K125" s="5" t="str">
        <f t="shared" si="6"/>
        <v>N</v>
      </c>
      <c r="L125" s="5" t="s">
        <v>76</v>
      </c>
      <c r="M125" s="5" t="str">
        <f t="shared" si="7"/>
        <v>N</v>
      </c>
      <c r="N125" s="5" t="str">
        <f t="shared" si="8"/>
        <v>N</v>
      </c>
      <c r="O125" s="5" t="str">
        <f t="shared" si="9"/>
        <v>Y</v>
      </c>
      <c r="P125" s="2" t="s">
        <v>76</v>
      </c>
    </row>
    <row r="126" spans="1:16" ht="20" customHeight="1" x14ac:dyDescent="0.2">
      <c r="B126" s="8" t="s">
        <v>113</v>
      </c>
      <c r="C126" s="9" t="s">
        <v>85</v>
      </c>
      <c r="D126" s="9">
        <v>67</v>
      </c>
      <c r="E126" s="10">
        <v>67</v>
      </c>
      <c r="F126" s="11">
        <v>15</v>
      </c>
      <c r="G126" s="11">
        <v>9</v>
      </c>
      <c r="H126" s="11" t="s">
        <v>75</v>
      </c>
      <c r="I126" s="11" t="s">
        <v>75</v>
      </c>
      <c r="J126" s="5" t="str">
        <f t="shared" si="5"/>
        <v>N</v>
      </c>
      <c r="K126" s="5" t="str">
        <f t="shared" si="6"/>
        <v>N</v>
      </c>
      <c r="L126" s="5" t="s">
        <v>76</v>
      </c>
      <c r="M126" s="5" t="str">
        <f t="shared" si="7"/>
        <v>N</v>
      </c>
      <c r="N126" s="5" t="str">
        <f t="shared" si="8"/>
        <v>N</v>
      </c>
      <c r="O126" s="5" t="str">
        <f t="shared" si="9"/>
        <v>Y</v>
      </c>
      <c r="P126" s="2" t="s">
        <v>76</v>
      </c>
    </row>
    <row r="127" spans="1:16" ht="20" customHeight="1" x14ac:dyDescent="0.2">
      <c r="B127" s="8" t="s">
        <v>176</v>
      </c>
      <c r="C127" s="8" t="s">
        <v>85</v>
      </c>
      <c r="D127" s="8">
        <v>69</v>
      </c>
      <c r="E127" s="13">
        <v>69</v>
      </c>
      <c r="F127" s="8">
        <v>75</v>
      </c>
      <c r="G127" s="8">
        <v>42</v>
      </c>
      <c r="H127" s="8" t="s">
        <v>75</v>
      </c>
      <c r="I127" s="8" t="s">
        <v>75</v>
      </c>
      <c r="J127" s="5" t="str">
        <f t="shared" si="5"/>
        <v>Y</v>
      </c>
      <c r="K127" s="5" t="str">
        <f t="shared" si="6"/>
        <v>Y</v>
      </c>
      <c r="L127" s="5" t="str" cm="1">
        <f t="array" ref="L127">_xlfn.IFS(J127 = "Y", "Y",K127 = "Y", "Y")</f>
        <v>Y</v>
      </c>
      <c r="M127" s="5" t="str">
        <f t="shared" si="7"/>
        <v>N</v>
      </c>
      <c r="N127" s="5" t="str">
        <f t="shared" si="8"/>
        <v>Y</v>
      </c>
      <c r="O127" s="5" t="str">
        <f t="shared" si="9"/>
        <v>N</v>
      </c>
      <c r="P127" s="2" t="s">
        <v>76</v>
      </c>
    </row>
    <row r="128" spans="1:16" ht="20" customHeight="1" x14ac:dyDescent="0.2">
      <c r="B128" s="8" t="s">
        <v>162</v>
      </c>
      <c r="C128" s="8" t="s">
        <v>84</v>
      </c>
      <c r="D128" s="8">
        <v>75</v>
      </c>
      <c r="E128" s="13">
        <v>75</v>
      </c>
      <c r="F128" s="8">
        <v>84</v>
      </c>
      <c r="G128" s="8">
        <v>15</v>
      </c>
      <c r="H128" s="8" t="s">
        <v>75</v>
      </c>
      <c r="I128" s="8" t="s">
        <v>76</v>
      </c>
      <c r="J128" s="5" t="str">
        <f t="shared" si="5"/>
        <v>N</v>
      </c>
      <c r="K128" s="5" t="str">
        <f t="shared" si="6"/>
        <v>N</v>
      </c>
      <c r="L128" s="5" t="s">
        <v>76</v>
      </c>
      <c r="M128" s="5" t="str">
        <f t="shared" si="7"/>
        <v>N</v>
      </c>
      <c r="N128" s="5" t="str">
        <f t="shared" si="8"/>
        <v>N</v>
      </c>
      <c r="O128" s="5" t="str">
        <f t="shared" si="9"/>
        <v>Y</v>
      </c>
      <c r="P128" s="2" t="s">
        <v>76</v>
      </c>
    </row>
    <row r="129" spans="1:16" ht="20" customHeight="1" thickBot="1" x14ac:dyDescent="0.25">
      <c r="B129" s="9" t="s">
        <v>88</v>
      </c>
      <c r="C129" s="9" t="s">
        <v>84</v>
      </c>
      <c r="D129" s="9">
        <v>66</v>
      </c>
      <c r="E129" s="10">
        <v>66</v>
      </c>
      <c r="F129" s="41">
        <v>40</v>
      </c>
      <c r="G129" s="41">
        <v>107</v>
      </c>
      <c r="H129" s="41" t="s">
        <v>75</v>
      </c>
      <c r="I129" s="41" t="s">
        <v>76</v>
      </c>
      <c r="J129" s="5" t="str">
        <f t="shared" si="5"/>
        <v>Y</v>
      </c>
      <c r="K129" s="5" t="str">
        <f t="shared" si="6"/>
        <v>N</v>
      </c>
      <c r="L129" s="5" t="s">
        <v>76</v>
      </c>
      <c r="M129" s="5" t="str">
        <f t="shared" si="7"/>
        <v>N</v>
      </c>
      <c r="N129" s="5" t="str">
        <f t="shared" si="8"/>
        <v>N</v>
      </c>
      <c r="O129" s="5" t="str">
        <f t="shared" si="9"/>
        <v>N</v>
      </c>
      <c r="P129" s="2" t="s">
        <v>76</v>
      </c>
    </row>
    <row r="130" spans="1:16" ht="20" customHeight="1" x14ac:dyDescent="0.2">
      <c r="B130" s="11" t="s">
        <v>155</v>
      </c>
      <c r="C130" s="11" t="s">
        <v>85</v>
      </c>
      <c r="D130" s="11">
        <v>75</v>
      </c>
      <c r="E130" s="14">
        <v>75</v>
      </c>
      <c r="F130" s="11">
        <v>61</v>
      </c>
      <c r="G130" s="11">
        <v>87</v>
      </c>
      <c r="H130" s="11" t="s">
        <v>75</v>
      </c>
      <c r="I130" s="11" t="s">
        <v>75</v>
      </c>
      <c r="J130" s="5" t="str">
        <f t="shared" si="5"/>
        <v>Y</v>
      </c>
      <c r="K130" s="5" t="str">
        <f t="shared" si="6"/>
        <v>Y</v>
      </c>
      <c r="L130" s="5" t="str" cm="1">
        <f t="array" ref="L130">_xlfn.IFS(J130 = "Y", "Y",K130 = "Y", "Y")</f>
        <v>Y</v>
      </c>
      <c r="M130" s="5" t="str">
        <f t="shared" si="7"/>
        <v>N</v>
      </c>
      <c r="N130" s="5" t="str">
        <f t="shared" si="8"/>
        <v>Y</v>
      </c>
      <c r="O130" s="5" t="str">
        <f t="shared" si="9"/>
        <v>N</v>
      </c>
      <c r="P130" s="2" t="s">
        <v>75</v>
      </c>
    </row>
    <row r="131" spans="1:16" ht="20" customHeight="1" x14ac:dyDescent="0.2">
      <c r="A131" s="6">
        <v>45259</v>
      </c>
      <c r="B131" s="5" t="s">
        <v>2</v>
      </c>
      <c r="C131" s="5" t="s">
        <v>85</v>
      </c>
      <c r="D131" s="6">
        <v>21141</v>
      </c>
      <c r="E131" s="7">
        <f ca="1">(YEAR(NOW())-YEAR(D131))</f>
        <v>67</v>
      </c>
      <c r="F131" s="2">
        <v>63</v>
      </c>
      <c r="G131" s="2">
        <v>88</v>
      </c>
      <c r="H131" s="5" t="s">
        <v>75</v>
      </c>
      <c r="I131" s="5" t="s">
        <v>76</v>
      </c>
      <c r="J131" s="5" t="str">
        <f t="shared" ref="J131:J164" si="10">IF(AND(G131&gt;32,H131="Y"),"Y","N")</f>
        <v>Y</v>
      </c>
      <c r="K131" s="5" t="str">
        <f t="shared" ref="K131:K164" si="11">IF(AND(F131&gt;42,I131="Y"),"Y","N")</f>
        <v>N</v>
      </c>
      <c r="L131" s="5" t="str" cm="1">
        <f t="array" ref="L131">_xlfn.IFS(J131 = "Y", "Y",K131 = "Y", "Y")</f>
        <v>Y</v>
      </c>
      <c r="M131" s="5" t="str">
        <f t="shared" ref="M131:M164" si="12">IF(AND(L131="Y", N131= "N"), "Y", "N")</f>
        <v>Y</v>
      </c>
      <c r="N131" s="5" t="str">
        <f t="shared" ref="N131:N164" si="13">IF(AND(J131  = "Y", K131 = "Y"),"Y","N")</f>
        <v>N</v>
      </c>
      <c r="O131" s="5" t="str">
        <f t="shared" ref="O131:O164" si="14">IF(AND(J131="N",K131="N"),"Y","N")</f>
        <v>N</v>
      </c>
      <c r="P131" s="5" t="s">
        <v>76</v>
      </c>
    </row>
    <row r="132" spans="1:16" ht="20" customHeight="1" x14ac:dyDescent="0.2">
      <c r="A132" s="4">
        <v>45176.309027777781</v>
      </c>
      <c r="B132" s="5" t="s">
        <v>22</v>
      </c>
      <c r="C132" s="5" t="s">
        <v>84</v>
      </c>
      <c r="D132" s="6">
        <v>22070</v>
      </c>
      <c r="E132" s="7">
        <f ca="1">(YEAR(NOW())-YEAR(D132))</f>
        <v>64</v>
      </c>
      <c r="F132" s="2">
        <v>59</v>
      </c>
      <c r="G132" s="2">
        <v>39</v>
      </c>
      <c r="H132" s="5" t="s">
        <v>75</v>
      </c>
      <c r="I132" s="5" t="s">
        <v>76</v>
      </c>
      <c r="J132" s="5" t="str">
        <f t="shared" si="10"/>
        <v>Y</v>
      </c>
      <c r="K132" s="5" t="str">
        <f t="shared" si="11"/>
        <v>N</v>
      </c>
      <c r="L132" s="5" t="str" cm="1">
        <f t="array" ref="L132">_xlfn.IFS(J132 = "Y", "Y",K132 = "Y", "Y")</f>
        <v>Y</v>
      </c>
      <c r="M132" s="5" t="str">
        <f t="shared" si="12"/>
        <v>Y</v>
      </c>
      <c r="N132" s="5" t="str">
        <f t="shared" si="13"/>
        <v>N</v>
      </c>
      <c r="O132" s="5" t="str">
        <f t="shared" si="14"/>
        <v>N</v>
      </c>
      <c r="P132" s="5" t="s">
        <v>75</v>
      </c>
    </row>
    <row r="133" spans="1:16" ht="20" customHeight="1" x14ac:dyDescent="0.2">
      <c r="B133" s="8" t="s">
        <v>89</v>
      </c>
      <c r="C133" s="8" t="s">
        <v>84</v>
      </c>
      <c r="D133" s="8">
        <v>84</v>
      </c>
      <c r="E133" s="13">
        <v>84</v>
      </c>
      <c r="F133" s="11">
        <v>69</v>
      </c>
      <c r="G133" s="11">
        <v>23</v>
      </c>
      <c r="H133" s="11" t="s">
        <v>75</v>
      </c>
      <c r="I133" s="11" t="s">
        <v>76</v>
      </c>
      <c r="J133" s="5" t="str">
        <f t="shared" si="10"/>
        <v>N</v>
      </c>
      <c r="K133" s="5" t="str">
        <f t="shared" si="11"/>
        <v>N</v>
      </c>
      <c r="L133" s="5" t="s">
        <v>76</v>
      </c>
      <c r="M133" s="5" t="str">
        <f t="shared" si="12"/>
        <v>N</v>
      </c>
      <c r="N133" s="5" t="str">
        <f t="shared" si="13"/>
        <v>N</v>
      </c>
      <c r="O133" s="5" t="str">
        <f t="shared" si="14"/>
        <v>Y</v>
      </c>
      <c r="P133" s="2" t="s">
        <v>76</v>
      </c>
    </row>
    <row r="134" spans="1:16" ht="20" customHeight="1" x14ac:dyDescent="0.2">
      <c r="B134" s="8" t="s">
        <v>94</v>
      </c>
      <c r="C134" s="8" t="s">
        <v>84</v>
      </c>
      <c r="D134" s="8">
        <v>67</v>
      </c>
      <c r="E134" s="13">
        <v>67</v>
      </c>
      <c r="F134" s="11">
        <v>82</v>
      </c>
      <c r="G134" s="11">
        <v>42</v>
      </c>
      <c r="H134" s="11" t="s">
        <v>75</v>
      </c>
      <c r="I134" s="11" t="s">
        <v>76</v>
      </c>
      <c r="J134" s="5" t="str">
        <f t="shared" si="10"/>
        <v>Y</v>
      </c>
      <c r="K134" s="5" t="str">
        <f t="shared" si="11"/>
        <v>N</v>
      </c>
      <c r="L134" s="5" t="str" cm="1">
        <f t="array" ref="L134">_xlfn.IFS(J134 = "Y", "Y",K134 = "Y", "Y")</f>
        <v>Y</v>
      </c>
      <c r="M134" s="5" t="str">
        <f t="shared" si="12"/>
        <v>Y</v>
      </c>
      <c r="N134" s="5" t="str">
        <f t="shared" si="13"/>
        <v>N</v>
      </c>
      <c r="O134" s="5" t="str">
        <f t="shared" si="14"/>
        <v>N</v>
      </c>
      <c r="P134" s="2" t="s">
        <v>76</v>
      </c>
    </row>
    <row r="135" spans="1:16" ht="20" customHeight="1" x14ac:dyDescent="0.2">
      <c r="B135" s="9" t="s">
        <v>100</v>
      </c>
      <c r="C135" s="9" t="s">
        <v>85</v>
      </c>
      <c r="D135" s="9">
        <v>75</v>
      </c>
      <c r="E135" s="10">
        <v>75</v>
      </c>
      <c r="F135" s="11">
        <v>38</v>
      </c>
      <c r="G135" s="11">
        <v>61</v>
      </c>
      <c r="H135" s="11" t="s">
        <v>76</v>
      </c>
      <c r="I135" s="11" t="s">
        <v>75</v>
      </c>
      <c r="J135" s="5" t="str">
        <f t="shared" si="10"/>
        <v>N</v>
      </c>
      <c r="K135" s="5" t="str">
        <f t="shared" si="11"/>
        <v>N</v>
      </c>
      <c r="L135" s="5" t="s">
        <v>76</v>
      </c>
      <c r="M135" s="5" t="str">
        <f t="shared" si="12"/>
        <v>N</v>
      </c>
      <c r="N135" s="5" t="str">
        <f t="shared" si="13"/>
        <v>N</v>
      </c>
      <c r="O135" s="5" t="str">
        <f t="shared" si="14"/>
        <v>Y</v>
      </c>
      <c r="P135" s="2" t="s">
        <v>76</v>
      </c>
    </row>
    <row r="136" spans="1:16" ht="20" customHeight="1" x14ac:dyDescent="0.2">
      <c r="B136" s="9" t="s">
        <v>97</v>
      </c>
      <c r="C136" s="9" t="s">
        <v>85</v>
      </c>
      <c r="D136" s="9">
        <v>67</v>
      </c>
      <c r="E136" s="10">
        <v>67</v>
      </c>
      <c r="F136" s="11">
        <v>111</v>
      </c>
      <c r="G136" s="11">
        <v>43</v>
      </c>
      <c r="H136" s="11" t="s">
        <v>75</v>
      </c>
      <c r="I136" s="11" t="s">
        <v>76</v>
      </c>
      <c r="J136" s="5" t="str">
        <f t="shared" si="10"/>
        <v>Y</v>
      </c>
      <c r="K136" s="5" t="str">
        <f t="shared" si="11"/>
        <v>N</v>
      </c>
      <c r="L136" s="5" t="str" cm="1">
        <f t="array" ref="L136">_xlfn.IFS(J136 = "Y", "Y",K136 = "Y", "Y")</f>
        <v>Y</v>
      </c>
      <c r="M136" s="5" t="str">
        <f t="shared" si="12"/>
        <v>Y</v>
      </c>
      <c r="N136" s="5" t="str">
        <f t="shared" si="13"/>
        <v>N</v>
      </c>
      <c r="O136" s="5" t="str">
        <f t="shared" si="14"/>
        <v>N</v>
      </c>
      <c r="P136" s="2" t="s">
        <v>76</v>
      </c>
    </row>
    <row r="137" spans="1:16" ht="20" customHeight="1" x14ac:dyDescent="0.2">
      <c r="B137" s="8" t="s">
        <v>147</v>
      </c>
      <c r="C137" s="8" t="s">
        <v>84</v>
      </c>
      <c r="D137" s="8">
        <v>62</v>
      </c>
      <c r="E137" s="13">
        <v>62</v>
      </c>
      <c r="F137" s="11">
        <v>33</v>
      </c>
      <c r="G137" s="11">
        <v>31</v>
      </c>
      <c r="H137" s="11" t="s">
        <v>75</v>
      </c>
      <c r="I137" s="11" t="s">
        <v>75</v>
      </c>
      <c r="J137" s="5" t="str">
        <f t="shared" si="10"/>
        <v>N</v>
      </c>
      <c r="K137" s="5" t="str">
        <f t="shared" si="11"/>
        <v>N</v>
      </c>
      <c r="L137" s="5" t="s">
        <v>76</v>
      </c>
      <c r="M137" s="5" t="str">
        <f t="shared" si="12"/>
        <v>N</v>
      </c>
      <c r="N137" s="5" t="str">
        <f t="shared" si="13"/>
        <v>N</v>
      </c>
      <c r="O137" s="5" t="str">
        <f t="shared" si="14"/>
        <v>Y</v>
      </c>
      <c r="P137" s="2" t="s">
        <v>76</v>
      </c>
    </row>
    <row r="138" spans="1:16" ht="20" customHeight="1" x14ac:dyDescent="0.2">
      <c r="B138" s="8" t="s">
        <v>163</v>
      </c>
      <c r="C138" s="8" t="s">
        <v>85</v>
      </c>
      <c r="D138" s="8">
        <v>76</v>
      </c>
      <c r="E138" s="13">
        <v>76</v>
      </c>
      <c r="F138" s="8">
        <v>42</v>
      </c>
      <c r="G138" s="8">
        <v>29</v>
      </c>
      <c r="H138" s="8" t="s">
        <v>75</v>
      </c>
      <c r="I138" s="8" t="s">
        <v>75</v>
      </c>
      <c r="J138" s="5" t="str">
        <f t="shared" si="10"/>
        <v>N</v>
      </c>
      <c r="K138" s="5" t="str">
        <f t="shared" si="11"/>
        <v>N</v>
      </c>
      <c r="L138" s="5" t="s">
        <v>76</v>
      </c>
      <c r="M138" s="5" t="s">
        <v>76</v>
      </c>
      <c r="N138" s="5" t="str">
        <f t="shared" si="13"/>
        <v>N</v>
      </c>
      <c r="O138" s="5" t="str">
        <f t="shared" si="14"/>
        <v>Y</v>
      </c>
      <c r="P138" s="2" t="s">
        <v>76</v>
      </c>
    </row>
    <row r="139" spans="1:16" ht="20" customHeight="1" x14ac:dyDescent="0.2">
      <c r="A139" s="4">
        <v>45061.235405092593</v>
      </c>
      <c r="B139" s="5" t="s">
        <v>44</v>
      </c>
      <c r="C139" s="5" t="s">
        <v>85</v>
      </c>
      <c r="D139" s="6">
        <v>12316</v>
      </c>
      <c r="E139" s="7">
        <f ca="1">(YEAR(NOW())-YEAR(D139))</f>
        <v>91</v>
      </c>
      <c r="F139" s="2">
        <v>121</v>
      </c>
      <c r="G139" s="2">
        <v>95</v>
      </c>
      <c r="H139" s="5" t="s">
        <v>76</v>
      </c>
      <c r="I139" s="5" t="s">
        <v>75</v>
      </c>
      <c r="J139" s="5" t="str">
        <f t="shared" si="10"/>
        <v>N</v>
      </c>
      <c r="K139" s="5" t="str">
        <f t="shared" si="11"/>
        <v>Y</v>
      </c>
      <c r="L139" s="5" t="str" cm="1">
        <f t="array" ref="L139">_xlfn.IFS(J139 = "Y", "Y",K139 = "Y", "Y")</f>
        <v>Y</v>
      </c>
      <c r="M139" s="5" t="str">
        <f t="shared" si="12"/>
        <v>Y</v>
      </c>
      <c r="N139" s="5" t="str">
        <f t="shared" si="13"/>
        <v>N</v>
      </c>
      <c r="O139" s="5" t="str">
        <f t="shared" si="14"/>
        <v>N</v>
      </c>
      <c r="P139" s="5" t="s">
        <v>75</v>
      </c>
    </row>
    <row r="140" spans="1:16" ht="20" customHeight="1" x14ac:dyDescent="0.2">
      <c r="B140" s="11" t="s">
        <v>118</v>
      </c>
      <c r="C140" s="11" t="s">
        <v>85</v>
      </c>
      <c r="D140" s="11">
        <v>83</v>
      </c>
      <c r="E140" s="14">
        <v>83</v>
      </c>
      <c r="F140" s="11">
        <v>14</v>
      </c>
      <c r="G140" s="11">
        <v>14</v>
      </c>
      <c r="H140" s="11" t="s">
        <v>75</v>
      </c>
      <c r="I140" s="11" t="s">
        <v>75</v>
      </c>
      <c r="J140" s="5" t="str">
        <f t="shared" si="10"/>
        <v>N</v>
      </c>
      <c r="K140" s="5" t="str">
        <f t="shared" si="11"/>
        <v>N</v>
      </c>
      <c r="L140" s="5" t="s">
        <v>76</v>
      </c>
      <c r="M140" s="5" t="str">
        <f t="shared" si="12"/>
        <v>N</v>
      </c>
      <c r="N140" s="5" t="str">
        <f t="shared" si="13"/>
        <v>N</v>
      </c>
      <c r="O140" s="5" t="str">
        <f t="shared" si="14"/>
        <v>Y</v>
      </c>
      <c r="P140" s="2" t="s">
        <v>76</v>
      </c>
    </row>
    <row r="141" spans="1:16" ht="20" customHeight="1" thickBot="1" x14ac:dyDescent="0.25">
      <c r="A141" s="4">
        <v>45098.460856481484</v>
      </c>
      <c r="B141" s="16" t="s">
        <v>39</v>
      </c>
      <c r="C141" s="16" t="s">
        <v>85</v>
      </c>
      <c r="D141" s="17">
        <v>23843</v>
      </c>
      <c r="E141" s="18">
        <f ca="1">(YEAR(NOW())-YEAR(D141))</f>
        <v>59</v>
      </c>
      <c r="F141" s="19">
        <v>50</v>
      </c>
      <c r="G141" s="19">
        <v>13</v>
      </c>
      <c r="H141" s="16" t="s">
        <v>75</v>
      </c>
      <c r="I141" s="16" t="s">
        <v>75</v>
      </c>
      <c r="J141" s="5" t="str">
        <f t="shared" si="10"/>
        <v>N</v>
      </c>
      <c r="K141" s="5" t="str">
        <f t="shared" si="11"/>
        <v>Y</v>
      </c>
      <c r="L141" s="5" t="str" cm="1">
        <f t="array" ref="L141">_xlfn.IFS(J141 = "Y", "Y",K141 = "Y", "Y")</f>
        <v>Y</v>
      </c>
      <c r="M141" s="5" t="str">
        <f t="shared" si="12"/>
        <v>Y</v>
      </c>
      <c r="N141" s="5" t="str">
        <f t="shared" si="13"/>
        <v>N</v>
      </c>
      <c r="O141" s="5" t="str">
        <f t="shared" si="14"/>
        <v>N</v>
      </c>
      <c r="P141" s="5" t="s">
        <v>76</v>
      </c>
    </row>
    <row r="142" spans="1:16" ht="20" customHeight="1" x14ac:dyDescent="0.2">
      <c r="B142" s="9" t="s">
        <v>54</v>
      </c>
      <c r="C142" s="9" t="s">
        <v>85</v>
      </c>
      <c r="D142" s="9">
        <v>61</v>
      </c>
      <c r="E142" s="10">
        <v>61</v>
      </c>
      <c r="F142" s="11">
        <v>49</v>
      </c>
      <c r="G142" s="11">
        <v>25</v>
      </c>
      <c r="H142" s="11" t="s">
        <v>75</v>
      </c>
      <c r="I142" s="11" t="s">
        <v>75</v>
      </c>
      <c r="J142" s="5" t="str">
        <f t="shared" si="10"/>
        <v>N</v>
      </c>
      <c r="K142" s="5" t="str">
        <f t="shared" si="11"/>
        <v>Y</v>
      </c>
      <c r="L142" s="5" t="str" cm="1">
        <f t="array" ref="L142">_xlfn.IFS(J142 = "Y", "Y",K142 = "Y", "Y")</f>
        <v>Y</v>
      </c>
      <c r="M142" s="5" t="str">
        <f t="shared" si="12"/>
        <v>Y</v>
      </c>
      <c r="N142" s="5" t="str">
        <f t="shared" si="13"/>
        <v>N</v>
      </c>
      <c r="O142" s="5" t="str">
        <f t="shared" si="14"/>
        <v>N</v>
      </c>
      <c r="P142" s="2" t="s">
        <v>76</v>
      </c>
    </row>
    <row r="143" spans="1:16" ht="20" customHeight="1" x14ac:dyDescent="0.2">
      <c r="B143" s="8" t="s">
        <v>90</v>
      </c>
      <c r="C143" s="9" t="s">
        <v>85</v>
      </c>
      <c r="D143" s="9">
        <v>63</v>
      </c>
      <c r="E143" s="10">
        <v>63</v>
      </c>
      <c r="F143" s="11">
        <v>80</v>
      </c>
      <c r="G143" s="11">
        <v>27</v>
      </c>
      <c r="H143" s="11" t="s">
        <v>75</v>
      </c>
      <c r="I143" s="11" t="s">
        <v>76</v>
      </c>
      <c r="J143" s="5" t="str">
        <f t="shared" si="10"/>
        <v>N</v>
      </c>
      <c r="K143" s="5" t="str">
        <f t="shared" si="11"/>
        <v>N</v>
      </c>
      <c r="L143" s="5" t="s">
        <v>76</v>
      </c>
      <c r="M143" s="5" t="str">
        <f t="shared" si="12"/>
        <v>N</v>
      </c>
      <c r="N143" s="5" t="str">
        <f t="shared" si="13"/>
        <v>N</v>
      </c>
      <c r="O143" s="5" t="str">
        <f t="shared" si="14"/>
        <v>Y</v>
      </c>
      <c r="P143" s="2" t="s">
        <v>76</v>
      </c>
    </row>
    <row r="144" spans="1:16" ht="20" customHeight="1" x14ac:dyDescent="0.2">
      <c r="B144" s="8" t="s">
        <v>152</v>
      </c>
      <c r="C144" s="9" t="s">
        <v>85</v>
      </c>
      <c r="D144" s="9">
        <v>90</v>
      </c>
      <c r="E144" s="10">
        <v>90</v>
      </c>
      <c r="F144" s="11">
        <v>66</v>
      </c>
      <c r="G144" s="11">
        <v>31</v>
      </c>
      <c r="H144" s="11" t="s">
        <v>76</v>
      </c>
      <c r="I144" s="11" t="s">
        <v>75</v>
      </c>
      <c r="J144" s="5" t="str">
        <f t="shared" si="10"/>
        <v>N</v>
      </c>
      <c r="K144" s="5" t="str">
        <f t="shared" si="11"/>
        <v>Y</v>
      </c>
      <c r="L144" s="5" t="str" cm="1">
        <f t="array" ref="L144">_xlfn.IFS(J144 = "Y", "Y",K144 = "Y", "Y")</f>
        <v>Y</v>
      </c>
      <c r="M144" s="5" t="str">
        <f t="shared" si="12"/>
        <v>Y</v>
      </c>
      <c r="N144" s="5" t="str">
        <f t="shared" si="13"/>
        <v>N</v>
      </c>
      <c r="O144" s="5" t="str">
        <f t="shared" si="14"/>
        <v>N</v>
      </c>
      <c r="P144" s="2" t="s">
        <v>75</v>
      </c>
    </row>
    <row r="145" spans="1:16" ht="20" customHeight="1" x14ac:dyDescent="0.2">
      <c r="B145" s="8" t="s">
        <v>161</v>
      </c>
      <c r="C145" s="8" t="s">
        <v>84</v>
      </c>
      <c r="D145" s="8">
        <v>91</v>
      </c>
      <c r="E145" s="13">
        <v>91</v>
      </c>
      <c r="F145" s="8">
        <v>31</v>
      </c>
      <c r="G145" s="8">
        <v>12</v>
      </c>
      <c r="H145" s="8" t="s">
        <v>75</v>
      </c>
      <c r="I145" s="8" t="s">
        <v>75</v>
      </c>
      <c r="J145" s="5" t="str">
        <f t="shared" si="10"/>
        <v>N</v>
      </c>
      <c r="K145" s="5" t="str">
        <f t="shared" si="11"/>
        <v>N</v>
      </c>
      <c r="L145" s="5" t="s">
        <v>76</v>
      </c>
      <c r="M145" s="5" t="str">
        <f t="shared" si="12"/>
        <v>N</v>
      </c>
      <c r="N145" s="5" t="str">
        <f t="shared" si="13"/>
        <v>N</v>
      </c>
      <c r="O145" s="5" t="str">
        <f t="shared" si="14"/>
        <v>Y</v>
      </c>
      <c r="P145" s="2" t="s">
        <v>182</v>
      </c>
    </row>
    <row r="146" spans="1:16" ht="20" customHeight="1" x14ac:dyDescent="0.2">
      <c r="A146" s="4">
        <v>45028.284814814811</v>
      </c>
      <c r="B146" s="5" t="s">
        <v>46</v>
      </c>
      <c r="C146" s="5" t="s">
        <v>85</v>
      </c>
      <c r="D146" s="6">
        <v>19456</v>
      </c>
      <c r="E146" s="7">
        <f ca="1">(YEAR(NOW())-YEAR(D146))</f>
        <v>71</v>
      </c>
      <c r="F146" s="2">
        <v>41</v>
      </c>
      <c r="G146" s="2">
        <v>71</v>
      </c>
      <c r="H146" s="5" t="s">
        <v>76</v>
      </c>
      <c r="I146" s="5" t="s">
        <v>75</v>
      </c>
      <c r="J146" s="5" t="str">
        <f t="shared" si="10"/>
        <v>N</v>
      </c>
      <c r="K146" s="5" t="str">
        <f t="shared" si="11"/>
        <v>N</v>
      </c>
      <c r="L146" s="5" t="s">
        <v>76</v>
      </c>
      <c r="M146" s="5" t="str">
        <f t="shared" si="12"/>
        <v>N</v>
      </c>
      <c r="N146" s="5" t="str">
        <f t="shared" si="13"/>
        <v>N</v>
      </c>
      <c r="O146" s="5" t="str">
        <f t="shared" si="14"/>
        <v>Y</v>
      </c>
      <c r="P146" s="2" t="s">
        <v>76</v>
      </c>
    </row>
    <row r="147" spans="1:16" ht="20" customHeight="1" x14ac:dyDescent="0.2">
      <c r="A147" s="6">
        <v>45245</v>
      </c>
      <c r="B147" s="5" t="s">
        <v>5</v>
      </c>
      <c r="C147" s="5" t="s">
        <v>85</v>
      </c>
      <c r="D147" s="6">
        <v>23862</v>
      </c>
      <c r="E147" s="7">
        <f ca="1">(YEAR(NOW())-YEAR(D147))</f>
        <v>59</v>
      </c>
      <c r="F147" s="2">
        <v>59</v>
      </c>
      <c r="G147" s="2">
        <v>38</v>
      </c>
      <c r="H147" s="5" t="s">
        <v>75</v>
      </c>
      <c r="I147" s="5" t="s">
        <v>75</v>
      </c>
      <c r="J147" s="5" t="str">
        <f t="shared" si="10"/>
        <v>Y</v>
      </c>
      <c r="K147" s="5" t="str">
        <f t="shared" si="11"/>
        <v>Y</v>
      </c>
      <c r="L147" s="5" t="str" cm="1">
        <f t="array" ref="L147">_xlfn.IFS(J147 = "Y", "Y",K147 = "Y", "Y")</f>
        <v>Y</v>
      </c>
      <c r="M147" s="5" t="str">
        <f t="shared" si="12"/>
        <v>N</v>
      </c>
      <c r="N147" s="5" t="str">
        <f t="shared" si="13"/>
        <v>Y</v>
      </c>
      <c r="O147" s="5" t="str">
        <f t="shared" si="14"/>
        <v>N</v>
      </c>
      <c r="P147" s="5" t="s">
        <v>76</v>
      </c>
    </row>
    <row r="148" spans="1:16" ht="20" customHeight="1" x14ac:dyDescent="0.2">
      <c r="B148" s="8" t="s">
        <v>165</v>
      </c>
      <c r="C148" s="8" t="s">
        <v>85</v>
      </c>
      <c r="D148" s="8">
        <v>38</v>
      </c>
      <c r="E148" s="13">
        <v>38</v>
      </c>
      <c r="F148" s="8">
        <v>69</v>
      </c>
      <c r="G148" s="8">
        <v>129</v>
      </c>
      <c r="H148" s="8" t="s">
        <v>76</v>
      </c>
      <c r="I148" s="8" t="s">
        <v>75</v>
      </c>
      <c r="J148" s="5" t="str">
        <f t="shared" si="10"/>
        <v>N</v>
      </c>
      <c r="K148" s="5" t="str">
        <f t="shared" si="11"/>
        <v>Y</v>
      </c>
      <c r="L148" s="5" t="str" cm="1">
        <f t="array" ref="L148">_xlfn.IFS(J148 = "Y", "Y",K148 = "Y", "Y")</f>
        <v>Y</v>
      </c>
      <c r="M148" s="5" t="str">
        <f t="shared" si="12"/>
        <v>Y</v>
      </c>
      <c r="N148" s="5" t="str">
        <f t="shared" si="13"/>
        <v>N</v>
      </c>
      <c r="O148" s="5" t="str">
        <f t="shared" si="14"/>
        <v>N</v>
      </c>
      <c r="P148" s="2" t="s">
        <v>76</v>
      </c>
    </row>
    <row r="149" spans="1:16" ht="20" customHeight="1" x14ac:dyDescent="0.2">
      <c r="A149" s="4">
        <v>45189.446215277778</v>
      </c>
      <c r="B149" s="5" t="s">
        <v>16</v>
      </c>
      <c r="C149" s="5" t="s">
        <v>84</v>
      </c>
      <c r="D149" s="6">
        <v>18875</v>
      </c>
      <c r="E149" s="7">
        <f ca="1">(YEAR(NOW())-YEAR(D149))</f>
        <v>73</v>
      </c>
      <c r="F149" s="2">
        <v>50</v>
      </c>
      <c r="G149" s="2">
        <v>16</v>
      </c>
      <c r="H149" s="5" t="s">
        <v>76</v>
      </c>
      <c r="I149" s="5" t="s">
        <v>75</v>
      </c>
      <c r="J149" s="5" t="str">
        <f t="shared" si="10"/>
        <v>N</v>
      </c>
      <c r="K149" s="5" t="str">
        <f t="shared" si="11"/>
        <v>Y</v>
      </c>
      <c r="L149" s="5" t="str" cm="1">
        <f t="array" ref="L149">_xlfn.IFS(J149 = "Y", "Y",K149 = "Y", "Y")</f>
        <v>Y</v>
      </c>
      <c r="M149" s="5" t="str">
        <f t="shared" si="12"/>
        <v>Y</v>
      </c>
      <c r="N149" s="5" t="str">
        <f t="shared" si="13"/>
        <v>N</v>
      </c>
      <c r="O149" s="5" t="str">
        <f t="shared" si="14"/>
        <v>N</v>
      </c>
      <c r="P149" s="5" t="s">
        <v>76</v>
      </c>
    </row>
    <row r="150" spans="1:16" ht="20" customHeight="1" x14ac:dyDescent="0.2">
      <c r="B150" s="9" t="s">
        <v>95</v>
      </c>
      <c r="C150" s="9" t="s">
        <v>84</v>
      </c>
      <c r="D150" s="9">
        <v>82</v>
      </c>
      <c r="E150" s="10">
        <v>82</v>
      </c>
      <c r="F150" s="11">
        <v>76</v>
      </c>
      <c r="G150" s="11">
        <v>33</v>
      </c>
      <c r="H150" s="11" t="s">
        <v>75</v>
      </c>
      <c r="I150" s="11" t="s">
        <v>76</v>
      </c>
      <c r="J150" s="5" t="str">
        <f t="shared" si="10"/>
        <v>Y</v>
      </c>
      <c r="K150" s="5" t="str">
        <f t="shared" si="11"/>
        <v>N</v>
      </c>
      <c r="L150" s="5" t="str" cm="1">
        <f t="array" ref="L150">_xlfn.IFS(J150 = "Y", "Y",K150 = "Y", "Y")</f>
        <v>Y</v>
      </c>
      <c r="M150" s="5" t="str">
        <f t="shared" si="12"/>
        <v>Y</v>
      </c>
      <c r="N150" s="5" t="str">
        <f t="shared" si="13"/>
        <v>N</v>
      </c>
      <c r="O150" s="5" t="str">
        <f t="shared" si="14"/>
        <v>N</v>
      </c>
      <c r="P150" s="2" t="s">
        <v>76</v>
      </c>
    </row>
    <row r="151" spans="1:16" ht="20" customHeight="1" x14ac:dyDescent="0.2">
      <c r="A151" s="4">
        <v>45181.392465277779</v>
      </c>
      <c r="B151" s="5" t="s">
        <v>17</v>
      </c>
      <c r="C151" s="5" t="s">
        <v>85</v>
      </c>
      <c r="D151" s="6">
        <v>21408</v>
      </c>
      <c r="E151" s="7">
        <f ca="1">(YEAR(NOW())-YEAR(D151))</f>
        <v>66</v>
      </c>
      <c r="F151" s="2">
        <v>35</v>
      </c>
      <c r="G151" s="2">
        <v>33</v>
      </c>
      <c r="H151" s="5" t="s">
        <v>75</v>
      </c>
      <c r="I151" s="5" t="s">
        <v>75</v>
      </c>
      <c r="J151" s="5" t="str">
        <f t="shared" si="10"/>
        <v>Y</v>
      </c>
      <c r="K151" s="5" t="str">
        <f t="shared" si="11"/>
        <v>N</v>
      </c>
      <c r="L151" s="5" t="str" cm="1">
        <f t="array" ref="L151">_xlfn.IFS(J151 = "Y", "Y",K151 = "Y", "Y")</f>
        <v>Y</v>
      </c>
      <c r="M151" s="5" t="str">
        <f t="shared" si="12"/>
        <v>Y</v>
      </c>
      <c r="N151" s="5" t="str">
        <f t="shared" si="13"/>
        <v>N</v>
      </c>
      <c r="O151" s="5" t="str">
        <f t="shared" si="14"/>
        <v>N</v>
      </c>
      <c r="P151" s="2" t="s">
        <v>75</v>
      </c>
    </row>
    <row r="152" spans="1:16" ht="20" customHeight="1" x14ac:dyDescent="0.2">
      <c r="A152" s="4">
        <v>44937.417268518519</v>
      </c>
      <c r="B152" s="5" t="s">
        <v>62</v>
      </c>
      <c r="C152" s="5" t="s">
        <v>84</v>
      </c>
      <c r="D152" s="6">
        <v>16551</v>
      </c>
      <c r="E152" s="7">
        <f ca="1">(YEAR(NOW())-YEAR(D152))</f>
        <v>79</v>
      </c>
      <c r="F152" s="2">
        <v>8</v>
      </c>
      <c r="G152" s="2">
        <v>42</v>
      </c>
      <c r="H152" s="5" t="s">
        <v>75</v>
      </c>
      <c r="I152" s="5" t="s">
        <v>76</v>
      </c>
      <c r="J152" s="5" t="str">
        <f t="shared" si="10"/>
        <v>Y</v>
      </c>
      <c r="K152" s="5" t="str">
        <f t="shared" si="11"/>
        <v>N</v>
      </c>
      <c r="L152" s="5" t="str" cm="1">
        <f t="array" ref="L152">_xlfn.IFS(J152 = "Y", "Y",K152 = "Y", "Y")</f>
        <v>Y</v>
      </c>
      <c r="M152" s="5" t="str">
        <f t="shared" si="12"/>
        <v>Y</v>
      </c>
      <c r="N152" s="5" t="str">
        <f t="shared" si="13"/>
        <v>N</v>
      </c>
      <c r="O152" s="5" t="str">
        <f t="shared" si="14"/>
        <v>N</v>
      </c>
      <c r="P152" s="5" t="s">
        <v>76</v>
      </c>
    </row>
    <row r="153" spans="1:16" ht="20" customHeight="1" x14ac:dyDescent="0.2">
      <c r="A153" s="4">
        <v>45105.302361111113</v>
      </c>
      <c r="B153" s="5" t="s">
        <v>38</v>
      </c>
      <c r="C153" s="5" t="s">
        <v>84</v>
      </c>
      <c r="D153" s="6">
        <v>13734</v>
      </c>
      <c r="E153" s="7">
        <f ca="1">(YEAR(NOW())-YEAR(D153))</f>
        <v>87</v>
      </c>
      <c r="F153" s="2">
        <v>19</v>
      </c>
      <c r="G153" s="2">
        <v>114</v>
      </c>
      <c r="H153" s="5" t="s">
        <v>75</v>
      </c>
      <c r="I153" s="5" t="s">
        <v>75</v>
      </c>
      <c r="J153" s="5" t="str">
        <f t="shared" si="10"/>
        <v>Y</v>
      </c>
      <c r="K153" s="5" t="str">
        <f t="shared" si="11"/>
        <v>N</v>
      </c>
      <c r="L153" s="5" t="str" cm="1">
        <f t="array" ref="L153">_xlfn.IFS(J153 = "Y", "Y",K153 = "Y", "Y")</f>
        <v>Y</v>
      </c>
      <c r="M153" s="5" t="str">
        <f t="shared" si="12"/>
        <v>Y</v>
      </c>
      <c r="N153" s="5" t="str">
        <f t="shared" si="13"/>
        <v>N</v>
      </c>
      <c r="O153" s="5" t="str">
        <f t="shared" si="14"/>
        <v>N</v>
      </c>
      <c r="P153" s="2" t="s">
        <v>182</v>
      </c>
    </row>
    <row r="154" spans="1:16" ht="20" customHeight="1" x14ac:dyDescent="0.2">
      <c r="B154" s="8" t="s">
        <v>114</v>
      </c>
      <c r="C154" s="9" t="s">
        <v>85</v>
      </c>
      <c r="D154" s="9">
        <v>62</v>
      </c>
      <c r="E154" s="10">
        <v>62</v>
      </c>
      <c r="F154" s="11">
        <v>13</v>
      </c>
      <c r="G154" s="11">
        <v>10</v>
      </c>
      <c r="H154" s="11" t="s">
        <v>75</v>
      </c>
      <c r="I154" s="11" t="s">
        <v>75</v>
      </c>
      <c r="J154" s="5" t="str">
        <f t="shared" si="10"/>
        <v>N</v>
      </c>
      <c r="K154" s="5" t="str">
        <f t="shared" si="11"/>
        <v>N</v>
      </c>
      <c r="L154" s="5" t="s">
        <v>76</v>
      </c>
      <c r="M154" s="5" t="str">
        <f t="shared" si="12"/>
        <v>N</v>
      </c>
      <c r="N154" s="5" t="str">
        <f t="shared" si="13"/>
        <v>N</v>
      </c>
      <c r="O154" s="5" t="str">
        <f t="shared" si="14"/>
        <v>Y</v>
      </c>
      <c r="P154" s="2" t="s">
        <v>76</v>
      </c>
    </row>
    <row r="155" spans="1:16" ht="20" customHeight="1" x14ac:dyDescent="0.2">
      <c r="B155" s="9" t="s">
        <v>96</v>
      </c>
      <c r="C155" s="9" t="s">
        <v>84</v>
      </c>
      <c r="D155" s="9">
        <v>59</v>
      </c>
      <c r="E155" s="10">
        <v>59</v>
      </c>
      <c r="F155" s="11">
        <v>68</v>
      </c>
      <c r="G155" s="11">
        <v>66</v>
      </c>
      <c r="H155" s="11" t="s">
        <v>75</v>
      </c>
      <c r="I155" s="11" t="s">
        <v>76</v>
      </c>
      <c r="J155" s="5" t="str">
        <f t="shared" si="10"/>
        <v>Y</v>
      </c>
      <c r="K155" s="5" t="str">
        <f t="shared" si="11"/>
        <v>N</v>
      </c>
      <c r="L155" s="5" t="str" cm="1">
        <f t="array" ref="L155">_xlfn.IFS(J155 = "Y", "Y",K155 = "Y", "Y")</f>
        <v>Y</v>
      </c>
      <c r="M155" s="5" t="str">
        <f t="shared" si="12"/>
        <v>Y</v>
      </c>
      <c r="N155" s="5" t="str">
        <f t="shared" si="13"/>
        <v>N</v>
      </c>
      <c r="O155" s="5" t="str">
        <f t="shared" si="14"/>
        <v>N</v>
      </c>
      <c r="P155" s="2" t="s">
        <v>76</v>
      </c>
    </row>
    <row r="156" spans="1:16" ht="20" customHeight="1" x14ac:dyDescent="0.2">
      <c r="B156" s="8" t="s">
        <v>171</v>
      </c>
      <c r="C156" s="8" t="s">
        <v>85</v>
      </c>
      <c r="D156" s="8">
        <v>58</v>
      </c>
      <c r="E156" s="13">
        <v>58</v>
      </c>
      <c r="F156" s="8">
        <v>19</v>
      </c>
      <c r="G156" s="8">
        <v>37</v>
      </c>
      <c r="H156" s="8" t="s">
        <v>75</v>
      </c>
      <c r="I156" s="8" t="s">
        <v>75</v>
      </c>
      <c r="J156" s="5" t="str">
        <f t="shared" si="10"/>
        <v>Y</v>
      </c>
      <c r="K156" s="5" t="str">
        <f t="shared" si="11"/>
        <v>N</v>
      </c>
      <c r="L156" s="5" t="str" cm="1">
        <f t="array" ref="L156">_xlfn.IFS(J156 = "Y", "Y",K156 = "Y", "Y")</f>
        <v>Y</v>
      </c>
      <c r="M156" s="5" t="str">
        <f t="shared" si="12"/>
        <v>Y</v>
      </c>
      <c r="N156" s="5" t="str">
        <f t="shared" si="13"/>
        <v>N</v>
      </c>
      <c r="O156" s="5" t="str">
        <f t="shared" si="14"/>
        <v>N</v>
      </c>
      <c r="P156" s="2" t="s">
        <v>76</v>
      </c>
    </row>
    <row r="157" spans="1:16" ht="20" customHeight="1" x14ac:dyDescent="0.2">
      <c r="B157" s="9" t="s">
        <v>136</v>
      </c>
      <c r="C157" s="9" t="s">
        <v>85</v>
      </c>
      <c r="D157" s="9">
        <v>60</v>
      </c>
      <c r="E157" s="10">
        <v>60</v>
      </c>
      <c r="F157" s="11">
        <v>43</v>
      </c>
      <c r="G157" s="11">
        <v>74</v>
      </c>
      <c r="H157" s="11" t="s">
        <v>75</v>
      </c>
      <c r="I157" s="11" t="s">
        <v>75</v>
      </c>
      <c r="J157" s="5" t="str">
        <f t="shared" si="10"/>
        <v>Y</v>
      </c>
      <c r="K157" s="5" t="str">
        <f t="shared" si="11"/>
        <v>Y</v>
      </c>
      <c r="L157" s="5" t="str" cm="1">
        <f t="array" ref="L157">_xlfn.IFS(J157 = "Y", "Y",K157 = "Y", "Y")</f>
        <v>Y</v>
      </c>
      <c r="M157" s="5" t="str">
        <f t="shared" si="12"/>
        <v>N</v>
      </c>
      <c r="N157" s="5" t="str">
        <f t="shared" si="13"/>
        <v>Y</v>
      </c>
      <c r="O157" s="5" t="str">
        <f t="shared" si="14"/>
        <v>N</v>
      </c>
      <c r="P157" s="2" t="s">
        <v>76</v>
      </c>
    </row>
    <row r="158" spans="1:16" ht="20" customHeight="1" x14ac:dyDescent="0.2">
      <c r="B158" s="8" t="s">
        <v>169</v>
      </c>
      <c r="C158" s="8" t="s">
        <v>85</v>
      </c>
      <c r="D158" s="8">
        <v>79</v>
      </c>
      <c r="E158" s="13">
        <v>79</v>
      </c>
      <c r="F158" s="8">
        <v>73</v>
      </c>
      <c r="G158" s="8">
        <v>67</v>
      </c>
      <c r="H158" s="8" t="s">
        <v>75</v>
      </c>
      <c r="I158" s="8" t="s">
        <v>75</v>
      </c>
      <c r="J158" s="5" t="str">
        <f t="shared" si="10"/>
        <v>Y</v>
      </c>
      <c r="K158" s="5" t="str">
        <f t="shared" si="11"/>
        <v>Y</v>
      </c>
      <c r="L158" s="5" t="str" cm="1">
        <f t="array" ref="L158">_xlfn.IFS(J158 = "Y", "Y",K158 = "Y", "Y")</f>
        <v>Y</v>
      </c>
      <c r="M158" s="5" t="str">
        <f t="shared" si="12"/>
        <v>N</v>
      </c>
      <c r="N158" s="5" t="str">
        <f t="shared" si="13"/>
        <v>Y</v>
      </c>
      <c r="O158" s="5" t="str">
        <f t="shared" si="14"/>
        <v>N</v>
      </c>
      <c r="P158" s="2" t="s">
        <v>76</v>
      </c>
    </row>
    <row r="159" spans="1:16" ht="20" customHeight="1" x14ac:dyDescent="0.2">
      <c r="B159" s="8" t="s">
        <v>175</v>
      </c>
      <c r="C159" s="8" t="s">
        <v>85</v>
      </c>
      <c r="D159" s="8">
        <v>54</v>
      </c>
      <c r="E159" s="13">
        <v>54</v>
      </c>
      <c r="F159" s="8">
        <v>23</v>
      </c>
      <c r="G159" s="8">
        <v>43</v>
      </c>
      <c r="H159" s="8" t="s">
        <v>75</v>
      </c>
      <c r="I159" s="8" t="s">
        <v>75</v>
      </c>
      <c r="J159" s="5" t="str">
        <f t="shared" si="10"/>
        <v>Y</v>
      </c>
      <c r="K159" s="5" t="str">
        <f t="shared" si="11"/>
        <v>N</v>
      </c>
      <c r="L159" s="5" t="str" cm="1">
        <f t="array" ref="L159">_xlfn.IFS(J159 = "Y", "Y",K159 = "Y", "Y")</f>
        <v>Y</v>
      </c>
      <c r="M159" s="5" t="str">
        <f t="shared" si="12"/>
        <v>Y</v>
      </c>
      <c r="N159" s="5" t="str">
        <f t="shared" si="13"/>
        <v>N</v>
      </c>
      <c r="O159" s="5" t="str">
        <f t="shared" si="14"/>
        <v>N</v>
      </c>
      <c r="P159" s="2" t="s">
        <v>76</v>
      </c>
    </row>
    <row r="160" spans="1:16" ht="20" customHeight="1" x14ac:dyDescent="0.2">
      <c r="B160" s="8" t="s">
        <v>156</v>
      </c>
      <c r="C160" s="9" t="s">
        <v>85</v>
      </c>
      <c r="D160" s="9">
        <v>76</v>
      </c>
      <c r="E160" s="10">
        <v>76</v>
      </c>
      <c r="F160" s="11">
        <v>66</v>
      </c>
      <c r="G160" s="11">
        <v>28</v>
      </c>
      <c r="H160" s="11" t="s">
        <v>75</v>
      </c>
      <c r="I160" s="11" t="s">
        <v>75</v>
      </c>
      <c r="J160" s="5" t="str">
        <f t="shared" si="10"/>
        <v>N</v>
      </c>
      <c r="K160" s="5" t="str">
        <f t="shared" si="11"/>
        <v>Y</v>
      </c>
      <c r="L160" s="5" t="str" cm="1">
        <f t="array" ref="L160">_xlfn.IFS(J160 = "Y", "Y",K160 = "Y", "Y")</f>
        <v>Y</v>
      </c>
      <c r="M160" s="5" t="str">
        <f t="shared" si="12"/>
        <v>Y</v>
      </c>
      <c r="N160" s="5" t="str">
        <f t="shared" si="13"/>
        <v>N</v>
      </c>
      <c r="O160" s="5" t="str">
        <f t="shared" si="14"/>
        <v>N</v>
      </c>
      <c r="P160" s="2" t="s">
        <v>75</v>
      </c>
    </row>
    <row r="161" spans="2:16" ht="20" customHeight="1" x14ac:dyDescent="0.2">
      <c r="B161" s="9" t="s">
        <v>115</v>
      </c>
      <c r="C161" s="9" t="s">
        <v>85</v>
      </c>
      <c r="D161" s="9">
        <v>74</v>
      </c>
      <c r="E161" s="10">
        <v>74</v>
      </c>
      <c r="F161" s="11">
        <v>26</v>
      </c>
      <c r="G161" s="11">
        <v>17</v>
      </c>
      <c r="H161" s="11" t="s">
        <v>75</v>
      </c>
      <c r="I161" s="11" t="s">
        <v>75</v>
      </c>
      <c r="J161" s="5" t="str">
        <f t="shared" si="10"/>
        <v>N</v>
      </c>
      <c r="K161" s="5" t="str">
        <f t="shared" si="11"/>
        <v>N</v>
      </c>
      <c r="L161" s="5" t="s">
        <v>76</v>
      </c>
      <c r="M161" s="5" t="str">
        <f t="shared" si="12"/>
        <v>N</v>
      </c>
      <c r="N161" s="5" t="str">
        <f t="shared" si="13"/>
        <v>N</v>
      </c>
      <c r="O161" s="5" t="str">
        <f t="shared" si="14"/>
        <v>Y</v>
      </c>
      <c r="P161" s="2" t="s">
        <v>76</v>
      </c>
    </row>
    <row r="162" spans="2:16" ht="20" customHeight="1" x14ac:dyDescent="0.2">
      <c r="B162" s="8" t="s">
        <v>128</v>
      </c>
      <c r="C162" s="9" t="s">
        <v>85</v>
      </c>
      <c r="D162" s="9">
        <v>61</v>
      </c>
      <c r="E162" s="10">
        <v>61</v>
      </c>
      <c r="F162" s="11">
        <v>42</v>
      </c>
      <c r="G162" s="11">
        <v>40</v>
      </c>
      <c r="H162" s="11" t="s">
        <v>75</v>
      </c>
      <c r="I162" s="11" t="s">
        <v>75</v>
      </c>
      <c r="J162" s="5" t="str">
        <f t="shared" si="10"/>
        <v>Y</v>
      </c>
      <c r="K162" s="5" t="str">
        <f t="shared" si="11"/>
        <v>N</v>
      </c>
      <c r="L162" s="5" t="str" cm="1">
        <f t="array" ref="L162">_xlfn.IFS(J162 = "Y", "Y",K162 = "Y", "Y")</f>
        <v>Y</v>
      </c>
      <c r="M162" s="5" t="str">
        <f t="shared" si="12"/>
        <v>Y</v>
      </c>
      <c r="N162" s="5" t="str">
        <f t="shared" si="13"/>
        <v>N</v>
      </c>
      <c r="O162" s="5" t="str">
        <f t="shared" si="14"/>
        <v>N</v>
      </c>
      <c r="P162" s="2" t="s">
        <v>76</v>
      </c>
    </row>
    <row r="163" spans="2:16" ht="20" customHeight="1" x14ac:dyDescent="0.2">
      <c r="B163" s="11" t="s">
        <v>31</v>
      </c>
      <c r="C163" s="11" t="s">
        <v>85</v>
      </c>
      <c r="D163" s="11">
        <v>78</v>
      </c>
      <c r="E163" s="14">
        <v>78</v>
      </c>
      <c r="F163" s="11">
        <v>84</v>
      </c>
      <c r="G163" s="11">
        <v>66</v>
      </c>
      <c r="H163" s="11" t="s">
        <v>75</v>
      </c>
      <c r="I163" s="11" t="s">
        <v>75</v>
      </c>
      <c r="J163" s="5" t="str">
        <f t="shared" si="10"/>
        <v>Y</v>
      </c>
      <c r="K163" s="5" t="str">
        <f t="shared" si="11"/>
        <v>Y</v>
      </c>
      <c r="L163" s="5" t="str" cm="1">
        <f t="array" ref="L163">_xlfn.IFS(J163 = "Y", "Y",K163 = "Y", "Y")</f>
        <v>Y</v>
      </c>
      <c r="M163" s="5" t="str">
        <f t="shared" si="12"/>
        <v>N</v>
      </c>
      <c r="N163" s="5" t="str">
        <f t="shared" si="13"/>
        <v>Y</v>
      </c>
      <c r="O163" s="5" t="str">
        <f t="shared" si="14"/>
        <v>N</v>
      </c>
      <c r="P163" s="2" t="s">
        <v>75</v>
      </c>
    </row>
    <row r="164" spans="2:16" ht="20" customHeight="1" x14ac:dyDescent="0.2">
      <c r="B164" s="43" t="s">
        <v>116</v>
      </c>
      <c r="C164" s="11" t="s">
        <v>85</v>
      </c>
      <c r="D164" s="11">
        <v>74</v>
      </c>
      <c r="E164" s="14">
        <v>74</v>
      </c>
      <c r="F164" s="11">
        <v>21</v>
      </c>
      <c r="G164" s="11">
        <v>17</v>
      </c>
      <c r="H164" s="11" t="s">
        <v>75</v>
      </c>
      <c r="I164" s="11" t="s">
        <v>75</v>
      </c>
      <c r="J164" s="5" t="str">
        <f t="shared" si="10"/>
        <v>N</v>
      </c>
      <c r="K164" s="5" t="str">
        <f t="shared" si="11"/>
        <v>N</v>
      </c>
      <c r="L164" s="5" t="s">
        <v>76</v>
      </c>
      <c r="M164" s="5" t="str">
        <f t="shared" si="12"/>
        <v>N</v>
      </c>
      <c r="N164" s="5" t="str">
        <f t="shared" si="13"/>
        <v>N</v>
      </c>
      <c r="O164" s="5" t="str">
        <f t="shared" si="14"/>
        <v>Y</v>
      </c>
      <c r="P164" s="2" t="s">
        <v>76</v>
      </c>
    </row>
    <row r="165" spans="2:16" ht="20" customHeight="1" x14ac:dyDescent="0.2">
      <c r="H165" s="2">
        <f>COUNTIF(H2:H164, "Y")</f>
        <v>149</v>
      </c>
      <c r="I165" s="2">
        <f>COUNTIF(I2:I164, "Y")</f>
        <v>123</v>
      </c>
      <c r="J165" s="2">
        <f xml:space="preserve"> COUNTIF(J2:J164, "Y")</f>
        <v>73</v>
      </c>
      <c r="K165" s="2">
        <f>COUNTIF(K2:K164, "Y")</f>
        <v>66</v>
      </c>
      <c r="L165" s="2">
        <f>COUNTIF(L2:L164,"Y")</f>
        <v>103</v>
      </c>
      <c r="M165" s="5">
        <f>COUNTIF(M2:M163,"Y")</f>
        <v>69</v>
      </c>
      <c r="N165" s="2">
        <f>COUNTIF(N2:N164,"Y")</f>
        <v>34</v>
      </c>
      <c r="O165" s="5">
        <f>COUNTIF(O2:O164, "Y")</f>
        <v>58</v>
      </c>
      <c r="P165" s="2">
        <f>COUNTIF(P2:P164, "Y")</f>
        <v>31</v>
      </c>
    </row>
    <row r="166" spans="2:16" ht="20" customHeight="1" x14ac:dyDescent="0.2">
      <c r="L166" s="5"/>
      <c r="M166" s="5"/>
    </row>
    <row r="167" spans="2:16" ht="20" customHeight="1" x14ac:dyDescent="0.2">
      <c r="L167" s="5"/>
      <c r="M167" s="5"/>
    </row>
    <row r="168" spans="2:16" ht="20" customHeight="1" x14ac:dyDescent="0.2">
      <c r="L168" s="5"/>
      <c r="M168" s="5"/>
    </row>
    <row r="169" spans="2:16" ht="20" customHeight="1" x14ac:dyDescent="0.2">
      <c r="L169" s="5"/>
      <c r="M169" s="5"/>
    </row>
    <row r="170" spans="2:16" ht="20" customHeight="1" x14ac:dyDescent="0.2">
      <c r="L170" s="5"/>
      <c r="M170" s="5"/>
    </row>
    <row r="171" spans="2:16" ht="20" customHeight="1" x14ac:dyDescent="0.2">
      <c r="L171" s="5"/>
      <c r="M171" s="5"/>
    </row>
    <row r="172" spans="2:16" ht="20" customHeight="1" x14ac:dyDescent="0.2">
      <c r="L172" s="5"/>
      <c r="M172" s="5"/>
    </row>
    <row r="173" spans="2:16" ht="20" customHeight="1" x14ac:dyDescent="0.2">
      <c r="L173" s="5"/>
      <c r="M173" s="5"/>
    </row>
    <row r="174" spans="2:16" ht="20" customHeight="1" x14ac:dyDescent="0.2">
      <c r="L174" s="5"/>
      <c r="M174" s="5"/>
    </row>
    <row r="175" spans="2:16" ht="20" customHeight="1" x14ac:dyDescent="0.2">
      <c r="L175" s="5"/>
      <c r="M175" s="5"/>
    </row>
    <row r="176" spans="2:16" ht="20" customHeight="1" x14ac:dyDescent="0.2">
      <c r="L176" s="5"/>
      <c r="M176" s="5"/>
    </row>
    <row r="177" spans="8:13" ht="20" customHeight="1" x14ac:dyDescent="0.2">
      <c r="L177" s="5"/>
      <c r="M177" s="5"/>
    </row>
    <row r="178" spans="8:13" ht="20" customHeight="1" x14ac:dyDescent="0.2">
      <c r="L178" s="5"/>
      <c r="M178" s="5"/>
    </row>
    <row r="179" spans="8:13" ht="20" customHeight="1" x14ac:dyDescent="0.2">
      <c r="L179" s="5"/>
      <c r="M179" s="5"/>
    </row>
    <row r="180" spans="8:13" ht="20" customHeight="1" x14ac:dyDescent="0.2">
      <c r="L180" s="5"/>
      <c r="M180" s="5"/>
    </row>
    <row r="181" spans="8:13" ht="20" customHeight="1" x14ac:dyDescent="0.2">
      <c r="L181" s="5"/>
      <c r="M181" s="5"/>
    </row>
    <row r="182" spans="8:13" ht="20" customHeight="1" x14ac:dyDescent="0.2">
      <c r="L182" s="5"/>
      <c r="M182" s="5"/>
    </row>
    <row r="183" spans="8:13" ht="20" customHeight="1" x14ac:dyDescent="0.2">
      <c r="H183" s="49"/>
      <c r="I183" s="49"/>
      <c r="L183" s="5"/>
      <c r="M183" s="5"/>
    </row>
    <row r="184" spans="8:13" ht="20" customHeight="1" x14ac:dyDescent="0.2">
      <c r="H184" s="49"/>
      <c r="I184" s="49"/>
      <c r="L184" s="5"/>
      <c r="M184" s="5"/>
    </row>
    <row r="185" spans="8:13" ht="20" customHeight="1" x14ac:dyDescent="0.2">
      <c r="H185" s="49"/>
      <c r="I185" s="49"/>
      <c r="L185" s="5"/>
      <c r="M185" s="5"/>
    </row>
  </sheetData>
  <conditionalFormatting sqref="F54:F141">
    <cfRule type="cellIs" dxfId="18" priority="17" operator="greaterThan">
      <formula>41.5</formula>
    </cfRule>
  </conditionalFormatting>
  <conditionalFormatting sqref="F54:F164">
    <cfRule type="cellIs" dxfId="17" priority="14" operator="equal">
      <formula>42</formula>
    </cfRule>
    <cfRule type="cellIs" dxfId="16" priority="16" operator="lessThan">
      <formula>42</formula>
    </cfRule>
  </conditionalFormatting>
  <conditionalFormatting sqref="F54:G138 F139:F141 G139:G164">
    <cfRule type="cellIs" dxfId="15" priority="21" operator="greaterThan">
      <formula>42</formula>
    </cfRule>
  </conditionalFormatting>
  <conditionalFormatting sqref="F54:G164">
    <cfRule type="cellIs" dxfId="14" priority="19" operator="greaterThan">
      <formula>32</formula>
    </cfRule>
  </conditionalFormatting>
  <conditionalFormatting sqref="G54:G164">
    <cfRule type="cellIs" dxfId="13" priority="13" operator="equal">
      <formula>32</formula>
    </cfRule>
    <cfRule type="cellIs" dxfId="12" priority="15" operator="lessThan">
      <formula>32</formula>
    </cfRule>
    <cfRule type="cellIs" dxfId="11" priority="18" operator="greaterThan">
      <formula>31.5</formula>
    </cfRule>
  </conditionalFormatting>
  <conditionalFormatting sqref="H54:H164">
    <cfRule type="cellIs" dxfId="10" priority="6" operator="lessThan">
      <formula>74</formula>
    </cfRule>
  </conditionalFormatting>
  <conditionalFormatting sqref="H54:I138 H139:H164">
    <cfRule type="cellIs" dxfId="9" priority="12" operator="greaterThan">
      <formula>75</formula>
    </cfRule>
  </conditionalFormatting>
  <conditionalFormatting sqref="H54:I164">
    <cfRule type="containsText" dxfId="8" priority="5" operator="containsText" text="N">
      <formula>NOT(ISERROR(SEARCH("N",H54)))</formula>
    </cfRule>
  </conditionalFormatting>
  <conditionalFormatting sqref="I54:I141">
    <cfRule type="cellIs" dxfId="7" priority="7" operator="lessThan">
      <formula>75</formula>
    </cfRule>
    <cfRule type="cellIs" dxfId="6" priority="8" operator="greaterThan">
      <formula>74</formula>
    </cfRule>
    <cfRule type="cellIs" dxfId="5" priority="9" operator="greaterThan">
      <formula>74</formula>
    </cfRule>
  </conditionalFormatting>
  <conditionalFormatting sqref="I139:I141">
    <cfRule type="cellIs" dxfId="4" priority="11" operator="greaterThan">
      <formula>75</formula>
    </cfRule>
  </conditionalFormatting>
  <conditionalFormatting sqref="I142:I164">
    <cfRule type="cellIs" dxfId="3" priority="4" operator="equal">
      <formula>"Y"</formula>
    </cfRule>
  </conditionalFormatting>
  <hyperlinks>
    <hyperlink ref="D1" r:id="rId1" tooltip="Click here to sort" display="javascript:__doPostBack('ctl00$ctl00$mbc$lbc$RadGrid1$ctl00$ctl02$ctl00$ctl07','')" xr:uid="{0FF196B7-4C4D-F54D-99F7-D0C8F8D90A1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Included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Stopher, Lucy</dc:creator>
  <cp:keywords/>
  <dc:description/>
  <cp:lastModifiedBy>Andreea Slavescu</cp:lastModifiedBy>
  <cp:revision/>
  <dcterms:created xsi:type="dcterms:W3CDTF">2023-12-06T02:04:09Z</dcterms:created>
  <dcterms:modified xsi:type="dcterms:W3CDTF">2024-03-25T13:33:41Z</dcterms:modified>
  <cp:category/>
  <cp:contentStatus/>
</cp:coreProperties>
</file>