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혜\Desktop\예제파일\예제파일정리\"/>
    </mc:Choice>
  </mc:AlternateContent>
  <bookViews>
    <workbookView xWindow="0" yWindow="0" windowWidth="15345" windowHeight="4425" activeTab="3" xr2:uid="{00000000-000D-0000-FFFF-FFFF00000000}"/>
  </bookViews>
  <sheets>
    <sheet name="서울" sheetId="1" r:id="rId1"/>
    <sheet name="부산" sheetId="4" r:id="rId2"/>
    <sheet name="대구" sheetId="5" r:id="rId3"/>
    <sheet name="파주" sheetId="6" r:id="rId4"/>
    <sheet name="대전" sheetId="7" r:id="rId5"/>
    <sheet name="가격표" sheetId="3" r:id="rId6"/>
  </sheets>
  <definedNames>
    <definedName name="판매량">가격표!$A$40:$D$65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F15" i="7" l="1"/>
  <c r="E15" i="7"/>
  <c r="F14" i="7"/>
  <c r="G14" i="7" s="1"/>
  <c r="E14" i="7"/>
  <c r="F13" i="7"/>
  <c r="G13" i="7" s="1"/>
  <c r="E13" i="7"/>
  <c r="F12" i="7"/>
  <c r="E12" i="7"/>
  <c r="F11" i="7"/>
  <c r="E11" i="7"/>
  <c r="F10" i="7"/>
  <c r="E10" i="7"/>
  <c r="F9" i="7"/>
  <c r="G9" i="7" s="1"/>
  <c r="E9" i="7"/>
  <c r="F8" i="7"/>
  <c r="E8" i="7"/>
  <c r="F7" i="7"/>
  <c r="E7" i="7"/>
  <c r="F6" i="7"/>
  <c r="E6" i="7"/>
  <c r="F5" i="7"/>
  <c r="G5" i="7" s="1"/>
  <c r="E5" i="7"/>
  <c r="F4" i="7"/>
  <c r="E4" i="7"/>
  <c r="F3" i="7"/>
  <c r="E3" i="7"/>
  <c r="F2" i="7"/>
  <c r="E2" i="7"/>
  <c r="F19" i="6"/>
  <c r="E19" i="6"/>
  <c r="F18" i="6"/>
  <c r="E18" i="6"/>
  <c r="G18" i="6" s="1"/>
  <c r="F17" i="6"/>
  <c r="G17" i="6" s="1"/>
  <c r="E17" i="6"/>
  <c r="F16" i="6"/>
  <c r="E16" i="6"/>
  <c r="G16" i="6" s="1"/>
  <c r="F15" i="6"/>
  <c r="E15" i="6"/>
  <c r="F14" i="6"/>
  <c r="E14" i="6"/>
  <c r="G14" i="6" s="1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19" i="5"/>
  <c r="E19" i="5"/>
  <c r="G19" i="5" s="1"/>
  <c r="F18" i="5"/>
  <c r="E18" i="5"/>
  <c r="F17" i="5"/>
  <c r="E17" i="5"/>
  <c r="G17" i="5" s="1"/>
  <c r="G16" i="5"/>
  <c r="F16" i="5"/>
  <c r="E16" i="5"/>
  <c r="F15" i="5"/>
  <c r="E15" i="5"/>
  <c r="G15" i="5" s="1"/>
  <c r="F14" i="5"/>
  <c r="E14" i="5"/>
  <c r="G14" i="5" s="1"/>
  <c r="F13" i="5"/>
  <c r="E13" i="5"/>
  <c r="G13" i="5" s="1"/>
  <c r="F12" i="5"/>
  <c r="E12" i="5"/>
  <c r="G12" i="5" s="1"/>
  <c r="F11" i="5"/>
  <c r="E11" i="5"/>
  <c r="G11" i="5" s="1"/>
  <c r="F10" i="5"/>
  <c r="E10" i="5"/>
  <c r="G10" i="5" s="1"/>
  <c r="F9" i="5"/>
  <c r="E9" i="5"/>
  <c r="F8" i="5"/>
  <c r="E8" i="5"/>
  <c r="F7" i="5"/>
  <c r="E7" i="5"/>
  <c r="F6" i="5"/>
  <c r="E6" i="5"/>
  <c r="G6" i="5" s="1"/>
  <c r="F5" i="5"/>
  <c r="E5" i="5"/>
  <c r="G5" i="5" s="1"/>
  <c r="F4" i="5"/>
  <c r="E4" i="5"/>
  <c r="G4" i="5" s="1"/>
  <c r="F3" i="5"/>
  <c r="E3" i="5"/>
  <c r="F2" i="5"/>
  <c r="E2" i="5"/>
  <c r="G2" i="5" s="1"/>
  <c r="E13" i="4"/>
  <c r="F13" i="4"/>
  <c r="E14" i="4"/>
  <c r="F14" i="4"/>
  <c r="E15" i="4"/>
  <c r="F15" i="4"/>
  <c r="E16" i="4"/>
  <c r="F16" i="4"/>
  <c r="E17" i="4"/>
  <c r="F17" i="4"/>
  <c r="G17" i="4" s="1"/>
  <c r="E18" i="4"/>
  <c r="F18" i="4"/>
  <c r="E19" i="4"/>
  <c r="F19" i="4"/>
  <c r="E2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3" i="1"/>
  <c r="G3" i="1" s="1"/>
  <c r="F3" i="1"/>
  <c r="E4" i="1"/>
  <c r="F4" i="1"/>
  <c r="E5" i="1"/>
  <c r="F5" i="1"/>
  <c r="E6" i="1"/>
  <c r="G6" i="1" s="1"/>
  <c r="F6" i="1"/>
  <c r="E7" i="1"/>
  <c r="F7" i="1"/>
  <c r="G7" i="1"/>
  <c r="E8" i="1"/>
  <c r="F8" i="1"/>
  <c r="E9" i="1"/>
  <c r="F9" i="1"/>
  <c r="E10" i="1"/>
  <c r="F10" i="1"/>
  <c r="G10" i="1" s="1"/>
  <c r="E11" i="1"/>
  <c r="G11" i="1" s="1"/>
  <c r="F11" i="1"/>
  <c r="E12" i="1"/>
  <c r="F12" i="1"/>
  <c r="F2" i="1"/>
  <c r="E2" i="1"/>
  <c r="G2" i="1" s="1"/>
  <c r="G2" i="6" l="1"/>
  <c r="G3" i="6"/>
  <c r="G7" i="6"/>
  <c r="G11" i="6"/>
  <c r="G3" i="4"/>
  <c r="G9" i="4"/>
  <c r="G11" i="4"/>
  <c r="G18" i="4"/>
  <c r="G16" i="4"/>
  <c r="G14" i="4"/>
  <c r="G8" i="4"/>
  <c r="G19" i="4"/>
  <c r="G15" i="4"/>
  <c r="G13" i="4"/>
  <c r="G12" i="1"/>
  <c r="G9" i="1"/>
  <c r="G4" i="1"/>
  <c r="G8" i="5"/>
  <c r="G2" i="7"/>
  <c r="G4" i="7"/>
  <c r="G6" i="7"/>
  <c r="G8" i="7"/>
  <c r="G10" i="7"/>
  <c r="G12" i="7"/>
  <c r="G15" i="6"/>
  <c r="G8" i="1"/>
  <c r="G5" i="1"/>
  <c r="G7" i="4"/>
  <c r="G3" i="5"/>
  <c r="G7" i="5"/>
  <c r="G9" i="5"/>
  <c r="G18" i="5"/>
  <c r="G4" i="6"/>
  <c r="G6" i="6"/>
  <c r="G8" i="6"/>
  <c r="G10" i="6"/>
  <c r="G12" i="6"/>
  <c r="G19" i="6"/>
  <c r="G7" i="7"/>
  <c r="G11" i="7"/>
  <c r="G15" i="7"/>
  <c r="G3" i="7"/>
  <c r="G13" i="6"/>
  <c r="G9" i="6"/>
  <c r="G5" i="6"/>
  <c r="G4" i="4"/>
  <c r="G6" i="4"/>
  <c r="G5" i="4"/>
  <c r="G10" i="4"/>
  <c r="G12" i="4"/>
  <c r="G2" i="4"/>
</calcChain>
</file>

<file path=xl/sharedStrings.xml><?xml version="1.0" encoding="utf-8"?>
<sst xmlns="http://schemas.openxmlformats.org/spreadsheetml/2006/main" count="286" uniqueCount="95">
  <si>
    <t>판매량</t>
    <phoneticPr fontId="1" type="noConversion"/>
  </si>
  <si>
    <t>일시</t>
    <phoneticPr fontId="1" type="noConversion"/>
  </si>
  <si>
    <t>할인율</t>
    <phoneticPr fontId="1" type="noConversion"/>
  </si>
  <si>
    <t>결재방법</t>
    <phoneticPr fontId="1" type="noConversion"/>
  </si>
  <si>
    <t>고객번호</t>
    <phoneticPr fontId="1" type="noConversion"/>
  </si>
  <si>
    <t>Item No</t>
    <phoneticPr fontId="1" type="noConversion"/>
  </si>
  <si>
    <t>매출액</t>
    <phoneticPr fontId="1" type="noConversion"/>
  </si>
  <si>
    <t>0018</t>
    <phoneticPr fontId="1" type="noConversion"/>
  </si>
  <si>
    <t>0017</t>
    <phoneticPr fontId="1" type="noConversion"/>
  </si>
  <si>
    <t>0002</t>
    <phoneticPr fontId="1" type="noConversion"/>
  </si>
  <si>
    <t>0025</t>
    <phoneticPr fontId="1" type="noConversion"/>
  </si>
  <si>
    <t>0011</t>
    <phoneticPr fontId="1" type="noConversion"/>
  </si>
  <si>
    <t>0019</t>
    <phoneticPr fontId="1" type="noConversion"/>
  </si>
  <si>
    <t>0021</t>
    <phoneticPr fontId="1" type="noConversion"/>
  </si>
  <si>
    <t>비고</t>
    <phoneticPr fontId="1" type="noConversion"/>
  </si>
  <si>
    <t>카드</t>
    <phoneticPr fontId="1" type="noConversion"/>
  </si>
  <si>
    <t>현금</t>
    <phoneticPr fontId="1" type="noConversion"/>
  </si>
  <si>
    <t>단가</t>
    <phoneticPr fontId="1" type="noConversion"/>
  </si>
  <si>
    <t>Item NO</t>
    <phoneticPr fontId="1" type="noConversion"/>
  </si>
  <si>
    <t>Product</t>
    <phoneticPr fontId="1" type="noConversion"/>
  </si>
  <si>
    <t>Discount</t>
    <phoneticPr fontId="1" type="noConversion"/>
  </si>
  <si>
    <t>0021</t>
  </si>
  <si>
    <t>0021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</si>
  <si>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</si>
  <si>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</si>
  <si>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</si>
  <si>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</si>
  <si>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</si>
  <si>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</si>
  <si>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</si>
  <si>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</si>
  <si>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</si>
  <si>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</si>
  <si>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</si>
  <si>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</si>
  <si>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</si>
  <si>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</si>
  <si>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</si>
  <si>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</si>
  <si>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</si>
  <si>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</si>
  <si>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</si>
  <si>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</si>
  <si>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0022</t>
  </si>
  <si>
    <t>0023</t>
  </si>
  <si>
    <t>0024</t>
  </si>
  <si>
    <t>0025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</si>
  <si>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</si>
  <si>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</si>
  <si>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</si>
  <si>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</si>
  <si>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</si>
  <si>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</si>
  <si>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</si>
  <si>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</si>
  <si>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</si>
  <si>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</si>
  <si>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</si>
  <si>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</si>
  <si>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</si>
  <si>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</si>
  <si>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</si>
  <si>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</si>
  <si>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</si>
  <si>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</si>
  <si>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</si>
  <si>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</si>
  <si>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</si>
  <si>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</si>
  <si>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</si>
  <si>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</si>
  <si>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</si>
  <si>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Price $</t>
    <phoneticPr fontId="1" type="noConversion"/>
  </si>
  <si>
    <t>판매량</t>
    <phoneticPr fontId="1" type="noConversion"/>
  </si>
  <si>
    <t>재고</t>
    <phoneticPr fontId="1" type="noConversion"/>
  </si>
  <si>
    <t>구매량</t>
    <phoneticPr fontId="1" type="noConversion"/>
  </si>
  <si>
    <t>0006</t>
    <phoneticPr fontId="1" type="noConversion"/>
  </si>
  <si>
    <t>0017</t>
    <phoneticPr fontId="1" type="noConversion"/>
  </si>
  <si>
    <t>0015</t>
    <phoneticPr fontId="1" type="noConversion"/>
  </si>
  <si>
    <t>0024</t>
    <phoneticPr fontId="1" type="noConversion"/>
  </si>
  <si>
    <t>0019</t>
    <phoneticPr fontId="1" type="noConversion"/>
  </si>
  <si>
    <t>0011</t>
    <phoneticPr fontId="1" type="noConversion"/>
  </si>
  <si>
    <t>0002</t>
    <phoneticPr fontId="1" type="noConversion"/>
  </si>
  <si>
    <t>0023</t>
    <phoneticPr fontId="1" type="noConversion"/>
  </si>
  <si>
    <t>0005</t>
    <phoneticPr fontId="1" type="noConversion"/>
  </si>
  <si>
    <t>0010</t>
    <phoneticPr fontId="1" type="noConversion"/>
  </si>
  <si>
    <t>0025</t>
    <phoneticPr fontId="1" type="noConversion"/>
  </si>
  <si>
    <t>0009</t>
    <phoneticPr fontId="1" type="noConversion"/>
  </si>
  <si>
    <t>0003</t>
    <phoneticPr fontId="1" type="noConversion"/>
  </si>
  <si>
    <t>0016</t>
    <phoneticPr fontId="1" type="noConversion"/>
  </si>
  <si>
    <t>0007</t>
    <phoneticPr fontId="1" type="noConversion"/>
  </si>
  <si>
    <t>0020</t>
    <phoneticPr fontId="1" type="noConversion"/>
  </si>
  <si>
    <t>0008</t>
    <phoneticPr fontId="1" type="noConversion"/>
  </si>
  <si>
    <t>0021</t>
    <phoneticPr fontId="1" type="noConversion"/>
  </si>
  <si>
    <t>0013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</si>
</sst>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K14" sqref="K14"/>
    </sheetView>
  </sheetViews>
  <sheetFormatPr defaultColWidth="9" defaultRowHeight="13.5" x14ac:dyDescent="0.3"/>
  <cols>
    <col min="1" max="1" width="11.125" style="1" bestFit="1" customWidth="1"/>
    <col min="2" max="3" width="9" style="1"/>
    <col min="4" max="4" width="7.375" style="1" customWidth="1"/>
    <col min="5" max="8" width="9" style="1"/>
    <col min="9" max="9" width="11.375" style="1" bestFit="1" customWidth="1"/>
    <col min="10" max="16384" width="9" style="1"/>
  </cols>
  <sheetData>
    <row r="1" spans="1:9" x14ac:dyDescent="0.3">
      <c r="A1" s="4" t="s">
        <v>1</v>
      </c>
      <c r="B1" s="4" t="s">
        <v>4</v>
      </c>
      <c r="C1" s="4" t="s">
        <v>5</v>
      </c>
      <c r="D1" s="4" t="s">
        <v>0</v>
      </c>
      <c r="E1" s="4" t="s">
        <v>17</v>
      </c>
      <c r="F1" s="4" t="s">
        <v>2</v>
      </c>
      <c r="G1" s="4" t="s">
        <v>6</v>
      </c>
      <c r="H1" s="4" t="s">
        <v>3</v>
      </c>
      <c r="I1" s="4" t="s">
        <v>14</v>
      </c>
    </row>
    <row r="2" spans="1:9" x14ac:dyDescent="0.3">
      <c r="A2" s="2">
        <v>42737</v>
      </c>
      <c r="B2" s="1">
        <v>2009001</v>
      </c>
      <c r="C2" s="3" t="s">
        <v>7</v>
      </c>
      <c r="D2" s="1">
        <v>2</v>
      </c>
      <c r="E2" s="1">
        <f>VLOOKUP(C2,가격표!$A$2:$E$26,3,0)</f>
        <v>32</v>
      </c>
      <c r="F2" s="1">
        <f>VLOOKUP(C2,가격표!$A$2:$E$26,4,0)</f>
        <v>0</v>
      </c>
      <c r="G2" s="1">
        <f>D2*E2*(1-F2)</f>
        <v>64</v>
      </c>
      <c r="H2" s="4" t="s">
        <v>15</v>
      </c>
      <c r="I2" s="4"/>
    </row>
    <row r="3" spans="1:9" x14ac:dyDescent="0.3">
      <c r="A3" s="2">
        <v>42737</v>
      </c>
      <c r="B3" s="1">
        <v>2009001</v>
      </c>
      <c r="C3" s="3" t="s">
        <v>22</v>
      </c>
      <c r="D3" s="1">
        <v>3</v>
      </c>
      <c r="E3" s="1">
        <f>VLOOKUP(C3,가격표!$A$2:$E$26,3,0)</f>
        <v>15</v>
      </c>
      <c r="F3" s="1">
        <f>VLOOKUP(C3,가격표!$A$2:$E$26,4,0)</f>
        <v>0.1</v>
      </c>
      <c r="G3" s="1">
        <f t="shared" ref="G3:G12" si="0">D3*E3*(1-F3)</f>
        <v>40.5</v>
      </c>
      <c r="H3" s="4" t="s">
        <v>15</v>
      </c>
      <c r="I3" s="4"/>
    </row>
    <row r="4" spans="1:9" x14ac:dyDescent="0.3">
      <c r="A4" s="2">
        <v>42737</v>
      </c>
      <c r="B4" s="1">
        <v>2009001</v>
      </c>
      <c r="C4" s="3" t="s">
        <v>8</v>
      </c>
      <c r="D4" s="1">
        <v>2</v>
      </c>
      <c r="E4" s="1">
        <f>VLOOKUP(C4,가격표!$A$2:$E$26,3,0)</f>
        <v>65</v>
      </c>
      <c r="F4" s="1">
        <f>VLOOKUP(C4,가격표!$A$2:$E$26,4,0)</f>
        <v>0</v>
      </c>
      <c r="G4" s="1">
        <f t="shared" si="0"/>
        <v>130</v>
      </c>
      <c r="H4" s="4" t="s">
        <v>15</v>
      </c>
      <c r="I4" s="4"/>
    </row>
    <row r="5" spans="1:9" x14ac:dyDescent="0.3">
      <c r="A5" s="2">
        <v>42737</v>
      </c>
      <c r="B5" s="1">
        <v>2009001</v>
      </c>
      <c r="C5" s="3" t="s">
        <v>9</v>
      </c>
      <c r="D5" s="1">
        <v>5</v>
      </c>
      <c r="E5" s="1">
        <f>VLOOKUP(C5,가격표!$A$2:$E$26,3,0)</f>
        <v>15</v>
      </c>
      <c r="F5" s="1">
        <f>VLOOKUP(C5,가격표!$A$2:$E$26,4,0)</f>
        <v>0</v>
      </c>
      <c r="G5" s="1">
        <f t="shared" si="0"/>
        <v>75</v>
      </c>
      <c r="H5" s="4" t="s">
        <v>15</v>
      </c>
      <c r="I5" s="4"/>
    </row>
    <row r="6" spans="1:9" x14ac:dyDescent="0.3">
      <c r="A6" s="2">
        <v>42737</v>
      </c>
      <c r="B6" s="1">
        <v>2009001</v>
      </c>
      <c r="C6" s="3" t="s">
        <v>10</v>
      </c>
      <c r="D6" s="1">
        <v>1</v>
      </c>
      <c r="E6" s="1">
        <f>VLOOKUP(C6,가격표!$A$2:$E$26,3,0)</f>
        <v>25</v>
      </c>
      <c r="F6" s="1">
        <f>VLOOKUP(C6,가격표!$A$2:$E$26,4,0)</f>
        <v>0</v>
      </c>
      <c r="G6" s="1">
        <f t="shared" si="0"/>
        <v>25</v>
      </c>
      <c r="H6" s="4" t="s">
        <v>15</v>
      </c>
      <c r="I6" s="4"/>
    </row>
    <row r="7" spans="1:9" x14ac:dyDescent="0.3">
      <c r="A7" s="2">
        <v>42737</v>
      </c>
      <c r="B7" s="1">
        <v>2009001</v>
      </c>
      <c r="C7" s="3" t="s">
        <v>11</v>
      </c>
      <c r="D7" s="1">
        <v>1</v>
      </c>
      <c r="E7" s="1">
        <f>VLOOKUP(C7,가격표!$A$2:$E$26,3,0)</f>
        <v>32</v>
      </c>
      <c r="F7" s="1">
        <f>VLOOKUP(C7,가격표!$A$2:$E$26,4,0)</f>
        <v>0.03</v>
      </c>
      <c r="G7" s="1">
        <f t="shared" si="0"/>
        <v>31.04</v>
      </c>
      <c r="H7" s="4" t="s">
        <v>15</v>
      </c>
      <c r="I7" s="4"/>
    </row>
    <row r="8" spans="1:9" x14ac:dyDescent="0.3">
      <c r="A8" s="2">
        <v>42737</v>
      </c>
      <c r="B8" s="1">
        <v>2014841</v>
      </c>
      <c r="C8" s="3" t="s">
        <v>7</v>
      </c>
      <c r="D8" s="1">
        <v>1</v>
      </c>
      <c r="E8" s="1">
        <f>VLOOKUP(C8,가격표!$A$2:$E$26,3,0)</f>
        <v>32</v>
      </c>
      <c r="F8" s="1">
        <f>VLOOKUP(C8,가격표!$A$2:$E$26,4,0)</f>
        <v>0</v>
      </c>
      <c r="G8" s="1">
        <f t="shared" si="0"/>
        <v>32</v>
      </c>
      <c r="H8" s="4" t="s">
        <v>16</v>
      </c>
      <c r="I8" s="4"/>
    </row>
    <row r="9" spans="1:9" x14ac:dyDescent="0.3">
      <c r="A9" s="2">
        <v>42737</v>
      </c>
      <c r="B9" s="1">
        <v>2014841</v>
      </c>
      <c r="C9" s="3" t="s">
        <v>12</v>
      </c>
      <c r="D9" s="1">
        <v>1</v>
      </c>
      <c r="E9" s="1">
        <f>VLOOKUP(C9,가격표!$A$2:$E$26,3,0)</f>
        <v>14</v>
      </c>
      <c r="F9" s="1">
        <f>VLOOKUP(C9,가격표!$A$2:$E$26,4,0)</f>
        <v>0</v>
      </c>
      <c r="G9" s="1">
        <f t="shared" si="0"/>
        <v>14</v>
      </c>
      <c r="H9" s="4" t="s">
        <v>16</v>
      </c>
      <c r="I9" s="4"/>
    </row>
    <row r="10" spans="1:9" x14ac:dyDescent="0.3">
      <c r="A10" s="2">
        <v>42737</v>
      </c>
      <c r="B10" s="1">
        <v>2014841</v>
      </c>
      <c r="C10" s="3" t="s">
        <v>13</v>
      </c>
      <c r="D10" s="1">
        <v>1</v>
      </c>
      <c r="E10" s="1">
        <f>VLOOKUP(C10,가격표!$A$2:$E$26,3,0)</f>
        <v>15</v>
      </c>
      <c r="F10" s="1">
        <f>VLOOKUP(C10,가격표!$A$2:$E$26,4,0)</f>
        <v>0.1</v>
      </c>
      <c r="G10" s="1">
        <f t="shared" si="0"/>
        <v>13.5</v>
      </c>
      <c r="H10" s="4" t="s">
        <v>16</v>
      </c>
      <c r="I10" s="4"/>
    </row>
    <row r="11" spans="1:9" x14ac:dyDescent="0.3">
      <c r="A11" s="2">
        <v>42737</v>
      </c>
      <c r="B11" s="1">
        <v>2014841</v>
      </c>
      <c r="C11" s="3" t="s">
        <v>7</v>
      </c>
      <c r="D11" s="1">
        <v>3</v>
      </c>
      <c r="E11" s="1">
        <f>VLOOKUP(C11,가격표!$A$2:$E$26,3,0)</f>
        <v>32</v>
      </c>
      <c r="F11" s="1">
        <f>VLOOKUP(C11,가격표!$A$2:$E$26,4,0)</f>
        <v>0</v>
      </c>
      <c r="G11" s="1">
        <f t="shared" si="0"/>
        <v>96</v>
      </c>
      <c r="H11" s="4" t="s">
        <v>16</v>
      </c>
      <c r="I11" s="4"/>
    </row>
    <row r="12" spans="1:9" x14ac:dyDescent="0.3">
      <c r="A12" s="2">
        <v>42737</v>
      </c>
      <c r="B12" s="1">
        <v>2014841</v>
      </c>
      <c r="C12" s="3" t="s">
        <v>10</v>
      </c>
      <c r="D12" s="1">
        <v>2</v>
      </c>
      <c r="E12" s="1">
        <f>VLOOKUP(C12,가격표!$A$2:$E$26,3,0)</f>
        <v>25</v>
      </c>
      <c r="F12" s="1">
        <f>VLOOKUP(C12,가격표!$A$2:$E$26,4,0)</f>
        <v>0</v>
      </c>
      <c r="G12" s="1">
        <f t="shared" si="0"/>
        <v>50</v>
      </c>
      <c r="H12" s="4" t="s">
        <v>16</v>
      </c>
      <c r="I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J1" sqref="J1:M1048576"/>
    </sheetView>
  </sheetViews>
  <sheetFormatPr defaultColWidth="9" defaultRowHeight="13.5" x14ac:dyDescent="0.3"/>
  <cols>
    <col min="1" max="1" width="10" style="1" bestFit="1" customWidth="1"/>
    <col min="2" max="3" width="9" style="1"/>
    <col min="4" max="4" width="7.375" style="1" customWidth="1"/>
    <col min="5" max="8" width="9" style="1"/>
    <col min="9" max="9" width="11.375" style="1" bestFit="1" customWidth="1"/>
    <col min="10" max="16384" width="9" style="1"/>
  </cols>
  <sheetData>
    <row r="1" spans="1:9" x14ac:dyDescent="0.3">
      <c r="A1" s="4" t="s">
        <v>1</v>
      </c>
      <c r="B1" s="4" t="s">
        <v>4</v>
      </c>
      <c r="C1" s="4" t="s">
        <v>5</v>
      </c>
      <c r="D1" s="4" t="s">
        <v>0</v>
      </c>
      <c r="E1" s="4" t="s">
        <v>17</v>
      </c>
      <c r="F1" s="4" t="s">
        <v>2</v>
      </c>
      <c r="G1" s="4" t="s">
        <v>6</v>
      </c>
      <c r="H1" s="4" t="s">
        <v>3</v>
      </c>
      <c r="I1" s="4" t="s">
        <v>14</v>
      </c>
    </row>
    <row r="2" spans="1:9" x14ac:dyDescent="0.3">
      <c r="A2" s="2">
        <v>42737</v>
      </c>
      <c r="B2" s="1">
        <v>2009003</v>
      </c>
      <c r="C2" s="3" t="s">
        <v>76</v>
      </c>
      <c r="D2" s="1">
        <v>2</v>
      </c>
      <c r="E2" s="1">
        <f>VLOOKUP(C2,가격표!$A$2:$E$26,3,0)</f>
        <v>12</v>
      </c>
      <c r="F2" s="1">
        <f>VLOOKUP(C2,가격표!$A$2:$E$26,4,0)</f>
        <v>0</v>
      </c>
      <c r="G2" s="1">
        <f>D2*E2*(1-F2)</f>
        <v>24</v>
      </c>
      <c r="H2" s="4" t="s">
        <v>15</v>
      </c>
    </row>
    <row r="3" spans="1:9" x14ac:dyDescent="0.3">
      <c r="A3" s="2">
        <v>42737</v>
      </c>
      <c r="B3" s="1">
        <v>2009003</v>
      </c>
      <c r="C3" s="3" t="s">
        <v>77</v>
      </c>
      <c r="D3" s="1">
        <v>3</v>
      </c>
      <c r="E3" s="1">
        <f>VLOOKUP(C3,가격표!$A$2:$E$26,3,0)</f>
        <v>65</v>
      </c>
      <c r="F3" s="1">
        <f>VLOOKUP(C3,가격표!$A$2:$E$26,4,0)</f>
        <v>0</v>
      </c>
      <c r="G3" s="1">
        <f t="shared" ref="G3:G12" si="0">D3*E3*(1-F3)</f>
        <v>195</v>
      </c>
      <c r="H3" s="4" t="s">
        <v>15</v>
      </c>
    </row>
    <row r="4" spans="1:9" x14ac:dyDescent="0.3">
      <c r="A4" s="2">
        <v>42737</v>
      </c>
      <c r="B4" s="1">
        <v>2009003</v>
      </c>
      <c r="C4" s="3" t="s">
        <v>76</v>
      </c>
      <c r="D4" s="1">
        <v>2</v>
      </c>
      <c r="E4" s="1">
        <f>VLOOKUP(C4,가격표!$A$2:$E$26,3,0)</f>
        <v>12</v>
      </c>
      <c r="F4" s="1">
        <f>VLOOKUP(C4,가격표!$A$2:$E$26,4,0)</f>
        <v>0</v>
      </c>
      <c r="G4" s="1">
        <f t="shared" si="0"/>
        <v>24</v>
      </c>
      <c r="H4" s="4" t="s">
        <v>15</v>
      </c>
    </row>
    <row r="5" spans="1:9" x14ac:dyDescent="0.3">
      <c r="A5" s="2">
        <v>42737</v>
      </c>
      <c r="B5" s="1">
        <v>2009003</v>
      </c>
      <c r="C5" s="3" t="s">
        <v>78</v>
      </c>
      <c r="D5" s="1">
        <v>5</v>
      </c>
      <c r="E5" s="1">
        <f>VLOOKUP(C5,가격표!$A$2:$E$26,3,0)</f>
        <v>110</v>
      </c>
      <c r="F5" s="1">
        <f>VLOOKUP(C5,가격표!$A$2:$E$26,4,0)</f>
        <v>0</v>
      </c>
      <c r="G5" s="1">
        <f t="shared" si="0"/>
        <v>550</v>
      </c>
      <c r="H5" s="4" t="s">
        <v>15</v>
      </c>
    </row>
    <row r="6" spans="1:9" x14ac:dyDescent="0.3">
      <c r="A6" s="2">
        <v>42737</v>
      </c>
      <c r="B6" s="1">
        <v>2009003</v>
      </c>
      <c r="C6" s="3" t="s">
        <v>79</v>
      </c>
      <c r="D6" s="1">
        <v>1</v>
      </c>
      <c r="E6" s="1">
        <f>VLOOKUP(C6,가격표!$A$2:$E$26,3,0)</f>
        <v>10</v>
      </c>
      <c r="F6" s="1">
        <f>VLOOKUP(C6,가격표!$A$2:$E$26,4,0)</f>
        <v>0</v>
      </c>
      <c r="G6" s="1">
        <f t="shared" si="0"/>
        <v>10</v>
      </c>
      <c r="H6" s="4" t="s">
        <v>15</v>
      </c>
    </row>
    <row r="7" spans="1:9" x14ac:dyDescent="0.3">
      <c r="A7" s="2">
        <v>42737</v>
      </c>
      <c r="B7" s="1">
        <v>2009003</v>
      </c>
      <c r="C7" s="3" t="s">
        <v>80</v>
      </c>
      <c r="D7" s="1">
        <v>1</v>
      </c>
      <c r="E7" s="1">
        <f>VLOOKUP(C7,가격표!$A$2:$E$26,3,0)</f>
        <v>14</v>
      </c>
      <c r="F7" s="1">
        <f>VLOOKUP(C7,가격표!$A$2:$E$26,4,0)</f>
        <v>0</v>
      </c>
      <c r="G7" s="1">
        <f t="shared" si="0"/>
        <v>14</v>
      </c>
      <c r="H7" s="4" t="s">
        <v>15</v>
      </c>
    </row>
    <row r="8" spans="1:9" x14ac:dyDescent="0.3">
      <c r="A8" s="2">
        <v>42737</v>
      </c>
      <c r="B8" s="1">
        <v>2009003</v>
      </c>
      <c r="C8" s="3" t="s">
        <v>81</v>
      </c>
      <c r="D8" s="1">
        <v>1</v>
      </c>
      <c r="E8" s="1">
        <f>VLOOKUP(C8,가격표!$A$2:$E$26,3,0)</f>
        <v>32</v>
      </c>
      <c r="F8" s="1">
        <f>VLOOKUP(C8,가격표!$A$2:$E$26,4,0)</f>
        <v>0.03</v>
      </c>
      <c r="G8" s="1">
        <f t="shared" si="0"/>
        <v>31.04</v>
      </c>
      <c r="H8" s="4" t="s">
        <v>15</v>
      </c>
    </row>
    <row r="9" spans="1:9" x14ac:dyDescent="0.3">
      <c r="A9" s="2">
        <v>42737</v>
      </c>
      <c r="B9" s="1">
        <v>2009003</v>
      </c>
      <c r="C9" s="3" t="s">
        <v>82</v>
      </c>
      <c r="D9" s="1">
        <v>1</v>
      </c>
      <c r="E9" s="1">
        <f>VLOOKUP(C9,가격표!$A$2:$E$26,3,0)</f>
        <v>15</v>
      </c>
      <c r="F9" s="1">
        <f>VLOOKUP(C9,가격표!$A$2:$E$26,4,0)</f>
        <v>0</v>
      </c>
      <c r="G9" s="1">
        <f t="shared" si="0"/>
        <v>15</v>
      </c>
      <c r="H9" s="4" t="s">
        <v>16</v>
      </c>
    </row>
    <row r="10" spans="1:9" x14ac:dyDescent="0.3">
      <c r="A10" s="2">
        <v>42737</v>
      </c>
      <c r="B10" s="1">
        <v>2016025</v>
      </c>
      <c r="C10" s="3" t="s">
        <v>83</v>
      </c>
      <c r="D10" s="1">
        <v>1</v>
      </c>
      <c r="E10" s="1">
        <f>VLOOKUP(C10,가격표!$A$2:$E$26,3,0)</f>
        <v>10</v>
      </c>
      <c r="F10" s="1">
        <f>VLOOKUP(C10,가격표!$A$2:$E$26,4,0)</f>
        <v>0</v>
      </c>
      <c r="G10" s="1">
        <f t="shared" si="0"/>
        <v>10</v>
      </c>
      <c r="H10" s="4" t="s">
        <v>16</v>
      </c>
    </row>
    <row r="11" spans="1:9" x14ac:dyDescent="0.3">
      <c r="A11" s="2">
        <v>42737</v>
      </c>
      <c r="B11" s="1">
        <v>2016025</v>
      </c>
      <c r="C11" s="3" t="s">
        <v>84</v>
      </c>
      <c r="D11" s="1">
        <v>3</v>
      </c>
      <c r="E11" s="1">
        <f>VLOOKUP(C11,가격표!$A$2:$E$26,3,0)</f>
        <v>50</v>
      </c>
      <c r="F11" s="1">
        <f>VLOOKUP(C11,가격표!$A$2:$E$26,4,0)</f>
        <v>0.1</v>
      </c>
      <c r="G11" s="1">
        <f t="shared" si="0"/>
        <v>135</v>
      </c>
      <c r="H11" s="4" t="s">
        <v>16</v>
      </c>
    </row>
    <row r="12" spans="1:9" x14ac:dyDescent="0.3">
      <c r="A12" s="2">
        <v>42737</v>
      </c>
      <c r="B12" s="1">
        <v>2016025</v>
      </c>
      <c r="C12" s="3" t="s">
        <v>87</v>
      </c>
      <c r="D12" s="1">
        <v>2</v>
      </c>
      <c r="E12" s="1">
        <f>VLOOKUP(C12,가격표!$A$2:$E$26,3,0)</f>
        <v>25</v>
      </c>
      <c r="F12" s="1">
        <f>VLOOKUP(C12,가격표!$A$2:$E$26,4,0)</f>
        <v>0</v>
      </c>
      <c r="G12" s="1">
        <f t="shared" si="0"/>
        <v>50</v>
      </c>
      <c r="H12" s="4" t="s">
        <v>16</v>
      </c>
    </row>
    <row r="13" spans="1:9" x14ac:dyDescent="0.3">
      <c r="A13" s="2">
        <v>42737</v>
      </c>
      <c r="B13" s="1">
        <v>2016025</v>
      </c>
      <c r="C13" s="5" t="s">
        <v>85</v>
      </c>
      <c r="D13" s="1">
        <v>1</v>
      </c>
      <c r="E13" s="1">
        <f>VLOOKUP(C13,가격표!$A$2:$E$26,3,0)</f>
        <v>65</v>
      </c>
      <c r="F13" s="1">
        <f>VLOOKUP(C13,가격표!$A$2:$E$26,4,0)</f>
        <v>0</v>
      </c>
      <c r="G13" s="1">
        <f t="shared" ref="G13:G19" si="1">D13*E13*(1-F13)</f>
        <v>65</v>
      </c>
      <c r="H13" s="4" t="s">
        <v>16</v>
      </c>
    </row>
    <row r="14" spans="1:9" x14ac:dyDescent="0.3">
      <c r="A14" s="2">
        <v>42737</v>
      </c>
      <c r="B14" s="1">
        <v>2016025</v>
      </c>
      <c r="C14" s="5" t="s">
        <v>23</v>
      </c>
      <c r="D14" s="1">
        <v>2</v>
      </c>
      <c r="E14" s="1">
        <f>VLOOKUP(C14,가격표!$A$2:$E$26,3,0)</f>
        <v>10</v>
      </c>
      <c r="F14" s="1">
        <f>VLOOKUP(C14,가격표!$A$2:$E$26,4,0)</f>
        <v>0.05</v>
      </c>
      <c r="G14" s="1">
        <f t="shared" si="1"/>
        <v>19</v>
      </c>
      <c r="H14" s="4" t="s">
        <v>16</v>
      </c>
    </row>
    <row r="15" spans="1:9" x14ac:dyDescent="0.3">
      <c r="A15" s="2">
        <v>42737</v>
      </c>
      <c r="B15" s="1">
        <v>2016025</v>
      </c>
      <c r="C15" s="5" t="s">
        <v>82</v>
      </c>
      <c r="D15" s="1">
        <v>3</v>
      </c>
      <c r="E15" s="1">
        <f>VLOOKUP(C15,가격표!$A$2:$E$26,3,0)</f>
        <v>15</v>
      </c>
      <c r="F15" s="1">
        <f>VLOOKUP(C15,가격표!$A$2:$E$26,4,0)</f>
        <v>0</v>
      </c>
      <c r="G15" s="1">
        <f t="shared" si="1"/>
        <v>45</v>
      </c>
      <c r="H15" s="4" t="s">
        <v>16</v>
      </c>
    </row>
    <row r="16" spans="1:9" x14ac:dyDescent="0.3">
      <c r="A16" s="2">
        <v>42737</v>
      </c>
      <c r="B16" s="1">
        <v>2016025</v>
      </c>
      <c r="C16" s="5" t="s">
        <v>86</v>
      </c>
      <c r="D16" s="1">
        <v>2</v>
      </c>
      <c r="E16" s="1">
        <f>VLOOKUP(C16,가격표!$A$2:$E$26,3,0)</f>
        <v>25</v>
      </c>
      <c r="F16" s="1">
        <f>VLOOKUP(C16,가격표!$A$2:$E$26,4,0)</f>
        <v>0</v>
      </c>
      <c r="G16" s="1">
        <f t="shared" si="1"/>
        <v>50</v>
      </c>
      <c r="H16" s="4" t="s">
        <v>16</v>
      </c>
    </row>
    <row r="17" spans="1:8" x14ac:dyDescent="0.3">
      <c r="A17" s="2">
        <v>42737</v>
      </c>
      <c r="B17" s="1">
        <v>2016025</v>
      </c>
      <c r="C17" s="5" t="s">
        <v>88</v>
      </c>
      <c r="D17" s="1">
        <v>1</v>
      </c>
      <c r="E17" s="1">
        <f>VLOOKUP(C17,가격표!$A$2:$E$26,3,0)</f>
        <v>21</v>
      </c>
      <c r="F17" s="1">
        <f>VLOOKUP(C17,가격표!$A$2:$E$26,4,0)</f>
        <v>0</v>
      </c>
      <c r="G17" s="1">
        <f t="shared" si="1"/>
        <v>21</v>
      </c>
      <c r="H17" s="4" t="s">
        <v>16</v>
      </c>
    </row>
    <row r="18" spans="1:8" x14ac:dyDescent="0.3">
      <c r="A18" s="2">
        <v>42737</v>
      </c>
      <c r="B18" s="1">
        <v>2016025</v>
      </c>
      <c r="C18" s="5" t="s">
        <v>79</v>
      </c>
      <c r="D18" s="1">
        <v>1</v>
      </c>
      <c r="E18" s="1">
        <f>VLOOKUP(C18,가격표!$A$2:$E$26,3,0)</f>
        <v>10</v>
      </c>
      <c r="F18" s="1">
        <f>VLOOKUP(C18,가격표!$A$2:$E$26,4,0)</f>
        <v>0</v>
      </c>
      <c r="G18" s="1">
        <f t="shared" si="1"/>
        <v>10</v>
      </c>
      <c r="H18" s="4" t="s">
        <v>16</v>
      </c>
    </row>
    <row r="19" spans="1:8" x14ac:dyDescent="0.3">
      <c r="A19" s="2">
        <v>42737</v>
      </c>
      <c r="B19" s="1">
        <v>2016025</v>
      </c>
      <c r="C19" s="5" t="s">
        <v>23</v>
      </c>
      <c r="D19" s="1">
        <v>1</v>
      </c>
      <c r="E19" s="1">
        <f>VLOOKUP(C19,가격표!$A$2:$E$26,3,0)</f>
        <v>10</v>
      </c>
      <c r="F19" s="1">
        <f>VLOOKUP(C19,가격표!$A$2:$E$26,4,0)</f>
        <v>0.05</v>
      </c>
      <c r="G19" s="1">
        <f t="shared" si="1"/>
        <v>9.5</v>
      </c>
      <c r="H19" s="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E21" sqref="E21"/>
    </sheetView>
  </sheetViews>
  <sheetFormatPr defaultColWidth="9" defaultRowHeight="13.5" x14ac:dyDescent="0.3"/>
  <cols>
    <col min="1" max="1" width="10" style="1" bestFit="1" customWidth="1"/>
    <col min="2" max="3" width="9" style="1"/>
    <col min="4" max="4" width="7.375" style="1" customWidth="1"/>
    <col min="5" max="8" width="9" style="1"/>
    <col min="9" max="9" width="11.375" style="1" bestFit="1" customWidth="1"/>
    <col min="10" max="16384" width="9" style="1"/>
  </cols>
  <sheetData>
    <row r="1" spans="1:9" x14ac:dyDescent="0.3">
      <c r="A1" s="4" t="s">
        <v>1</v>
      </c>
      <c r="B1" s="4" t="s">
        <v>4</v>
      </c>
      <c r="C1" s="4" t="s">
        <v>5</v>
      </c>
      <c r="D1" s="4" t="s">
        <v>0</v>
      </c>
      <c r="E1" s="4" t="s">
        <v>17</v>
      </c>
      <c r="F1" s="4" t="s">
        <v>2</v>
      </c>
      <c r="G1" s="4" t="s">
        <v>6</v>
      </c>
      <c r="H1" s="4" t="s">
        <v>3</v>
      </c>
      <c r="I1" s="4" t="s">
        <v>14</v>
      </c>
    </row>
    <row r="2" spans="1:9" x14ac:dyDescent="0.3">
      <c r="A2" s="2">
        <v>42737</v>
      </c>
      <c r="B2" s="1">
        <v>2013010</v>
      </c>
      <c r="C2" s="3" t="s">
        <v>84</v>
      </c>
      <c r="D2" s="1">
        <v>7</v>
      </c>
      <c r="E2" s="1">
        <f>VLOOKUP(C2,가격표!$A$2:$E$26,3,0)</f>
        <v>50</v>
      </c>
      <c r="F2" s="1">
        <f>VLOOKUP(C2,가격표!$A$2:$E$26,4,0)</f>
        <v>0.1</v>
      </c>
      <c r="G2" s="1">
        <f>D2*E2*(1-F2)</f>
        <v>315</v>
      </c>
      <c r="H2" s="4" t="s">
        <v>15</v>
      </c>
    </row>
    <row r="3" spans="1:9" x14ac:dyDescent="0.3">
      <c r="A3" s="2">
        <v>42737</v>
      </c>
      <c r="B3" s="1">
        <v>2013010</v>
      </c>
      <c r="C3" s="3" t="s">
        <v>89</v>
      </c>
      <c r="D3" s="1">
        <v>3</v>
      </c>
      <c r="E3" s="1">
        <f>VLOOKUP(C3,가격표!$A$2:$E$26,3,0)</f>
        <v>105</v>
      </c>
      <c r="F3" s="1">
        <f>VLOOKUP(C3,가격표!$A$2:$E$26,4,0)</f>
        <v>0</v>
      </c>
      <c r="G3" s="1">
        <f t="shared" ref="G3:G19" si="0">D3*E3*(1-F3)</f>
        <v>315</v>
      </c>
      <c r="H3" s="4" t="s">
        <v>15</v>
      </c>
    </row>
    <row r="4" spans="1:9" x14ac:dyDescent="0.3">
      <c r="A4" s="2">
        <v>42737</v>
      </c>
      <c r="B4" s="1">
        <v>2013010</v>
      </c>
      <c r="C4" s="3" t="s">
        <v>90</v>
      </c>
      <c r="D4" s="1">
        <v>2</v>
      </c>
      <c r="E4" s="1">
        <f>VLOOKUP(C4,가격표!$A$2:$E$26,3,0)</f>
        <v>5</v>
      </c>
      <c r="F4" s="1">
        <f>VLOOKUP(C4,가격표!$A$2:$E$26,4,0)</f>
        <v>0</v>
      </c>
      <c r="G4" s="1">
        <f t="shared" si="0"/>
        <v>10</v>
      </c>
      <c r="H4" s="4" t="s">
        <v>15</v>
      </c>
    </row>
    <row r="5" spans="1:9" x14ac:dyDescent="0.3">
      <c r="A5" s="2">
        <v>42737</v>
      </c>
      <c r="B5" s="1">
        <v>2013010</v>
      </c>
      <c r="C5" s="3" t="s">
        <v>78</v>
      </c>
      <c r="D5" s="1">
        <v>3</v>
      </c>
      <c r="E5" s="1">
        <f>VLOOKUP(C5,가격표!$A$2:$E$26,3,0)</f>
        <v>110</v>
      </c>
      <c r="F5" s="1">
        <f>VLOOKUP(C5,가격표!$A$2:$E$26,4,0)</f>
        <v>0</v>
      </c>
      <c r="G5" s="1">
        <f t="shared" si="0"/>
        <v>330</v>
      </c>
      <c r="H5" s="4" t="s">
        <v>15</v>
      </c>
    </row>
    <row r="6" spans="1:9" x14ac:dyDescent="0.3">
      <c r="A6" s="2">
        <v>42737</v>
      </c>
      <c r="B6" s="1">
        <v>2013010</v>
      </c>
      <c r="C6" s="3" t="s">
        <v>79</v>
      </c>
      <c r="D6" s="1">
        <v>3</v>
      </c>
      <c r="E6" s="1">
        <f>VLOOKUP(C6,가격표!$A$2:$E$26,3,0)</f>
        <v>10</v>
      </c>
      <c r="F6" s="1">
        <f>VLOOKUP(C6,가격표!$A$2:$E$26,4,0)</f>
        <v>0</v>
      </c>
      <c r="G6" s="1">
        <f t="shared" si="0"/>
        <v>30</v>
      </c>
      <c r="H6" s="4" t="s">
        <v>15</v>
      </c>
    </row>
    <row r="7" spans="1:9" x14ac:dyDescent="0.3">
      <c r="A7" s="2">
        <v>42737</v>
      </c>
      <c r="B7" s="1">
        <v>2013010</v>
      </c>
      <c r="C7" s="3" t="s">
        <v>80</v>
      </c>
      <c r="D7" s="1">
        <v>3</v>
      </c>
      <c r="E7" s="1">
        <f>VLOOKUP(C7,가격표!$A$2:$E$26,3,0)</f>
        <v>14</v>
      </c>
      <c r="F7" s="1">
        <f>VLOOKUP(C7,가격표!$A$2:$E$26,4,0)</f>
        <v>0</v>
      </c>
      <c r="G7" s="1">
        <f t="shared" si="0"/>
        <v>42</v>
      </c>
      <c r="H7" s="4" t="s">
        <v>15</v>
      </c>
    </row>
    <row r="8" spans="1:9" x14ac:dyDescent="0.3">
      <c r="A8" s="2">
        <v>42737</v>
      </c>
      <c r="B8" s="1">
        <v>2013010</v>
      </c>
      <c r="C8" s="3" t="s">
        <v>89</v>
      </c>
      <c r="D8" s="1">
        <v>1</v>
      </c>
      <c r="E8" s="1">
        <f>VLOOKUP(C8,가격표!$A$2:$E$26,3,0)</f>
        <v>105</v>
      </c>
      <c r="F8" s="1">
        <f>VLOOKUP(C8,가격표!$A$2:$E$26,4,0)</f>
        <v>0</v>
      </c>
      <c r="G8" s="1">
        <f t="shared" si="0"/>
        <v>105</v>
      </c>
      <c r="H8" s="4" t="s">
        <v>15</v>
      </c>
    </row>
    <row r="9" spans="1:9" x14ac:dyDescent="0.3">
      <c r="A9" s="2">
        <v>42737</v>
      </c>
      <c r="B9" s="1">
        <v>2013010</v>
      </c>
      <c r="C9" s="3" t="s">
        <v>91</v>
      </c>
      <c r="D9" s="1">
        <v>1</v>
      </c>
      <c r="E9" s="1">
        <f>VLOOKUP(C9,가격표!$A$2:$E$26,3,0)</f>
        <v>16</v>
      </c>
      <c r="F9" s="1">
        <f>VLOOKUP(C9,가격표!$A$2:$E$26,4,0)</f>
        <v>0</v>
      </c>
      <c r="G9" s="1">
        <f t="shared" si="0"/>
        <v>16</v>
      </c>
      <c r="H9" s="4" t="s">
        <v>16</v>
      </c>
    </row>
    <row r="10" spans="1:9" x14ac:dyDescent="0.3">
      <c r="A10" s="2">
        <v>42737</v>
      </c>
      <c r="B10" s="1">
        <v>2013010</v>
      </c>
      <c r="C10" s="3" t="s">
        <v>81</v>
      </c>
      <c r="D10" s="1">
        <v>1</v>
      </c>
      <c r="E10" s="1">
        <f>VLOOKUP(C10,가격표!$A$2:$E$26,3,0)</f>
        <v>32</v>
      </c>
      <c r="F10" s="1">
        <f>VLOOKUP(C10,가격표!$A$2:$E$26,4,0)</f>
        <v>0.03</v>
      </c>
      <c r="G10" s="1">
        <f t="shared" si="0"/>
        <v>31.04</v>
      </c>
      <c r="H10" s="4" t="s">
        <v>16</v>
      </c>
    </row>
    <row r="11" spans="1:9" x14ac:dyDescent="0.3">
      <c r="A11" s="2">
        <v>42737</v>
      </c>
      <c r="B11" s="1">
        <v>2013010</v>
      </c>
      <c r="C11" s="3" t="s">
        <v>76</v>
      </c>
      <c r="D11" s="1">
        <v>3</v>
      </c>
      <c r="E11" s="1">
        <f>VLOOKUP(C11,가격표!$A$2:$E$26,3,0)</f>
        <v>12</v>
      </c>
      <c r="F11" s="1">
        <f>VLOOKUP(C11,가격표!$A$2:$E$26,4,0)</f>
        <v>0</v>
      </c>
      <c r="G11" s="1">
        <f t="shared" si="0"/>
        <v>36</v>
      </c>
      <c r="H11" s="4" t="s">
        <v>16</v>
      </c>
    </row>
    <row r="12" spans="1:9" x14ac:dyDescent="0.3">
      <c r="A12" s="2">
        <v>42737</v>
      </c>
      <c r="B12" s="1">
        <v>2013010</v>
      </c>
      <c r="C12" s="3" t="s">
        <v>92</v>
      </c>
      <c r="D12" s="1">
        <v>2</v>
      </c>
      <c r="E12" s="1">
        <f>VLOOKUP(C12,가격표!$A$2:$E$26,3,0)</f>
        <v>33</v>
      </c>
      <c r="F12" s="1">
        <f>VLOOKUP(C12,가격표!$A$2:$E$26,4,0)</f>
        <v>0</v>
      </c>
      <c r="G12" s="1">
        <f t="shared" si="0"/>
        <v>66</v>
      </c>
      <c r="H12" s="4" t="s">
        <v>16</v>
      </c>
    </row>
    <row r="13" spans="1:9" x14ac:dyDescent="0.3">
      <c r="A13" s="2">
        <v>42737</v>
      </c>
      <c r="B13" s="1">
        <v>2016026</v>
      </c>
      <c r="C13" s="5" t="s">
        <v>85</v>
      </c>
      <c r="D13" s="1">
        <v>1</v>
      </c>
      <c r="E13" s="1">
        <f>VLOOKUP(C13,가격표!$A$2:$E$26,3,0)</f>
        <v>65</v>
      </c>
      <c r="F13" s="1">
        <f>VLOOKUP(C13,가격표!$A$2:$E$26,4,0)</f>
        <v>0</v>
      </c>
      <c r="G13" s="1">
        <f t="shared" si="0"/>
        <v>65</v>
      </c>
      <c r="H13" s="4" t="s">
        <v>16</v>
      </c>
    </row>
    <row r="14" spans="1:9" x14ac:dyDescent="0.3">
      <c r="A14" s="2">
        <v>42737</v>
      </c>
      <c r="B14" s="1">
        <v>2016026</v>
      </c>
      <c r="C14" s="5" t="s">
        <v>23</v>
      </c>
      <c r="D14" s="1">
        <v>5</v>
      </c>
      <c r="E14" s="1">
        <f>VLOOKUP(C14,가격표!$A$2:$E$26,3,0)</f>
        <v>10</v>
      </c>
      <c r="F14" s="1">
        <f>VLOOKUP(C14,가격표!$A$2:$E$26,4,0)</f>
        <v>0.05</v>
      </c>
      <c r="G14" s="1">
        <f t="shared" si="0"/>
        <v>47.5</v>
      </c>
      <c r="H14" s="4" t="s">
        <v>16</v>
      </c>
    </row>
    <row r="15" spans="1:9" x14ac:dyDescent="0.3">
      <c r="A15" s="2">
        <v>42737</v>
      </c>
      <c r="B15" s="1">
        <v>2016026</v>
      </c>
      <c r="C15" s="5" t="s">
        <v>82</v>
      </c>
      <c r="D15" s="1">
        <v>3</v>
      </c>
      <c r="E15" s="1">
        <f>VLOOKUP(C15,가격표!$A$2:$E$26,3,0)</f>
        <v>15</v>
      </c>
      <c r="F15" s="1">
        <f>VLOOKUP(C15,가격표!$A$2:$E$26,4,0)</f>
        <v>0</v>
      </c>
      <c r="G15" s="1">
        <f t="shared" si="0"/>
        <v>45</v>
      </c>
      <c r="H15" s="4" t="s">
        <v>16</v>
      </c>
    </row>
    <row r="16" spans="1:9" x14ac:dyDescent="0.3">
      <c r="A16" s="2">
        <v>42737</v>
      </c>
      <c r="B16" s="1">
        <v>2016026</v>
      </c>
      <c r="C16" s="5" t="s">
        <v>86</v>
      </c>
      <c r="D16" s="1">
        <v>2</v>
      </c>
      <c r="E16" s="1">
        <f>VLOOKUP(C16,가격표!$A$2:$E$26,3,0)</f>
        <v>25</v>
      </c>
      <c r="F16" s="1">
        <f>VLOOKUP(C16,가격표!$A$2:$E$26,4,0)</f>
        <v>0</v>
      </c>
      <c r="G16" s="1">
        <f t="shared" si="0"/>
        <v>50</v>
      </c>
      <c r="H16" s="4" t="s">
        <v>16</v>
      </c>
    </row>
    <row r="17" spans="1:8" x14ac:dyDescent="0.3">
      <c r="A17" s="2">
        <v>42737</v>
      </c>
      <c r="B17" s="1">
        <v>2016025</v>
      </c>
      <c r="C17" s="5" t="s">
        <v>88</v>
      </c>
      <c r="D17" s="1">
        <v>1</v>
      </c>
      <c r="E17" s="1">
        <f>VLOOKUP(C17,가격표!$A$2:$E$26,3,0)</f>
        <v>21</v>
      </c>
      <c r="F17" s="1">
        <f>VLOOKUP(C17,가격표!$A$2:$E$26,4,0)</f>
        <v>0</v>
      </c>
      <c r="G17" s="1">
        <f t="shared" si="0"/>
        <v>21</v>
      </c>
      <c r="H17" s="4" t="s">
        <v>16</v>
      </c>
    </row>
    <row r="18" spans="1:8" x14ac:dyDescent="0.3">
      <c r="A18" s="2">
        <v>42737</v>
      </c>
      <c r="B18" s="1">
        <v>2016025</v>
      </c>
      <c r="C18" s="5" t="s">
        <v>79</v>
      </c>
      <c r="D18" s="1">
        <v>12</v>
      </c>
      <c r="E18" s="1">
        <f>VLOOKUP(C18,가격표!$A$2:$E$26,3,0)</f>
        <v>10</v>
      </c>
      <c r="F18" s="1">
        <f>VLOOKUP(C18,가격표!$A$2:$E$26,4,0)</f>
        <v>0</v>
      </c>
      <c r="G18" s="1">
        <f t="shared" si="0"/>
        <v>120</v>
      </c>
      <c r="H18" s="4" t="s">
        <v>16</v>
      </c>
    </row>
    <row r="19" spans="1:8" x14ac:dyDescent="0.3">
      <c r="A19" s="2">
        <v>42737</v>
      </c>
      <c r="B19" s="1">
        <v>2016025</v>
      </c>
      <c r="C19" s="5" t="s">
        <v>84</v>
      </c>
      <c r="D19" s="1">
        <v>5</v>
      </c>
      <c r="E19" s="1">
        <f>VLOOKUP(C19,가격표!$A$2:$E$26,3,0)</f>
        <v>50</v>
      </c>
      <c r="F19" s="1">
        <f>VLOOKUP(C19,가격표!$A$2:$E$26,4,0)</f>
        <v>0.1</v>
      </c>
      <c r="G19" s="1">
        <f t="shared" si="0"/>
        <v>225</v>
      </c>
      <c r="H19" s="4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workbookViewId="0">
      <selection activeCell="L9" sqref="L9"/>
    </sheetView>
  </sheetViews>
  <sheetFormatPr defaultColWidth="9" defaultRowHeight="13.5" x14ac:dyDescent="0.3"/>
  <cols>
    <col min="1" max="1" width="10" style="1" bestFit="1" customWidth="1"/>
    <col min="2" max="3" width="9" style="1"/>
    <col min="4" max="4" width="7.375" style="1" customWidth="1"/>
    <col min="5" max="8" width="9" style="1"/>
    <col min="9" max="9" width="11.375" style="1" bestFit="1" customWidth="1"/>
    <col min="10" max="16384" width="9" style="1"/>
  </cols>
  <sheetData>
    <row r="1" spans="1:9" x14ac:dyDescent="0.3">
      <c r="A1" s="4" t="s">
        <v>1</v>
      </c>
      <c r="B1" s="4" t="s">
        <v>4</v>
      </c>
      <c r="C1" s="4" t="s">
        <v>5</v>
      </c>
      <c r="D1" s="4" t="s">
        <v>0</v>
      </c>
      <c r="E1" s="4" t="s">
        <v>17</v>
      </c>
      <c r="F1" s="4" t="s">
        <v>2</v>
      </c>
      <c r="G1" s="4" t="s">
        <v>6</v>
      </c>
      <c r="H1" s="4" t="s">
        <v>3</v>
      </c>
      <c r="I1" s="4" t="s">
        <v>14</v>
      </c>
    </row>
    <row r="2" spans="1:9" x14ac:dyDescent="0.3">
      <c r="A2" s="2">
        <v>42737</v>
      </c>
      <c r="B2" s="1">
        <v>2012045</v>
      </c>
      <c r="C2" s="3" t="s">
        <v>76</v>
      </c>
      <c r="D2" s="1">
        <v>1</v>
      </c>
      <c r="E2" s="1">
        <f>VLOOKUP(C2,가격표!$A$2:$E$26,3,0)</f>
        <v>12</v>
      </c>
      <c r="F2" s="1">
        <f>VLOOKUP(C2,가격표!$A$2:$E$26,4,0)</f>
        <v>0</v>
      </c>
      <c r="G2" s="1">
        <f>D2*E2*(1-F2)</f>
        <v>12</v>
      </c>
      <c r="H2" s="4" t="s">
        <v>15</v>
      </c>
    </row>
    <row r="3" spans="1:9" x14ac:dyDescent="0.3">
      <c r="A3" s="2">
        <v>42737</v>
      </c>
      <c r="B3" s="1">
        <v>2012045</v>
      </c>
      <c r="C3" s="3" t="s">
        <v>85</v>
      </c>
      <c r="D3" s="1">
        <v>5</v>
      </c>
      <c r="E3" s="1">
        <f>VLOOKUP(C3,가격표!$A$2:$E$26,3,0)</f>
        <v>65</v>
      </c>
      <c r="F3" s="1">
        <f>VLOOKUP(C3,가격표!$A$2:$E$26,4,0)</f>
        <v>0</v>
      </c>
      <c r="G3" s="1">
        <f t="shared" ref="G3:G19" si="0">D3*E3*(1-F3)</f>
        <v>325</v>
      </c>
      <c r="H3" s="4" t="s">
        <v>15</v>
      </c>
    </row>
    <row r="4" spans="1:9" x14ac:dyDescent="0.3">
      <c r="A4" s="2">
        <v>42737</v>
      </c>
      <c r="B4" s="1">
        <v>2012045</v>
      </c>
      <c r="C4" s="3" t="s">
        <v>92</v>
      </c>
      <c r="D4" s="1">
        <v>10</v>
      </c>
      <c r="E4" s="1">
        <f>VLOOKUP(C4,가격표!$A$2:$E$26,3,0)</f>
        <v>33</v>
      </c>
      <c r="F4" s="1">
        <f>VLOOKUP(C4,가격표!$A$2:$E$26,4,0)</f>
        <v>0</v>
      </c>
      <c r="G4" s="1">
        <f t="shared" si="0"/>
        <v>330</v>
      </c>
      <c r="H4" s="4" t="s">
        <v>15</v>
      </c>
    </row>
    <row r="5" spans="1:9" x14ac:dyDescent="0.3">
      <c r="A5" s="2">
        <v>42737</v>
      </c>
      <c r="B5" s="1">
        <v>2012045</v>
      </c>
      <c r="C5" s="3" t="s">
        <v>81</v>
      </c>
      <c r="D5" s="1">
        <v>6</v>
      </c>
      <c r="E5" s="1">
        <f>VLOOKUP(C5,가격표!$A$2:$E$26,3,0)</f>
        <v>32</v>
      </c>
      <c r="F5" s="1">
        <f>VLOOKUP(C5,가격표!$A$2:$E$26,4,0)</f>
        <v>0.03</v>
      </c>
      <c r="G5" s="1">
        <f t="shared" si="0"/>
        <v>186.24</v>
      </c>
      <c r="H5" s="4" t="s">
        <v>15</v>
      </c>
    </row>
    <row r="6" spans="1:9" x14ac:dyDescent="0.3">
      <c r="A6" s="2">
        <v>42737</v>
      </c>
      <c r="B6" s="1">
        <v>2012045</v>
      </c>
      <c r="C6" s="3" t="s">
        <v>23</v>
      </c>
      <c r="D6" s="1">
        <v>3</v>
      </c>
      <c r="E6" s="1">
        <f>VLOOKUP(C6,가격표!$A$2:$E$26,3,0)</f>
        <v>10</v>
      </c>
      <c r="F6" s="1">
        <f>VLOOKUP(C6,가격표!$A$2:$E$26,4,0)</f>
        <v>0.05</v>
      </c>
      <c r="G6" s="1">
        <f t="shared" si="0"/>
        <v>28.5</v>
      </c>
      <c r="H6" s="4" t="s">
        <v>15</v>
      </c>
    </row>
    <row r="7" spans="1:9" x14ac:dyDescent="0.3">
      <c r="A7" s="2">
        <v>42737</v>
      </c>
      <c r="B7" s="1">
        <v>2009003</v>
      </c>
      <c r="C7" s="3" t="s">
        <v>80</v>
      </c>
      <c r="D7" s="1">
        <v>3</v>
      </c>
      <c r="E7" s="1">
        <f>VLOOKUP(C7,가격표!$A$2:$E$26,3,0)</f>
        <v>14</v>
      </c>
      <c r="F7" s="1">
        <f>VLOOKUP(C7,가격표!$A$2:$E$26,4,0)</f>
        <v>0</v>
      </c>
      <c r="G7" s="1">
        <f t="shared" si="0"/>
        <v>42</v>
      </c>
      <c r="H7" s="4" t="s">
        <v>15</v>
      </c>
    </row>
    <row r="8" spans="1:9" x14ac:dyDescent="0.3">
      <c r="A8" s="2">
        <v>42737</v>
      </c>
      <c r="B8" s="1">
        <v>2009003</v>
      </c>
      <c r="C8" s="3" t="s">
        <v>76</v>
      </c>
      <c r="D8" s="1">
        <v>4</v>
      </c>
      <c r="E8" s="1">
        <f>VLOOKUP(C8,가격표!$A$2:$E$26,3,0)</f>
        <v>12</v>
      </c>
      <c r="F8" s="1">
        <f>VLOOKUP(C8,가격표!$A$2:$E$26,4,0)</f>
        <v>0</v>
      </c>
      <c r="G8" s="1">
        <f t="shared" si="0"/>
        <v>48</v>
      </c>
      <c r="H8" s="4" t="s">
        <v>15</v>
      </c>
    </row>
    <row r="9" spans="1:9" x14ac:dyDescent="0.3">
      <c r="A9" s="2">
        <v>42737</v>
      </c>
      <c r="B9" s="1">
        <v>2009003</v>
      </c>
      <c r="C9" s="3" t="s">
        <v>93</v>
      </c>
      <c r="D9" s="1">
        <v>17</v>
      </c>
      <c r="E9" s="1">
        <f>VLOOKUP(C9,가격표!$A$2:$E$26,3,0)</f>
        <v>15</v>
      </c>
      <c r="F9" s="1">
        <f>VLOOKUP(C9,가격표!$A$2:$E$26,4,0)</f>
        <v>0.1</v>
      </c>
      <c r="G9" s="1">
        <f t="shared" si="0"/>
        <v>229.5</v>
      </c>
      <c r="H9" s="4" t="s">
        <v>16</v>
      </c>
    </row>
    <row r="10" spans="1:9" x14ac:dyDescent="0.3">
      <c r="A10" s="2">
        <v>42737</v>
      </c>
      <c r="B10" s="1">
        <v>2009003</v>
      </c>
      <c r="C10" s="3" t="s">
        <v>87</v>
      </c>
      <c r="D10" s="1">
        <v>3</v>
      </c>
      <c r="E10" s="1">
        <f>VLOOKUP(C10,가격표!$A$2:$E$26,3,0)</f>
        <v>25</v>
      </c>
      <c r="F10" s="1">
        <f>VLOOKUP(C10,가격표!$A$2:$E$26,4,0)</f>
        <v>0</v>
      </c>
      <c r="G10" s="1">
        <f t="shared" si="0"/>
        <v>75</v>
      </c>
      <c r="H10" s="4" t="s">
        <v>16</v>
      </c>
    </row>
    <row r="11" spans="1:9" x14ac:dyDescent="0.3">
      <c r="A11" s="2">
        <v>42737</v>
      </c>
      <c r="B11" s="1">
        <v>2009003</v>
      </c>
      <c r="C11" s="3" t="s">
        <v>82</v>
      </c>
      <c r="D11" s="1">
        <v>4</v>
      </c>
      <c r="E11" s="1">
        <f>VLOOKUP(C11,가격표!$A$2:$E$26,3,0)</f>
        <v>15</v>
      </c>
      <c r="F11" s="1">
        <f>VLOOKUP(C11,가격표!$A$2:$E$26,4,0)</f>
        <v>0</v>
      </c>
      <c r="G11" s="1">
        <f t="shared" si="0"/>
        <v>60</v>
      </c>
      <c r="H11" s="4" t="s">
        <v>16</v>
      </c>
    </row>
    <row r="12" spans="1:9" x14ac:dyDescent="0.3">
      <c r="A12" s="2">
        <v>42737</v>
      </c>
      <c r="B12" s="1">
        <v>2016010</v>
      </c>
      <c r="C12" s="3" t="s">
        <v>81</v>
      </c>
      <c r="D12" s="1">
        <v>2</v>
      </c>
      <c r="E12" s="1">
        <f>VLOOKUP(C12,가격표!$A$2:$E$26,3,0)</f>
        <v>32</v>
      </c>
      <c r="F12" s="1">
        <f>VLOOKUP(C12,가격표!$A$2:$E$26,4,0)</f>
        <v>0.03</v>
      </c>
      <c r="G12" s="1">
        <f t="shared" si="0"/>
        <v>62.08</v>
      </c>
      <c r="H12" s="4" t="s">
        <v>16</v>
      </c>
    </row>
    <row r="13" spans="1:9" x14ac:dyDescent="0.3">
      <c r="A13" s="2">
        <v>42737</v>
      </c>
      <c r="B13" s="1">
        <v>2016010</v>
      </c>
      <c r="C13" s="5" t="s">
        <v>80</v>
      </c>
      <c r="D13" s="1">
        <v>6</v>
      </c>
      <c r="E13" s="1">
        <f>VLOOKUP(C13,가격표!$A$2:$E$26,3,0)</f>
        <v>14</v>
      </c>
      <c r="F13" s="1">
        <f>VLOOKUP(C13,가격표!$A$2:$E$26,4,0)</f>
        <v>0</v>
      </c>
      <c r="G13" s="1">
        <f t="shared" si="0"/>
        <v>84</v>
      </c>
      <c r="H13" s="4" t="s">
        <v>16</v>
      </c>
    </row>
    <row r="14" spans="1:9" x14ac:dyDescent="0.3">
      <c r="A14" s="2">
        <v>42737</v>
      </c>
      <c r="B14" s="1">
        <v>2016010</v>
      </c>
      <c r="C14" s="5" t="s">
        <v>23</v>
      </c>
      <c r="D14" s="1">
        <v>1</v>
      </c>
      <c r="E14" s="1">
        <f>VLOOKUP(C14,가격표!$A$2:$E$26,3,0)</f>
        <v>10</v>
      </c>
      <c r="F14" s="1">
        <f>VLOOKUP(C14,가격표!$A$2:$E$26,4,0)</f>
        <v>0.05</v>
      </c>
      <c r="G14" s="1">
        <f t="shared" si="0"/>
        <v>9.5</v>
      </c>
      <c r="H14" s="4" t="s">
        <v>16</v>
      </c>
    </row>
    <row r="15" spans="1:9" x14ac:dyDescent="0.3">
      <c r="A15" s="2">
        <v>42737</v>
      </c>
      <c r="B15" s="1">
        <v>2016010</v>
      </c>
      <c r="C15" s="5" t="s">
        <v>91</v>
      </c>
      <c r="D15" s="1">
        <v>1</v>
      </c>
      <c r="E15" s="1">
        <f>VLOOKUP(C15,가격표!$A$2:$E$26,3,0)</f>
        <v>16</v>
      </c>
      <c r="F15" s="1">
        <f>VLOOKUP(C15,가격표!$A$2:$E$26,4,0)</f>
        <v>0</v>
      </c>
      <c r="G15" s="1">
        <f t="shared" si="0"/>
        <v>16</v>
      </c>
      <c r="H15" s="4" t="s">
        <v>16</v>
      </c>
    </row>
    <row r="16" spans="1:9" x14ac:dyDescent="0.3">
      <c r="A16" s="2">
        <v>42737</v>
      </c>
      <c r="B16" s="1">
        <v>2017031</v>
      </c>
      <c r="C16" s="5" t="s">
        <v>86</v>
      </c>
      <c r="D16" s="1">
        <v>3</v>
      </c>
      <c r="E16" s="1">
        <f>VLOOKUP(C16,가격표!$A$2:$E$26,3,0)</f>
        <v>25</v>
      </c>
      <c r="F16" s="1">
        <f>VLOOKUP(C16,가격표!$A$2:$E$26,4,0)</f>
        <v>0</v>
      </c>
      <c r="G16" s="1">
        <f t="shared" si="0"/>
        <v>75</v>
      </c>
      <c r="H16" s="4" t="s">
        <v>16</v>
      </c>
    </row>
    <row r="17" spans="1:8" x14ac:dyDescent="0.3">
      <c r="A17" s="2">
        <v>42737</v>
      </c>
      <c r="B17" s="1">
        <v>2017031</v>
      </c>
      <c r="C17" s="5" t="s">
        <v>76</v>
      </c>
      <c r="D17" s="1">
        <v>1</v>
      </c>
      <c r="E17" s="1">
        <f>VLOOKUP(C17,가격표!$A$2:$E$26,3,0)</f>
        <v>12</v>
      </c>
      <c r="F17" s="1">
        <f>VLOOKUP(C17,가격표!$A$2:$E$26,4,0)</f>
        <v>0</v>
      </c>
      <c r="G17" s="1">
        <f t="shared" si="0"/>
        <v>12</v>
      </c>
      <c r="H17" s="4" t="s">
        <v>16</v>
      </c>
    </row>
    <row r="18" spans="1:8" x14ac:dyDescent="0.3">
      <c r="A18" s="2">
        <v>42737</v>
      </c>
      <c r="B18" s="1">
        <v>2017031</v>
      </c>
      <c r="C18" s="5" t="s">
        <v>79</v>
      </c>
      <c r="D18" s="1">
        <v>3</v>
      </c>
      <c r="E18" s="1">
        <f>VLOOKUP(C18,가격표!$A$2:$E$26,3,0)</f>
        <v>10</v>
      </c>
      <c r="F18" s="1">
        <f>VLOOKUP(C18,가격표!$A$2:$E$26,4,0)</f>
        <v>0</v>
      </c>
      <c r="G18" s="1">
        <f t="shared" si="0"/>
        <v>30</v>
      </c>
      <c r="H18" s="4" t="s">
        <v>16</v>
      </c>
    </row>
    <row r="19" spans="1:8" x14ac:dyDescent="0.3">
      <c r="A19" s="2">
        <v>42737</v>
      </c>
      <c r="B19" s="1">
        <v>2017031</v>
      </c>
      <c r="C19" s="5" t="s">
        <v>88</v>
      </c>
      <c r="D19" s="1">
        <v>1</v>
      </c>
      <c r="E19" s="1">
        <f>VLOOKUP(C19,가격표!$A$2:$E$26,3,0)</f>
        <v>21</v>
      </c>
      <c r="F19" s="1">
        <f>VLOOKUP(C19,가격표!$A$2:$E$26,4,0)</f>
        <v>0</v>
      </c>
      <c r="G19" s="1">
        <f t="shared" si="0"/>
        <v>21</v>
      </c>
      <c r="H19" s="4" t="s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>
      <selection activeCell="I8" sqref="I8"/>
    </sheetView>
  </sheetViews>
  <sheetFormatPr defaultColWidth="9" defaultRowHeight="13.5" x14ac:dyDescent="0.3"/>
  <cols>
    <col min="1" max="1" width="10" style="1" bestFit="1" customWidth="1"/>
    <col min="2" max="3" width="9" style="1"/>
    <col min="4" max="4" width="7.375" style="1" customWidth="1"/>
    <col min="5" max="8" width="9" style="1"/>
    <col min="9" max="9" width="11.375" style="1" bestFit="1" customWidth="1"/>
    <col min="10" max="16384" width="9" style="1"/>
  </cols>
  <sheetData>
    <row r="1" spans="1:9" x14ac:dyDescent="0.3">
      <c r="A1" s="4" t="s">
        <v>1</v>
      </c>
      <c r="B1" s="4" t="s">
        <v>4</v>
      </c>
      <c r="C1" s="4" t="s">
        <v>5</v>
      </c>
      <c r="D1" s="4" t="s">
        <v>0</v>
      </c>
      <c r="E1" s="4" t="s">
        <v>17</v>
      </c>
      <c r="F1" s="4" t="s">
        <v>2</v>
      </c>
      <c r="G1" s="4" t="s">
        <v>6</v>
      </c>
      <c r="H1" s="4" t="s">
        <v>3</v>
      </c>
      <c r="I1" s="4" t="s">
        <v>14</v>
      </c>
    </row>
    <row r="2" spans="1:9" x14ac:dyDescent="0.3">
      <c r="A2" s="2">
        <v>42737</v>
      </c>
      <c r="B2" s="1">
        <v>2009012</v>
      </c>
      <c r="C2" s="3" t="s">
        <v>88</v>
      </c>
      <c r="D2" s="1">
        <v>3</v>
      </c>
      <c r="E2" s="1">
        <f>VLOOKUP(C2,가격표!$A$2:$E$26,3,0)</f>
        <v>21</v>
      </c>
      <c r="F2" s="1">
        <f>VLOOKUP(C2,가격표!$A$2:$E$26,4,0)</f>
        <v>0</v>
      </c>
      <c r="G2" s="1">
        <f>D2*E2*(1-F2)</f>
        <v>63</v>
      </c>
      <c r="H2" s="4" t="s">
        <v>16</v>
      </c>
    </row>
    <row r="3" spans="1:9" x14ac:dyDescent="0.3">
      <c r="A3" s="2">
        <v>42737</v>
      </c>
      <c r="B3" s="1">
        <v>2009012</v>
      </c>
      <c r="C3" s="3" t="s">
        <v>81</v>
      </c>
      <c r="D3" s="1">
        <v>7</v>
      </c>
      <c r="E3" s="1">
        <f>VLOOKUP(C3,가격표!$A$2:$E$26,3,0)</f>
        <v>32</v>
      </c>
      <c r="F3" s="1">
        <f>VLOOKUP(C3,가격표!$A$2:$E$26,4,0)</f>
        <v>0.03</v>
      </c>
      <c r="G3" s="1">
        <f t="shared" ref="G3:G15" si="0">D3*E3*(1-F3)</f>
        <v>217.28</v>
      </c>
      <c r="H3" s="4" t="s">
        <v>16</v>
      </c>
    </row>
    <row r="4" spans="1:9" x14ac:dyDescent="0.3">
      <c r="A4" s="2">
        <v>42737</v>
      </c>
      <c r="B4" s="1">
        <v>2016623</v>
      </c>
      <c r="C4" s="3" t="s">
        <v>82</v>
      </c>
      <c r="D4" s="1">
        <v>1</v>
      </c>
      <c r="E4" s="1">
        <f>VLOOKUP(C4,가격표!$A$2:$E$26,3,0)</f>
        <v>15</v>
      </c>
      <c r="F4" s="1">
        <f>VLOOKUP(C4,가격표!$A$2:$E$26,4,0)</f>
        <v>0</v>
      </c>
      <c r="G4" s="1">
        <f t="shared" si="0"/>
        <v>15</v>
      </c>
      <c r="H4" s="4" t="s">
        <v>15</v>
      </c>
    </row>
    <row r="5" spans="1:9" x14ac:dyDescent="0.3">
      <c r="A5" s="2">
        <v>42737</v>
      </c>
      <c r="B5" s="1">
        <v>2016623</v>
      </c>
      <c r="C5" s="3" t="s">
        <v>78</v>
      </c>
      <c r="D5" s="1">
        <v>8</v>
      </c>
      <c r="E5" s="1">
        <f>VLOOKUP(C5,가격표!$A$2:$E$26,3,0)</f>
        <v>110</v>
      </c>
      <c r="F5" s="1">
        <f>VLOOKUP(C5,가격표!$A$2:$E$26,4,0)</f>
        <v>0</v>
      </c>
      <c r="G5" s="1">
        <f t="shared" si="0"/>
        <v>880</v>
      </c>
      <c r="H5" s="4" t="s">
        <v>15</v>
      </c>
    </row>
    <row r="6" spans="1:9" x14ac:dyDescent="0.3">
      <c r="A6" s="2">
        <v>42737</v>
      </c>
      <c r="B6" s="1">
        <v>2016623</v>
      </c>
      <c r="C6" s="3" t="s">
        <v>94</v>
      </c>
      <c r="D6" s="1">
        <v>9</v>
      </c>
      <c r="E6" s="1">
        <f>VLOOKUP(C6,가격표!$A$2:$E$26,3,0)</f>
        <v>53</v>
      </c>
      <c r="F6" s="1">
        <f>VLOOKUP(C6,가격표!$A$2:$E$26,4,0)</f>
        <v>0</v>
      </c>
      <c r="G6" s="1">
        <f t="shared" si="0"/>
        <v>477</v>
      </c>
      <c r="H6" s="4" t="s">
        <v>15</v>
      </c>
    </row>
    <row r="7" spans="1:9" x14ac:dyDescent="0.3">
      <c r="A7" s="2">
        <v>42737</v>
      </c>
      <c r="B7" s="1">
        <v>2010002</v>
      </c>
      <c r="C7" s="3" t="s">
        <v>80</v>
      </c>
      <c r="D7" s="1">
        <v>2</v>
      </c>
      <c r="E7" s="1">
        <f>VLOOKUP(C7,가격표!$A$2:$E$26,3,0)</f>
        <v>14</v>
      </c>
      <c r="F7" s="1">
        <f>VLOOKUP(C7,가격표!$A$2:$E$26,4,0)</f>
        <v>0</v>
      </c>
      <c r="G7" s="1">
        <f t="shared" si="0"/>
        <v>28</v>
      </c>
      <c r="H7" s="4" t="s">
        <v>15</v>
      </c>
    </row>
    <row r="8" spans="1:9" x14ac:dyDescent="0.3">
      <c r="A8" s="2">
        <v>42737</v>
      </c>
      <c r="B8" s="1">
        <v>2010002</v>
      </c>
      <c r="C8" s="3" t="s">
        <v>94</v>
      </c>
      <c r="D8" s="1">
        <v>1</v>
      </c>
      <c r="E8" s="1">
        <f>VLOOKUP(C8,가격표!$A$2:$E$26,3,0)</f>
        <v>53</v>
      </c>
      <c r="F8" s="1">
        <f>VLOOKUP(C8,가격표!$A$2:$E$26,4,0)</f>
        <v>0</v>
      </c>
      <c r="G8" s="1">
        <f t="shared" si="0"/>
        <v>53</v>
      </c>
      <c r="H8" s="4" t="s">
        <v>15</v>
      </c>
    </row>
    <row r="9" spans="1:9" x14ac:dyDescent="0.3">
      <c r="A9" s="2">
        <v>42737</v>
      </c>
      <c r="B9" s="1">
        <v>2010002</v>
      </c>
      <c r="C9" s="3" t="s">
        <v>91</v>
      </c>
      <c r="D9" s="1">
        <v>5</v>
      </c>
      <c r="E9" s="1">
        <f>VLOOKUP(C9,가격표!$A$2:$E$26,3,0)</f>
        <v>16</v>
      </c>
      <c r="F9" s="1">
        <f>VLOOKUP(C9,가격표!$A$2:$E$26,4,0)</f>
        <v>0</v>
      </c>
      <c r="G9" s="1">
        <f t="shared" si="0"/>
        <v>80</v>
      </c>
      <c r="H9" s="4" t="s">
        <v>16</v>
      </c>
    </row>
    <row r="10" spans="1:9" x14ac:dyDescent="0.3">
      <c r="A10" s="2">
        <v>42737</v>
      </c>
      <c r="B10" s="1">
        <v>2010002</v>
      </c>
      <c r="C10" s="3" t="s">
        <v>77</v>
      </c>
      <c r="D10" s="1">
        <v>1</v>
      </c>
      <c r="E10" s="1">
        <f>VLOOKUP(C10,가격표!$A$2:$E$26,3,0)</f>
        <v>65</v>
      </c>
      <c r="F10" s="1">
        <f>VLOOKUP(C10,가격표!$A$2:$E$26,4,0)</f>
        <v>0</v>
      </c>
      <c r="G10" s="1">
        <f t="shared" si="0"/>
        <v>65</v>
      </c>
      <c r="H10" s="4" t="s">
        <v>16</v>
      </c>
    </row>
    <row r="11" spans="1:9" x14ac:dyDescent="0.3">
      <c r="A11" s="2">
        <v>42737</v>
      </c>
      <c r="B11" s="1">
        <v>2010030</v>
      </c>
      <c r="C11" s="3" t="s">
        <v>84</v>
      </c>
      <c r="D11" s="1">
        <v>3</v>
      </c>
      <c r="E11" s="1">
        <f>VLOOKUP(C11,가격표!$A$2:$E$26,3,0)</f>
        <v>50</v>
      </c>
      <c r="F11" s="1">
        <f>VLOOKUP(C11,가격표!$A$2:$E$26,4,0)</f>
        <v>0.1</v>
      </c>
      <c r="G11" s="1">
        <f t="shared" si="0"/>
        <v>135</v>
      </c>
      <c r="H11" s="4" t="s">
        <v>16</v>
      </c>
    </row>
    <row r="12" spans="1:9" x14ac:dyDescent="0.3">
      <c r="A12" s="2">
        <v>42737</v>
      </c>
      <c r="B12" s="1">
        <v>2010030</v>
      </c>
      <c r="C12" s="3" t="s">
        <v>92</v>
      </c>
      <c r="D12" s="1">
        <v>1</v>
      </c>
      <c r="E12" s="1">
        <f>VLOOKUP(C12,가격표!$A$2:$E$26,3,0)</f>
        <v>33</v>
      </c>
      <c r="F12" s="1">
        <f>VLOOKUP(C12,가격표!$A$2:$E$26,4,0)</f>
        <v>0</v>
      </c>
      <c r="G12" s="1">
        <f t="shared" si="0"/>
        <v>33</v>
      </c>
      <c r="H12" s="4" t="s">
        <v>16</v>
      </c>
    </row>
    <row r="13" spans="1:9" x14ac:dyDescent="0.3">
      <c r="A13" s="2">
        <v>42737</v>
      </c>
      <c r="B13" s="1">
        <v>2010030</v>
      </c>
      <c r="C13" s="5" t="s">
        <v>85</v>
      </c>
      <c r="D13" s="1">
        <v>1</v>
      </c>
      <c r="E13" s="1">
        <f>VLOOKUP(C13,가격표!$A$2:$E$26,3,0)</f>
        <v>65</v>
      </c>
      <c r="F13" s="1">
        <f>VLOOKUP(C13,가격표!$A$2:$E$26,4,0)</f>
        <v>0</v>
      </c>
      <c r="G13" s="1">
        <f t="shared" si="0"/>
        <v>65</v>
      </c>
      <c r="H13" s="4" t="s">
        <v>16</v>
      </c>
    </row>
    <row r="14" spans="1:9" x14ac:dyDescent="0.3">
      <c r="A14" s="2">
        <v>42737</v>
      </c>
      <c r="B14" s="1">
        <v>2016013</v>
      </c>
      <c r="C14" s="5" t="s">
        <v>90</v>
      </c>
      <c r="D14" s="1">
        <v>5</v>
      </c>
      <c r="E14" s="1">
        <f>VLOOKUP(C14,가격표!$A$2:$E$26,3,0)</f>
        <v>5</v>
      </c>
      <c r="F14" s="1">
        <f>VLOOKUP(C14,가격표!$A$2:$E$26,4,0)</f>
        <v>0</v>
      </c>
      <c r="G14" s="1">
        <f t="shared" si="0"/>
        <v>25</v>
      </c>
      <c r="H14" s="4" t="s">
        <v>16</v>
      </c>
    </row>
    <row r="15" spans="1:9" x14ac:dyDescent="0.3">
      <c r="A15" s="2">
        <v>42737</v>
      </c>
      <c r="B15" s="1">
        <v>2016013</v>
      </c>
      <c r="C15" s="5" t="s">
        <v>84</v>
      </c>
      <c r="D15" s="1">
        <v>1</v>
      </c>
      <c r="E15" s="1">
        <f>VLOOKUP(C15,가격표!$A$2:$E$26,3,0)</f>
        <v>50</v>
      </c>
      <c r="F15" s="1">
        <f>VLOOKUP(C15,가격표!$A$2:$E$26,4,0)</f>
        <v>0.1</v>
      </c>
      <c r="G15" s="1">
        <f t="shared" si="0"/>
        <v>45</v>
      </c>
      <c r="H15" s="4" t="s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workbookViewId="0">
      <selection activeCell="G26" sqref="G26"/>
    </sheetView>
  </sheetViews>
  <sheetFormatPr defaultColWidth="9" defaultRowHeight="13.5" x14ac:dyDescent="0.3"/>
  <cols>
    <col min="1" max="3" width="9" style="1"/>
    <col min="4" max="4" width="9.875" style="1" customWidth="1"/>
    <col min="5" max="8" width="9" style="1"/>
    <col min="9" max="9" width="11.375" style="1" bestFit="1" customWidth="1"/>
    <col min="10" max="16384" width="9" style="1"/>
  </cols>
  <sheetData>
    <row r="1" spans="1:9" x14ac:dyDescent="0.3">
      <c r="A1" s="4" t="s">
        <v>18</v>
      </c>
      <c r="B1" s="4" t="s">
        <v>19</v>
      </c>
      <c r="C1" s="4" t="s">
        <v>72</v>
      </c>
      <c r="D1" s="4" t="s">
        <v>20</v>
      </c>
      <c r="E1" s="4"/>
      <c r="F1" s="4"/>
      <c r="G1" s="4"/>
      <c r="H1" s="4"/>
      <c r="I1" s="4"/>
    </row>
    <row r="2" spans="1:9" x14ac:dyDescent="0.3">
      <c r="A2" s="5" t="s">
        <v>23</v>
      </c>
      <c r="B2" s="1" t="s">
        <v>47</v>
      </c>
      <c r="C2" s="1">
        <v>10</v>
      </c>
      <c r="D2" s="6">
        <v>0.05</v>
      </c>
    </row>
    <row r="3" spans="1:9" x14ac:dyDescent="0.3">
      <c r="A3" s="5" t="s">
        <v>24</v>
      </c>
      <c r="B3" s="1" t="s">
        <v>48</v>
      </c>
      <c r="C3" s="1">
        <v>15</v>
      </c>
    </row>
    <row r="4" spans="1:9" x14ac:dyDescent="0.3">
      <c r="A4" s="5" t="s">
        <v>25</v>
      </c>
      <c r="B4" s="1" t="s">
        <v>49</v>
      </c>
      <c r="C4" s="1">
        <v>21</v>
      </c>
    </row>
    <row r="5" spans="1:9" x14ac:dyDescent="0.3">
      <c r="A5" s="5" t="s">
        <v>26</v>
      </c>
      <c r="B5" s="1" t="s">
        <v>50</v>
      </c>
      <c r="C5" s="1">
        <v>35</v>
      </c>
    </row>
    <row r="6" spans="1:9" x14ac:dyDescent="0.3">
      <c r="A6" s="5" t="s">
        <v>27</v>
      </c>
      <c r="B6" s="1" t="s">
        <v>51</v>
      </c>
      <c r="C6" s="1">
        <v>50</v>
      </c>
      <c r="D6" s="6">
        <v>0.1</v>
      </c>
    </row>
    <row r="7" spans="1:9" x14ac:dyDescent="0.3">
      <c r="A7" s="5" t="s">
        <v>28</v>
      </c>
      <c r="B7" s="1" t="s">
        <v>52</v>
      </c>
      <c r="C7" s="1">
        <v>12</v>
      </c>
    </row>
    <row r="8" spans="1:9" x14ac:dyDescent="0.3">
      <c r="A8" s="5" t="s">
        <v>29</v>
      </c>
      <c r="B8" s="1" t="s">
        <v>53</v>
      </c>
      <c r="C8" s="1">
        <v>5</v>
      </c>
    </row>
    <row r="9" spans="1:9" x14ac:dyDescent="0.3">
      <c r="A9" s="5" t="s">
        <v>30</v>
      </c>
      <c r="B9" s="1" t="s">
        <v>54</v>
      </c>
      <c r="C9" s="1">
        <v>33</v>
      </c>
    </row>
    <row r="10" spans="1:9" x14ac:dyDescent="0.3">
      <c r="A10" s="5" t="s">
        <v>31</v>
      </c>
      <c r="B10" s="1" t="s">
        <v>55</v>
      </c>
      <c r="C10" s="1">
        <v>25</v>
      </c>
    </row>
    <row r="11" spans="1:9" x14ac:dyDescent="0.3">
      <c r="A11" s="5" t="s">
        <v>32</v>
      </c>
      <c r="B11" s="1" t="s">
        <v>56</v>
      </c>
      <c r="C11" s="1">
        <v>65</v>
      </c>
    </row>
    <row r="12" spans="1:9" x14ac:dyDescent="0.3">
      <c r="A12" s="5" t="s">
        <v>33</v>
      </c>
      <c r="B12" s="1" t="s">
        <v>57</v>
      </c>
      <c r="C12" s="1">
        <v>32</v>
      </c>
      <c r="D12" s="6">
        <v>0.03</v>
      </c>
    </row>
    <row r="13" spans="1:9" x14ac:dyDescent="0.3">
      <c r="A13" s="5" t="s">
        <v>34</v>
      </c>
      <c r="B13" s="1" t="s">
        <v>58</v>
      </c>
      <c r="C13" s="1">
        <v>14</v>
      </c>
    </row>
    <row r="14" spans="1:9" x14ac:dyDescent="0.3">
      <c r="A14" s="5" t="s">
        <v>35</v>
      </c>
      <c r="B14" s="1" t="s">
        <v>59</v>
      </c>
      <c r="C14" s="1">
        <v>53</v>
      </c>
    </row>
    <row r="15" spans="1:9" x14ac:dyDescent="0.3">
      <c r="A15" s="5" t="s">
        <v>36</v>
      </c>
      <c r="B15" s="1" t="s">
        <v>60</v>
      </c>
      <c r="C15" s="1">
        <v>67</v>
      </c>
    </row>
    <row r="16" spans="1:9" x14ac:dyDescent="0.3">
      <c r="A16" s="5" t="s">
        <v>37</v>
      </c>
      <c r="B16" s="1" t="s">
        <v>61</v>
      </c>
      <c r="C16" s="1">
        <v>110</v>
      </c>
    </row>
    <row r="17" spans="1:4" x14ac:dyDescent="0.3">
      <c r="A17" s="5" t="s">
        <v>38</v>
      </c>
      <c r="B17" s="1" t="s">
        <v>62</v>
      </c>
      <c r="C17" s="1">
        <v>105</v>
      </c>
    </row>
    <row r="18" spans="1:4" x14ac:dyDescent="0.3">
      <c r="A18" s="5" t="s">
        <v>39</v>
      </c>
      <c r="B18" s="1" t="s">
        <v>63</v>
      </c>
      <c r="C18" s="1">
        <v>65</v>
      </c>
    </row>
    <row r="19" spans="1:4" x14ac:dyDescent="0.3">
      <c r="A19" s="5" t="s">
        <v>40</v>
      </c>
      <c r="B19" s="1" t="s">
        <v>64</v>
      </c>
      <c r="C19" s="1">
        <v>32</v>
      </c>
    </row>
    <row r="20" spans="1:4" x14ac:dyDescent="0.3">
      <c r="A20" s="5" t="s">
        <v>41</v>
      </c>
      <c r="B20" s="1" t="s">
        <v>65</v>
      </c>
      <c r="C20" s="1">
        <v>14</v>
      </c>
    </row>
    <row r="21" spans="1:4" x14ac:dyDescent="0.3">
      <c r="A21" s="5" t="s">
        <v>42</v>
      </c>
      <c r="B21" s="1" t="s">
        <v>66</v>
      </c>
      <c r="C21" s="1">
        <v>16</v>
      </c>
    </row>
    <row r="22" spans="1:4" x14ac:dyDescent="0.3">
      <c r="A22" s="5" t="s">
        <v>21</v>
      </c>
      <c r="B22" s="1" t="s">
        <v>67</v>
      </c>
      <c r="C22" s="1">
        <v>15</v>
      </c>
      <c r="D22" s="6">
        <v>0.1</v>
      </c>
    </row>
    <row r="23" spans="1:4" x14ac:dyDescent="0.3">
      <c r="A23" s="5" t="s">
        <v>43</v>
      </c>
      <c r="B23" s="1" t="s">
        <v>68</v>
      </c>
      <c r="C23" s="1">
        <v>19</v>
      </c>
    </row>
    <row r="24" spans="1:4" x14ac:dyDescent="0.3">
      <c r="A24" s="5" t="s">
        <v>44</v>
      </c>
      <c r="B24" s="1" t="s">
        <v>69</v>
      </c>
      <c r="C24" s="1">
        <v>10</v>
      </c>
    </row>
    <row r="25" spans="1:4" x14ac:dyDescent="0.3">
      <c r="A25" s="5" t="s">
        <v>45</v>
      </c>
      <c r="B25" s="1" t="s">
        <v>70</v>
      </c>
      <c r="C25" s="1">
        <v>10</v>
      </c>
    </row>
    <row r="26" spans="1:4" x14ac:dyDescent="0.3">
      <c r="A26" s="5" t="s">
        <v>46</v>
      </c>
      <c r="B26" s="1" t="s">
        <v>71</v>
      </c>
      <c r="C26" s="1">
        <v>25</v>
      </c>
    </row>
    <row r="40" spans="1:4" x14ac:dyDescent="0.3">
      <c r="A40" s="4" t="s">
        <v>18</v>
      </c>
      <c r="B40" s="4" t="s">
        <v>73</v>
      </c>
      <c r="C40" s="4" t="s">
        <v>75</v>
      </c>
      <c r="D40" s="4" t="s">
        <v>74</v>
      </c>
    </row>
    <row r="41" spans="1:4" x14ac:dyDescent="0.3">
      <c r="A41" s="5" t="s">
        <v>23</v>
      </c>
      <c r="C41" s="1">
        <v>100</v>
      </c>
      <c r="D41" s="1">
        <f>C41-B41</f>
        <v>100</v>
      </c>
    </row>
    <row r="42" spans="1:4" x14ac:dyDescent="0.3">
      <c r="A42" s="5" t="s">
        <v>24</v>
      </c>
      <c r="C42" s="1">
        <v>100</v>
      </c>
      <c r="D42" s="1">
        <f t="shared" ref="D42:D65" si="0">C42-B42</f>
        <v>100</v>
      </c>
    </row>
    <row r="43" spans="1:4" x14ac:dyDescent="0.3">
      <c r="A43" s="5" t="s">
        <v>25</v>
      </c>
      <c r="C43" s="1">
        <v>100</v>
      </c>
      <c r="D43" s="1">
        <f t="shared" si="0"/>
        <v>100</v>
      </c>
    </row>
    <row r="44" spans="1:4" x14ac:dyDescent="0.3">
      <c r="A44" s="5" t="s">
        <v>26</v>
      </c>
      <c r="C44" s="1">
        <v>100</v>
      </c>
      <c r="D44" s="1">
        <f t="shared" si="0"/>
        <v>100</v>
      </c>
    </row>
    <row r="45" spans="1:4" x14ac:dyDescent="0.3">
      <c r="A45" s="5" t="s">
        <v>27</v>
      </c>
      <c r="C45" s="1">
        <v>100</v>
      </c>
      <c r="D45" s="1">
        <f t="shared" si="0"/>
        <v>100</v>
      </c>
    </row>
    <row r="46" spans="1:4" x14ac:dyDescent="0.3">
      <c r="A46" s="5" t="s">
        <v>28</v>
      </c>
      <c r="C46" s="1">
        <v>100</v>
      </c>
      <c r="D46" s="1">
        <f t="shared" si="0"/>
        <v>100</v>
      </c>
    </row>
    <row r="47" spans="1:4" x14ac:dyDescent="0.3">
      <c r="A47" s="5" t="s">
        <v>29</v>
      </c>
      <c r="C47" s="1">
        <v>100</v>
      </c>
      <c r="D47" s="1">
        <f t="shared" si="0"/>
        <v>100</v>
      </c>
    </row>
    <row r="48" spans="1:4" x14ac:dyDescent="0.3">
      <c r="A48" s="5" t="s">
        <v>30</v>
      </c>
      <c r="C48" s="1">
        <v>100</v>
      </c>
      <c r="D48" s="1">
        <f t="shared" si="0"/>
        <v>100</v>
      </c>
    </row>
    <row r="49" spans="1:4" x14ac:dyDescent="0.3">
      <c r="A49" s="5" t="s">
        <v>31</v>
      </c>
      <c r="C49" s="1">
        <v>100</v>
      </c>
      <c r="D49" s="1">
        <f t="shared" si="0"/>
        <v>100</v>
      </c>
    </row>
    <row r="50" spans="1:4" x14ac:dyDescent="0.3">
      <c r="A50" s="5" t="s">
        <v>32</v>
      </c>
      <c r="C50" s="1">
        <v>100</v>
      </c>
      <c r="D50" s="1">
        <f t="shared" si="0"/>
        <v>100</v>
      </c>
    </row>
    <row r="51" spans="1:4" x14ac:dyDescent="0.3">
      <c r="A51" s="5" t="s">
        <v>33</v>
      </c>
      <c r="C51" s="1">
        <v>100</v>
      </c>
      <c r="D51" s="1">
        <f t="shared" si="0"/>
        <v>100</v>
      </c>
    </row>
    <row r="52" spans="1:4" x14ac:dyDescent="0.3">
      <c r="A52" s="5" t="s">
        <v>34</v>
      </c>
      <c r="C52" s="1">
        <v>100</v>
      </c>
      <c r="D52" s="1">
        <f t="shared" si="0"/>
        <v>100</v>
      </c>
    </row>
    <row r="53" spans="1:4" x14ac:dyDescent="0.3">
      <c r="A53" s="5" t="s">
        <v>35</v>
      </c>
      <c r="C53" s="1">
        <v>100</v>
      </c>
      <c r="D53" s="1">
        <f t="shared" si="0"/>
        <v>100</v>
      </c>
    </row>
    <row r="54" spans="1:4" x14ac:dyDescent="0.3">
      <c r="A54" s="5" t="s">
        <v>36</v>
      </c>
      <c r="C54" s="1">
        <v>100</v>
      </c>
      <c r="D54" s="1">
        <f t="shared" si="0"/>
        <v>100</v>
      </c>
    </row>
    <row r="55" spans="1:4" x14ac:dyDescent="0.3">
      <c r="A55" s="5" t="s">
        <v>37</v>
      </c>
      <c r="C55" s="1">
        <v>100</v>
      </c>
      <c r="D55" s="1">
        <f t="shared" si="0"/>
        <v>100</v>
      </c>
    </row>
    <row r="56" spans="1:4" x14ac:dyDescent="0.3">
      <c r="A56" s="5" t="s">
        <v>38</v>
      </c>
      <c r="C56" s="1">
        <v>100</v>
      </c>
      <c r="D56" s="1">
        <f t="shared" si="0"/>
        <v>100</v>
      </c>
    </row>
    <row r="57" spans="1:4" x14ac:dyDescent="0.3">
      <c r="A57" s="5" t="s">
        <v>39</v>
      </c>
      <c r="C57" s="1">
        <v>100</v>
      </c>
      <c r="D57" s="1">
        <f t="shared" si="0"/>
        <v>100</v>
      </c>
    </row>
    <row r="58" spans="1:4" x14ac:dyDescent="0.3">
      <c r="A58" s="5" t="s">
        <v>40</v>
      </c>
      <c r="C58" s="1">
        <v>100</v>
      </c>
      <c r="D58" s="1">
        <f t="shared" si="0"/>
        <v>100</v>
      </c>
    </row>
    <row r="59" spans="1:4" x14ac:dyDescent="0.3">
      <c r="A59" s="5" t="s">
        <v>41</v>
      </c>
      <c r="C59" s="1">
        <v>100</v>
      </c>
      <c r="D59" s="1">
        <f t="shared" si="0"/>
        <v>100</v>
      </c>
    </row>
    <row r="60" spans="1:4" x14ac:dyDescent="0.3">
      <c r="A60" s="5" t="s">
        <v>42</v>
      </c>
      <c r="C60" s="1">
        <v>100</v>
      </c>
      <c r="D60" s="1">
        <f t="shared" si="0"/>
        <v>100</v>
      </c>
    </row>
    <row r="61" spans="1:4" x14ac:dyDescent="0.3">
      <c r="A61" s="5" t="s">
        <v>21</v>
      </c>
      <c r="C61" s="1">
        <v>100</v>
      </c>
      <c r="D61" s="1">
        <f t="shared" si="0"/>
        <v>100</v>
      </c>
    </row>
    <row r="62" spans="1:4" x14ac:dyDescent="0.3">
      <c r="A62" s="5" t="s">
        <v>43</v>
      </c>
      <c r="C62" s="1">
        <v>100</v>
      </c>
      <c r="D62" s="1">
        <f t="shared" si="0"/>
        <v>100</v>
      </c>
    </row>
    <row r="63" spans="1:4" x14ac:dyDescent="0.3">
      <c r="A63" s="5" t="s">
        <v>44</v>
      </c>
      <c r="C63" s="1">
        <v>100</v>
      </c>
      <c r="D63" s="1">
        <f t="shared" si="0"/>
        <v>100</v>
      </c>
    </row>
    <row r="64" spans="1:4" x14ac:dyDescent="0.3">
      <c r="A64" s="5" t="s">
        <v>45</v>
      </c>
      <c r="C64" s="1">
        <v>100</v>
      </c>
      <c r="D64" s="1">
        <f t="shared" si="0"/>
        <v>100</v>
      </c>
    </row>
    <row r="65" spans="1:4" x14ac:dyDescent="0.3">
      <c r="A65" s="5" t="s">
        <v>46</v>
      </c>
      <c r="C65" s="1">
        <v>100</v>
      </c>
      <c r="D65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서울</vt:lpstr>
      <vt:lpstr>부산</vt:lpstr>
      <vt:lpstr>대구</vt:lpstr>
      <vt:lpstr>파주</vt:lpstr>
      <vt:lpstr>대전</vt:lpstr>
      <vt:lpstr>가격표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김지혜</dc:creator>
  <cp:lastModifiedBy>김지혜</cp:lastModifiedBy>
  <dcterms:created xsi:type="dcterms:W3CDTF">2017-04-01T18:11:46Z</dcterms:created>
  <dcterms:modified xsi:type="dcterms:W3CDTF">2017-12-18T03:51:29Z</dcterms:modified>
</cp:coreProperties>
</file>