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L:\Internships &amp; Student Projects\Sanford Masters Projects\Group_MP_2021-22\"/>
    </mc:Choice>
  </mc:AlternateContent>
  <xr:revisionPtr revIDLastSave="0" documentId="13_ncr:1_{825EB0C2-F758-4B62-9C5B-F29993813821}" xr6:coauthVersionLast="47" xr6:coauthVersionMax="47" xr10:uidLastSave="{00000000-0000-0000-0000-000000000000}"/>
  <bookViews>
    <workbookView xWindow="-28920" yWindow="-120" windowWidth="29040" windowHeight="15840" activeTab="4" xr2:uid="{86642497-40D9-964B-92BC-14D7FF9E9E17}"/>
  </bookViews>
  <sheets>
    <sheet name="1. Taxable Income Types" sheetId="1" r:id="rId1"/>
    <sheet name="2. Topcoded Incomes, 2015-18" sheetId="2" r:id="rId2"/>
    <sheet name="2. Topcoded Incomes, 2019" sheetId="4" r:id="rId3"/>
    <sheet name="3. Capital Gains Data" sheetId="3" r:id="rId4"/>
    <sheet name="4. Deductions Dat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5" l="1" a="1"/>
  <c r="D13" i="5" s="1"/>
  <c r="E13" i="5" a="1"/>
  <c r="E13" i="5" s="1"/>
  <c r="F13" i="5" a="1"/>
  <c r="F13" i="5"/>
  <c r="G13" i="5" a="1"/>
  <c r="G13" i="5"/>
  <c r="H13" i="5" a="1"/>
  <c r="H13" i="5" s="1"/>
  <c r="D14" i="5" a="1"/>
  <c r="D14" i="5" s="1"/>
  <c r="E14" i="5" a="1"/>
  <c r="E14" i="5"/>
  <c r="F14" i="5" a="1"/>
  <c r="F14" i="5"/>
  <c r="G14" i="5" a="1"/>
  <c r="G14" i="5" s="1"/>
  <c r="H14" i="5" a="1"/>
  <c r="H14" i="5" s="1"/>
  <c r="D15" i="5" a="1"/>
  <c r="D15" i="5"/>
  <c r="E15" i="5" a="1"/>
  <c r="E15" i="5"/>
  <c r="F15" i="5" a="1"/>
  <c r="F15" i="5" s="1"/>
  <c r="G15" i="5" a="1"/>
  <c r="G15" i="5" s="1"/>
  <c r="H15" i="5" a="1"/>
  <c r="H15" i="5"/>
  <c r="D16" i="5" a="1"/>
  <c r="D16" i="5"/>
  <c r="E16" i="5" a="1"/>
  <c r="E16" i="5" s="1"/>
  <c r="F16" i="5" a="1"/>
  <c r="F16" i="5" s="1"/>
  <c r="G16" i="5" a="1"/>
  <c r="G16" i="5"/>
  <c r="H16" i="5" a="1"/>
  <c r="H16" i="5"/>
  <c r="D17" i="5" a="1"/>
  <c r="D17" i="5" s="1"/>
  <c r="E17" i="5" a="1"/>
  <c r="E17" i="5" s="1"/>
  <c r="F17" i="5" a="1"/>
  <c r="F17" i="5"/>
  <c r="G17" i="5" a="1"/>
  <c r="G17" i="5"/>
  <c r="H17" i="5" a="1"/>
  <c r="H17" i="5" s="1"/>
  <c r="D18" i="5" a="1"/>
  <c r="D18" i="5" s="1"/>
  <c r="E18" i="5" a="1"/>
  <c r="E18" i="5"/>
  <c r="F18" i="5" a="1"/>
  <c r="F18" i="5"/>
  <c r="G18" i="5" a="1"/>
  <c r="G18" i="5" s="1"/>
  <c r="H18" i="5" a="1"/>
  <c r="H18" i="5" s="1"/>
  <c r="D19" i="5" a="1"/>
  <c r="D19" i="5"/>
  <c r="E19" i="5" a="1"/>
  <c r="E19" i="5"/>
  <c r="F19" i="5" a="1"/>
  <c r="F19" i="5" s="1"/>
  <c r="G19" i="5" a="1"/>
  <c r="G19" i="5" s="1"/>
  <c r="H19" i="5" a="1"/>
  <c r="H19" i="5"/>
  <c r="D20" i="5" a="1"/>
  <c r="D20" i="5"/>
  <c r="E20" i="5" a="1"/>
  <c r="E20" i="5" s="1"/>
  <c r="F20" i="5" a="1"/>
  <c r="F20" i="5" s="1"/>
  <c r="G20" i="5" a="1"/>
  <c r="G20" i="5"/>
  <c r="H20" i="5" a="1"/>
  <c r="H20" i="5"/>
  <c r="D21" i="5" a="1"/>
  <c r="D21" i="5" s="1"/>
  <c r="E21" i="5" a="1"/>
  <c r="E21" i="5" s="1"/>
  <c r="F21" i="5" a="1"/>
  <c r="F21" i="5"/>
  <c r="G21" i="5" a="1"/>
  <c r="G21" i="5"/>
  <c r="H21" i="5" a="1"/>
  <c r="H21" i="5" s="1"/>
  <c r="D22" i="5" a="1"/>
  <c r="D22" i="5" s="1"/>
  <c r="E22" i="5" a="1"/>
  <c r="E22" i="5"/>
  <c r="F22" i="5" a="1"/>
  <c r="F22" i="5"/>
  <c r="G22" i="5" a="1"/>
  <c r="G22" i="5" s="1"/>
  <c r="H22" i="5" a="1"/>
  <c r="H22" i="5" s="1"/>
  <c r="D23" i="5" a="1"/>
  <c r="D23" i="5"/>
  <c r="E23" i="5" a="1"/>
  <c r="E23" i="5"/>
  <c r="F23" i="5" a="1"/>
  <c r="F23" i="5" s="1"/>
  <c r="G23" i="5" a="1"/>
  <c r="G23" i="5" s="1"/>
  <c r="H23" i="5" a="1"/>
  <c r="H23" i="5"/>
  <c r="D24" i="5" a="1"/>
  <c r="D24" i="5"/>
  <c r="E24" i="5" a="1"/>
  <c r="E24" i="5" s="1"/>
  <c r="F24" i="5" a="1"/>
  <c r="F24" i="5" s="1"/>
  <c r="G24" i="5" a="1"/>
  <c r="G24" i="5"/>
  <c r="H24" i="5" a="1"/>
  <c r="H24" i="5"/>
  <c r="D25" i="5" a="1"/>
  <c r="D25" i="5" s="1"/>
  <c r="E25" i="5" a="1"/>
  <c r="E25" i="5" s="1"/>
  <c r="F25" i="5" a="1"/>
  <c r="F25" i="5"/>
  <c r="G25" i="5" a="1"/>
  <c r="G25" i="5"/>
  <c r="H25" i="5" a="1"/>
  <c r="H25" i="5" s="1"/>
  <c r="D26" i="5" a="1"/>
  <c r="D26" i="5" s="1"/>
  <c r="E26" i="5" a="1"/>
  <c r="E26" i="5"/>
  <c r="F26" i="5" a="1"/>
  <c r="F26" i="5"/>
  <c r="G26" i="5" a="1"/>
  <c r="G26" i="5" s="1"/>
  <c r="H26" i="5" a="1"/>
  <c r="H26" i="5" s="1"/>
  <c r="D27" i="5" a="1"/>
  <c r="D27" i="5"/>
  <c r="E27" i="5" a="1"/>
  <c r="E27" i="5"/>
  <c r="F27" i="5" a="1"/>
  <c r="F27" i="5" s="1"/>
  <c r="G27" i="5" a="1"/>
  <c r="G27" i="5" s="1"/>
  <c r="H27" i="5" a="1"/>
  <c r="H27" i="5"/>
  <c r="D28" i="5" a="1"/>
  <c r="D28" i="5"/>
  <c r="E28" i="5" a="1"/>
  <c r="E28" i="5" s="1"/>
  <c r="F28" i="5" a="1"/>
  <c r="F28" i="5" s="1"/>
  <c r="G28" i="5" a="1"/>
  <c r="G28" i="5"/>
  <c r="H28" i="5" a="1"/>
  <c r="H28" i="5"/>
  <c r="D29" i="5" a="1"/>
  <c r="D29" i="5" s="1"/>
  <c r="E29" i="5" a="1"/>
  <c r="E29" i="5" s="1"/>
  <c r="F29" i="5" a="1"/>
  <c r="F29" i="5"/>
  <c r="G29" i="5" a="1"/>
  <c r="G29" i="5"/>
  <c r="H29" i="5" a="1"/>
  <c r="H29" i="5" s="1"/>
  <c r="D30" i="5" a="1"/>
  <c r="D30" i="5" s="1"/>
  <c r="E30" i="5" a="1"/>
  <c r="E30" i="5"/>
  <c r="F30" i="5" a="1"/>
  <c r="F30" i="5"/>
  <c r="G30" i="5" a="1"/>
  <c r="G30" i="5" s="1"/>
  <c r="H30" i="5" a="1"/>
  <c r="H30" i="5" s="1"/>
  <c r="D31" i="5" a="1"/>
  <c r="D31" i="5"/>
  <c r="E31" i="5" a="1"/>
  <c r="E31" i="5"/>
  <c r="F31" i="5" a="1"/>
  <c r="F31" i="5" s="1"/>
  <c r="G31" i="5" a="1"/>
  <c r="G31" i="5" s="1"/>
  <c r="H31" i="5" a="1"/>
  <c r="H31" i="5"/>
  <c r="D32" i="5" a="1"/>
  <c r="D32" i="5"/>
  <c r="E32" i="5" a="1"/>
  <c r="E32" i="5" s="1"/>
  <c r="F32" i="5" a="1"/>
  <c r="F32" i="5" s="1"/>
  <c r="G32" i="5" a="1"/>
  <c r="G32" i="5"/>
  <c r="H32" i="5" a="1"/>
  <c r="H32" i="5"/>
  <c r="D33" i="5" a="1"/>
  <c r="D33" i="5" s="1"/>
  <c r="E33" i="5" a="1"/>
  <c r="E33" i="5" s="1"/>
  <c r="F33" i="5" a="1"/>
  <c r="F33" i="5"/>
  <c r="G33" i="5" a="1"/>
  <c r="G33" i="5"/>
  <c r="H33" i="5" a="1"/>
  <c r="H33" i="5" s="1"/>
  <c r="D34" i="5" a="1"/>
  <c r="D34" i="5" s="1"/>
  <c r="E34" i="5" a="1"/>
  <c r="E34" i="5"/>
  <c r="F34" i="5" a="1"/>
  <c r="F34" i="5"/>
  <c r="G34" i="5" a="1"/>
  <c r="G34" i="5" s="1"/>
  <c r="H34" i="5" a="1"/>
  <c r="H34" i="5" s="1"/>
  <c r="D35" i="5" a="1"/>
  <c r="D35" i="5"/>
  <c r="E35" i="5" a="1"/>
  <c r="E35" i="5"/>
  <c r="F35" i="5" a="1"/>
  <c r="F35" i="5" s="1"/>
  <c r="G35" i="5" a="1"/>
  <c r="G35" i="5" s="1"/>
  <c r="H35" i="5" a="1"/>
  <c r="H35" i="5"/>
  <c r="D36" i="5" a="1"/>
  <c r="D36" i="5"/>
  <c r="E36" i="5" a="1"/>
  <c r="E36" i="5" s="1"/>
  <c r="F36" i="5" a="1"/>
  <c r="F36" i="5" s="1"/>
  <c r="G36" i="5" a="1"/>
  <c r="G36" i="5" s="1"/>
  <c r="H36" i="5" a="1"/>
  <c r="H36" i="5"/>
  <c r="D37" i="5" a="1"/>
  <c r="D37" i="5" s="1"/>
  <c r="E37" i="5" a="1"/>
  <c r="E37" i="5" s="1"/>
  <c r="F37" i="5" a="1"/>
  <c r="F37" i="5"/>
  <c r="G37" i="5" a="1"/>
  <c r="G37" i="5"/>
  <c r="H37" i="5" a="1"/>
  <c r="H37" i="5" s="1"/>
  <c r="D38" i="5" a="1"/>
  <c r="D38" i="5" s="1"/>
  <c r="E38" i="5" a="1"/>
  <c r="E38" i="5"/>
  <c r="F38" i="5" a="1"/>
  <c r="F38" i="5"/>
  <c r="G38" i="5" a="1"/>
  <c r="G38" i="5" s="1"/>
  <c r="H38" i="5" a="1"/>
  <c r="H38" i="5" s="1"/>
  <c r="D39" i="5" a="1"/>
  <c r="D39" i="5" s="1"/>
  <c r="E39" i="5" a="1"/>
  <c r="E39" i="5" s="1"/>
  <c r="F39" i="5" a="1"/>
  <c r="F39" i="5" s="1"/>
  <c r="G39" i="5" a="1"/>
  <c r="G39" i="5" s="1"/>
  <c r="H39" i="5" a="1"/>
  <c r="H39" i="5" s="1"/>
  <c r="D40" i="5" a="1"/>
  <c r="D40" i="5"/>
  <c r="E40" i="5" a="1"/>
  <c r="E40" i="5" s="1"/>
  <c r="F40" i="5" a="1"/>
  <c r="F40" i="5" s="1"/>
  <c r="G40" i="5" a="1"/>
  <c r="G40" i="5" s="1"/>
  <c r="H40" i="5" a="1"/>
  <c r="H40" i="5"/>
  <c r="D41" i="5" a="1"/>
  <c r="D41" i="5" s="1"/>
  <c r="E41" i="5" a="1"/>
  <c r="E41" i="5" s="1"/>
  <c r="F41" i="5" a="1"/>
  <c r="F41" i="5" s="1"/>
  <c r="G41" i="5" a="1"/>
  <c r="G41" i="5"/>
  <c r="H41" i="5" a="1"/>
  <c r="H41" i="5" s="1"/>
  <c r="D42" i="5" a="1"/>
  <c r="D42" i="5" s="1"/>
  <c r="E42" i="5" a="1"/>
  <c r="E42" i="5" s="1"/>
  <c r="F42" i="5" a="1"/>
  <c r="F42" i="5"/>
  <c r="G42" i="5" a="1"/>
  <c r="G42" i="5" s="1"/>
  <c r="H42" i="5" a="1"/>
  <c r="H42" i="5" s="1"/>
  <c r="D43" i="5" a="1"/>
  <c r="D43" i="5" s="1"/>
  <c r="E43" i="5" a="1"/>
  <c r="E43" i="5"/>
  <c r="F43" i="5" a="1"/>
  <c r="F43" i="5" s="1"/>
  <c r="G43" i="5" a="1"/>
  <c r="G43" i="5" s="1"/>
  <c r="H43" i="5" a="1"/>
  <c r="H43" i="5" s="1"/>
  <c r="D44" i="5" a="1"/>
  <c r="D44" i="5"/>
  <c r="E44" i="5" a="1"/>
  <c r="E44" i="5" s="1"/>
  <c r="F44" i="5" a="1"/>
  <c r="F44" i="5" s="1"/>
  <c r="G44" i="5" a="1"/>
  <c r="G44" i="5" s="1"/>
  <c r="H44" i="5" a="1"/>
  <c r="H44" i="5"/>
  <c r="D45" i="5" a="1"/>
  <c r="D45" i="5" s="1"/>
  <c r="E45" i="5" a="1"/>
  <c r="E45" i="5" s="1"/>
  <c r="F45" i="5" a="1"/>
  <c r="F45" i="5" s="1"/>
  <c r="G45" i="5" a="1"/>
  <c r="G45" i="5"/>
  <c r="H45" i="5" a="1"/>
  <c r="H45" i="5" s="1"/>
  <c r="D46" i="5" a="1"/>
  <c r="D46" i="5" s="1"/>
  <c r="E46" i="5" a="1"/>
  <c r="E46" i="5" s="1"/>
  <c r="F46" i="5" a="1"/>
  <c r="F46" i="5"/>
  <c r="G46" i="5" a="1"/>
  <c r="G46" i="5" s="1"/>
  <c r="H46" i="5" a="1"/>
  <c r="H46" i="5" s="1"/>
  <c r="D47" i="5" a="1"/>
  <c r="D47" i="5" s="1"/>
  <c r="E47" i="5" a="1"/>
  <c r="E47" i="5"/>
  <c r="F47" i="5" a="1"/>
  <c r="F47" i="5" s="1"/>
  <c r="G47" i="5" a="1"/>
  <c r="G47" i="5" s="1"/>
  <c r="H47" i="5" a="1"/>
  <c r="H47" i="5" s="1"/>
  <c r="D48" i="5" a="1"/>
  <c r="D48" i="5"/>
  <c r="E48" i="5" a="1"/>
  <c r="E48" i="5" s="1"/>
  <c r="F48" i="5" a="1"/>
  <c r="F48" i="5" s="1"/>
  <c r="G48" i="5" a="1"/>
  <c r="G48" i="5" s="1"/>
  <c r="H48" i="5" a="1"/>
  <c r="H48" i="5"/>
  <c r="D49" i="5" a="1"/>
  <c r="D49" i="5" s="1"/>
  <c r="E49" i="5" a="1"/>
  <c r="E49" i="5" s="1"/>
  <c r="F49" i="5" a="1"/>
  <c r="F49" i="5" s="1"/>
  <c r="G49" i="5" a="1"/>
  <c r="G49" i="5"/>
  <c r="H49" i="5" a="1"/>
  <c r="H49" i="5" s="1"/>
  <c r="D50" i="5" a="1"/>
  <c r="D50" i="5" s="1"/>
  <c r="E50" i="5" a="1"/>
  <c r="E50" i="5" s="1"/>
  <c r="F50" i="5" a="1"/>
  <c r="F50" i="5"/>
  <c r="G50" i="5" a="1"/>
  <c r="G50" i="5" s="1"/>
  <c r="H50" i="5" a="1"/>
  <c r="H50" i="5" s="1"/>
  <c r="D51" i="5" a="1"/>
  <c r="D51" i="5" s="1"/>
  <c r="E51" i="5" a="1"/>
  <c r="E51" i="5"/>
  <c r="F51" i="5" a="1"/>
  <c r="F51" i="5" s="1"/>
  <c r="G51" i="5" a="1"/>
  <c r="G51" i="5" s="1"/>
  <c r="H51" i="5" a="1"/>
  <c r="H51" i="5" s="1"/>
  <c r="D52" i="5" a="1"/>
  <c r="D52" i="5"/>
  <c r="E52" i="5" a="1"/>
  <c r="E52" i="5" s="1"/>
  <c r="F52" i="5" a="1"/>
  <c r="F52" i="5" s="1"/>
  <c r="G52" i="5" a="1"/>
  <c r="G52" i="5" s="1"/>
  <c r="H52" i="5" a="1"/>
  <c r="H52" i="5" s="1"/>
  <c r="D6" i="5" a="1"/>
  <c r="D6" i="5" s="1"/>
  <c r="E6" i="5" a="1"/>
  <c r="E6" i="5" s="1"/>
  <c r="F6" i="5" a="1"/>
  <c r="F6" i="5"/>
  <c r="G6" i="5" a="1"/>
  <c r="G6" i="5"/>
  <c r="H6" i="5" a="1"/>
  <c r="H6" i="5" s="1"/>
  <c r="D7" i="5" a="1"/>
  <c r="D7" i="5" s="1"/>
  <c r="E7" i="5" a="1"/>
  <c r="E7" i="5" s="1"/>
  <c r="F7" i="5" a="1"/>
  <c r="F7" i="5"/>
  <c r="G7" i="5" a="1"/>
  <c r="G7" i="5" s="1"/>
  <c r="H7" i="5" a="1"/>
  <c r="H7" i="5" s="1"/>
  <c r="D8" i="5" a="1"/>
  <c r="D8" i="5" s="1"/>
  <c r="E8" i="5" a="1"/>
  <c r="E8" i="5"/>
  <c r="F8" i="5" a="1"/>
  <c r="F8" i="5" s="1"/>
  <c r="G8" i="5" a="1"/>
  <c r="G8" i="5" s="1"/>
  <c r="H8" i="5" a="1"/>
  <c r="H8" i="5" s="1"/>
  <c r="D9" i="5" a="1"/>
  <c r="D9" i="5"/>
  <c r="E9" i="5" a="1"/>
  <c r="E9" i="5" s="1"/>
  <c r="F9" i="5" a="1"/>
  <c r="F9" i="5" s="1"/>
  <c r="G9" i="5" a="1"/>
  <c r="G9" i="5" s="1"/>
  <c r="H9" i="5" a="1"/>
  <c r="H9" i="5"/>
  <c r="D10" i="5" a="1"/>
  <c r="D10" i="5" s="1"/>
  <c r="E10" i="5" a="1"/>
  <c r="E10" i="5" s="1"/>
  <c r="F10" i="5" a="1"/>
  <c r="F10" i="5" s="1"/>
  <c r="G10" i="5" a="1"/>
  <c r="G10" i="5"/>
  <c r="H10" i="5" a="1"/>
  <c r="H10" i="5" s="1"/>
  <c r="D11" i="5" a="1"/>
  <c r="D11" i="5" s="1"/>
  <c r="E11" i="5" a="1"/>
  <c r="E11" i="5" s="1"/>
  <c r="F11" i="5" a="1"/>
  <c r="F11" i="5" s="1"/>
  <c r="G11" i="5" a="1"/>
  <c r="G11" i="5" s="1"/>
  <c r="H11" i="5" a="1"/>
  <c r="H11" i="5" s="1"/>
  <c r="D12" i="5" a="1"/>
  <c r="D12" i="5" s="1"/>
  <c r="E12" i="5" a="1"/>
  <c r="E12" i="5" s="1"/>
  <c r="F12" i="5" a="1"/>
  <c r="F12" i="5" s="1"/>
  <c r="G12" i="5" a="1"/>
  <c r="G12" i="5" s="1"/>
  <c r="H12" i="5" a="1"/>
  <c r="H12" i="5" s="1"/>
  <c r="D5" i="5" a="1"/>
  <c r="D5" i="5" s="1"/>
  <c r="E5" i="5" a="1"/>
  <c r="E5" i="5" s="1"/>
  <c r="F5" i="5" a="1"/>
  <c r="F5" i="5" s="1"/>
  <c r="G5" i="5" a="1"/>
  <c r="G5" i="5" s="1"/>
  <c r="H5" i="5" a="1"/>
  <c r="H5" i="5" s="1"/>
  <c r="H4" i="5" a="1"/>
  <c r="H4" i="5" s="1"/>
  <c r="G4" i="5" a="1"/>
  <c r="G4" i="5" s="1"/>
  <c r="F4" i="5" a="1"/>
  <c r="F4" i="5" s="1"/>
  <c r="E4" i="5" a="1"/>
  <c r="E4" i="5" s="1"/>
  <c r="D4" i="5" a="1"/>
  <c r="D4" i="5" s="1"/>
  <c r="H3" i="5" a="1"/>
  <c r="H3" i="5" s="1"/>
  <c r="G3" i="5" a="1"/>
  <c r="G3" i="5" s="1"/>
  <c r="F3" i="5" a="1"/>
  <c r="F3" i="5" s="1"/>
  <c r="E3" i="5" a="1"/>
  <c r="E3" i="5" s="1"/>
  <c r="D3" i="5" a="1"/>
  <c r="D3" i="5" s="1"/>
  <c r="G118" i="5"/>
  <c r="G117" i="5"/>
  <c r="G116" i="5"/>
  <c r="G115" i="5"/>
  <c r="G114" i="5"/>
  <c r="G113" i="5"/>
  <c r="G112" i="5"/>
  <c r="G111" i="5"/>
  <c r="G110" i="5"/>
  <c r="G109" i="5"/>
  <c r="G104" i="5"/>
  <c r="G103" i="5"/>
  <c r="G102" i="5"/>
  <c r="G101" i="5"/>
  <c r="G100" i="5"/>
  <c r="G99" i="5"/>
  <c r="G98" i="5"/>
  <c r="G97" i="5"/>
  <c r="G96" i="5"/>
  <c r="G95" i="5"/>
  <c r="G91" i="5"/>
  <c r="G90" i="5"/>
  <c r="G89" i="5"/>
  <c r="G88" i="5"/>
  <c r="G87" i="5"/>
  <c r="G86" i="5"/>
  <c r="G85" i="5"/>
  <c r="G84" i="5"/>
  <c r="G83" i="5"/>
  <c r="G82" i="5"/>
  <c r="G65" i="5"/>
  <c r="G64" i="5"/>
  <c r="G63" i="5"/>
  <c r="G62" i="5"/>
  <c r="G61" i="5"/>
  <c r="G60" i="5"/>
  <c r="G59" i="5"/>
  <c r="G58" i="5"/>
  <c r="G57" i="5"/>
  <c r="G56" i="5"/>
  <c r="G78" i="5"/>
  <c r="G77" i="5"/>
  <c r="G76" i="5"/>
  <c r="G75" i="5"/>
  <c r="G74" i="5"/>
  <c r="G73" i="5"/>
  <c r="G72" i="5"/>
  <c r="G71" i="5"/>
  <c r="G70" i="5"/>
  <c r="G69" i="5"/>
  <c r="A9" i="5"/>
  <c r="A14" i="5" s="1"/>
  <c r="A19" i="5" s="1"/>
  <c r="A24" i="5" s="1"/>
  <c r="A29" i="5" s="1"/>
  <c r="A34" i="5" s="1"/>
  <c r="A39" i="5" s="1"/>
  <c r="A44" i="5" s="1"/>
  <c r="A49" i="5" s="1"/>
  <c r="A10" i="5"/>
  <c r="A15" i="5" s="1"/>
  <c r="A20" i="5" s="1"/>
  <c r="A25" i="5" s="1"/>
  <c r="A30" i="5" s="1"/>
  <c r="A35" i="5" s="1"/>
  <c r="A40" i="5" s="1"/>
  <c r="A45" i="5" s="1"/>
  <c r="A50" i="5" s="1"/>
  <c r="A11" i="5"/>
  <c r="A16" i="5" s="1"/>
  <c r="A21" i="5" s="1"/>
  <c r="A26" i="5" s="1"/>
  <c r="A31" i="5" s="1"/>
  <c r="A36" i="5" s="1"/>
  <c r="A41" i="5" s="1"/>
  <c r="A46" i="5" s="1"/>
  <c r="A51" i="5" s="1"/>
  <c r="A12" i="5"/>
  <c r="A17" i="5" s="1"/>
  <c r="A22" i="5" s="1"/>
  <c r="A27" i="5" s="1"/>
  <c r="A32" i="5" s="1"/>
  <c r="A37" i="5" s="1"/>
  <c r="A42" i="5" s="1"/>
  <c r="A47" i="5" s="1"/>
  <c r="A52" i="5" s="1"/>
  <c r="A8" i="5"/>
  <c r="A13" i="5" s="1"/>
  <c r="A18" i="5" s="1"/>
  <c r="A23" i="5" s="1"/>
  <c r="A28" i="5" s="1"/>
  <c r="A33" i="5" s="1"/>
  <c r="A38" i="5" s="1"/>
  <c r="A43" i="5" s="1"/>
  <c r="A48" i="5" s="1"/>
  <c r="H14" i="3"/>
  <c r="H12" i="3"/>
  <c r="H11" i="3"/>
  <c r="H10" i="3"/>
  <c r="H9" i="3"/>
  <c r="H8" i="3"/>
  <c r="H7" i="3"/>
  <c r="H6" i="3"/>
  <c r="H5" i="3"/>
  <c r="H4" i="3"/>
  <c r="H3" i="3"/>
  <c r="D1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tc={64F2EE19-3193-48DE-9C95-749AA4406252}</author>
    <author>tc={DBD4B615-E825-44EB-A067-A9F4769AB375}</author>
    <author>tc={E6601D50-C344-41B0-A6B7-3E854E9408F4}</author>
    <author>tc={307812A1-F2F4-4D1C-A925-E5BD812C2302}</author>
    <author>tc={84F5A6E9-4090-49C5-8443-6326482EC85C}</author>
  </authors>
  <commentList>
    <comment ref="A2" authorId="0" shapeId="0" xr:uid="{64F2EE19-3193-48DE-9C95-749AA4406252}">
      <text>
        <t>[Threaded comment]
Your version of Excel allows you to read this threaded comment; however, any edits to it will get removed if the file is opened in a newer version of Excel. Learn more: https://go.microsoft.com/fwlink/?linkid=870924
Comment:
    All income statistics above topcode are for household level, as tax returns do not include individual amounts for taxpayers filing jointly.</t>
      </text>
    </comment>
    <comment ref="C2" authorId="1" shapeId="0" xr:uid="{DBD4B615-E825-44EB-A067-A9F4769AB375}">
      <text>
        <t>[Threaded comment]
Your version of Excel allows you to read this threaded comment; however, any edits to it will get removed if the file is opened in a newer version of Excel. Learn more: https://go.microsoft.com/fwlink/?linkid=870924
Comment:
    All values are for 2017 microdata using full-year residents only</t>
      </text>
    </comment>
    <comment ref="G2" authorId="2" shapeId="0" xr:uid="{E6601D50-C344-41B0-A6B7-3E854E9408F4}">
      <text>
        <t>[Threaded comment]
Your version of Excel allows you to read this threaded comment; however, any edits to it will get removed if the file is opened in a newer version of Excel. Learn more: https://go.microsoft.com/fwlink/?linkid=870924
Comment:
    All values are for 2017 microdata using full-year residents only</t>
      </text>
    </comment>
    <comment ref="A6" authorId="3" shapeId="0" xr:uid="{307812A1-F2F4-4D1C-A925-E5BD812C2302}">
      <text>
        <t>[Threaded comment]
Your version of Excel allows you to read this threaded comment; however, any edits to it will get removed if the file is opened in a newer version of Excel. Learn more: https://go.microsoft.com/fwlink/?linkid=870924
Comment:
    The figures in this row include pensions and IRA distributions. Let me know if you'd rather that I re-run the analysis with only pension income.</t>
      </text>
    </comment>
    <comment ref="A10" authorId="4" shapeId="0" xr:uid="{84F5A6E9-4090-49C5-8443-6326482EC85C}">
      <text>
        <t>[Threaded comment]
Your version of Excel allows you to read this threaded comment; however, any edits to it will get removed if the file is opened in a newer version of Excel. Learn more: https://go.microsoft.com/fwlink/?linkid=870924
Comment:
    I currently have rents, royalties, and estate income in this category.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<sst xmlns="http://schemas.openxmlformats.org/spreadsheetml/2006/main" count="235" uniqueCount="92">
  <si>
    <t>Income Source</t>
  </si>
  <si>
    <t>Wage</t>
  </si>
  <si>
    <t>Y</t>
  </si>
  <si>
    <t>Business</t>
  </si>
  <si>
    <t>Farm</t>
  </si>
  <si>
    <t>Social Security</t>
  </si>
  <si>
    <t>N</t>
  </si>
  <si>
    <t>-</t>
  </si>
  <si>
    <t>Welfare</t>
  </si>
  <si>
    <t>Retirement</t>
  </si>
  <si>
    <t>SSI</t>
  </si>
  <si>
    <t>Interest</t>
  </si>
  <si>
    <t>Y*</t>
  </si>
  <si>
    <t>Unemployment</t>
  </si>
  <si>
    <t>Worker’s Comp</t>
  </si>
  <si>
    <t>Veteran’s Assistance</t>
  </si>
  <si>
    <t>N*</t>
  </si>
  <si>
    <t>Survivor Benefits</t>
  </si>
  <si>
    <t>Disability</t>
  </si>
  <si>
    <t>Unsure</t>
  </si>
  <si>
    <t>Dividend</t>
  </si>
  <si>
    <t>Rental</t>
  </si>
  <si>
    <t>Educational Assistance</t>
  </si>
  <si>
    <t>Child Support</t>
  </si>
  <si>
    <t>Regular Fin. Assistance from Friends or Relatives</t>
  </si>
  <si>
    <t>Other Income, not reported in other categories</t>
  </si>
  <si>
    <t>Taxed by NC? (Our Answer)</t>
  </si>
  <si>
    <t>Taxed by NC? (OSBM Answer)</t>
  </si>
  <si>
    <t>Tax Rate (OSBM Answer)</t>
  </si>
  <si>
    <t>* Some portions of these categories may be taxed, some may be exempt. We cannot disaggregate, so we assume a binary “yes, taxed” or “no, not taxed” for each category. 
For example, we assume all VA benefits are not taxed, even though servicemembers need to have served for at least five years to qualify for tax exemption.</t>
  </si>
  <si>
    <t>2015-2018 CPS Topcode</t>
  </si>
  <si>
    <t>Middle 20%, 2015-2018</t>
  </si>
  <si>
    <t>Mean Value, 2015-2018</t>
  </si>
  <si>
    <t>Std. Dev., 2015-2018</t>
  </si>
  <si>
    <t>2019 CPS Topcode</t>
  </si>
  <si>
    <t># of People Above Topcode, 2019</t>
  </si>
  <si>
    <t>Middle 20%, 2019</t>
  </si>
  <si>
    <t>Mean Value, 2019</t>
  </si>
  <si>
    <t>Std. Dev., 2019</t>
  </si>
  <si>
    <t>All Returns</t>
  </si>
  <si>
    <t>Under $1</t>
  </si>
  <si>
    <t>1 under 10,000</t>
  </si>
  <si>
    <t>10,000 under 25,000</t>
  </si>
  <si>
    <t>25,000 under 50,000</t>
  </si>
  <si>
    <t>Y**</t>
  </si>
  <si>
    <t>** My rough estimate is that 2/3s of interest income is taxable (with nontaxable interest income concentrated among high-income households) and 1/2 of retirement income is taxable (vs. 2/3s nationally, as NC exempts a large share of state pension income due to a court order known as the "Bailey Settlement").</t>
  </si>
  <si>
    <t>Number of People with Cap Gains</t>
  </si>
  <si>
    <t>Total Net Cap Gain  (less loss)</t>
  </si>
  <si>
    <t>75,000 under 100,000</t>
  </si>
  <si>
    <t>50,000 under 75,000</t>
  </si>
  <si>
    <t>100,000 under 200,000</t>
  </si>
  <si>
    <t>200,000 under 500,000</t>
  </si>
  <si>
    <t>500,000 under 1,000,000</t>
  </si>
  <si>
    <t>Income Category</t>
  </si>
  <si>
    <t>Number of People Claiming</t>
  </si>
  <si>
    <t>IRA Contributions</t>
  </si>
  <si>
    <t>Self-Employed Health Insurance Deduction</t>
  </si>
  <si>
    <t>Self-Employed Savings  Deduction</t>
  </si>
  <si>
    <t>Itemized Deductions</t>
  </si>
  <si>
    <t>Child and Dependent Care Expenses</t>
  </si>
  <si>
    <t>Deduction Category</t>
  </si>
  <si>
    <t>Notes</t>
  </si>
  <si>
    <t>Will only be imputed on to those who indicate that they are self-employed</t>
  </si>
  <si>
    <t>Will only be imputed on to those who indicate that they have a child</t>
  </si>
  <si>
    <t>1,000,000 or more</t>
  </si>
  <si>
    <t>*data on number of people and total capital gains amounts was taken from IRS data and is provided here for reference</t>
  </si>
  <si>
    <t>Too few observations</t>
  </si>
  <si>
    <t>$139,000 to $184,000</t>
  </si>
  <si>
    <t>Joint Returns</t>
  </si>
  <si>
    <t># of Returns Above Topcode, 2015-2018</t>
  </si>
  <si>
    <t>Non-Joint Returns</t>
  </si>
  <si>
    <t>$11,800,000 to $18,800,000</t>
  </si>
  <si>
    <t>$13,400,000 to $17,500,000</t>
  </si>
  <si>
    <t>$13,600,000 to $16,600,000</t>
  </si>
  <si>
    <t>$13,600,000 to $14,100,000</t>
  </si>
  <si>
    <t>No observations</t>
  </si>
  <si>
    <t>$139,000 to $185,000</t>
  </si>
  <si>
    <t>$138,000 to $176,000</t>
  </si>
  <si>
    <t>$134,000 to $172,000</t>
  </si>
  <si>
    <t>$147,000 to $192,000</t>
  </si>
  <si>
    <t>$143,000 to $180,000</t>
  </si>
  <si>
    <t>$1,410,000 to $1,630,000</t>
  </si>
  <si>
    <t>$1,380,000 to $1,810,000</t>
  </si>
  <si>
    <t>Middle 20% Range, 2017</t>
  </si>
  <si>
    <t>Mean Value, 2017</t>
  </si>
  <si>
    <t>Std. Dev., 2017</t>
  </si>
  <si>
    <t>Number of Returns, 2017</t>
  </si>
  <si>
    <t>Low</t>
  </si>
  <si>
    <t>High</t>
  </si>
  <si>
    <t>Aggregate Net Value of Cap Gains, 2017</t>
  </si>
  <si>
    <t>Middle 20%, 2017</t>
  </si>
  <si>
    <t>Std. Dev.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</si>
</sst>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6" x14ac:knownFonts="1">
    <font>
      <sz val="12"/>
      <color theme="1"/>
      <name val="Calibri"/>
      <family val="2"/>
      <scheme val="minor"/>
    </font>
    <font>
      <b/>
      <sz val="11"/>
      <color theme="1"/>
      <name val="Arial"/>
      <family val="2"/>
    </font>
    <font>
      <b/>
      <sz val="11"/>
      <color rgb="FF000000"/>
      <name val="Arial"/>
      <family val="2"/>
    </font>
    <font>
      <sz val="12"/>
      <color rgb="FF000000"/>
      <name val="Arial"/>
      <family val="2"/>
    </font>
    <font>
      <sz val="12"/>
      <color theme="1"/>
      <name val="Arial"/>
      <family val="2"/>
    </font>
    <font>
      <b/>
      <sz val="10.5"/>
      <color theme="1"/>
      <name val="Arial"/>
      <family val="2"/>
    </font>
    <font>
      <b/>
      <sz val="10.5"/>
      <color rgb="FF000000"/>
      <name val="Arial"/>
      <family val="2"/>
    </font>
    <font>
      <b/>
      <sz val="12"/>
      <color theme="1"/>
      <name val="Arial"/>
      <family val="2"/>
    </font>
    <font>
      <b/>
      <sz val="12"/>
      <color rgb="FF000000"/>
      <name val="Arial"/>
      <family val="2"/>
    </font>
    <font>
      <i/>
      <sz val="12"/>
      <color rgb="FF000000"/>
      <name val="Arial"/>
      <family val="2"/>
    </font>
    <font>
      <sz val="12"/>
      <color theme="1"/>
      <name val="Century"/>
      <family val="1"/>
    </font>
    <font>
      <i/>
      <sz val="12"/>
      <color theme="1"/>
      <name val="Arial"/>
      <family val="2"/>
    </font>
    <font>
      <b/>
      <i/>
      <sz val="11"/>
      <color rgb="FF000000"/>
      <name val="Arial"/>
      <family val="2"/>
    </font>
    <font>
      <sz val="11"/>
      <color theme="1"/>
      <name val="Calibri"/>
      <family val="2"/>
      <scheme val="minor"/>
    </font>
    <font>
      <i/>
      <sz val="11"/>
      <color theme="1"/>
      <name val="Arial"/>
      <family val="2"/>
    </font>
    <font>
      <b/>
      <u/>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92">
    <xf numFmtId="0" fontId="0" fillId="0" borderId="0" xfId="0"/>
    <xf numFmtId="0" fontId="0" fillId="0" borderId="0" xfId="0" applyFill="1" applyBorder="1"/>
    <xf numFmtId="0" fontId="2"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0" fontId="4" fillId="0" borderId="1" xfId="0" applyFont="1" applyFill="1" applyBorder="1" applyAlignment="1">
      <alignment vertical="center" wrapText="1"/>
    </xf>
    <xf numFmtId="10" fontId="4"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3" fontId="3" fillId="0" borderId="1" xfId="0" applyNumberFormat="1" applyFont="1" applyFill="1" applyBorder="1" applyAlignment="1">
      <alignment horizontal="center" vertical="center" wrapText="1"/>
    </xf>
    <xf numFmtId="3" fontId="4"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0" xfId="0" applyFont="1" applyFill="1"/>
    <xf numFmtId="0" fontId="3" fillId="0" borderId="0" xfId="0" applyFont="1" applyFill="1"/>
    <xf numFmtId="0" fontId="4" fillId="0" borderId="0" xfId="0" applyFont="1" applyFill="1" applyBorder="1"/>
    <xf numFmtId="0" fontId="4" fillId="0" borderId="0" xfId="0" applyFont="1" applyFill="1" applyBorder="1" applyAlignment="1">
      <alignment horizontal="right"/>
    </xf>
    <xf numFmtId="0" fontId="4" fillId="0" borderId="1" xfId="0" applyFont="1" applyFill="1" applyBorder="1" applyAlignment="1">
      <alignment horizontal="right" vertical="center" wrapText="1"/>
    </xf>
    <xf numFmtId="3" fontId="4" fillId="0" borderId="1" xfId="0" applyNumberFormat="1" applyFont="1" applyFill="1" applyBorder="1" applyAlignment="1">
      <alignment horizontal="right" vertical="center"/>
    </xf>
    <xf numFmtId="6" fontId="4" fillId="0" borderId="1" xfId="0" applyNumberFormat="1" applyFont="1" applyFill="1" applyBorder="1" applyAlignment="1">
      <alignment horizontal="right" vertical="center"/>
    </xf>
    <xf numFmtId="6" fontId="3" fillId="0" borderId="1" xfId="0" applyNumberFormat="1" applyFont="1" applyFill="1" applyBorder="1" applyAlignment="1">
      <alignment horizontal="right" vertical="center" wrapText="1"/>
    </xf>
    <xf numFmtId="3" fontId="3" fillId="0" borderId="1" xfId="0" applyNumberFormat="1" applyFont="1" applyFill="1" applyBorder="1" applyAlignment="1">
      <alignment horizontal="right" vertical="center"/>
    </xf>
    <xf numFmtId="6" fontId="3" fillId="0" borderId="1" xfId="0" applyNumberFormat="1" applyFont="1" applyFill="1" applyBorder="1" applyAlignment="1">
      <alignment horizontal="right" vertical="center"/>
    </xf>
    <xf numFmtId="6" fontId="4" fillId="0" borderId="1" xfId="0" applyNumberFormat="1" applyFont="1" applyFill="1" applyBorder="1" applyAlignment="1">
      <alignment horizontal="right" vertical="center" wrapText="1"/>
    </xf>
    <xf numFmtId="6" fontId="3" fillId="0" borderId="2" xfId="0" applyNumberFormat="1" applyFont="1" applyFill="1" applyBorder="1" applyAlignment="1">
      <alignment horizontal="right" vertical="center" wrapText="1"/>
    </xf>
    <xf numFmtId="3" fontId="3" fillId="0" borderId="2" xfId="0" applyNumberFormat="1" applyFont="1" applyFill="1" applyBorder="1" applyAlignment="1">
      <alignment horizontal="right" vertical="center"/>
    </xf>
    <xf numFmtId="6" fontId="3" fillId="0" borderId="2" xfId="0" applyNumberFormat="1" applyFont="1" applyFill="1" applyBorder="1" applyAlignment="1">
      <alignment horizontal="right" vertical="center"/>
    </xf>
    <xf numFmtId="0" fontId="9" fillId="0" borderId="4" xfId="0" applyFont="1" applyFill="1" applyBorder="1" applyAlignment="1">
      <alignment horizontal="right" vertical="center"/>
    </xf>
    <xf numFmtId="3" fontId="9" fillId="0" borderId="4" xfId="0" applyNumberFormat="1" applyFont="1" applyFill="1" applyBorder="1" applyAlignment="1">
      <alignment horizontal="right"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6" fontId="3" fillId="0" borderId="4" xfId="0" applyNumberFormat="1" applyFont="1" applyFill="1" applyBorder="1" applyAlignment="1">
      <alignment horizontal="right" vertical="center" wrapText="1"/>
    </xf>
    <xf numFmtId="3" fontId="3" fillId="0" borderId="4" xfId="0" applyNumberFormat="1" applyFont="1" applyFill="1" applyBorder="1" applyAlignment="1">
      <alignment horizontal="right" vertical="center"/>
    </xf>
    <xf numFmtId="6" fontId="3" fillId="0" borderId="5" xfId="0" applyNumberFormat="1" applyFont="1" applyFill="1" applyBorder="1" applyAlignment="1">
      <alignment horizontal="right" vertical="center"/>
    </xf>
    <xf numFmtId="6" fontId="9" fillId="0" borderId="5" xfId="0" applyNumberFormat="1" applyFont="1" applyFill="1" applyBorder="1" applyAlignment="1">
      <alignment horizontal="right" vertical="center"/>
    </xf>
    <xf numFmtId="0" fontId="10" fillId="0" borderId="0" xfId="0" applyFont="1"/>
    <xf numFmtId="0" fontId="7" fillId="0" borderId="1" xfId="0" applyFont="1" applyFill="1" applyBorder="1" applyAlignment="1">
      <alignment horizontal="center" vertical="center"/>
    </xf>
    <xf numFmtId="0" fontId="12" fillId="0" borderId="0" xfId="0" applyFont="1" applyFill="1" applyBorder="1" applyAlignment="1">
      <alignment horizontal="center" vertical="center" wrapText="1"/>
    </xf>
    <xf numFmtId="0" fontId="13" fillId="0" borderId="0" xfId="0" applyFont="1"/>
    <xf numFmtId="0" fontId="4" fillId="0" borderId="1" xfId="0" applyFont="1" applyFill="1" applyBorder="1" applyAlignment="1">
      <alignment horizontal="left" vertical="center" wrapText="1"/>
    </xf>
    <xf numFmtId="0" fontId="4" fillId="0" borderId="0" xfId="0" applyFont="1" applyFill="1" applyBorder="1" applyAlignment="1">
      <alignment horizontal="left"/>
    </xf>
    <xf numFmtId="0" fontId="0" fillId="0" borderId="0" xfId="0" applyAlignment="1">
      <alignment horizontal="left"/>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3" fontId="4" fillId="3" borderId="1" xfId="0" applyNumberFormat="1" applyFont="1" applyFill="1" applyBorder="1" applyAlignment="1">
      <alignment horizontal="right" vertical="center"/>
    </xf>
    <xf numFmtId="0" fontId="13" fillId="0" borderId="0" xfId="0" applyFont="1" applyAlignment="1">
      <alignment horizontal="left"/>
    </xf>
    <xf numFmtId="0" fontId="14" fillId="0" borderId="0" xfId="0" applyFont="1" applyAlignment="1">
      <alignment horizontal="left" vertical="center" wrapText="1"/>
    </xf>
    <xf numFmtId="0" fontId="14" fillId="0" borderId="0" xfId="0" applyFont="1" applyAlignment="1">
      <alignment horizontal="left" vertical="center"/>
    </xf>
    <xf numFmtId="0" fontId="11" fillId="0" borderId="0" xfId="0" applyFont="1" applyFill="1" applyBorder="1" applyAlignment="1">
      <alignment horizontal="left"/>
    </xf>
    <xf numFmtId="0" fontId="4" fillId="0" borderId="1" xfId="0" applyFont="1" applyBorder="1" applyAlignment="1">
      <alignment horizontal="center" vertical="center" wrapText="1"/>
    </xf>
    <xf numFmtId="6" fontId="4" fillId="0" borderId="1" xfId="0" applyNumberFormat="1" applyFont="1" applyBorder="1" applyAlignment="1">
      <alignment horizontal="center" vertical="center" wrapText="1"/>
    </xf>
    <xf numFmtId="0" fontId="6" fillId="0" borderId="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4" fillId="0" borderId="13" xfId="0" applyFont="1" applyBorder="1" applyAlignment="1">
      <alignment horizontal="center" vertical="center" wrapText="1"/>
    </xf>
    <xf numFmtId="6" fontId="4" fillId="0" borderId="14"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0" fontId="4" fillId="0" borderId="13" xfId="0" applyFont="1" applyFill="1" applyBorder="1" applyAlignment="1">
      <alignment horizontal="center" vertical="center" wrapText="1"/>
    </xf>
    <xf numFmtId="3" fontId="3" fillId="0" borderId="8"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xf numFmtId="3" fontId="4" fillId="0" borderId="16" xfId="0" applyNumberFormat="1" applyFont="1" applyBorder="1" applyAlignment="1">
      <alignment horizontal="center" vertical="center" wrapText="1"/>
    </xf>
    <xf numFmtId="0" fontId="4" fillId="0" borderId="17" xfId="0" applyFont="1" applyBorder="1" applyAlignment="1">
      <alignment horizontal="center" vertical="center" wrapText="1"/>
    </xf>
    <xf numFmtId="6" fontId="4" fillId="0" borderId="17" xfId="0" applyNumberFormat="1" applyFont="1" applyBorder="1" applyAlignment="1">
      <alignment horizontal="center" vertical="center" wrapText="1"/>
    </xf>
    <xf numFmtId="6" fontId="4" fillId="0" borderId="18" xfId="0" applyNumberFormat="1" applyFont="1" applyBorder="1" applyAlignment="1">
      <alignment horizontal="center" vertical="center" wrapText="1"/>
    </xf>
    <xf numFmtId="0" fontId="7" fillId="0" borderId="6" xfId="0" applyFont="1" applyFill="1" applyBorder="1" applyAlignment="1">
      <alignment horizontal="center" vertical="center"/>
    </xf>
    <xf numFmtId="0" fontId="4" fillId="0" borderId="0" xfId="0" applyFont="1" applyFill="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5" xfId="0" applyFont="1" applyBorder="1" applyAlignment="1">
      <alignment horizontal="center" vertical="center" wrapText="1"/>
    </xf>
    <xf numFmtId="0" fontId="15" fillId="0" borderId="10" xfId="0" applyFont="1" applyBorder="1" applyAlignment="1">
      <alignment horizontal="center"/>
    </xf>
    <xf numFmtId="0" fontId="15" fillId="0" borderId="11" xfId="0" applyFont="1" applyBorder="1" applyAlignment="1">
      <alignment horizontal="center"/>
    </xf>
    <xf numFmtId="0" fontId="15" fillId="0" borderId="12" xfId="0" applyFont="1" applyBorder="1" applyAlignment="1">
      <alignment horizontal="center"/>
    </xf>
    <xf numFmtId="0" fontId="8" fillId="0" borderId="6"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7" fillId="0" borderId="6" xfId="0" applyFont="1" applyFill="1" applyBorder="1" applyAlignment="1">
      <alignment horizontal="center" vertical="center"/>
    </xf>
    <xf numFmtId="0" fontId="7" fillId="0" borderId="3" xfId="0" applyFont="1" applyFill="1" applyBorder="1" applyAlignment="1">
      <alignment horizontal="center" vertical="center"/>
    </xf>
    <xf numFmtId="6" fontId="4" fillId="0" borderId="6" xfId="0" applyNumberFormat="1" applyFont="1" applyFill="1" applyBorder="1" applyAlignment="1">
      <alignment horizontal="center" vertical="center" wrapText="1"/>
    </xf>
    <xf numFmtId="6" fontId="4" fillId="0" borderId="7" xfId="0" applyNumberFormat="1" applyFont="1" applyFill="1" applyBorder="1" applyAlignment="1">
      <alignment horizontal="center" vertical="center" wrapText="1"/>
    </xf>
    <xf numFmtId="6" fontId="4" fillId="0" borderId="3" xfId="0" applyNumberFormat="1" applyFont="1" applyFill="1" applyBorder="1" applyAlignment="1">
      <alignment horizontal="center" vertical="center" wrapText="1"/>
    </xf>
    <xf numFmtId="6" fontId="3" fillId="0" borderId="6" xfId="0" applyNumberFormat="1" applyFont="1" applyFill="1" applyBorder="1" applyAlignment="1">
      <alignment horizontal="center" vertical="center" wrapText="1"/>
    </xf>
    <xf numFmtId="6" fontId="3" fillId="0" borderId="7" xfId="0" applyNumberFormat="1" applyFont="1" applyFill="1" applyBorder="1" applyAlignment="1">
      <alignment horizontal="center" vertical="center" wrapText="1"/>
    </xf>
    <xf numFmtId="6" fontId="3" fillId="0" borderId="3" xfId="0" applyNumberFormat="1"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4" fillId="0" borderId="3" xfId="0" applyFont="1" applyFill="1" applyBorder="1" applyAlignment="1">
      <alignment horizontal="center" vertical="center" wrapText="1"/>
    </xf>
    <xf numFmtId="3" fontId="0" fillId="0" borderId="0" xfId="0" applyNumberFormat="1"/>
    <xf numFmtId="3" fontId="0" fillId="0" borderId="0" xfId="0" applyNumberFormat="1" applyAlignment="1">
      <alignment horizontal="left"/>
    </xf>
    <xf numFmtId="0" fontId="0" fillId="0" borderId="0" xfId="0" applyAlignment="1"/>
    <xf numFmtId="3"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cLenaghan, Ed" id="{B1017908-C55D-44C7-817B-BD9C1FC55356}" userId="S::ed.mclenaghan@osbm.nc.gov::6816ecdd-dba5-420b-8162-2a7b0d87dc2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11-17T19:20:44.55" personId="{B1017908-C55D-44C7-817B-BD9C1FC55356}" id="{64F2EE19-3193-48DE-9C95-749AA4406252}">
    <text>All income statistics above topcode are for household level, as tax returns do not include individual amounts for taxpayers filing jointly.</text>
  </threadedComment>
  <threadedComment ref="C2" dT="2021-11-17T18:57:53.94" personId="{B1017908-C55D-44C7-817B-BD9C1FC55356}" id="{DBD4B615-E825-44EB-A067-A9F4769AB375}">
    <text>All values are for 2017 microdata using full-year residents only</text>
  </threadedComment>
  <threadedComment ref="G2" dT="2021-11-17T18:57:53.94" personId="{B1017908-C55D-44C7-817B-BD9C1FC55356}" id="{E6601D50-C344-41B0-A6B7-3E854E9408F4}">
    <text>All values are for 2017 microdata using full-year residents only</text>
  </threadedComment>
  <threadedComment ref="A6" dT="2021-11-18T20:25:01.56" personId="{B1017908-C55D-44C7-817B-BD9C1FC55356}" id="{307812A1-F2F4-4D1C-A925-E5BD812C2302}">
    <text>The figures in this row include pensions and IRA distributions. Let me know if you'd rather that I re-run the analysis with only pension income.</text>
  </threadedComment>
  <threadedComment ref="A10" dT="2021-11-18T20:29:06.00" personId="{B1017908-C55D-44C7-817B-BD9C1FC55356}" id="{84F5A6E9-4090-49C5-8443-6326482EC85C}">
    <text>I currently have rents, royalties, and estate income in this category.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EAC4F-E79C-6E4D-98B2-DE136DB91E1B}">
  <sheetPr>
    <tabColor theme="9"/>
  </sheetPr>
  <dimension ref="A1:E23"/>
  <sheetViews>
    <sheetView workbookViewId="0">
      <selection activeCell="C31" sqref="C31"/>
    </sheetView>
  </sheetViews>
  <sheetFormatPr defaultColWidth="10.83203125" defaultRowHeight="15.5" x14ac:dyDescent="0.35"/>
  <cols>
    <col min="1" max="1" width="44.5" style="1" customWidth="1"/>
    <col min="2" max="2" width="16.6640625" style="1" customWidth="1"/>
    <col min="3" max="3" width="19.33203125" style="1" customWidth="1"/>
    <col min="4" max="4" width="15.33203125" style="1" customWidth="1"/>
    <col min="5" max="5" width="15.1640625" style="1" customWidth="1"/>
    <col min="6" max="16384" width="10.83203125" style="1"/>
  </cols>
  <sheetData>
    <row r="1" spans="1:5" ht="28" x14ac:dyDescent="0.35">
      <c r="A1" s="9" t="s">
        <v>0</v>
      </c>
      <c r="B1" s="2" t="s">
        <v>26</v>
      </c>
      <c r="C1" s="2" t="s">
        <v>27</v>
      </c>
      <c r="D1" s="2" t="s">
        <v>28</v>
      </c>
      <c r="E1" s="2" t="s">
        <v>28</v>
      </c>
    </row>
    <row r="2" spans="1:5" x14ac:dyDescent="0.35">
      <c r="A2" s="3" t="s">
        <v>1</v>
      </c>
      <c r="B2" s="4" t="s">
        <v>2</v>
      </c>
      <c r="C2" s="5" t="s">
        <v>2</v>
      </c>
      <c r="D2" s="6">
        <v>5.2499999999999998E-2</v>
      </c>
      <c r="E2" s="8">
        <v>5.2499999999999998E-2</v>
      </c>
    </row>
    <row r="3" spans="1:5" x14ac:dyDescent="0.35">
      <c r="A3" s="7" t="s">
        <v>3</v>
      </c>
      <c r="B3" s="5" t="s">
        <v>2</v>
      </c>
      <c r="C3" s="5" t="s">
        <v>2</v>
      </c>
      <c r="D3" s="8">
        <v>5.2499999999999998E-2</v>
      </c>
      <c r="E3" s="8">
        <v>5.2499999999999998E-2</v>
      </c>
    </row>
    <row r="4" spans="1:5" x14ac:dyDescent="0.35">
      <c r="A4" s="3" t="s">
        <v>4</v>
      </c>
      <c r="B4" s="4" t="s">
        <v>2</v>
      </c>
      <c r="C4" s="5" t="s">
        <v>2</v>
      </c>
      <c r="D4" s="6">
        <v>5.2499999999999998E-2</v>
      </c>
      <c r="E4" s="8">
        <v>5.2499999999999998E-2</v>
      </c>
    </row>
    <row r="5" spans="1:5" x14ac:dyDescent="0.35">
      <c r="A5" s="7" t="s">
        <v>5</v>
      </c>
      <c r="B5" s="5" t="s">
        <v>6</v>
      </c>
      <c r="C5" s="5" t="s">
        <v>6</v>
      </c>
      <c r="D5" s="5" t="s">
        <v>7</v>
      </c>
      <c r="E5" s="5" t="s">
        <v>7</v>
      </c>
    </row>
    <row r="6" spans="1:5" x14ac:dyDescent="0.35">
      <c r="A6" s="3" t="s">
        <v>8</v>
      </c>
      <c r="B6" s="4" t="s">
        <v>6</v>
      </c>
      <c r="C6" s="5" t="s">
        <v>6</v>
      </c>
      <c r="D6" s="4" t="s">
        <v>7</v>
      </c>
      <c r="E6" s="5" t="s">
        <v>7</v>
      </c>
    </row>
    <row r="7" spans="1:5" x14ac:dyDescent="0.35">
      <c r="A7" s="7" t="s">
        <v>9</v>
      </c>
      <c r="B7" s="5" t="s">
        <v>2</v>
      </c>
      <c r="C7" s="5" t="s">
        <v>44</v>
      </c>
      <c r="D7" s="8">
        <v>5.2499999999999998E-2</v>
      </c>
      <c r="E7" s="8">
        <v>5.2499999999999998E-2</v>
      </c>
    </row>
    <row r="8" spans="1:5" x14ac:dyDescent="0.35">
      <c r="A8" s="3" t="s">
        <v>10</v>
      </c>
      <c r="B8" s="4" t="s">
        <v>6</v>
      </c>
      <c r="C8" s="5" t="s">
        <v>6</v>
      </c>
      <c r="D8" s="4" t="s">
        <v>7</v>
      </c>
      <c r="E8" s="5" t="s">
        <v>7</v>
      </c>
    </row>
    <row r="9" spans="1:5" x14ac:dyDescent="0.35">
      <c r="A9" s="7" t="s">
        <v>11</v>
      </c>
      <c r="B9" s="5" t="s">
        <v>12</v>
      </c>
      <c r="C9" s="5" t="s">
        <v>44</v>
      </c>
      <c r="D9" s="8">
        <v>5.2499999999999998E-2</v>
      </c>
      <c r="E9" s="8">
        <v>5.2499999999999998E-2</v>
      </c>
    </row>
    <row r="10" spans="1:5" x14ac:dyDescent="0.35">
      <c r="A10" s="3" t="s">
        <v>13</v>
      </c>
      <c r="B10" s="4" t="s">
        <v>2</v>
      </c>
      <c r="C10" s="5" t="s">
        <v>2</v>
      </c>
      <c r="D10" s="6">
        <v>5.2499999999999998E-2</v>
      </c>
      <c r="E10" s="8">
        <v>5.2499999999999998E-2</v>
      </c>
    </row>
    <row r="11" spans="1:5" x14ac:dyDescent="0.35">
      <c r="A11" s="7" t="s">
        <v>14</v>
      </c>
      <c r="B11" s="5" t="s">
        <v>6</v>
      </c>
      <c r="C11" s="5" t="s">
        <v>6</v>
      </c>
      <c r="D11" s="5" t="s">
        <v>7</v>
      </c>
      <c r="E11" s="5" t="s">
        <v>7</v>
      </c>
    </row>
    <row r="12" spans="1:5" x14ac:dyDescent="0.35">
      <c r="A12" s="3" t="s">
        <v>15</v>
      </c>
      <c r="B12" s="4" t="s">
        <v>16</v>
      </c>
      <c r="C12" s="5" t="s">
        <v>6</v>
      </c>
      <c r="D12" s="4" t="s">
        <v>7</v>
      </c>
      <c r="E12" s="5" t="s">
        <v>7</v>
      </c>
    </row>
    <row r="13" spans="1:5" x14ac:dyDescent="0.35">
      <c r="A13" s="7" t="s">
        <v>17</v>
      </c>
      <c r="B13" s="5" t="s">
        <v>16</v>
      </c>
      <c r="C13" s="5" t="s">
        <v>6</v>
      </c>
      <c r="D13" s="5" t="s">
        <v>7</v>
      </c>
      <c r="E13" s="5" t="s">
        <v>7</v>
      </c>
    </row>
    <row r="14" spans="1:5" x14ac:dyDescent="0.35">
      <c r="A14" s="3" t="s">
        <v>18</v>
      </c>
      <c r="B14" s="4" t="s">
        <v>19</v>
      </c>
      <c r="C14" s="5" t="s">
        <v>6</v>
      </c>
      <c r="D14" s="4" t="s">
        <v>7</v>
      </c>
      <c r="E14" s="5" t="s">
        <v>7</v>
      </c>
    </row>
    <row r="15" spans="1:5" x14ac:dyDescent="0.35">
      <c r="A15" s="7" t="s">
        <v>20</v>
      </c>
      <c r="B15" s="5" t="s">
        <v>2</v>
      </c>
      <c r="C15" s="5" t="s">
        <v>2</v>
      </c>
      <c r="D15" s="8">
        <v>5.2499999999999998E-2</v>
      </c>
      <c r="E15" s="8">
        <v>5.2499999999999998E-2</v>
      </c>
    </row>
    <row r="16" spans="1:5" x14ac:dyDescent="0.35">
      <c r="A16" s="3" t="s">
        <v>21</v>
      </c>
      <c r="B16" s="4" t="s">
        <v>2</v>
      </c>
      <c r="C16" s="5" t="s">
        <v>2</v>
      </c>
      <c r="D16" s="6">
        <v>5.2499999999999998E-2</v>
      </c>
      <c r="E16" s="8">
        <v>5.2499999999999998E-2</v>
      </c>
    </row>
    <row r="17" spans="1:5" x14ac:dyDescent="0.35">
      <c r="A17" s="7" t="s">
        <v>22</v>
      </c>
      <c r="B17" s="5" t="s">
        <v>6</v>
      </c>
      <c r="C17" s="5" t="s">
        <v>6</v>
      </c>
      <c r="D17" s="5" t="s">
        <v>7</v>
      </c>
      <c r="E17" s="5" t="s">
        <v>7</v>
      </c>
    </row>
    <row r="18" spans="1:5" x14ac:dyDescent="0.35">
      <c r="A18" s="3" t="s">
        <v>23</v>
      </c>
      <c r="B18" s="4" t="s">
        <v>6</v>
      </c>
      <c r="C18" s="5" t="s">
        <v>6</v>
      </c>
      <c r="D18" s="4" t="s">
        <v>7</v>
      </c>
      <c r="E18" s="5" t="s">
        <v>7</v>
      </c>
    </row>
    <row r="19" spans="1:5" ht="31" x14ac:dyDescent="0.35">
      <c r="A19" s="7" t="s">
        <v>24</v>
      </c>
      <c r="B19" s="5" t="s">
        <v>6</v>
      </c>
      <c r="C19" s="5" t="s">
        <v>6</v>
      </c>
      <c r="D19" s="5" t="s">
        <v>7</v>
      </c>
      <c r="E19" s="5" t="s">
        <v>7</v>
      </c>
    </row>
    <row r="20" spans="1:5" x14ac:dyDescent="0.35">
      <c r="A20" s="3" t="s">
        <v>25</v>
      </c>
      <c r="B20" s="4" t="s">
        <v>16</v>
      </c>
      <c r="C20" s="5" t="s">
        <v>6</v>
      </c>
      <c r="D20" s="4" t="s">
        <v>7</v>
      </c>
      <c r="E20" s="5" t="s">
        <v>7</v>
      </c>
    </row>
    <row r="22" spans="1:5" ht="74" customHeight="1" x14ac:dyDescent="0.35">
      <c r="A22" s="66" t="s">
        <v>29</v>
      </c>
      <c r="B22" s="66"/>
      <c r="C22" s="66"/>
      <c r="D22" s="66"/>
      <c r="E22" s="66"/>
    </row>
    <row r="23" spans="1:5" x14ac:dyDescent="0.35">
      <c r="A23" s="66" t="s">
        <v>45</v>
      </c>
      <c r="B23" s="66"/>
      <c r="C23" s="66"/>
      <c r="D23" s="66"/>
      <c r="E23" s="66"/>
    </row>
  </sheetData>
  <mergeCells count="2">
    <mergeCell ref="A22:E22"/>
    <mergeCell ref="A23:E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BC483-AC7E-E640-BDAE-6139C6CD20AC}">
  <sheetPr>
    <tabColor theme="7"/>
  </sheetPr>
  <dimension ref="A1:J10"/>
  <sheetViews>
    <sheetView zoomScale="90" zoomScaleNormal="90" workbookViewId="0">
      <selection activeCell="J12" sqref="J12"/>
    </sheetView>
  </sheetViews>
  <sheetFormatPr defaultColWidth="10.6640625" defaultRowHeight="15.5" x14ac:dyDescent="0.35"/>
  <cols>
    <col min="1" max="1" width="29.5" customWidth="1"/>
    <col min="2" max="2" width="13.5" customWidth="1"/>
    <col min="3" max="3" width="19.83203125" customWidth="1"/>
    <col min="4" max="4" width="12" customWidth="1"/>
    <col min="5" max="5" width="13.83203125" customWidth="1"/>
    <col min="6" max="6" width="13" customWidth="1"/>
    <col min="7" max="7" width="12.6640625" customWidth="1"/>
    <col min="8" max="8" width="13.08203125" customWidth="1"/>
    <col min="9" max="9" width="13.6640625" customWidth="1"/>
    <col min="10" max="10" width="12.58203125" customWidth="1"/>
  </cols>
  <sheetData>
    <row r="1" spans="1:10" x14ac:dyDescent="0.35">
      <c r="C1" s="70" t="s">
        <v>68</v>
      </c>
      <c r="D1" s="71"/>
      <c r="E1" s="71"/>
      <c r="F1" s="72"/>
      <c r="G1" s="70" t="s">
        <v>70</v>
      </c>
      <c r="H1" s="71"/>
      <c r="I1" s="71"/>
      <c r="J1" s="72"/>
    </row>
    <row r="2" spans="1:10" ht="54" x14ac:dyDescent="0.35">
      <c r="A2" s="13" t="s">
        <v>0</v>
      </c>
      <c r="B2" s="52" t="s">
        <v>30</v>
      </c>
      <c r="C2" s="53" t="s">
        <v>69</v>
      </c>
      <c r="D2" s="10" t="s">
        <v>31</v>
      </c>
      <c r="E2" s="10" t="s">
        <v>32</v>
      </c>
      <c r="F2" s="54" t="s">
        <v>33</v>
      </c>
      <c r="G2" s="53" t="s">
        <v>69</v>
      </c>
      <c r="H2" s="10" t="s">
        <v>31</v>
      </c>
      <c r="I2" s="10" t="s">
        <v>32</v>
      </c>
      <c r="J2" s="54" t="s">
        <v>33</v>
      </c>
    </row>
    <row r="3" spans="1:10" ht="46.5" x14ac:dyDescent="0.35">
      <c r="A3" s="3" t="s">
        <v>1</v>
      </c>
      <c r="B3" s="59">
        <v>9999999</v>
      </c>
      <c r="C3" s="55">
        <v>30</v>
      </c>
      <c r="D3" s="50" t="s">
        <v>71</v>
      </c>
      <c r="E3" s="51">
        <v>19500000</v>
      </c>
      <c r="F3" s="56">
        <v>10900000</v>
      </c>
      <c r="G3" s="55">
        <v>10</v>
      </c>
      <c r="H3" s="50" t="s">
        <v>72</v>
      </c>
      <c r="I3" s="51">
        <v>15500000</v>
      </c>
      <c r="J3" s="56">
        <v>3100000</v>
      </c>
    </row>
    <row r="4" spans="1:10" ht="46.5" x14ac:dyDescent="0.35">
      <c r="A4" s="7" t="s">
        <v>3</v>
      </c>
      <c r="B4" s="60">
        <v>9999999</v>
      </c>
      <c r="C4" s="55">
        <v>48</v>
      </c>
      <c r="D4" s="50" t="s">
        <v>73</v>
      </c>
      <c r="E4" s="51">
        <v>27500000</v>
      </c>
      <c r="F4" s="56">
        <v>42000000</v>
      </c>
      <c r="G4" s="55">
        <v>9</v>
      </c>
      <c r="H4" s="50" t="s">
        <v>74</v>
      </c>
      <c r="I4" s="51">
        <v>18700000</v>
      </c>
      <c r="J4" s="56">
        <v>9100000</v>
      </c>
    </row>
    <row r="5" spans="1:10" x14ac:dyDescent="0.35">
      <c r="A5" s="3" t="s">
        <v>4</v>
      </c>
      <c r="B5" s="59">
        <v>999999</v>
      </c>
      <c r="C5" s="55">
        <v>2</v>
      </c>
      <c r="D5" s="67" t="s">
        <v>66</v>
      </c>
      <c r="E5" s="68"/>
      <c r="F5" s="69"/>
      <c r="G5" s="55">
        <v>0</v>
      </c>
      <c r="H5" s="67" t="s">
        <v>75</v>
      </c>
      <c r="I5" s="68"/>
      <c r="J5" s="69"/>
    </row>
    <row r="6" spans="1:10" ht="31" x14ac:dyDescent="0.35">
      <c r="A6" s="7" t="s">
        <v>9</v>
      </c>
      <c r="B6" s="60">
        <v>99999</v>
      </c>
      <c r="C6" s="57">
        <v>44000</v>
      </c>
      <c r="D6" s="50" t="s">
        <v>76</v>
      </c>
      <c r="E6" s="51">
        <v>263000</v>
      </c>
      <c r="F6" s="56">
        <v>740000</v>
      </c>
      <c r="G6" s="57">
        <v>12560</v>
      </c>
      <c r="H6" s="50" t="s">
        <v>67</v>
      </c>
      <c r="I6" s="51">
        <v>260000</v>
      </c>
      <c r="J6" s="56">
        <v>800000</v>
      </c>
    </row>
    <row r="7" spans="1:10" ht="31" x14ac:dyDescent="0.35">
      <c r="A7" s="7" t="s">
        <v>11</v>
      </c>
      <c r="B7" s="60">
        <v>99999</v>
      </c>
      <c r="C7" s="57">
        <v>2180</v>
      </c>
      <c r="D7" s="50" t="s">
        <v>79</v>
      </c>
      <c r="E7" s="51">
        <v>283000</v>
      </c>
      <c r="F7" s="56">
        <v>692000</v>
      </c>
      <c r="G7" s="57">
        <v>650</v>
      </c>
      <c r="H7" s="50" t="s">
        <v>80</v>
      </c>
      <c r="I7" s="51">
        <v>245000</v>
      </c>
      <c r="J7" s="56">
        <v>301000</v>
      </c>
    </row>
    <row r="8" spans="1:10" x14ac:dyDescent="0.35">
      <c r="A8" s="3" t="s">
        <v>13</v>
      </c>
      <c r="B8" s="59">
        <v>99999</v>
      </c>
      <c r="C8" s="58">
        <v>2</v>
      </c>
      <c r="D8" s="67" t="s">
        <v>66</v>
      </c>
      <c r="E8" s="68"/>
      <c r="F8" s="69"/>
      <c r="G8" s="58">
        <v>1</v>
      </c>
      <c r="H8" s="67" t="s">
        <v>66</v>
      </c>
      <c r="I8" s="68"/>
      <c r="J8" s="69"/>
    </row>
    <row r="9" spans="1:10" ht="46.5" x14ac:dyDescent="0.35">
      <c r="A9" s="7" t="s">
        <v>20</v>
      </c>
      <c r="B9" s="60">
        <v>999999</v>
      </c>
      <c r="C9" s="57">
        <v>130</v>
      </c>
      <c r="D9" s="50" t="s">
        <v>81</v>
      </c>
      <c r="E9" s="51">
        <v>3600000</v>
      </c>
      <c r="F9" s="56">
        <v>9700000</v>
      </c>
      <c r="G9" s="57">
        <v>50</v>
      </c>
      <c r="H9" s="50" t="s">
        <v>82</v>
      </c>
      <c r="I9" s="51">
        <v>2580000</v>
      </c>
      <c r="J9" s="56">
        <v>3040000</v>
      </c>
    </row>
    <row r="10" spans="1:10" ht="31.5" thickBot="1" x14ac:dyDescent="0.4">
      <c r="A10" s="3" t="s">
        <v>21</v>
      </c>
      <c r="B10" s="59">
        <v>99999</v>
      </c>
      <c r="C10" s="61">
        <v>1940</v>
      </c>
      <c r="D10" s="62" t="s">
        <v>77</v>
      </c>
      <c r="E10" s="63">
        <v>233000</v>
      </c>
      <c r="F10" s="64">
        <v>515000</v>
      </c>
      <c r="G10" s="61">
        <v>600</v>
      </c>
      <c r="H10" s="62" t="s">
        <v>78</v>
      </c>
      <c r="I10" s="63">
        <v>218000</v>
      </c>
      <c r="J10" s="64">
        <v>197000</v>
      </c>
    </row>
  </sheetData>
  <mergeCells count="6">
    <mergeCell ref="D5:F5"/>
    <mergeCell ref="D8:F8"/>
    <mergeCell ref="C1:F1"/>
    <mergeCell ref="G1:J1"/>
    <mergeCell ref="H5:J5"/>
    <mergeCell ref="H8:J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025DA-8749-A240-BC18-53E326203248}">
  <sheetPr>
    <tabColor theme="7"/>
  </sheetPr>
  <dimension ref="A1:F9"/>
  <sheetViews>
    <sheetView workbookViewId="0">
      <selection activeCell="G24" sqref="G24"/>
    </sheetView>
  </sheetViews>
  <sheetFormatPr defaultColWidth="10.6640625" defaultRowHeight="15.5" x14ac:dyDescent="0.35"/>
  <cols>
    <col min="1" max="1" width="29.5" customWidth="1"/>
    <col min="2" max="2" width="13.5" customWidth="1"/>
    <col min="3" max="3" width="19.83203125" customWidth="1"/>
    <col min="4" max="4" width="12" customWidth="1"/>
    <col min="5" max="5" width="13.83203125" customWidth="1"/>
    <col min="6" max="6" width="13" customWidth="1"/>
  </cols>
  <sheetData>
    <row r="1" spans="1:6" ht="27" x14ac:dyDescent="0.35">
      <c r="A1" s="13" t="s">
        <v>0</v>
      </c>
      <c r="B1" s="10" t="s">
        <v>34</v>
      </c>
      <c r="C1" s="10" t="s">
        <v>35</v>
      </c>
      <c r="D1" s="10" t="s">
        <v>36</v>
      </c>
      <c r="E1" s="10" t="s">
        <v>37</v>
      </c>
      <c r="F1" s="10" t="s">
        <v>38</v>
      </c>
    </row>
    <row r="2" spans="1:6" x14ac:dyDescent="0.35">
      <c r="A2" s="3" t="s">
        <v>1</v>
      </c>
      <c r="B2" s="12">
        <v>9999999</v>
      </c>
      <c r="C2" s="5"/>
      <c r="D2" s="5"/>
      <c r="E2" s="5"/>
      <c r="F2" s="5"/>
    </row>
    <row r="3" spans="1:6" x14ac:dyDescent="0.35">
      <c r="A3" s="7" t="s">
        <v>3</v>
      </c>
      <c r="B3" s="11">
        <v>9999999</v>
      </c>
      <c r="C3" s="5"/>
      <c r="D3" s="5"/>
      <c r="E3" s="5"/>
      <c r="F3" s="5"/>
    </row>
    <row r="4" spans="1:6" x14ac:dyDescent="0.35">
      <c r="A4" s="3" t="s">
        <v>4</v>
      </c>
      <c r="B4" s="12">
        <v>999999</v>
      </c>
      <c r="C4" s="5"/>
      <c r="D4" s="5"/>
      <c r="E4" s="5"/>
      <c r="F4" s="5"/>
    </row>
    <row r="5" spans="1:6" x14ac:dyDescent="0.35">
      <c r="A5" s="7" t="s">
        <v>9</v>
      </c>
      <c r="B5" s="11">
        <v>999999</v>
      </c>
      <c r="C5" s="5"/>
      <c r="D5" s="5"/>
      <c r="E5" s="5"/>
      <c r="F5" s="5"/>
    </row>
    <row r="6" spans="1:6" x14ac:dyDescent="0.35">
      <c r="A6" s="7" t="s">
        <v>11</v>
      </c>
      <c r="B6" s="11">
        <v>999999</v>
      </c>
      <c r="C6" s="5"/>
      <c r="D6" s="5"/>
      <c r="E6" s="5"/>
      <c r="F6" s="5"/>
    </row>
    <row r="7" spans="1:6" x14ac:dyDescent="0.35">
      <c r="A7" s="3" t="s">
        <v>13</v>
      </c>
      <c r="B7" s="12">
        <v>99999</v>
      </c>
      <c r="C7" s="5"/>
      <c r="D7" s="5"/>
      <c r="E7" s="5"/>
      <c r="F7" s="5"/>
    </row>
    <row r="8" spans="1:6" x14ac:dyDescent="0.35">
      <c r="A8" s="7" t="s">
        <v>20</v>
      </c>
      <c r="B8" s="11">
        <v>999999</v>
      </c>
      <c r="C8" s="5"/>
      <c r="D8" s="5"/>
      <c r="E8" s="5"/>
      <c r="F8" s="5"/>
    </row>
    <row r="9" spans="1:6" x14ac:dyDescent="0.35">
      <c r="A9" s="3" t="s">
        <v>21</v>
      </c>
      <c r="B9" s="12">
        <v>999999</v>
      </c>
      <c r="C9" s="5"/>
      <c r="D9" s="5"/>
      <c r="E9" s="5"/>
      <c r="F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D8986-A1B8-E94F-8E5C-98115DAFF85D}">
  <sheetPr>
    <tabColor theme="7"/>
  </sheetPr>
  <dimension ref="A1:J1048558"/>
  <sheetViews>
    <sheetView workbookViewId="0">
      <selection activeCell="F25" sqref="F25"/>
    </sheetView>
  </sheetViews>
  <sheetFormatPr defaultColWidth="10.83203125" defaultRowHeight="16" customHeight="1" x14ac:dyDescent="0.35"/>
  <cols>
    <col min="1" max="1" width="32.5" style="14" customWidth="1"/>
    <col min="2" max="2" width="15.6640625" style="14" customWidth="1"/>
    <col min="3" max="3" width="16.75" style="14" customWidth="1"/>
    <col min="4" max="4" width="18.1640625" style="14" customWidth="1"/>
    <col min="5" max="5" width="17.83203125" style="14" customWidth="1"/>
    <col min="6" max="7" width="12.83203125" style="14" customWidth="1"/>
    <col min="8" max="8" width="12.6640625" style="14" bestFit="1" customWidth="1"/>
    <col min="9" max="9" width="14.5" style="14" customWidth="1"/>
    <col min="10" max="16384" width="10.83203125" style="14"/>
  </cols>
  <sheetData>
    <row r="1" spans="1:10" ht="46" customHeight="1" x14ac:dyDescent="0.35">
      <c r="A1" s="77" t="s">
        <v>53</v>
      </c>
      <c r="B1" s="73" t="s">
        <v>46</v>
      </c>
      <c r="C1" s="73" t="s">
        <v>47</v>
      </c>
      <c r="D1" s="73" t="s">
        <v>86</v>
      </c>
      <c r="E1" s="73" t="s">
        <v>89</v>
      </c>
      <c r="F1" s="75" t="s">
        <v>83</v>
      </c>
      <c r="G1" s="76"/>
      <c r="H1" s="73" t="s">
        <v>84</v>
      </c>
      <c r="I1" s="73" t="s">
        <v>85</v>
      </c>
      <c r="J1" s="16"/>
    </row>
    <row r="2" spans="1:10" ht="18" customHeight="1" x14ac:dyDescent="0.35">
      <c r="A2" s="78"/>
      <c r="B2" s="74"/>
      <c r="C2" s="74"/>
      <c r="D2" s="74"/>
      <c r="E2" s="74"/>
      <c r="F2" s="31" t="s">
        <v>87</v>
      </c>
      <c r="G2" s="30" t="s">
        <v>88</v>
      </c>
      <c r="H2" s="74"/>
      <c r="I2" s="74"/>
      <c r="J2" s="16"/>
    </row>
    <row r="3" spans="1:10" ht="16" customHeight="1" x14ac:dyDescent="0.35">
      <c r="A3" s="18" t="s">
        <v>40</v>
      </c>
      <c r="B3" s="19">
        <v>15630</v>
      </c>
      <c r="C3" s="20">
        <v>270851</v>
      </c>
      <c r="D3" s="19">
        <v>14500</v>
      </c>
      <c r="E3" s="20">
        <v>184000000</v>
      </c>
      <c r="F3" s="20">
        <v>-3000</v>
      </c>
      <c r="G3" s="20">
        <v>-850</v>
      </c>
      <c r="H3" s="20">
        <f>ROUND(E3/D3,-2)</f>
        <v>12700</v>
      </c>
      <c r="I3" s="20">
        <v>250000</v>
      </c>
      <c r="J3" s="16"/>
    </row>
    <row r="4" spans="1:10" ht="16" customHeight="1" x14ac:dyDescent="0.35">
      <c r="A4" s="21" t="s">
        <v>41</v>
      </c>
      <c r="B4" s="22">
        <v>38280</v>
      </c>
      <c r="C4" s="23">
        <v>29634</v>
      </c>
      <c r="D4" s="22">
        <v>38100</v>
      </c>
      <c r="E4" s="23">
        <v>21500000</v>
      </c>
      <c r="F4" s="23">
        <v>20</v>
      </c>
      <c r="G4" s="23">
        <v>490</v>
      </c>
      <c r="H4" s="23">
        <f t="shared" ref="H4:H12" si="0">ROUND(E4/D4,-2)</f>
        <v>600</v>
      </c>
      <c r="I4" s="23">
        <v>9360</v>
      </c>
      <c r="J4" s="16"/>
    </row>
    <row r="5" spans="1:10" ht="16" customHeight="1" x14ac:dyDescent="0.35">
      <c r="A5" s="21" t="s">
        <v>42</v>
      </c>
      <c r="B5" s="19">
        <v>56280</v>
      </c>
      <c r="C5" s="20">
        <v>110882</v>
      </c>
      <c r="D5" s="19">
        <v>55200</v>
      </c>
      <c r="E5" s="20">
        <v>100000000</v>
      </c>
      <c r="F5" s="20">
        <v>40</v>
      </c>
      <c r="G5" s="20">
        <v>760</v>
      </c>
      <c r="H5" s="20">
        <f t="shared" si="0"/>
        <v>1800</v>
      </c>
      <c r="I5" s="20">
        <v>15500</v>
      </c>
      <c r="J5" s="16"/>
    </row>
    <row r="6" spans="1:10" ht="16" customHeight="1" x14ac:dyDescent="0.35">
      <c r="A6" s="21" t="s">
        <v>43</v>
      </c>
      <c r="B6" s="22">
        <v>89290</v>
      </c>
      <c r="C6" s="23">
        <v>262876</v>
      </c>
      <c r="D6" s="22">
        <v>84900</v>
      </c>
      <c r="E6" s="23">
        <v>232000000</v>
      </c>
      <c r="F6" s="23">
        <v>80</v>
      </c>
      <c r="G6" s="23">
        <v>960</v>
      </c>
      <c r="H6" s="23">
        <f t="shared" si="0"/>
        <v>2700</v>
      </c>
      <c r="I6" s="23">
        <v>17600</v>
      </c>
      <c r="J6" s="16"/>
    </row>
    <row r="7" spans="1:10" ht="16" customHeight="1" x14ac:dyDescent="0.35">
      <c r="A7" s="24" t="s">
        <v>49</v>
      </c>
      <c r="B7" s="19">
        <v>93410</v>
      </c>
      <c r="C7" s="20">
        <v>417442</v>
      </c>
      <c r="D7" s="19">
        <v>86900</v>
      </c>
      <c r="E7" s="20">
        <v>355000000</v>
      </c>
      <c r="F7" s="20">
        <v>140</v>
      </c>
      <c r="G7" s="20">
        <v>1400</v>
      </c>
      <c r="H7" s="20">
        <f t="shared" si="0"/>
        <v>4100</v>
      </c>
      <c r="I7" s="20">
        <v>15700</v>
      </c>
      <c r="J7" s="16"/>
    </row>
    <row r="8" spans="1:10" ht="16" customHeight="1" x14ac:dyDescent="0.35">
      <c r="A8" s="21" t="s">
        <v>48</v>
      </c>
      <c r="B8" s="22">
        <v>85890</v>
      </c>
      <c r="C8" s="23">
        <v>524542</v>
      </c>
      <c r="D8" s="22">
        <v>78800</v>
      </c>
      <c r="E8" s="23">
        <v>444000000</v>
      </c>
      <c r="F8" s="23">
        <v>200</v>
      </c>
      <c r="G8" s="23">
        <v>1900</v>
      </c>
      <c r="H8" s="23">
        <f t="shared" si="0"/>
        <v>5600</v>
      </c>
      <c r="I8" s="23">
        <v>14900</v>
      </c>
      <c r="J8" s="16"/>
    </row>
    <row r="9" spans="1:10" ht="16" customHeight="1" x14ac:dyDescent="0.35">
      <c r="A9" s="24" t="s">
        <v>50</v>
      </c>
      <c r="B9" s="19">
        <v>197970</v>
      </c>
      <c r="C9" s="20">
        <v>2156073</v>
      </c>
      <c r="D9" s="19">
        <v>172700</v>
      </c>
      <c r="E9" s="20">
        <v>1810000000</v>
      </c>
      <c r="F9" s="20">
        <v>430</v>
      </c>
      <c r="G9" s="20">
        <v>3200</v>
      </c>
      <c r="H9" s="20">
        <f t="shared" si="0"/>
        <v>10500</v>
      </c>
      <c r="I9" s="20">
        <v>26600</v>
      </c>
      <c r="J9" s="16"/>
    </row>
    <row r="10" spans="1:10" ht="16" customHeight="1" x14ac:dyDescent="0.35">
      <c r="A10" s="21" t="s">
        <v>51</v>
      </c>
      <c r="B10" s="22">
        <v>108550</v>
      </c>
      <c r="C10" s="23">
        <v>3265897</v>
      </c>
      <c r="D10" s="22">
        <v>89300</v>
      </c>
      <c r="E10" s="23">
        <v>2360000000</v>
      </c>
      <c r="F10" s="23">
        <v>1200</v>
      </c>
      <c r="G10" s="23">
        <v>8200</v>
      </c>
      <c r="H10" s="23">
        <f t="shared" si="0"/>
        <v>26400</v>
      </c>
      <c r="I10" s="23">
        <v>68000</v>
      </c>
      <c r="J10" s="16"/>
    </row>
    <row r="11" spans="1:10" ht="16" customHeight="1" x14ac:dyDescent="0.35">
      <c r="A11" s="24" t="s">
        <v>52</v>
      </c>
      <c r="B11" s="19">
        <v>21650</v>
      </c>
      <c r="C11" s="20">
        <v>2037182</v>
      </c>
      <c r="D11" s="19">
        <v>17900</v>
      </c>
      <c r="E11" s="20">
        <v>1670000000</v>
      </c>
      <c r="F11" s="20">
        <v>4100</v>
      </c>
      <c r="G11" s="20">
        <v>26000</v>
      </c>
      <c r="H11" s="20">
        <f t="shared" si="0"/>
        <v>93300</v>
      </c>
      <c r="I11" s="20">
        <v>210000</v>
      </c>
      <c r="J11" s="16"/>
    </row>
    <row r="12" spans="1:10" ht="16" customHeight="1" thickBot="1" x14ac:dyDescent="0.4">
      <c r="A12" s="25" t="s">
        <v>64</v>
      </c>
      <c r="B12" s="26">
        <v>10270</v>
      </c>
      <c r="C12" s="27">
        <v>9464149</v>
      </c>
      <c r="D12" s="26">
        <v>8600</v>
      </c>
      <c r="E12" s="27">
        <v>6900000000</v>
      </c>
      <c r="F12" s="27">
        <v>26000</v>
      </c>
      <c r="G12" s="27">
        <v>180000</v>
      </c>
      <c r="H12" s="27">
        <f t="shared" si="0"/>
        <v>802300</v>
      </c>
      <c r="I12" s="27">
        <v>2710000</v>
      </c>
      <c r="J12" s="16"/>
    </row>
    <row r="13" spans="1:10" ht="16" customHeight="1" thickTop="1" thickBot="1" x14ac:dyDescent="0.4">
      <c r="A13" s="32"/>
      <c r="B13" s="33"/>
      <c r="C13" s="34"/>
      <c r="D13" s="33"/>
      <c r="E13" s="34"/>
      <c r="F13" s="34"/>
      <c r="G13" s="34"/>
      <c r="H13" s="34"/>
      <c r="I13" s="34"/>
      <c r="J13" s="16"/>
    </row>
    <row r="14" spans="1:10" ht="16" customHeight="1" thickTop="1" thickBot="1" x14ac:dyDescent="0.4">
      <c r="A14" s="28" t="s">
        <v>39</v>
      </c>
      <c r="B14" s="29">
        <v>717210</v>
      </c>
      <c r="C14" s="35">
        <v>18539528</v>
      </c>
      <c r="D14" s="29">
        <f>SUM(D3:D12)</f>
        <v>646900</v>
      </c>
      <c r="E14" s="35">
        <v>14300000000</v>
      </c>
      <c r="F14" s="35"/>
      <c r="G14" s="35"/>
      <c r="H14" s="35">
        <f>ROUND(E14/D14,-2)</f>
        <v>22100</v>
      </c>
      <c r="I14" s="35"/>
      <c r="J14" s="16"/>
    </row>
    <row r="15" spans="1:10" ht="16" customHeight="1" thickTop="1" x14ac:dyDescent="0.35">
      <c r="A15" s="17"/>
      <c r="B15" s="17"/>
      <c r="C15" s="17"/>
      <c r="D15" s="17"/>
      <c r="E15" s="17"/>
      <c r="F15" s="17"/>
      <c r="G15" s="17"/>
      <c r="H15" s="16"/>
      <c r="I15" s="16"/>
      <c r="J15" s="16"/>
    </row>
    <row r="16" spans="1:10" ht="16" customHeight="1" x14ac:dyDescent="0.35">
      <c r="A16" s="17"/>
      <c r="B16" s="49" t="s">
        <v>65</v>
      </c>
      <c r="C16" s="17"/>
      <c r="D16" s="17"/>
      <c r="E16" s="17"/>
      <c r="F16" s="17"/>
      <c r="G16" s="17"/>
      <c r="H16" s="16"/>
      <c r="I16" s="16"/>
      <c r="J16" s="16"/>
    </row>
    <row r="17" spans="1:10" ht="16" customHeight="1" x14ac:dyDescent="0.35">
      <c r="A17" s="17"/>
      <c r="B17" s="17"/>
      <c r="C17" s="17"/>
      <c r="D17" s="17"/>
      <c r="E17" s="17"/>
      <c r="F17" s="17"/>
      <c r="G17" s="17"/>
      <c r="H17" s="16"/>
      <c r="I17" s="16"/>
      <c r="J17" s="16"/>
    </row>
    <row r="18" spans="1:10" ht="16" customHeight="1" x14ac:dyDescent="0.35">
      <c r="A18" s="17"/>
      <c r="B18" s="17"/>
      <c r="C18" s="17"/>
      <c r="D18" s="17"/>
      <c r="E18" s="17"/>
      <c r="F18" s="17"/>
      <c r="G18" s="17"/>
      <c r="H18" s="16"/>
      <c r="I18" s="16"/>
      <c r="J18" s="16"/>
    </row>
    <row r="19" spans="1:10" ht="16" customHeight="1" x14ac:dyDescent="0.35">
      <c r="A19" s="17"/>
      <c r="B19" s="17"/>
      <c r="C19" s="17"/>
      <c r="D19" s="17"/>
      <c r="E19" s="17"/>
      <c r="F19" s="17"/>
      <c r="G19" s="17"/>
      <c r="H19" s="16"/>
      <c r="I19" s="16"/>
      <c r="J19" s="16"/>
    </row>
    <row r="20" spans="1:10" ht="16" customHeight="1" x14ac:dyDescent="0.35">
      <c r="A20" s="17"/>
      <c r="B20" s="17"/>
      <c r="C20" s="17"/>
      <c r="D20" s="17"/>
      <c r="E20" s="17"/>
      <c r="F20" s="17"/>
      <c r="G20" s="17"/>
      <c r="H20" s="16"/>
      <c r="I20" s="16"/>
      <c r="J20" s="16"/>
    </row>
    <row r="21" spans="1:10" ht="16" customHeight="1" x14ac:dyDescent="0.35">
      <c r="A21" s="16"/>
      <c r="B21" s="16"/>
      <c r="C21" s="16"/>
      <c r="D21" s="16"/>
      <c r="E21" s="16"/>
      <c r="F21" s="16"/>
      <c r="G21" s="16"/>
      <c r="H21" s="16"/>
      <c r="I21" s="16"/>
      <c r="J21" s="16"/>
    </row>
    <row r="22" spans="1:10" ht="16" customHeight="1" x14ac:dyDescent="0.35">
      <c r="A22" s="16"/>
      <c r="B22" s="16"/>
      <c r="C22" s="16"/>
      <c r="D22" s="16"/>
      <c r="E22" s="16"/>
      <c r="F22" s="16"/>
      <c r="G22" s="16"/>
      <c r="H22" s="16"/>
      <c r="I22" s="16"/>
      <c r="J22" s="16"/>
    </row>
    <row r="23" spans="1:10" ht="16" customHeight="1" x14ac:dyDescent="0.35">
      <c r="A23" s="16"/>
      <c r="B23" s="16"/>
      <c r="C23" s="16"/>
      <c r="D23" s="16"/>
      <c r="E23" s="16"/>
      <c r="F23" s="16"/>
      <c r="G23" s="16"/>
      <c r="H23" s="16"/>
      <c r="I23" s="16"/>
      <c r="J23" s="16"/>
    </row>
    <row r="24" spans="1:10" ht="16" customHeight="1" x14ac:dyDescent="0.35">
      <c r="A24" s="16"/>
      <c r="B24" s="16"/>
      <c r="C24" s="16"/>
      <c r="D24" s="16"/>
      <c r="E24" s="16"/>
      <c r="F24" s="16"/>
      <c r="G24" s="16"/>
      <c r="H24" s="16"/>
      <c r="I24" s="16"/>
      <c r="J24" s="16"/>
    </row>
    <row r="1048558" spans="1:1" ht="16" customHeight="1" x14ac:dyDescent="0.35">
      <c r="A1048558" s="15"/>
    </row>
  </sheetData>
  <mergeCells count="8">
    <mergeCell ref="C1:C2"/>
    <mergeCell ref="B1:B2"/>
    <mergeCell ref="A1:A2"/>
    <mergeCell ref="I1:I2"/>
    <mergeCell ref="H1:H2"/>
    <mergeCell ref="F1:G1"/>
    <mergeCell ref="E1:E2"/>
    <mergeCell ref="D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593D-06CB-E143-BFA9-0A7C74BD5FA3}">
  <sheetPr>
    <tabColor theme="7"/>
  </sheetPr>
  <dimension ref="A1:J118"/>
  <sheetViews>
    <sheetView tabSelected="1" zoomScale="90" zoomScaleNormal="90" workbookViewId="0">
      <pane xSplit="2" ySplit="2" topLeftCell="C3" activePane="bottomRight" state="frozen"/>
      <selection pane="topRight" activeCell="B1" sqref="B1"/>
      <selection pane="bottomLeft" activeCell="A3" sqref="A3"/>
      <selection pane="bottomRight" activeCell="D87" sqref="D87"/>
    </sheetView>
  </sheetViews>
  <sheetFormatPr defaultColWidth="10.6640625" defaultRowHeight="24" customHeight="1" x14ac:dyDescent="0.35"/>
  <cols>
    <col min="1" max="1" width="2.4140625" customWidth="1"/>
    <col min="2" max="2" width="23.5" bestFit="1" customWidth="1"/>
    <col min="3" max="3" width="54.6640625" style="42" customWidth="1"/>
    <col min="4" max="4" width="31" customWidth="1"/>
    <col min="5" max="6" width="17.58203125" customWidth="1"/>
    <col min="7" max="7" width="13" customWidth="1"/>
    <col min="8" max="8" width="13.33203125" customWidth="1"/>
    <col min="9" max="9" width="81.33203125" style="39" customWidth="1"/>
  </cols>
  <sheetData>
    <row r="1" spans="1:9" ht="47" customHeight="1" x14ac:dyDescent="0.35">
      <c r="B1" s="37" t="s">
        <v>53</v>
      </c>
      <c r="C1" s="37" t="s">
        <v>60</v>
      </c>
      <c r="D1" s="30" t="s">
        <v>54</v>
      </c>
      <c r="E1" s="75" t="s">
        <v>90</v>
      </c>
      <c r="F1" s="76"/>
      <c r="G1" s="30" t="s">
        <v>84</v>
      </c>
      <c r="H1" s="30" t="s">
        <v>91</v>
      </c>
      <c r="I1" s="38" t="s">
        <v>61</v>
      </c>
    </row>
    <row r="2" spans="1:9" ht="15.5" x14ac:dyDescent="0.35">
      <c r="B2" s="65"/>
      <c r="C2" s="37"/>
      <c r="D2" s="30"/>
      <c r="E2" s="30" t="s">
        <v>87</v>
      </c>
      <c r="F2" s="30" t="s">
        <v>88</v>
      </c>
      <c r="G2" s="30"/>
      <c r="H2" s="30"/>
      <c r="I2" s="38"/>
    </row>
    <row r="3" spans="1:9" ht="24" customHeight="1" x14ac:dyDescent="0.35">
      <c r="A3">
        <v>0</v>
      </c>
      <c r="B3" s="85" t="s">
        <v>40</v>
      </c>
      <c r="C3" s="44" t="s">
        <v>55</v>
      </c>
      <c r="D3" s="45" cm="1">
        <f t="array" ref="D3">INDEX(B$56:B$118,MATCH(1,($A3=$A$56:$A$118)*($C3=$G$56:$G$118),0))</f>
        <v>345</v>
      </c>
      <c r="E3" s="45" cm="1">
        <f t="array" ref="E3">INDEX(C$56:C$118,MATCH(1,($A3=$A$56:$A$118)*($C3=$G$56:$G$118),0))</f>
        <v>2400</v>
      </c>
      <c r="F3" s="45" cm="1">
        <f t="array" ref="F3">INDEX(D$56:D$118,MATCH(1,($A3=$A$56:$A$118)*($C3=$G$56:$G$118),0))</f>
        <v>5200</v>
      </c>
      <c r="G3" s="45" cm="1">
        <f t="array" ref="G3">INDEX(E$56:E$118,MATCH(1,($A3=$A$56:$A$118)*($C3=$G$56:$G$118),0))</f>
        <v>4200</v>
      </c>
      <c r="H3" s="45" cm="1">
        <f t="array" ref="H3">INDEX(F$56:F$118,MATCH(1,($A3=$A$56:$A$118)*($C3=$G$56:$G$118),0))</f>
        <v>5800</v>
      </c>
      <c r="I3" s="46"/>
    </row>
    <row r="4" spans="1:9" ht="24" customHeight="1" x14ac:dyDescent="0.35">
      <c r="A4">
        <v>0</v>
      </c>
      <c r="B4" s="86"/>
      <c r="C4" s="40" t="s">
        <v>56</v>
      </c>
      <c r="D4" s="45" cm="1">
        <f t="array" ref="D4">INDEX(B$56:B$118,MATCH(1,($A4=$A$56:$A$118)*($C4=$G$56:$G$118),0))</f>
        <v>2742</v>
      </c>
      <c r="E4" s="45" cm="1">
        <f t="array" ref="E4">INDEX(C$56:C$118,MATCH(1,($A4=$A$56:$A$118)*($C4=$G$56:$G$118),0))</f>
        <v>2500</v>
      </c>
      <c r="F4" s="45" cm="1">
        <f t="array" ref="F4">INDEX(D$56:D$118,MATCH(1,($A4=$A$56:$A$118)*($C4=$G$56:$G$118),0))</f>
        <v>4500</v>
      </c>
      <c r="G4" s="45" cm="1">
        <f t="array" ref="G4">INDEX(E$56:E$118,MATCH(1,($A4=$A$56:$A$118)*($C4=$G$56:$G$118),0))</f>
        <v>5400</v>
      </c>
      <c r="H4" s="45" cm="1">
        <f t="array" ref="H4">INDEX(F$56:F$118,MATCH(1,($A4=$A$56:$A$118)*($C4=$G$56:$G$118),0))</f>
        <v>10100</v>
      </c>
      <c r="I4" s="47" t="s">
        <v>62</v>
      </c>
    </row>
    <row r="5" spans="1:9" ht="24" customHeight="1" x14ac:dyDescent="0.35">
      <c r="A5">
        <v>0</v>
      </c>
      <c r="B5" s="86"/>
      <c r="C5" s="44" t="s">
        <v>57</v>
      </c>
      <c r="D5" s="45" cm="1">
        <f t="array" ref="D5">INDEX(B$56:B$118,MATCH(1,($A5=$A$56:$A$118)*($C5=$G$56:$G$118),0))</f>
        <v>96</v>
      </c>
      <c r="E5" s="45" cm="1">
        <f t="array" ref="E5">INDEX(C$56:C$118,MATCH(1,($A5=$A$56:$A$118)*($C5=$G$56:$G$118),0))</f>
        <v>6000</v>
      </c>
      <c r="F5" s="45" cm="1">
        <f t="array" ref="F5">INDEX(D$56:D$118,MATCH(1,($A5=$A$56:$A$118)*($C5=$G$56:$G$118),0))</f>
        <v>10400</v>
      </c>
      <c r="G5" s="45" cm="1">
        <f t="array" ref="G5">INDEX(E$56:E$118,MATCH(1,($A5=$A$56:$A$118)*($C5=$G$56:$G$118),0))</f>
        <v>9600</v>
      </c>
      <c r="H5" s="45" cm="1">
        <f t="array" ref="H5">INDEX(F$56:F$118,MATCH(1,($A5=$A$56:$A$118)*($C5=$G$56:$G$118),0))</f>
        <v>12900</v>
      </c>
      <c r="I5" s="47" t="s">
        <v>62</v>
      </c>
    </row>
    <row r="6" spans="1:9" ht="24" customHeight="1" x14ac:dyDescent="0.35">
      <c r="A6">
        <v>0</v>
      </c>
      <c r="B6" s="86"/>
      <c r="C6" s="40" t="s">
        <v>58</v>
      </c>
      <c r="D6" s="45" cm="1">
        <f t="array" ref="D6">INDEX(B$56:B$118,MATCH(1,($A6=$A$56:$A$118)*($C6=$G$56:$G$118),0))</f>
        <v>12018</v>
      </c>
      <c r="E6" s="45" cm="1">
        <f t="array" ref="E6">INDEX(C$56:C$118,MATCH(1,($A6=$A$56:$A$118)*($C6=$G$56:$G$118),0))</f>
        <v>15400</v>
      </c>
      <c r="F6" s="45" cm="1">
        <f t="array" ref="F6">INDEX(D$56:D$118,MATCH(1,($A6=$A$56:$A$118)*($C6=$G$56:$G$118),0))</f>
        <v>20400</v>
      </c>
      <c r="G6" s="45" cm="1">
        <f t="array" ref="G6">INDEX(E$56:E$118,MATCH(1,($A6=$A$56:$A$118)*($C6=$G$56:$G$118),0))</f>
        <v>25900</v>
      </c>
      <c r="H6" s="45" cm="1">
        <f t="array" ref="H6">INDEX(F$56:F$118,MATCH(1,($A6=$A$56:$A$118)*($C6=$G$56:$G$118),0))</f>
        <v>72000</v>
      </c>
      <c r="I6" s="48"/>
    </row>
    <row r="7" spans="1:9" ht="24" customHeight="1" x14ac:dyDescent="0.35">
      <c r="A7">
        <v>0</v>
      </c>
      <c r="B7" s="87"/>
      <c r="C7" s="44" t="s">
        <v>59</v>
      </c>
      <c r="D7" s="45" cm="1">
        <f t="array" ref="D7">INDEX(B$56:B$118,MATCH(1,($A7=$A$56:$A$118)*($C7=$G$56:$G$118),0))</f>
        <v>462</v>
      </c>
      <c r="E7" s="45" cm="1">
        <f t="array" ref="E7">INDEX(C$56:C$118,MATCH(1,($A7=$A$56:$A$118)*($C7=$G$56:$G$118),0))</f>
        <v>2700</v>
      </c>
      <c r="F7" s="45" cm="1">
        <f t="array" ref="F7">INDEX(D$56:D$118,MATCH(1,($A7=$A$56:$A$118)*($C7=$G$56:$G$118),0))</f>
        <v>3000</v>
      </c>
      <c r="G7" s="45" cm="1">
        <f t="array" ref="G7">INDEX(E$56:E$118,MATCH(1,($A7=$A$56:$A$118)*($C7=$G$56:$G$118),0))</f>
        <v>2900</v>
      </c>
      <c r="H7" s="45" cm="1">
        <f t="array" ref="H7">INDEX(F$56:F$118,MATCH(1,($A7=$A$56:$A$118)*($C7=$G$56:$G$118),0))</f>
        <v>2800</v>
      </c>
      <c r="I7" s="47" t="s">
        <v>63</v>
      </c>
    </row>
    <row r="8" spans="1:9" ht="24" customHeight="1" x14ac:dyDescent="0.35">
      <c r="A8">
        <f>A3+1</f>
        <v>1</v>
      </c>
      <c r="B8" s="82" t="s">
        <v>41</v>
      </c>
      <c r="C8" s="43" t="s">
        <v>55</v>
      </c>
      <c r="D8" s="45" cm="1">
        <f t="array" ref="D8">INDEX(B$56:B$118,MATCH(1,($A8=$A$56:$A$118)*($C8=$G$56:$G$118),0))</f>
        <v>1227</v>
      </c>
      <c r="E8" s="45" cm="1">
        <f t="array" ref="E8">INDEX(C$56:C$118,MATCH(1,($A8=$A$56:$A$118)*($C8=$G$56:$G$118),0))</f>
        <v>1400</v>
      </c>
      <c r="F8" s="45" cm="1">
        <f t="array" ref="F8">INDEX(D$56:D$118,MATCH(1,($A8=$A$56:$A$118)*($C8=$G$56:$G$118),0))</f>
        <v>3100</v>
      </c>
      <c r="G8" s="45" cm="1">
        <f t="array" ref="G8">INDEX(E$56:E$118,MATCH(1,($A8=$A$56:$A$118)*($C8=$G$56:$G$118),0))</f>
        <v>2900</v>
      </c>
      <c r="H8" s="45" cm="1">
        <f t="array" ref="H8">INDEX(F$56:F$118,MATCH(1,($A8=$A$56:$A$118)*($C8=$G$56:$G$118),0))</f>
        <v>4400</v>
      </c>
      <c r="I8" s="46"/>
    </row>
    <row r="9" spans="1:9" ht="24" customHeight="1" x14ac:dyDescent="0.35">
      <c r="A9">
        <f t="shared" ref="A9:A52" si="0">A4+1</f>
        <v>1</v>
      </c>
      <c r="B9" s="83"/>
      <c r="C9" s="44" t="s">
        <v>56</v>
      </c>
      <c r="D9" s="45" cm="1">
        <f t="array" ref="D9">INDEX(B$56:B$118,MATCH(1,($A9=$A$56:$A$118)*($C9=$G$56:$G$118),0))</f>
        <v>6372</v>
      </c>
      <c r="E9" s="45" cm="1">
        <f t="array" ref="E9">INDEX(C$56:C$118,MATCH(1,($A9=$A$56:$A$118)*($C9=$G$56:$G$118),0))</f>
        <v>1300</v>
      </c>
      <c r="F9" s="45" cm="1">
        <f t="array" ref="F9">INDEX(D$56:D$118,MATCH(1,($A9=$A$56:$A$118)*($C9=$G$56:$G$118),0))</f>
        <v>2500</v>
      </c>
      <c r="G9" s="45" cm="1">
        <f t="array" ref="G9">INDEX(E$56:E$118,MATCH(1,($A9=$A$56:$A$118)*($C9=$G$56:$G$118),0))</f>
        <v>2800</v>
      </c>
      <c r="H9" s="45" cm="1">
        <f t="array" ref="H9">INDEX(F$56:F$118,MATCH(1,($A9=$A$56:$A$118)*($C9=$G$56:$G$118),0))</f>
        <v>5800</v>
      </c>
      <c r="I9" s="46"/>
    </row>
    <row r="10" spans="1:9" ht="24" customHeight="1" x14ac:dyDescent="0.35">
      <c r="A10">
        <f t="shared" si="0"/>
        <v>1</v>
      </c>
      <c r="B10" s="83"/>
      <c r="C10" s="43" t="s">
        <v>57</v>
      </c>
      <c r="D10" s="45" cm="1">
        <f t="array" ref="D10">INDEX(B$56:B$118,MATCH(1,($A10=$A$56:$A$118)*($C10=$G$56:$G$118),0))</f>
        <v>114</v>
      </c>
      <c r="E10" s="45" cm="1">
        <f t="array" ref="E10">INDEX(C$56:C$118,MATCH(1,($A10=$A$56:$A$118)*($C10=$G$56:$G$118),0))</f>
        <v>800</v>
      </c>
      <c r="F10" s="45" cm="1">
        <f t="array" ref="F10">INDEX(D$56:D$118,MATCH(1,($A10=$A$56:$A$118)*($C10=$G$56:$G$118),0))</f>
        <v>3000</v>
      </c>
      <c r="G10" s="45" cm="1">
        <f t="array" ref="G10">INDEX(E$56:E$118,MATCH(1,($A10=$A$56:$A$118)*($C10=$G$56:$G$118),0))</f>
        <v>3600</v>
      </c>
      <c r="H10" s="45" cm="1">
        <f t="array" ref="H10">INDEX(F$56:F$118,MATCH(1,($A10=$A$56:$A$118)*($C10=$G$56:$G$118),0))</f>
        <v>8300</v>
      </c>
      <c r="I10" s="46"/>
    </row>
    <row r="11" spans="1:9" ht="24" customHeight="1" x14ac:dyDescent="0.35">
      <c r="A11">
        <f t="shared" si="0"/>
        <v>1</v>
      </c>
      <c r="B11" s="83"/>
      <c r="C11" s="44" t="s">
        <v>58</v>
      </c>
      <c r="D11" s="45" cm="1">
        <f t="array" ref="D11">INDEX(B$56:B$118,MATCH(1,($A11=$A$56:$A$118)*($C11=$G$56:$G$118),0))</f>
        <v>21219</v>
      </c>
      <c r="E11" s="45" cm="1">
        <f t="array" ref="E11">INDEX(C$56:C$118,MATCH(1,($A11=$A$56:$A$118)*($C11=$G$56:$G$118),0))</f>
        <v>10100</v>
      </c>
      <c r="F11" s="45" cm="1">
        <f t="array" ref="F11">INDEX(D$56:D$118,MATCH(1,($A11=$A$56:$A$118)*($C11=$G$56:$G$118),0))</f>
        <v>13800</v>
      </c>
      <c r="G11" s="45" cm="1">
        <f t="array" ref="G11">INDEX(E$56:E$118,MATCH(1,($A11=$A$56:$A$118)*($C11=$G$56:$G$118),0))</f>
        <v>14700</v>
      </c>
      <c r="H11" s="45" cm="1">
        <f t="array" ref="H11">INDEX(F$56:F$118,MATCH(1,($A11=$A$56:$A$118)*($C11=$G$56:$G$118),0))</f>
        <v>22300</v>
      </c>
      <c r="I11" s="46"/>
    </row>
    <row r="12" spans="1:9" ht="24" customHeight="1" x14ac:dyDescent="0.35">
      <c r="A12">
        <f t="shared" si="0"/>
        <v>1</v>
      </c>
      <c r="B12" s="84"/>
      <c r="C12" s="43" t="s">
        <v>59</v>
      </c>
      <c r="D12" s="45" cm="1">
        <f t="array" ref="D12">INDEX(B$56:B$118,MATCH(1,($A12=$A$56:$A$118)*($C12=$G$56:$G$118),0))</f>
        <v>780</v>
      </c>
      <c r="E12" s="45" cm="1">
        <f t="array" ref="E12">INDEX(C$56:C$118,MATCH(1,($A12=$A$56:$A$118)*($C12=$G$56:$G$118),0))</f>
        <v>1000</v>
      </c>
      <c r="F12" s="45" cm="1">
        <f t="array" ref="F12">INDEX(D$56:D$118,MATCH(1,($A12=$A$56:$A$118)*($C12=$G$56:$G$118),0))</f>
        <v>1600</v>
      </c>
      <c r="G12" s="45" cm="1">
        <f t="array" ref="G12">INDEX(E$56:E$118,MATCH(1,($A12=$A$56:$A$118)*($C12=$G$56:$G$118),0))</f>
        <v>1700</v>
      </c>
      <c r="H12" s="45" cm="1">
        <f t="array" ref="H12">INDEX(F$56:F$118,MATCH(1,($A12=$A$56:$A$118)*($C12=$G$56:$G$118),0))</f>
        <v>2100</v>
      </c>
      <c r="I12" s="46"/>
    </row>
    <row r="13" spans="1:9" ht="24" customHeight="1" x14ac:dyDescent="0.35">
      <c r="A13">
        <f t="shared" si="0"/>
        <v>2</v>
      </c>
      <c r="B13" s="82" t="s">
        <v>42</v>
      </c>
      <c r="C13" s="44" t="s">
        <v>55</v>
      </c>
      <c r="D13" s="45" cm="1">
        <f t="array" ref="D13">INDEX(B$56:B$118,MATCH(1,($A13=$A$56:$A$118)*($C13=$G$56:$G$118),0))</f>
        <v>5724</v>
      </c>
      <c r="E13" s="45" cm="1">
        <f t="array" ref="E13">INDEX(C$56:C$118,MATCH(1,($A13=$A$56:$A$118)*($C13=$G$56:$G$118),0))</f>
        <v>1700</v>
      </c>
      <c r="F13" s="45" cm="1">
        <f t="array" ref="F13">INDEX(D$56:D$118,MATCH(1,($A13=$A$56:$A$118)*($C13=$G$56:$G$118),0))</f>
        <v>3400</v>
      </c>
      <c r="G13" s="45" cm="1">
        <f t="array" ref="G13">INDEX(E$56:E$118,MATCH(1,($A13=$A$56:$A$118)*($C13=$G$56:$G$118),0))</f>
        <v>3200</v>
      </c>
      <c r="H13" s="45" cm="1">
        <f t="array" ref="H13">INDEX(F$56:F$118,MATCH(1,($A13=$A$56:$A$118)*($C13=$G$56:$G$118),0))</f>
        <v>4900</v>
      </c>
      <c r="I13" s="46"/>
    </row>
    <row r="14" spans="1:9" ht="24" customHeight="1" x14ac:dyDescent="0.35">
      <c r="A14">
        <f t="shared" si="0"/>
        <v>2</v>
      </c>
      <c r="B14" s="83"/>
      <c r="C14" s="40" t="s">
        <v>56</v>
      </c>
      <c r="D14" s="45" cm="1">
        <f t="array" ref="D14">INDEX(B$56:B$118,MATCH(1,($A14=$A$56:$A$118)*($C14=$G$56:$G$118),0))</f>
        <v>14526</v>
      </c>
      <c r="E14" s="45" cm="1">
        <f t="array" ref="E14">INDEX(C$56:C$118,MATCH(1,($A14=$A$56:$A$118)*($C14=$G$56:$G$118),0))</f>
        <v>1100</v>
      </c>
      <c r="F14" s="45" cm="1">
        <f t="array" ref="F14">INDEX(D$56:D$118,MATCH(1,($A14=$A$56:$A$118)*($C14=$G$56:$G$118),0))</f>
        <v>2200</v>
      </c>
      <c r="G14" s="45" cm="1">
        <f t="array" ref="G14">INDEX(E$56:E$118,MATCH(1,($A14=$A$56:$A$118)*($C14=$G$56:$G$118),0))</f>
        <v>2800</v>
      </c>
      <c r="H14" s="45" cm="1">
        <f t="array" ref="H14">INDEX(F$56:F$118,MATCH(1,($A14=$A$56:$A$118)*($C14=$G$56:$G$118),0))</f>
        <v>6100</v>
      </c>
      <c r="I14" s="46"/>
    </row>
    <row r="15" spans="1:9" ht="24" customHeight="1" x14ac:dyDescent="0.35">
      <c r="A15">
        <f t="shared" si="0"/>
        <v>2</v>
      </c>
      <c r="B15" s="83"/>
      <c r="C15" s="44" t="s">
        <v>57</v>
      </c>
      <c r="D15" s="45" cm="1">
        <f t="array" ref="D15">INDEX(B$56:B$118,MATCH(1,($A15=$A$56:$A$118)*($C15=$G$56:$G$118),0))</f>
        <v>411</v>
      </c>
      <c r="E15" s="45" cm="1">
        <f t="array" ref="E15">INDEX(C$56:C$118,MATCH(1,($A15=$A$56:$A$118)*($C15=$G$56:$G$118),0))</f>
        <v>3000</v>
      </c>
      <c r="F15" s="45" cm="1">
        <f t="array" ref="F15">INDEX(D$56:D$118,MATCH(1,($A15=$A$56:$A$118)*($C15=$G$56:$G$118),0))</f>
        <v>5000</v>
      </c>
      <c r="G15" s="45" cm="1">
        <f t="array" ref="G15">INDEX(E$56:E$118,MATCH(1,($A15=$A$56:$A$118)*($C15=$G$56:$G$118),0))</f>
        <v>6800</v>
      </c>
      <c r="H15" s="45" cm="1">
        <f t="array" ref="H15">INDEX(F$56:F$118,MATCH(1,($A15=$A$56:$A$118)*($C15=$G$56:$G$118),0))</f>
        <v>14600</v>
      </c>
      <c r="I15" s="46"/>
    </row>
    <row r="16" spans="1:9" ht="24" customHeight="1" x14ac:dyDescent="0.35">
      <c r="A16">
        <f t="shared" si="0"/>
        <v>2</v>
      </c>
      <c r="B16" s="83"/>
      <c r="C16" s="40" t="s">
        <v>58</v>
      </c>
      <c r="D16" s="45" cm="1">
        <f t="array" ref="D16">INDEX(B$56:B$118,MATCH(1,($A16=$A$56:$A$118)*($C16=$G$56:$G$118),0))</f>
        <v>69012</v>
      </c>
      <c r="E16" s="45" cm="1">
        <f t="array" ref="E16">INDEX(C$56:C$118,MATCH(1,($A16=$A$56:$A$118)*($C16=$G$56:$G$118),0))</f>
        <v>11300</v>
      </c>
      <c r="F16" s="45" cm="1">
        <f t="array" ref="F16">INDEX(D$56:D$118,MATCH(1,($A16=$A$56:$A$118)*($C16=$G$56:$G$118),0))</f>
        <v>14600</v>
      </c>
      <c r="G16" s="45" cm="1">
        <f t="array" ref="G16">INDEX(E$56:E$118,MATCH(1,($A16=$A$56:$A$118)*($C16=$G$56:$G$118),0))</f>
        <v>22100</v>
      </c>
      <c r="H16" s="45" cm="1">
        <f t="array" ref="H16">INDEX(F$56:F$118,MATCH(1,($A16=$A$56:$A$118)*($C16=$G$56:$G$118),0))</f>
        <v>1020000</v>
      </c>
      <c r="I16" s="46"/>
    </row>
    <row r="17" spans="1:10" ht="24" customHeight="1" x14ac:dyDescent="0.35">
      <c r="A17">
        <f t="shared" si="0"/>
        <v>2</v>
      </c>
      <c r="B17" s="84"/>
      <c r="C17" s="44" t="s">
        <v>59</v>
      </c>
      <c r="D17" s="45" cm="1">
        <f t="array" ref="D17">INDEX(B$56:B$118,MATCH(1,($A17=$A$56:$A$118)*($C17=$G$56:$G$118),0))</f>
        <v>15999</v>
      </c>
      <c r="E17" s="45" cm="1">
        <f t="array" ref="E17">INDEX(C$56:C$118,MATCH(1,($A17=$A$56:$A$118)*($C17=$G$56:$G$118),0))</f>
        <v>1800</v>
      </c>
      <c r="F17" s="45" cm="1">
        <f t="array" ref="F17">INDEX(D$56:D$118,MATCH(1,($A17=$A$56:$A$118)*($C17=$G$56:$G$118),0))</f>
        <v>2500</v>
      </c>
      <c r="G17" s="45" cm="1">
        <f t="array" ref="G17">INDEX(E$56:E$118,MATCH(1,($A17=$A$56:$A$118)*($C17=$G$56:$G$118),0))</f>
        <v>2100</v>
      </c>
      <c r="H17" s="45" cm="1">
        <f t="array" ref="H17">INDEX(F$56:F$118,MATCH(1,($A17=$A$56:$A$118)*($C17=$G$56:$G$118),0))</f>
        <v>2000</v>
      </c>
      <c r="I17" s="46"/>
    </row>
    <row r="18" spans="1:10" ht="24" customHeight="1" x14ac:dyDescent="0.35">
      <c r="A18">
        <f t="shared" si="0"/>
        <v>3</v>
      </c>
      <c r="B18" s="82" t="s">
        <v>43</v>
      </c>
      <c r="C18" s="43" t="s">
        <v>55</v>
      </c>
      <c r="D18" s="45" cm="1">
        <f t="array" ref="D18">INDEX(B$56:B$118,MATCH(1,($A18=$A$56:$A$118)*($C18=$G$56:$G$118),0))</f>
        <v>16387</v>
      </c>
      <c r="E18" s="45" cm="1">
        <f t="array" ref="E18">INDEX(C$56:C$118,MATCH(1,($A18=$A$56:$A$118)*($C18=$G$56:$G$118),0))</f>
        <v>2000</v>
      </c>
      <c r="F18" s="45" cm="1">
        <f t="array" ref="F18">INDEX(D$56:D$118,MATCH(1,($A18=$A$56:$A$118)*($C18=$G$56:$G$118),0))</f>
        <v>4000</v>
      </c>
      <c r="G18" s="45" cm="1">
        <f t="array" ref="G18">INDEX(E$56:E$118,MATCH(1,($A18=$A$56:$A$118)*($C18=$G$56:$G$118),0))</f>
        <v>3800</v>
      </c>
      <c r="H18" s="45" cm="1">
        <f t="array" ref="H18">INDEX(F$56:F$118,MATCH(1,($A18=$A$56:$A$118)*($C18=$G$56:$G$118),0))</f>
        <v>5500</v>
      </c>
    </row>
    <row r="19" spans="1:10" ht="24" customHeight="1" x14ac:dyDescent="0.35">
      <c r="A19">
        <f t="shared" si="0"/>
        <v>3</v>
      </c>
      <c r="B19" s="83"/>
      <c r="C19" s="44" t="s">
        <v>56</v>
      </c>
      <c r="D19" s="45" cm="1">
        <f t="array" ref="D19">INDEX(B$56:B$118,MATCH(1,($A19=$A$56:$A$118)*($C19=$G$56:$G$118),0))</f>
        <v>19729</v>
      </c>
      <c r="E19" s="45" cm="1">
        <f t="array" ref="E19">INDEX(C$56:C$118,MATCH(1,($A19=$A$56:$A$118)*($C19=$G$56:$G$118),0))</f>
        <v>2400</v>
      </c>
      <c r="F19" s="45" cm="1">
        <f t="array" ref="F19">INDEX(D$56:D$118,MATCH(1,($A19=$A$56:$A$118)*($C19=$G$56:$G$118),0))</f>
        <v>3800</v>
      </c>
      <c r="G19" s="45" cm="1">
        <f t="array" ref="G19">INDEX(E$56:E$118,MATCH(1,($A19=$A$56:$A$118)*($C19=$G$56:$G$118),0))</f>
        <v>4200</v>
      </c>
      <c r="H19" s="45" cm="1">
        <f t="array" ref="H19">INDEX(F$56:F$118,MATCH(1,($A19=$A$56:$A$118)*($C19=$G$56:$G$118),0))</f>
        <v>7100</v>
      </c>
    </row>
    <row r="20" spans="1:10" ht="24" customHeight="1" x14ac:dyDescent="0.35">
      <c r="A20">
        <f t="shared" si="0"/>
        <v>3</v>
      </c>
      <c r="B20" s="83"/>
      <c r="C20" s="43" t="s">
        <v>57</v>
      </c>
      <c r="D20" s="45" cm="1">
        <f t="array" ref="D20">INDEX(B$56:B$118,MATCH(1,($A20=$A$56:$A$118)*($C20=$G$56:$G$118),0))</f>
        <v>1230</v>
      </c>
      <c r="E20" s="45" cm="1">
        <f t="array" ref="E20">INDEX(C$56:C$118,MATCH(1,($A20=$A$56:$A$118)*($C20=$G$56:$G$118),0))</f>
        <v>5000</v>
      </c>
      <c r="F20" s="45" cm="1">
        <f t="array" ref="F20">INDEX(D$56:D$118,MATCH(1,($A20=$A$56:$A$118)*($C20=$G$56:$G$118),0))</f>
        <v>7400</v>
      </c>
      <c r="G20" s="45" cm="1">
        <f t="array" ref="G20">INDEX(E$56:E$118,MATCH(1,($A20=$A$56:$A$118)*($C20=$G$56:$G$118),0))</f>
        <v>7900</v>
      </c>
      <c r="H20" s="45" cm="1">
        <f t="array" ref="H20">INDEX(F$56:F$118,MATCH(1,($A20=$A$56:$A$118)*($C20=$G$56:$G$118),0))</f>
        <v>17100</v>
      </c>
    </row>
    <row r="21" spans="1:10" ht="24" customHeight="1" x14ac:dyDescent="0.35">
      <c r="A21">
        <f t="shared" si="0"/>
        <v>3</v>
      </c>
      <c r="B21" s="83"/>
      <c r="C21" s="44" t="s">
        <v>58</v>
      </c>
      <c r="D21" s="45" cm="1">
        <f t="array" ref="D21">INDEX(B$56:B$118,MATCH(1,($A21=$A$56:$A$118)*($C21=$G$56:$G$118),0))</f>
        <v>191936</v>
      </c>
      <c r="E21" s="45" cm="1">
        <f t="array" ref="E21">INDEX(C$56:C$118,MATCH(1,($A21=$A$56:$A$118)*($C21=$G$56:$G$118),0))</f>
        <v>11700</v>
      </c>
      <c r="F21" s="45" cm="1">
        <f t="array" ref="F21">INDEX(D$56:D$118,MATCH(1,($A21=$A$56:$A$118)*($C21=$G$56:$G$118),0))</f>
        <v>15400</v>
      </c>
      <c r="G21" s="45" cm="1">
        <f t="array" ref="G21">INDEX(E$56:E$118,MATCH(1,($A21=$A$56:$A$118)*($C21=$G$56:$G$118),0))</f>
        <v>16200</v>
      </c>
      <c r="H21" s="45" cm="1">
        <f t="array" ref="H21">INDEX(F$56:F$118,MATCH(1,($A21=$A$56:$A$118)*($C21=$G$56:$G$118),0))</f>
        <v>51000</v>
      </c>
    </row>
    <row r="22" spans="1:10" ht="24" customHeight="1" x14ac:dyDescent="0.35">
      <c r="A22">
        <f t="shared" si="0"/>
        <v>3</v>
      </c>
      <c r="B22" s="84"/>
      <c r="C22" s="43" t="s">
        <v>59</v>
      </c>
      <c r="D22" s="45" cm="1">
        <f t="array" ref="D22">INDEX(B$56:B$118,MATCH(1,($A22=$A$56:$A$118)*($C22=$G$56:$G$118),0))</f>
        <v>50626</v>
      </c>
      <c r="E22" s="45" cm="1">
        <f t="array" ref="E22">INDEX(C$56:C$118,MATCH(1,($A22=$A$56:$A$118)*($C22=$G$56:$G$118),0))</f>
        <v>2400</v>
      </c>
      <c r="F22" s="45" cm="1">
        <f t="array" ref="F22">INDEX(D$56:D$118,MATCH(1,($A22=$A$56:$A$118)*($C22=$G$56:$G$118),0))</f>
        <v>3000</v>
      </c>
      <c r="G22" s="45" cm="1">
        <f t="array" ref="G22">INDEX(E$56:E$118,MATCH(1,($A22=$A$56:$A$118)*($C22=$G$56:$G$118),0))</f>
        <v>2600</v>
      </c>
      <c r="H22" s="45" cm="1">
        <f t="array" ref="H22">INDEX(F$56:F$118,MATCH(1,($A22=$A$56:$A$118)*($C22=$G$56:$G$118),0))</f>
        <v>2500</v>
      </c>
    </row>
    <row r="23" spans="1:10" ht="24" customHeight="1" x14ac:dyDescent="0.35">
      <c r="A23">
        <f t="shared" si="0"/>
        <v>4</v>
      </c>
      <c r="B23" s="79" t="s">
        <v>49</v>
      </c>
      <c r="C23" s="44" t="s">
        <v>55</v>
      </c>
      <c r="D23" s="45" cm="1">
        <f t="array" ref="D23">INDEX(B$56:B$118,MATCH(1,($A23=$A$56:$A$118)*($C23=$G$56:$G$118),0))</f>
        <v>14067</v>
      </c>
      <c r="E23" s="45" cm="1">
        <f t="array" ref="E23">INDEX(C$56:C$118,MATCH(1,($A23=$A$56:$A$118)*($C23=$G$56:$G$118),0))</f>
        <v>2500</v>
      </c>
      <c r="F23" s="45" cm="1">
        <f t="array" ref="F23">INDEX(D$56:D$118,MATCH(1,($A23=$A$56:$A$118)*($C23=$G$56:$G$118),0))</f>
        <v>5000</v>
      </c>
      <c r="G23" s="45" cm="1">
        <f t="array" ref="G23">INDEX(E$56:E$118,MATCH(1,($A23=$A$56:$A$118)*($C23=$G$56:$G$118),0))</f>
        <v>4500</v>
      </c>
      <c r="H23" s="45" cm="1">
        <f t="array" ref="H23">INDEX(F$56:F$118,MATCH(1,($A23=$A$56:$A$118)*($C23=$G$56:$G$118),0))</f>
        <v>3600</v>
      </c>
      <c r="J23" s="36"/>
    </row>
    <row r="24" spans="1:10" ht="24" customHeight="1" x14ac:dyDescent="0.35">
      <c r="A24">
        <f t="shared" si="0"/>
        <v>4</v>
      </c>
      <c r="B24" s="80"/>
      <c r="C24" s="40" t="s">
        <v>56</v>
      </c>
      <c r="D24" s="45" cm="1">
        <f t="array" ref="D24">INDEX(B$56:B$118,MATCH(1,($A24=$A$56:$A$118)*($C24=$G$56:$G$118),0))</f>
        <v>14748</v>
      </c>
      <c r="E24" s="45" cm="1">
        <f t="array" ref="E24">INDEX(C$56:C$118,MATCH(1,($A24=$A$56:$A$118)*($C24=$G$56:$G$118),0))</f>
        <v>3700</v>
      </c>
      <c r="F24" s="45" cm="1">
        <f t="array" ref="F24">INDEX(D$56:D$118,MATCH(1,($A24=$A$56:$A$118)*($C24=$G$56:$G$118),0))</f>
        <v>5600</v>
      </c>
      <c r="G24" s="45" cm="1">
        <f t="array" ref="G24">INDEX(E$56:E$118,MATCH(1,($A24=$A$56:$A$118)*($C24=$G$56:$G$118),0))</f>
        <v>5800</v>
      </c>
      <c r="H24" s="45" cm="1">
        <f t="array" ref="H24">INDEX(F$56:F$118,MATCH(1,($A24=$A$56:$A$118)*($C24=$G$56:$G$118),0))</f>
        <v>5000</v>
      </c>
      <c r="J24" s="36"/>
    </row>
    <row r="25" spans="1:10" ht="24" customHeight="1" x14ac:dyDescent="0.35">
      <c r="A25">
        <f t="shared" si="0"/>
        <v>4</v>
      </c>
      <c r="B25" s="80"/>
      <c r="C25" s="44" t="s">
        <v>57</v>
      </c>
      <c r="D25" s="45" cm="1">
        <f t="array" ref="D25">INDEX(B$56:B$118,MATCH(1,($A25=$A$56:$A$118)*($C25=$G$56:$G$118),0))</f>
        <v>1474</v>
      </c>
      <c r="E25" s="45" cm="1">
        <f t="array" ref="E25">INDEX(C$56:C$118,MATCH(1,($A25=$A$56:$A$118)*($C25=$G$56:$G$118),0))</f>
        <v>5200</v>
      </c>
      <c r="F25" s="45" cm="1">
        <f t="array" ref="F25">INDEX(D$56:D$118,MATCH(1,($A25=$A$56:$A$118)*($C25=$G$56:$G$118),0))</f>
        <v>9200</v>
      </c>
      <c r="G25" s="45" cm="1">
        <f t="array" ref="G25">INDEX(E$56:E$118,MATCH(1,($A25=$A$56:$A$118)*($C25=$G$56:$G$118),0))</f>
        <v>9600</v>
      </c>
      <c r="H25" s="45" cm="1">
        <f t="array" ref="H25">INDEX(F$56:F$118,MATCH(1,($A25=$A$56:$A$118)*($C25=$G$56:$G$118),0))</f>
        <v>13100</v>
      </c>
      <c r="J25" s="36"/>
    </row>
    <row r="26" spans="1:10" ht="24" customHeight="1" x14ac:dyDescent="0.35">
      <c r="A26">
        <f t="shared" si="0"/>
        <v>4</v>
      </c>
      <c r="B26" s="80"/>
      <c r="C26" s="40" t="s">
        <v>58</v>
      </c>
      <c r="D26" s="45" cm="1">
        <f t="array" ref="D26">INDEX(B$56:B$118,MATCH(1,($A26=$A$56:$A$118)*($C26=$G$56:$G$118),0))</f>
        <v>207597</v>
      </c>
      <c r="E26" s="45" cm="1">
        <f t="array" ref="E26">INDEX(C$56:C$118,MATCH(1,($A26=$A$56:$A$118)*($C26=$G$56:$G$118),0))</f>
        <v>13600</v>
      </c>
      <c r="F26" s="45" cm="1">
        <f t="array" ref="F26">INDEX(D$56:D$118,MATCH(1,($A26=$A$56:$A$118)*($C26=$G$56:$G$118),0))</f>
        <v>16800</v>
      </c>
      <c r="G26" s="45" cm="1">
        <f t="array" ref="G26">INDEX(E$56:E$118,MATCH(1,($A26=$A$56:$A$118)*($C26=$G$56:$G$118),0))</f>
        <v>18000</v>
      </c>
      <c r="H26" s="45" cm="1">
        <f t="array" ref="H26">INDEX(F$56:F$118,MATCH(1,($A26=$A$56:$A$118)*($C26=$G$56:$G$118),0))</f>
        <v>58400</v>
      </c>
      <c r="J26" s="36"/>
    </row>
    <row r="27" spans="1:10" ht="24" customHeight="1" x14ac:dyDescent="0.35">
      <c r="A27">
        <f t="shared" si="0"/>
        <v>4</v>
      </c>
      <c r="B27" s="81"/>
      <c r="C27" s="44" t="s">
        <v>59</v>
      </c>
      <c r="D27" s="45" cm="1">
        <f t="array" ref="D27">INDEX(B$56:B$118,MATCH(1,($A27=$A$56:$A$118)*($C27=$G$56:$G$118),0))</f>
        <v>28657</v>
      </c>
      <c r="E27" s="45" cm="1">
        <f t="array" ref="E27">INDEX(C$56:C$118,MATCH(1,($A27=$A$56:$A$118)*($C27=$G$56:$G$118),0))</f>
        <v>2200</v>
      </c>
      <c r="F27" s="45" cm="1">
        <f t="array" ref="F27">INDEX(D$56:D$118,MATCH(1,($A27=$A$56:$A$118)*($C27=$G$56:$G$118),0))</f>
        <v>3000</v>
      </c>
      <c r="G27" s="45" cm="1">
        <f t="array" ref="G27">INDEX(E$56:E$118,MATCH(1,($A27=$A$56:$A$118)*($C27=$G$56:$G$118),0))</f>
        <v>2700</v>
      </c>
      <c r="H27" s="45" cm="1">
        <f t="array" ref="H27">INDEX(F$56:F$118,MATCH(1,($A27=$A$56:$A$118)*($C27=$G$56:$G$118),0))</f>
        <v>1700</v>
      </c>
      <c r="J27" s="36"/>
    </row>
    <row r="28" spans="1:10" ht="24" customHeight="1" x14ac:dyDescent="0.35">
      <c r="A28">
        <f t="shared" si="0"/>
        <v>5</v>
      </c>
      <c r="B28" s="82" t="s">
        <v>48</v>
      </c>
      <c r="C28" s="43" t="s">
        <v>55</v>
      </c>
      <c r="D28" s="45" cm="1">
        <f t="array" ref="D28">INDEX(B$56:B$118,MATCH(1,($A28=$A$56:$A$118)*($C28=$G$56:$G$118),0))</f>
        <v>10326</v>
      </c>
      <c r="E28" s="45" cm="1">
        <f t="array" ref="E28">INDEX(C$56:C$118,MATCH(1,($A28=$A$56:$A$118)*($C28=$G$56:$G$118),0))</f>
        <v>3600</v>
      </c>
      <c r="F28" s="45" cm="1">
        <f t="array" ref="F28">INDEX(D$56:D$118,MATCH(1,($A28=$A$56:$A$118)*($C28=$G$56:$G$118),0))</f>
        <v>5500</v>
      </c>
      <c r="G28" s="45" cm="1">
        <f t="array" ref="G28">INDEX(E$56:E$118,MATCH(1,($A28=$A$56:$A$118)*($C28=$G$56:$G$118),0))</f>
        <v>5100</v>
      </c>
      <c r="H28" s="45" cm="1">
        <f t="array" ref="H28">INDEX(F$56:F$118,MATCH(1,($A28=$A$56:$A$118)*($C28=$G$56:$G$118),0))</f>
        <v>3700</v>
      </c>
    </row>
    <row r="29" spans="1:10" ht="24" customHeight="1" x14ac:dyDescent="0.35">
      <c r="A29">
        <f t="shared" si="0"/>
        <v>5</v>
      </c>
      <c r="B29" s="83"/>
      <c r="C29" s="44" t="s">
        <v>56</v>
      </c>
      <c r="D29" s="45" cm="1">
        <f t="array" ref="D29">INDEX(B$56:B$118,MATCH(1,($A29=$A$56:$A$118)*($C29=$G$56:$G$118),0))</f>
        <v>11407</v>
      </c>
      <c r="E29" s="45" cm="1">
        <f t="array" ref="E29">INDEX(C$56:C$118,MATCH(1,($A29=$A$56:$A$118)*($C29=$G$56:$G$118),0))</f>
        <v>4400</v>
      </c>
      <c r="F29" s="45" cm="1">
        <f t="array" ref="F29">INDEX(D$56:D$118,MATCH(1,($A29=$A$56:$A$118)*($C29=$G$56:$G$118),0))</f>
        <v>6900</v>
      </c>
      <c r="G29" s="45" cm="1">
        <f t="array" ref="G29">INDEX(E$56:E$118,MATCH(1,($A29=$A$56:$A$118)*($C29=$G$56:$G$118),0))</f>
        <v>7000</v>
      </c>
      <c r="H29" s="45" cm="1">
        <f t="array" ref="H29">INDEX(F$56:F$118,MATCH(1,($A29=$A$56:$A$118)*($C29=$G$56:$G$118),0))</f>
        <v>5700</v>
      </c>
    </row>
    <row r="30" spans="1:10" ht="24" customHeight="1" x14ac:dyDescent="0.35">
      <c r="A30">
        <f t="shared" si="0"/>
        <v>5</v>
      </c>
      <c r="B30" s="83"/>
      <c r="C30" s="43" t="s">
        <v>57</v>
      </c>
      <c r="D30" s="45" cm="1">
        <f t="array" ref="D30">INDEX(B$56:B$118,MATCH(1,($A30=$A$56:$A$118)*($C30=$G$56:$G$118),0))</f>
        <v>1533</v>
      </c>
      <c r="E30" s="45" cm="1">
        <f t="array" ref="E30">INDEX(C$56:C$118,MATCH(1,($A30=$A$56:$A$118)*($C30=$G$56:$G$118),0))</f>
        <v>6200</v>
      </c>
      <c r="F30" s="45" cm="1">
        <f t="array" ref="F30">INDEX(D$56:D$118,MATCH(1,($A30=$A$56:$A$118)*($C30=$G$56:$G$118),0))</f>
        <v>10300</v>
      </c>
      <c r="G30" s="45" cm="1">
        <f t="array" ref="G30">INDEX(E$56:E$118,MATCH(1,($A30=$A$56:$A$118)*($C30=$G$56:$G$118),0))</f>
        <v>11200</v>
      </c>
      <c r="H30" s="45" cm="1">
        <f t="array" ref="H30">INDEX(F$56:F$118,MATCH(1,($A30=$A$56:$A$118)*($C30=$G$56:$G$118),0))</f>
        <v>11700</v>
      </c>
    </row>
    <row r="31" spans="1:10" ht="24" customHeight="1" x14ac:dyDescent="0.35">
      <c r="A31">
        <f t="shared" si="0"/>
        <v>5</v>
      </c>
      <c r="B31" s="83"/>
      <c r="C31" s="44" t="s">
        <v>58</v>
      </c>
      <c r="D31" s="45" cm="1">
        <f t="array" ref="D31">INDEX(B$56:B$118,MATCH(1,($A31=$A$56:$A$118)*($C31=$G$56:$G$118),0))</f>
        <v>176789</v>
      </c>
      <c r="E31" s="45" cm="1">
        <f t="array" ref="E31">INDEX(C$56:C$118,MATCH(1,($A31=$A$56:$A$118)*($C31=$G$56:$G$118),0))</f>
        <v>16000</v>
      </c>
      <c r="F31" s="45" cm="1">
        <f t="array" ref="F31">INDEX(D$56:D$118,MATCH(1,($A31=$A$56:$A$118)*($C31=$G$56:$G$118),0))</f>
        <v>19100</v>
      </c>
      <c r="G31" s="45" cm="1">
        <f t="array" ref="G31">INDEX(E$56:E$118,MATCH(1,($A31=$A$56:$A$118)*($C31=$G$56:$G$118),0))</f>
        <v>20500</v>
      </c>
      <c r="H31" s="45" cm="1">
        <f t="array" ref="H31">INDEX(F$56:F$118,MATCH(1,($A31=$A$56:$A$118)*($C31=$G$56:$G$118),0))</f>
        <v>45000</v>
      </c>
    </row>
    <row r="32" spans="1:10" ht="24" customHeight="1" x14ac:dyDescent="0.35">
      <c r="A32">
        <f t="shared" si="0"/>
        <v>5</v>
      </c>
      <c r="B32" s="84"/>
      <c r="C32" s="43" t="s">
        <v>59</v>
      </c>
      <c r="D32" s="45" cm="1">
        <f t="array" ref="D32">INDEX(B$56:B$118,MATCH(1,($A32=$A$56:$A$118)*($C32=$G$56:$G$118),0))</f>
        <v>26501</v>
      </c>
      <c r="E32" s="45" cm="1">
        <f t="array" ref="E32">INDEX(C$56:C$118,MATCH(1,($A32=$A$56:$A$118)*($C32=$G$56:$G$118),0))</f>
        <v>2200</v>
      </c>
      <c r="F32" s="45" cm="1">
        <f t="array" ref="F32">INDEX(D$56:D$118,MATCH(1,($A32=$A$56:$A$118)*($C32=$G$56:$G$118),0))</f>
        <v>3000</v>
      </c>
      <c r="G32" s="45" cm="1">
        <f t="array" ref="G32">INDEX(E$56:E$118,MATCH(1,($A32=$A$56:$A$118)*($C32=$G$56:$G$118),0))</f>
        <v>2800</v>
      </c>
      <c r="H32" s="45" cm="1">
        <f t="array" ref="H32">INDEX(F$56:F$118,MATCH(1,($A32=$A$56:$A$118)*($C32=$G$56:$G$118),0))</f>
        <v>1700</v>
      </c>
    </row>
    <row r="33" spans="1:8" ht="24" customHeight="1" x14ac:dyDescent="0.35">
      <c r="A33">
        <f t="shared" si="0"/>
        <v>6</v>
      </c>
      <c r="B33" s="79" t="s">
        <v>50</v>
      </c>
      <c r="C33" s="44" t="s">
        <v>55</v>
      </c>
      <c r="D33" s="45" cm="1">
        <f t="array" ref="D33">INDEX(B$56:B$118,MATCH(1,($A33=$A$56:$A$118)*($C33=$G$56:$G$118),0))</f>
        <v>18251</v>
      </c>
      <c r="E33" s="45" cm="1">
        <f t="array" ref="E33">INDEX(C$56:C$118,MATCH(1,($A33=$A$56:$A$118)*($C33=$G$56:$G$118),0))</f>
        <v>5500</v>
      </c>
      <c r="F33" s="45" cm="1">
        <f t="array" ref="F33">INDEX(D$56:D$118,MATCH(1,($A33=$A$56:$A$118)*($C33=$G$56:$G$118),0))</f>
        <v>6500</v>
      </c>
      <c r="G33" s="45" cm="1">
        <f t="array" ref="G33">INDEX(E$56:E$118,MATCH(1,($A33=$A$56:$A$118)*($C33=$G$56:$G$118),0))</f>
        <v>5600</v>
      </c>
      <c r="H33" s="45" cm="1">
        <f t="array" ref="H33">INDEX(F$56:F$118,MATCH(1,($A33=$A$56:$A$118)*($C33=$G$56:$G$118),0))</f>
        <v>3400</v>
      </c>
    </row>
    <row r="34" spans="1:8" ht="24" customHeight="1" x14ac:dyDescent="0.35">
      <c r="A34">
        <f t="shared" si="0"/>
        <v>6</v>
      </c>
      <c r="B34" s="80"/>
      <c r="C34" s="40" t="s">
        <v>56</v>
      </c>
      <c r="D34" s="45" cm="1">
        <f t="array" ref="D34">INDEX(B$56:B$118,MATCH(1,($A34=$A$56:$A$118)*($C34=$G$56:$G$118),0))</f>
        <v>24128</v>
      </c>
      <c r="E34" s="45" cm="1">
        <f t="array" ref="E34">INDEX(C$56:C$118,MATCH(1,($A34=$A$56:$A$118)*($C34=$G$56:$G$118),0))</f>
        <v>5600</v>
      </c>
      <c r="F34" s="45" cm="1">
        <f t="array" ref="F34">INDEX(D$56:D$118,MATCH(1,($A34=$A$56:$A$118)*($C34=$G$56:$G$118),0))</f>
        <v>8800</v>
      </c>
      <c r="G34" s="45" cm="1">
        <f t="array" ref="G34">INDEX(E$56:E$118,MATCH(1,($A34=$A$56:$A$118)*($C34=$G$56:$G$118),0))</f>
        <v>8900</v>
      </c>
      <c r="H34" s="45" cm="1">
        <f t="array" ref="H34">INDEX(F$56:F$118,MATCH(1,($A34=$A$56:$A$118)*($C34=$G$56:$G$118),0))</f>
        <v>6900</v>
      </c>
    </row>
    <row r="35" spans="1:8" ht="24" customHeight="1" x14ac:dyDescent="0.35">
      <c r="A35">
        <f t="shared" si="0"/>
        <v>6</v>
      </c>
      <c r="B35" s="80"/>
      <c r="C35" s="44" t="s">
        <v>57</v>
      </c>
      <c r="D35" s="45" cm="1">
        <f t="array" ref="D35">INDEX(B$56:B$118,MATCH(1,($A35=$A$56:$A$118)*($C35=$G$56:$G$118),0))</f>
        <v>6036</v>
      </c>
      <c r="E35" s="45" cm="1">
        <f t="array" ref="E35">INDEX(C$56:C$118,MATCH(1,($A35=$A$56:$A$118)*($C35=$G$56:$G$118),0))</f>
        <v>9000</v>
      </c>
      <c r="F35" s="45" cm="1">
        <f t="array" ref="F35">INDEX(D$56:D$118,MATCH(1,($A35=$A$56:$A$118)*($C35=$G$56:$G$118),0))</f>
        <v>15000</v>
      </c>
      <c r="G35" s="45" cm="1">
        <f t="array" ref="G35">INDEX(E$56:E$118,MATCH(1,($A35=$A$56:$A$118)*($C35=$G$56:$G$118),0))</f>
        <v>15600</v>
      </c>
      <c r="H35" s="45" cm="1">
        <f t="array" ref="H35">INDEX(F$56:F$118,MATCH(1,($A35=$A$56:$A$118)*($C35=$G$56:$G$118),0))</f>
        <v>17500</v>
      </c>
    </row>
    <row r="36" spans="1:8" ht="24" customHeight="1" x14ac:dyDescent="0.35">
      <c r="A36">
        <f t="shared" si="0"/>
        <v>6</v>
      </c>
      <c r="B36" s="80"/>
      <c r="C36" s="40" t="s">
        <v>58</v>
      </c>
      <c r="D36" s="45" cm="1">
        <f t="array" ref="D36">INDEX(B$56:B$118,MATCH(1,($A36=$A$56:$A$118)*($C36=$G$56:$G$118),0))</f>
        <v>368782</v>
      </c>
      <c r="E36" s="45" cm="1">
        <f t="array" ref="E36">INDEX(C$56:C$118,MATCH(1,($A36=$A$56:$A$118)*($C36=$G$56:$G$118),0))</f>
        <v>19600</v>
      </c>
      <c r="F36" s="45" cm="1">
        <f t="array" ref="F36">INDEX(D$56:D$118,MATCH(1,($A36=$A$56:$A$118)*($C36=$G$56:$G$118),0))</f>
        <v>23800</v>
      </c>
      <c r="G36" s="45" cm="1">
        <f t="array" ref="G36">INDEX(E$56:E$118,MATCH(1,($A36=$A$56:$A$118)*($C36=$G$56:$G$118),0))</f>
        <v>24800</v>
      </c>
      <c r="H36" s="45" cm="1">
        <f t="array" ref="H36">INDEX(F$56:F$118,MATCH(1,($A36=$A$56:$A$118)*($C36=$G$56:$G$118),0))</f>
        <v>25000</v>
      </c>
    </row>
    <row r="37" spans="1:8" ht="24" customHeight="1" x14ac:dyDescent="0.35">
      <c r="A37">
        <f t="shared" si="0"/>
        <v>6</v>
      </c>
      <c r="B37" s="81"/>
      <c r="C37" s="44" t="s">
        <v>59</v>
      </c>
      <c r="D37" s="45" cm="1">
        <f t="array" ref="D37">INDEX(B$56:B$118,MATCH(1,($A37=$A$56:$A$118)*($C37=$G$56:$G$118),0))</f>
        <v>47785</v>
      </c>
      <c r="E37" s="45" cm="1">
        <f t="array" ref="E37">INDEX(C$56:C$118,MATCH(1,($A37=$A$56:$A$118)*($C37=$G$56:$G$118),0))</f>
        <v>1900</v>
      </c>
      <c r="F37" s="45" cm="1">
        <f t="array" ref="F37">INDEX(D$56:D$118,MATCH(1,($A37=$A$56:$A$118)*($C37=$G$56:$G$118),0))</f>
        <v>3000</v>
      </c>
      <c r="G37" s="45" cm="1">
        <f t="array" ref="G37">INDEX(E$56:E$118,MATCH(1,($A37=$A$56:$A$118)*($C37=$G$56:$G$118),0))</f>
        <v>2700</v>
      </c>
      <c r="H37" s="45" cm="1">
        <f t="array" ref="H37">INDEX(F$56:F$118,MATCH(1,($A37=$A$56:$A$118)*($C37=$G$56:$G$118),0))</f>
        <v>1800</v>
      </c>
    </row>
    <row r="38" spans="1:8" ht="24" customHeight="1" x14ac:dyDescent="0.35">
      <c r="A38">
        <f t="shared" si="0"/>
        <v>7</v>
      </c>
      <c r="B38" s="82" t="s">
        <v>51</v>
      </c>
      <c r="C38" s="43" t="s">
        <v>55</v>
      </c>
      <c r="D38" s="45" cm="1">
        <f t="array" ref="D38">INDEX(B$56:B$118,MATCH(1,($A38=$A$56:$A$118)*($C38=$G$56:$G$118),0))</f>
        <v>3074</v>
      </c>
      <c r="E38" s="45" cm="1">
        <f t="array" ref="E38">INDEX(C$56:C$118,MATCH(1,($A38=$A$56:$A$118)*($C38=$G$56:$G$118),0))</f>
        <v>9700</v>
      </c>
      <c r="F38" s="45" cm="1">
        <f t="array" ref="F38">INDEX(D$56:D$118,MATCH(1,($A38=$A$56:$A$118)*($C38=$G$56:$G$118),0))</f>
        <v>12000</v>
      </c>
      <c r="G38" s="45" cm="1">
        <f t="array" ref="G38">INDEX(E$56:E$118,MATCH(1,($A38=$A$56:$A$118)*($C38=$G$56:$G$118),0))</f>
        <v>9600</v>
      </c>
      <c r="H38" s="45" cm="1">
        <f t="array" ref="H38">INDEX(F$56:F$118,MATCH(1,($A38=$A$56:$A$118)*($C38=$G$56:$G$118),0))</f>
        <v>3500</v>
      </c>
    </row>
    <row r="39" spans="1:8" ht="24" customHeight="1" x14ac:dyDescent="0.35">
      <c r="A39">
        <f t="shared" si="0"/>
        <v>7</v>
      </c>
      <c r="B39" s="83"/>
      <c r="C39" s="44" t="s">
        <v>56</v>
      </c>
      <c r="D39" s="45" cm="1">
        <f t="array" ref="D39">INDEX(B$56:B$118,MATCH(1,($A39=$A$56:$A$118)*($C39=$G$56:$G$118),0))</f>
        <v>17381</v>
      </c>
      <c r="E39" s="45" cm="1">
        <f t="array" ref="E39">INDEX(C$56:C$118,MATCH(1,($A39=$A$56:$A$118)*($C39=$G$56:$G$118),0))</f>
        <v>8200</v>
      </c>
      <c r="F39" s="45" cm="1">
        <f t="array" ref="F39">INDEX(D$56:D$118,MATCH(1,($A39=$A$56:$A$118)*($C39=$G$56:$G$118),0))</f>
        <v>12900</v>
      </c>
      <c r="G39" s="45" cm="1">
        <f t="array" ref="G39">INDEX(E$56:E$118,MATCH(1,($A39=$A$56:$A$118)*($C39=$G$56:$G$118),0))</f>
        <v>11600</v>
      </c>
      <c r="H39" s="45" cm="1">
        <f t="array" ref="H39">INDEX(F$56:F$118,MATCH(1,($A39=$A$56:$A$118)*($C39=$G$56:$G$118),0))</f>
        <v>7800</v>
      </c>
    </row>
    <row r="40" spans="1:8" ht="24" customHeight="1" x14ac:dyDescent="0.35">
      <c r="A40">
        <f t="shared" si="0"/>
        <v>7</v>
      </c>
      <c r="B40" s="83"/>
      <c r="C40" s="43" t="s">
        <v>57</v>
      </c>
      <c r="D40" s="45" cm="1">
        <f t="array" ref="D40">INDEX(B$56:B$118,MATCH(1,($A40=$A$56:$A$118)*($C40=$G$56:$G$118),0))</f>
        <v>7762</v>
      </c>
      <c r="E40" s="45" cm="1">
        <f t="array" ref="E40">INDEX(C$56:C$118,MATCH(1,($A40=$A$56:$A$118)*($C40=$G$56:$G$118),0))</f>
        <v>16200</v>
      </c>
      <c r="F40" s="45" cm="1">
        <f t="array" ref="F40">INDEX(D$56:D$118,MATCH(1,($A40=$A$56:$A$118)*($C40=$G$56:$G$118),0))</f>
        <v>27700</v>
      </c>
      <c r="G40" s="45" cm="1">
        <f t="array" ref="G40">INDEX(E$56:E$118,MATCH(1,($A40=$A$56:$A$118)*($C40=$G$56:$G$118),0))</f>
        <v>27300</v>
      </c>
      <c r="H40" s="45" cm="1">
        <f t="array" ref="H40">INDEX(F$56:F$118,MATCH(1,($A40=$A$56:$A$118)*($C40=$G$56:$G$118),0))</f>
        <v>25300</v>
      </c>
    </row>
    <row r="41" spans="1:8" ht="24" customHeight="1" x14ac:dyDescent="0.35">
      <c r="A41">
        <f t="shared" si="0"/>
        <v>7</v>
      </c>
      <c r="B41" s="83"/>
      <c r="C41" s="44" t="s">
        <v>58</v>
      </c>
      <c r="D41" s="45" cm="1">
        <f t="array" ref="D41">INDEX(B$56:B$118,MATCH(1,($A41=$A$56:$A$118)*($C41=$G$56:$G$118),0))</f>
        <v>135912</v>
      </c>
      <c r="E41" s="45" cm="1">
        <f t="array" ref="E41">INDEX(C$56:C$118,MATCH(1,($A41=$A$56:$A$118)*($C41=$G$56:$G$118),0))</f>
        <v>31600</v>
      </c>
      <c r="F41" s="45" cm="1">
        <f t="array" ref="F41">INDEX(D$56:D$118,MATCH(1,($A41=$A$56:$A$118)*($C41=$G$56:$G$118),0))</f>
        <v>39100</v>
      </c>
      <c r="G41" s="45" cm="1">
        <f t="array" ref="G41">INDEX(E$56:E$118,MATCH(1,($A41=$A$56:$A$118)*($C41=$G$56:$G$118),0))</f>
        <v>41100</v>
      </c>
      <c r="H41" s="45" cm="1">
        <f t="array" ref="H41">INDEX(F$56:F$118,MATCH(1,($A41=$A$56:$A$118)*($C41=$G$56:$G$118),0))</f>
        <v>27300</v>
      </c>
    </row>
    <row r="42" spans="1:8" ht="24" customHeight="1" x14ac:dyDescent="0.35">
      <c r="A42">
        <f t="shared" si="0"/>
        <v>7</v>
      </c>
      <c r="B42" s="84"/>
      <c r="C42" s="43" t="s">
        <v>59</v>
      </c>
      <c r="D42" s="45" cm="1">
        <f t="array" ref="D42">INDEX(B$56:B$118,MATCH(1,($A42=$A$56:$A$118)*($C42=$G$56:$G$118),0))</f>
        <v>15749</v>
      </c>
      <c r="E42" s="45" cm="1">
        <f t="array" ref="E42">INDEX(C$56:C$118,MATCH(1,($A42=$A$56:$A$118)*($C42=$G$56:$G$118),0))</f>
        <v>1500</v>
      </c>
      <c r="F42" s="45" cm="1">
        <f t="array" ref="F42">INDEX(D$56:D$118,MATCH(1,($A42=$A$56:$A$118)*($C42=$G$56:$G$118),0))</f>
        <v>3000</v>
      </c>
      <c r="G42" s="45" cm="1">
        <f t="array" ref="G42">INDEX(E$56:E$118,MATCH(1,($A42=$A$56:$A$118)*($C42=$G$56:$G$118),0))</f>
        <v>2600</v>
      </c>
      <c r="H42" s="45" cm="1">
        <f t="array" ref="H42">INDEX(F$56:F$118,MATCH(1,($A42=$A$56:$A$118)*($C42=$G$56:$G$118),0))</f>
        <v>1900</v>
      </c>
    </row>
    <row r="43" spans="1:8" ht="24" customHeight="1" x14ac:dyDescent="0.35">
      <c r="A43">
        <f t="shared" si="0"/>
        <v>8</v>
      </c>
      <c r="B43" s="79" t="s">
        <v>52</v>
      </c>
      <c r="C43" s="44" t="s">
        <v>55</v>
      </c>
      <c r="D43" s="45" cm="1">
        <f t="array" ref="D43">INDEX(B$56:B$118,MATCH(1,($A43=$A$56:$A$118)*($C43=$G$56:$G$118),0))</f>
        <v>543</v>
      </c>
      <c r="E43" s="45" cm="1">
        <f t="array" ref="E43">INDEX(C$56:C$118,MATCH(1,($A43=$A$56:$A$118)*($C43=$G$56:$G$118),0))</f>
        <v>11000</v>
      </c>
      <c r="F43" s="45" cm="1">
        <f t="array" ref="F43">INDEX(D$56:D$118,MATCH(1,($A43=$A$56:$A$118)*($C43=$G$56:$G$118),0))</f>
        <v>13000</v>
      </c>
      <c r="G43" s="45" cm="1">
        <f t="array" ref="G43">INDEX(E$56:E$118,MATCH(1,($A43=$A$56:$A$118)*($C43=$G$56:$G$118),0))</f>
        <v>10300</v>
      </c>
      <c r="H43" s="45" cm="1">
        <f t="array" ref="H43">INDEX(F$56:F$118,MATCH(1,($A43=$A$56:$A$118)*($C43=$G$56:$G$118),0))</f>
        <v>3200</v>
      </c>
    </row>
    <row r="44" spans="1:8" ht="24" customHeight="1" x14ac:dyDescent="0.35">
      <c r="A44">
        <f t="shared" si="0"/>
        <v>8</v>
      </c>
      <c r="B44" s="80"/>
      <c r="C44" s="40" t="s">
        <v>56</v>
      </c>
      <c r="D44" s="45" cm="1">
        <f t="array" ref="D44">INDEX(B$56:B$118,MATCH(1,($A44=$A$56:$A$118)*($C44=$G$56:$G$118),0))</f>
        <v>5195</v>
      </c>
      <c r="E44" s="45" cm="1">
        <f t="array" ref="E44">INDEX(C$56:C$118,MATCH(1,($A44=$A$56:$A$118)*($C44=$G$56:$G$118),0))</f>
        <v>11600</v>
      </c>
      <c r="F44" s="45" cm="1">
        <f t="array" ref="F44">INDEX(D$56:D$118,MATCH(1,($A44=$A$56:$A$118)*($C44=$G$56:$G$118),0))</f>
        <v>16000</v>
      </c>
      <c r="G44" s="45" cm="1">
        <f t="array" ref="G44">INDEX(E$56:E$118,MATCH(1,($A44=$A$56:$A$118)*($C44=$G$56:$G$118),0))</f>
        <v>14100</v>
      </c>
      <c r="H44" s="45" cm="1">
        <f t="array" ref="H44">INDEX(F$56:F$118,MATCH(1,($A44=$A$56:$A$118)*($C44=$G$56:$G$118),0))</f>
        <v>8300</v>
      </c>
    </row>
    <row r="45" spans="1:8" ht="24" customHeight="1" x14ac:dyDescent="0.35">
      <c r="A45">
        <f t="shared" si="0"/>
        <v>8</v>
      </c>
      <c r="B45" s="80"/>
      <c r="C45" s="44" t="s">
        <v>57</v>
      </c>
      <c r="D45" s="45" cm="1">
        <f t="array" ref="D45">INDEX(B$56:B$118,MATCH(1,($A45=$A$56:$A$118)*($C45=$G$56:$G$118),0))</f>
        <v>2492</v>
      </c>
      <c r="E45" s="45" cm="1">
        <f t="array" ref="E45">INDEX(C$56:C$118,MATCH(1,($A45=$A$56:$A$118)*($C45=$G$56:$G$118),0))</f>
        <v>28400</v>
      </c>
      <c r="F45" s="45" cm="1">
        <f t="array" ref="F45">INDEX(D$56:D$118,MATCH(1,($A45=$A$56:$A$118)*($C45=$G$56:$G$118),0))</f>
        <v>49000</v>
      </c>
      <c r="G45" s="45" cm="1">
        <f t="array" ref="G45">INDEX(E$56:E$118,MATCH(1,($A45=$A$56:$A$118)*($C45=$G$56:$G$118),0))</f>
        <v>43900</v>
      </c>
      <c r="H45" s="45" cm="1">
        <f t="array" ref="H45">INDEX(F$56:F$118,MATCH(1,($A45=$A$56:$A$118)*($C45=$G$56:$G$118),0))</f>
        <v>42200</v>
      </c>
    </row>
    <row r="46" spans="1:8" ht="24" customHeight="1" x14ac:dyDescent="0.35">
      <c r="A46">
        <f t="shared" si="0"/>
        <v>8</v>
      </c>
      <c r="B46" s="80"/>
      <c r="C46" s="40" t="s">
        <v>58</v>
      </c>
      <c r="D46" s="45" cm="1">
        <f t="array" ref="D46">INDEX(B$56:B$118,MATCH(1,($A46=$A$56:$A$118)*($C46=$G$56:$G$118),0))</f>
        <v>21102</v>
      </c>
      <c r="E46" s="45" cm="1">
        <f t="array" ref="E46">INDEX(C$56:C$118,MATCH(1,($A46=$A$56:$A$118)*($C46=$G$56:$G$118),0))</f>
        <v>56600</v>
      </c>
      <c r="F46" s="45" cm="1">
        <f t="array" ref="F46">INDEX(D$56:D$118,MATCH(1,($A46=$A$56:$A$118)*($C46=$G$56:$G$118),0))</f>
        <v>72100</v>
      </c>
      <c r="G46" s="45" cm="1">
        <f t="array" ref="G46">INDEX(E$56:E$118,MATCH(1,($A46=$A$56:$A$118)*($C46=$G$56:$G$118),0))</f>
        <v>80200</v>
      </c>
      <c r="H46" s="45" cm="1">
        <f t="array" ref="H46">INDEX(F$56:F$118,MATCH(1,($A46=$A$56:$A$118)*($C46=$G$56:$G$118),0))</f>
        <v>65600</v>
      </c>
    </row>
    <row r="47" spans="1:8" ht="24" customHeight="1" x14ac:dyDescent="0.35">
      <c r="A47">
        <f t="shared" si="0"/>
        <v>8</v>
      </c>
      <c r="B47" s="81"/>
      <c r="C47" s="44" t="s">
        <v>59</v>
      </c>
      <c r="D47" s="45" cm="1">
        <f t="array" ref="D47">INDEX(B$56:B$118,MATCH(1,($A47=$A$56:$A$118)*($C47=$G$56:$G$118),0))</f>
        <v>1614</v>
      </c>
      <c r="E47" s="45" cm="1">
        <f t="array" ref="E47">INDEX(C$56:C$118,MATCH(1,($A47=$A$56:$A$118)*($C47=$G$56:$G$118),0))</f>
        <v>2100</v>
      </c>
      <c r="F47" s="45" cm="1">
        <f t="array" ref="F47">INDEX(D$56:D$118,MATCH(1,($A47=$A$56:$A$118)*($C47=$G$56:$G$118),0))</f>
        <v>3000</v>
      </c>
      <c r="G47" s="45" cm="1">
        <f t="array" ref="G47">INDEX(E$56:E$118,MATCH(1,($A47=$A$56:$A$118)*($C47=$G$56:$G$118),0))</f>
        <v>3000</v>
      </c>
      <c r="H47" s="45" cm="1">
        <f t="array" ref="H47">INDEX(F$56:F$118,MATCH(1,($A47=$A$56:$A$118)*($C47=$G$56:$G$118),0))</f>
        <v>2000</v>
      </c>
    </row>
    <row r="48" spans="1:8" ht="24" customHeight="1" x14ac:dyDescent="0.35">
      <c r="A48">
        <f t="shared" si="0"/>
        <v>9</v>
      </c>
      <c r="B48" s="82" t="s">
        <v>64</v>
      </c>
      <c r="C48" s="43" t="s">
        <v>55</v>
      </c>
      <c r="D48" s="45" cm="1">
        <f t="array" ref="D48">INDEX(B$56:B$118,MATCH(1,($A48=$A$56:$A$118)*($C48=$G$56:$G$118),0))</f>
        <v>257</v>
      </c>
      <c r="E48" s="45" cm="1">
        <f t="array" ref="E48">INDEX(C$56:C$118,MATCH(1,($A48=$A$56:$A$118)*($C48=$G$56:$G$118),0))</f>
        <v>11000</v>
      </c>
      <c r="F48" s="45" cm="1">
        <f t="array" ref="F48">INDEX(D$56:D$118,MATCH(1,($A48=$A$56:$A$118)*($C48=$G$56:$G$118),0))</f>
        <v>13000</v>
      </c>
      <c r="G48" s="45" cm="1">
        <f t="array" ref="G48">INDEX(E$56:E$118,MATCH(1,($A48=$A$56:$A$118)*($C48=$G$56:$G$118),0))</f>
        <v>10600</v>
      </c>
      <c r="H48" s="45" cm="1">
        <f t="array" ref="H48">INDEX(F$56:F$118,MATCH(1,($A48=$A$56:$A$118)*($C48=$G$56:$G$118),0))</f>
        <v>3200</v>
      </c>
    </row>
    <row r="49" spans="1:9" ht="24" customHeight="1" x14ac:dyDescent="0.35">
      <c r="A49">
        <f t="shared" si="0"/>
        <v>9</v>
      </c>
      <c r="B49" s="83"/>
      <c r="C49" s="44" t="s">
        <v>56</v>
      </c>
      <c r="D49" s="45" cm="1">
        <f t="array" ref="D49">INDEX(B$56:B$118,MATCH(1,($A49=$A$56:$A$118)*($C49=$G$56:$G$118),0))</f>
        <v>2812</v>
      </c>
      <c r="E49" s="45" cm="1">
        <f t="array" ref="E49">INDEX(C$56:C$118,MATCH(1,($A49=$A$56:$A$118)*($C49=$G$56:$G$118),0))</f>
        <v>11800</v>
      </c>
      <c r="F49" s="45" cm="1">
        <f t="array" ref="F49">INDEX(D$56:D$118,MATCH(1,($A49=$A$56:$A$118)*($C49=$G$56:$G$118),0))</f>
        <v>16300</v>
      </c>
      <c r="G49" s="45" cm="1">
        <f t="array" ref="G49">INDEX(E$56:E$118,MATCH(1,($A49=$A$56:$A$118)*($C49=$G$56:$G$118),0))</f>
        <v>14700</v>
      </c>
      <c r="H49" s="45" cm="1">
        <f t="array" ref="H49">INDEX(F$56:F$118,MATCH(1,($A49=$A$56:$A$118)*($C49=$G$56:$G$118),0))</f>
        <v>8300</v>
      </c>
    </row>
    <row r="50" spans="1:9" ht="24" customHeight="1" x14ac:dyDescent="0.35">
      <c r="A50">
        <f t="shared" si="0"/>
        <v>9</v>
      </c>
      <c r="B50" s="83"/>
      <c r="C50" s="43" t="s">
        <v>57</v>
      </c>
      <c r="D50" s="45" cm="1">
        <f t="array" ref="D50">INDEX(B$56:B$118,MATCH(1,($A50=$A$56:$A$118)*($C50=$G$56:$G$118),0))</f>
        <v>987</v>
      </c>
      <c r="E50" s="45" cm="1">
        <f t="array" ref="E50">INDEX(C$56:C$118,MATCH(1,($A50=$A$56:$A$118)*($C50=$G$56:$G$118),0))</f>
        <v>33400</v>
      </c>
      <c r="F50" s="45" cm="1">
        <f t="array" ref="F50">INDEX(D$56:D$118,MATCH(1,($A50=$A$56:$A$118)*($C50=$G$56:$G$118),0))</f>
        <v>54000</v>
      </c>
      <c r="G50" s="45" cm="1">
        <f t="array" ref="G50">INDEX(E$56:E$118,MATCH(1,($A50=$A$56:$A$118)*($C50=$G$56:$G$118),0))</f>
        <v>52800</v>
      </c>
      <c r="H50" s="45" cm="1">
        <f t="array" ref="H50">INDEX(F$56:F$118,MATCH(1,($A50=$A$56:$A$118)*($C50=$G$56:$G$118),0))</f>
        <v>55000</v>
      </c>
    </row>
    <row r="51" spans="1:9" ht="24" customHeight="1" x14ac:dyDescent="0.35">
      <c r="A51">
        <f t="shared" si="0"/>
        <v>9</v>
      </c>
      <c r="B51" s="83"/>
      <c r="C51" s="44" t="s">
        <v>58</v>
      </c>
      <c r="D51" s="45" cm="1">
        <f t="array" ref="D51">INDEX(B$56:B$118,MATCH(1,($A51=$A$56:$A$118)*($C51=$G$56:$G$118),0))</f>
        <v>9153</v>
      </c>
      <c r="E51" s="45" cm="1">
        <f t="array" ref="E51">INDEX(C$56:C$118,MATCH(1,($A51=$A$56:$A$118)*($C51=$G$56:$G$118),0))</f>
        <v>107900</v>
      </c>
      <c r="F51" s="45" cm="1">
        <f t="array" ref="F51">INDEX(D$56:D$118,MATCH(1,($A51=$A$56:$A$118)*($C51=$G$56:$G$118),0))</f>
        <v>158000</v>
      </c>
      <c r="G51" s="45" cm="1">
        <f t="array" ref="G51">INDEX(E$56:E$118,MATCH(1,($A51=$A$56:$A$118)*($C51=$G$56:$G$118),0))</f>
        <v>294000</v>
      </c>
      <c r="H51" s="45" cm="1">
        <f t="array" ref="H51">INDEX(F$56:F$118,MATCH(1,($A51=$A$56:$A$118)*($C51=$G$56:$G$118),0))</f>
        <v>1320000</v>
      </c>
    </row>
    <row r="52" spans="1:9" ht="24" customHeight="1" x14ac:dyDescent="0.35">
      <c r="A52">
        <f t="shared" si="0"/>
        <v>9</v>
      </c>
      <c r="B52" s="84"/>
      <c r="C52" s="43" t="s">
        <v>59</v>
      </c>
      <c r="D52" s="45" cm="1">
        <f t="array" ref="D52">INDEX(B$56:B$118,MATCH(1,($A52=$A$56:$A$118)*($C52=$G$56:$G$118),0))</f>
        <v>374</v>
      </c>
      <c r="E52" s="45" cm="1">
        <f t="array" ref="E52">INDEX(C$56:C$118,MATCH(1,($A52=$A$56:$A$118)*($C52=$G$56:$G$118),0))</f>
        <v>3000</v>
      </c>
      <c r="F52" s="45" cm="1">
        <f t="array" ref="F52">INDEX(D$56:D$118,MATCH(1,($A52=$A$56:$A$118)*($C52=$G$56:$G$118),0))</f>
        <v>3500</v>
      </c>
      <c r="G52" s="45" cm="1">
        <f t="array" ref="G52">INDEX(E$56:E$118,MATCH(1,($A52=$A$56:$A$118)*($C52=$G$56:$G$118),0))</f>
        <v>3300</v>
      </c>
      <c r="H52" s="45" cm="1">
        <f t="array" ref="H52">INDEX(F$56:F$118,MATCH(1,($A52=$A$56:$A$118)*($C52=$G$56:$G$118),0))</f>
        <v>2100</v>
      </c>
    </row>
    <row r="53" spans="1:9" ht="24" customHeight="1" x14ac:dyDescent="0.35">
      <c r="B53" s="17"/>
      <c r="C53" s="41"/>
      <c r="D53" s="17"/>
      <c r="E53" s="17"/>
      <c r="F53" s="17"/>
      <c r="G53" s="16"/>
      <c r="H53" s="16"/>
    </row>
    <row r="55" spans="1:9" ht="24" customHeight="1" x14ac:dyDescent="0.35">
      <c r="A55" s="90" t="s">
        <v>55</v>
      </c>
      <c r="B55" s="90"/>
      <c r="C55" s="90"/>
      <c r="D55" s="90"/>
      <c r="E55" s="90"/>
      <c r="F55" s="90"/>
      <c r="G55" s="90"/>
      <c r="H55" s="90"/>
    </row>
    <row r="56" spans="1:9" ht="24" customHeight="1" x14ac:dyDescent="0.35">
      <c r="A56">
        <v>0</v>
      </c>
      <c r="B56" s="88">
        <v>345</v>
      </c>
      <c r="C56" s="89">
        <v>2400</v>
      </c>
      <c r="D56" s="88">
        <v>5200</v>
      </c>
      <c r="E56" s="88">
        <v>4200</v>
      </c>
      <c r="F56" s="88">
        <v>5800</v>
      </c>
      <c r="G56" t="str">
        <f>$A55</f>
        <v>IRA Contributions</v>
      </c>
      <c r="H56" s="90"/>
      <c r="I56"/>
    </row>
    <row r="57" spans="1:9" ht="24" customHeight="1" x14ac:dyDescent="0.35">
      <c r="A57">
        <v>1</v>
      </c>
      <c r="B57" s="88">
        <v>1227</v>
      </c>
      <c r="C57" s="89">
        <v>1400</v>
      </c>
      <c r="D57" s="88">
        <v>3100</v>
      </c>
      <c r="E57" s="88">
        <v>2900</v>
      </c>
      <c r="F57" s="88">
        <v>4400</v>
      </c>
      <c r="G57" t="str">
        <f>$A55</f>
        <v>IRA Contributions</v>
      </c>
      <c r="I57"/>
    </row>
    <row r="58" spans="1:9" ht="24" customHeight="1" x14ac:dyDescent="0.35">
      <c r="A58" s="90">
        <v>2</v>
      </c>
      <c r="B58" s="91">
        <v>5724</v>
      </c>
      <c r="C58" s="91">
        <v>1700</v>
      </c>
      <c r="D58" s="91">
        <v>3400</v>
      </c>
      <c r="E58" s="91">
        <v>3200</v>
      </c>
      <c r="F58" s="91">
        <v>4900</v>
      </c>
      <c r="G58" t="str">
        <f>$A55</f>
        <v>IRA Contributions</v>
      </c>
      <c r="I58"/>
    </row>
    <row r="59" spans="1:9" ht="24" customHeight="1" x14ac:dyDescent="0.35">
      <c r="A59">
        <v>3</v>
      </c>
      <c r="B59" s="88">
        <v>16387</v>
      </c>
      <c r="C59" s="89">
        <v>2000</v>
      </c>
      <c r="D59" s="88">
        <v>4000</v>
      </c>
      <c r="E59" s="88">
        <v>3800</v>
      </c>
      <c r="F59" s="88">
        <v>5500</v>
      </c>
      <c r="G59" t="str">
        <f>$A55</f>
        <v>IRA Contributions</v>
      </c>
      <c r="I59"/>
    </row>
    <row r="60" spans="1:9" ht="24" customHeight="1" x14ac:dyDescent="0.35">
      <c r="A60">
        <v>4</v>
      </c>
      <c r="B60" s="88">
        <v>14067</v>
      </c>
      <c r="C60" s="89">
        <v>2500</v>
      </c>
      <c r="D60" s="88">
        <v>5000</v>
      </c>
      <c r="E60" s="88">
        <v>4500</v>
      </c>
      <c r="F60" s="88">
        <v>3600</v>
      </c>
      <c r="G60" t="str">
        <f>$A55</f>
        <v>IRA Contributions</v>
      </c>
      <c r="I60"/>
    </row>
    <row r="61" spans="1:9" ht="24" customHeight="1" x14ac:dyDescent="0.35">
      <c r="A61">
        <v>5</v>
      </c>
      <c r="B61" s="88">
        <v>10326</v>
      </c>
      <c r="C61" s="89">
        <v>3600</v>
      </c>
      <c r="D61" s="88">
        <v>5500</v>
      </c>
      <c r="E61" s="88">
        <v>5100</v>
      </c>
      <c r="F61" s="88">
        <v>3700</v>
      </c>
      <c r="G61" t="str">
        <f>$A55</f>
        <v>IRA Contributions</v>
      </c>
      <c r="I61"/>
    </row>
    <row r="62" spans="1:9" ht="24" customHeight="1" x14ac:dyDescent="0.35">
      <c r="A62">
        <v>6</v>
      </c>
      <c r="B62" s="88">
        <v>18251</v>
      </c>
      <c r="C62" s="89">
        <v>5500</v>
      </c>
      <c r="D62" s="88">
        <v>6500</v>
      </c>
      <c r="E62" s="88">
        <v>5600</v>
      </c>
      <c r="F62" s="88">
        <v>3400</v>
      </c>
      <c r="G62" t="str">
        <f>$A55</f>
        <v>IRA Contributions</v>
      </c>
      <c r="I62"/>
    </row>
    <row r="63" spans="1:9" ht="24" customHeight="1" x14ac:dyDescent="0.35">
      <c r="A63">
        <v>7</v>
      </c>
      <c r="B63" s="88">
        <v>3074</v>
      </c>
      <c r="C63" s="89">
        <v>9700</v>
      </c>
      <c r="D63" s="88">
        <v>12000</v>
      </c>
      <c r="E63" s="88">
        <v>9600</v>
      </c>
      <c r="F63" s="88">
        <v>3500</v>
      </c>
      <c r="G63" t="str">
        <f>$A55</f>
        <v>IRA Contributions</v>
      </c>
      <c r="I63"/>
    </row>
    <row r="64" spans="1:9" ht="24" customHeight="1" x14ac:dyDescent="0.35">
      <c r="A64">
        <v>8</v>
      </c>
      <c r="B64" s="88">
        <v>543</v>
      </c>
      <c r="C64" s="89">
        <v>11000</v>
      </c>
      <c r="D64" s="88">
        <v>13000</v>
      </c>
      <c r="E64" s="88">
        <v>10300</v>
      </c>
      <c r="F64" s="88">
        <v>3200</v>
      </c>
      <c r="G64" t="str">
        <f>$A55</f>
        <v>IRA Contributions</v>
      </c>
      <c r="I64"/>
    </row>
    <row r="65" spans="1:9" ht="24" customHeight="1" x14ac:dyDescent="0.35">
      <c r="A65">
        <v>9</v>
      </c>
      <c r="B65" s="88">
        <v>257</v>
      </c>
      <c r="C65" s="89">
        <v>11000</v>
      </c>
      <c r="D65" s="88">
        <v>13000</v>
      </c>
      <c r="E65" s="88">
        <v>10600</v>
      </c>
      <c r="F65" s="88">
        <v>3200</v>
      </c>
      <c r="G65" t="str">
        <f>$A55</f>
        <v>IRA Contributions</v>
      </c>
      <c r="I65"/>
    </row>
    <row r="66" spans="1:9" ht="24" customHeight="1" x14ac:dyDescent="0.35">
      <c r="C66" s="88"/>
      <c r="D66" s="88"/>
      <c r="E66" s="88"/>
      <c r="F66" s="88"/>
      <c r="G66" s="88"/>
      <c r="I66"/>
    </row>
    <row r="67" spans="1:9" ht="24" customHeight="1" x14ac:dyDescent="0.35">
      <c r="H67" s="39"/>
      <c r="I67"/>
    </row>
    <row r="68" spans="1:9" ht="24" customHeight="1" x14ac:dyDescent="0.35">
      <c r="A68" s="90" t="s">
        <v>56</v>
      </c>
      <c r="B68" s="90"/>
      <c r="C68" s="90"/>
      <c r="D68" s="90"/>
      <c r="E68" s="90"/>
      <c r="F68" s="90"/>
      <c r="G68" s="90"/>
      <c r="H68" s="39"/>
      <c r="I68"/>
    </row>
    <row r="69" spans="1:9" ht="24" customHeight="1" x14ac:dyDescent="0.35">
      <c r="A69">
        <v>0</v>
      </c>
      <c r="B69" s="88">
        <v>2742</v>
      </c>
      <c r="C69" s="89">
        <v>2500</v>
      </c>
      <c r="D69" s="88">
        <v>4500</v>
      </c>
      <c r="E69" s="88">
        <v>5400</v>
      </c>
      <c r="F69" s="88">
        <v>10100</v>
      </c>
      <c r="G69" t="str">
        <f>$A68</f>
        <v>Self-Employed Health Insurance Deduction</v>
      </c>
      <c r="H69" s="39"/>
      <c r="I69"/>
    </row>
    <row r="70" spans="1:9" ht="24" customHeight="1" x14ac:dyDescent="0.35">
      <c r="A70">
        <v>1</v>
      </c>
      <c r="B70" s="88">
        <v>6372</v>
      </c>
      <c r="C70" s="89">
        <v>1300</v>
      </c>
      <c r="D70" s="88">
        <v>2500</v>
      </c>
      <c r="E70" s="88">
        <v>2800</v>
      </c>
      <c r="F70" s="88">
        <v>5800</v>
      </c>
      <c r="G70" t="str">
        <f>$A68</f>
        <v>Self-Employed Health Insurance Deduction</v>
      </c>
      <c r="H70" s="39"/>
      <c r="I70"/>
    </row>
    <row r="71" spans="1:9" ht="24" customHeight="1" x14ac:dyDescent="0.35">
      <c r="A71">
        <v>2</v>
      </c>
      <c r="B71" s="88">
        <v>14526</v>
      </c>
      <c r="C71" s="89">
        <v>1100</v>
      </c>
      <c r="D71" s="88">
        <v>2200</v>
      </c>
      <c r="E71" s="88">
        <v>2800</v>
      </c>
      <c r="F71" s="88">
        <v>6100</v>
      </c>
      <c r="G71" t="str">
        <f>$A68</f>
        <v>Self-Employed Health Insurance Deduction</v>
      </c>
      <c r="H71" s="39"/>
      <c r="I71"/>
    </row>
    <row r="72" spans="1:9" ht="24" customHeight="1" x14ac:dyDescent="0.35">
      <c r="A72">
        <v>3</v>
      </c>
      <c r="B72" s="88">
        <v>19729</v>
      </c>
      <c r="C72" s="89">
        <v>2400</v>
      </c>
      <c r="D72" s="88">
        <v>3800</v>
      </c>
      <c r="E72" s="88">
        <v>4200</v>
      </c>
      <c r="F72" s="88">
        <v>7100</v>
      </c>
      <c r="G72" t="str">
        <f>$A68</f>
        <v>Self-Employed Health Insurance Deduction</v>
      </c>
      <c r="H72" s="39"/>
      <c r="I72"/>
    </row>
    <row r="73" spans="1:9" ht="24" customHeight="1" x14ac:dyDescent="0.35">
      <c r="A73">
        <v>4</v>
      </c>
      <c r="B73" s="88">
        <v>14748</v>
      </c>
      <c r="C73" s="89">
        <v>3700</v>
      </c>
      <c r="D73" s="88">
        <v>5600</v>
      </c>
      <c r="E73" s="88">
        <v>5800</v>
      </c>
      <c r="F73" s="88">
        <v>5000</v>
      </c>
      <c r="G73" t="str">
        <f>$A68</f>
        <v>Self-Employed Health Insurance Deduction</v>
      </c>
      <c r="H73" s="39"/>
      <c r="I73"/>
    </row>
    <row r="74" spans="1:9" ht="24" customHeight="1" x14ac:dyDescent="0.35">
      <c r="A74">
        <v>5</v>
      </c>
      <c r="B74" s="88">
        <v>11407</v>
      </c>
      <c r="C74" s="89">
        <v>4400</v>
      </c>
      <c r="D74" s="88">
        <v>6900</v>
      </c>
      <c r="E74" s="88">
        <v>7000</v>
      </c>
      <c r="F74" s="88">
        <v>5700</v>
      </c>
      <c r="G74" t="str">
        <f>$A68</f>
        <v>Self-Employed Health Insurance Deduction</v>
      </c>
      <c r="H74" s="39"/>
      <c r="I74"/>
    </row>
    <row r="75" spans="1:9" ht="24" customHeight="1" x14ac:dyDescent="0.35">
      <c r="A75">
        <v>6</v>
      </c>
      <c r="B75" s="88">
        <v>24128</v>
      </c>
      <c r="C75" s="89">
        <v>5600</v>
      </c>
      <c r="D75" s="88">
        <v>8800</v>
      </c>
      <c r="E75" s="88">
        <v>8900</v>
      </c>
      <c r="F75" s="88">
        <v>6900</v>
      </c>
      <c r="G75" t="str">
        <f>$A68</f>
        <v>Self-Employed Health Insurance Deduction</v>
      </c>
      <c r="H75" s="39"/>
      <c r="I75"/>
    </row>
    <row r="76" spans="1:9" ht="24" customHeight="1" x14ac:dyDescent="0.35">
      <c r="A76">
        <v>7</v>
      </c>
      <c r="B76" s="88">
        <v>17381</v>
      </c>
      <c r="C76" s="89">
        <v>8200</v>
      </c>
      <c r="D76" s="88">
        <v>12900</v>
      </c>
      <c r="E76" s="88">
        <v>11600</v>
      </c>
      <c r="F76" s="88">
        <v>7800</v>
      </c>
      <c r="G76" t="str">
        <f>$A68</f>
        <v>Self-Employed Health Insurance Deduction</v>
      </c>
      <c r="H76" s="39"/>
      <c r="I76"/>
    </row>
    <row r="77" spans="1:9" ht="24" customHeight="1" x14ac:dyDescent="0.35">
      <c r="A77">
        <v>8</v>
      </c>
      <c r="B77" s="88">
        <v>5195</v>
      </c>
      <c r="C77" s="89">
        <v>11600</v>
      </c>
      <c r="D77" s="88">
        <v>16000</v>
      </c>
      <c r="E77" s="88">
        <v>14100</v>
      </c>
      <c r="F77" s="88">
        <v>8300</v>
      </c>
      <c r="G77" t="str">
        <f>$A68</f>
        <v>Self-Employed Health Insurance Deduction</v>
      </c>
      <c r="H77" s="39"/>
      <c r="I77"/>
    </row>
    <row r="78" spans="1:9" ht="24" customHeight="1" x14ac:dyDescent="0.35">
      <c r="A78">
        <v>9</v>
      </c>
      <c r="B78" s="88">
        <v>2812</v>
      </c>
      <c r="C78" s="89">
        <v>11800</v>
      </c>
      <c r="D78" s="88">
        <v>16300</v>
      </c>
      <c r="E78" s="88">
        <v>14700</v>
      </c>
      <c r="F78" s="88">
        <v>8300</v>
      </c>
      <c r="G78" t="str">
        <f>$A68</f>
        <v>Self-Employed Health Insurance Deduction</v>
      </c>
      <c r="H78" s="39"/>
      <c r="I78"/>
    </row>
    <row r="79" spans="1:9" ht="24" customHeight="1" x14ac:dyDescent="0.35">
      <c r="H79" s="39"/>
      <c r="I79"/>
    </row>
    <row r="80" spans="1:9" ht="24" customHeight="1" x14ac:dyDescent="0.35">
      <c r="H80" s="39"/>
      <c r="I80"/>
    </row>
    <row r="81" spans="1:9" ht="24" customHeight="1" x14ac:dyDescent="0.35">
      <c r="A81" s="90" t="s">
        <v>57</v>
      </c>
      <c r="B81" s="90"/>
      <c r="C81" s="90"/>
      <c r="D81" s="90"/>
      <c r="E81" s="90"/>
      <c r="F81" s="90"/>
      <c r="G81" s="90"/>
      <c r="H81" s="39"/>
      <c r="I81"/>
    </row>
    <row r="82" spans="1:9" ht="24" customHeight="1" x14ac:dyDescent="0.35">
      <c r="A82">
        <v>0</v>
      </c>
      <c r="B82" s="88">
        <v>96</v>
      </c>
      <c r="C82" s="89">
        <v>6000</v>
      </c>
      <c r="D82" s="88">
        <v>10400</v>
      </c>
      <c r="E82" s="88">
        <v>9600</v>
      </c>
      <c r="F82" s="88">
        <v>12900</v>
      </c>
      <c r="G82" t="str">
        <f>$A81</f>
        <v>Self-Employed Savings  Deduction</v>
      </c>
      <c r="H82" s="39"/>
      <c r="I82"/>
    </row>
    <row r="83" spans="1:9" ht="24" customHeight="1" x14ac:dyDescent="0.35">
      <c r="A83">
        <v>1</v>
      </c>
      <c r="B83" s="88">
        <v>114</v>
      </c>
      <c r="C83" s="89">
        <v>800</v>
      </c>
      <c r="D83" s="88">
        <v>3000</v>
      </c>
      <c r="E83" s="88">
        <v>3600</v>
      </c>
      <c r="F83" s="88">
        <v>8300</v>
      </c>
      <c r="G83" t="str">
        <f>$A81</f>
        <v>Self-Employed Savings  Deduction</v>
      </c>
      <c r="H83" s="39"/>
      <c r="I83"/>
    </row>
    <row r="84" spans="1:9" ht="24" customHeight="1" x14ac:dyDescent="0.35">
      <c r="A84">
        <v>2</v>
      </c>
      <c r="B84" s="88">
        <v>411</v>
      </c>
      <c r="C84" s="89">
        <v>3000</v>
      </c>
      <c r="D84" s="88">
        <v>5000</v>
      </c>
      <c r="E84" s="88">
        <v>6800</v>
      </c>
      <c r="F84" s="88">
        <v>14600</v>
      </c>
      <c r="G84" t="str">
        <f>$A81</f>
        <v>Self-Employed Savings  Deduction</v>
      </c>
      <c r="H84" s="39"/>
      <c r="I84"/>
    </row>
    <row r="85" spans="1:9" ht="24" customHeight="1" x14ac:dyDescent="0.35">
      <c r="A85">
        <v>3</v>
      </c>
      <c r="B85" s="88">
        <v>1230</v>
      </c>
      <c r="C85" s="89">
        <v>5000</v>
      </c>
      <c r="D85" s="88">
        <v>7400</v>
      </c>
      <c r="E85" s="88">
        <v>7900</v>
      </c>
      <c r="F85" s="88">
        <v>17100</v>
      </c>
      <c r="G85" t="str">
        <f>$A81</f>
        <v>Self-Employed Savings  Deduction</v>
      </c>
      <c r="H85" s="39"/>
      <c r="I85"/>
    </row>
    <row r="86" spans="1:9" ht="24" customHeight="1" x14ac:dyDescent="0.35">
      <c r="A86">
        <v>4</v>
      </c>
      <c r="B86" s="88">
        <v>1474</v>
      </c>
      <c r="C86" s="89">
        <v>5200</v>
      </c>
      <c r="D86" s="88">
        <v>9200</v>
      </c>
      <c r="E86" s="88">
        <v>9600</v>
      </c>
      <c r="F86" s="88">
        <v>13100</v>
      </c>
      <c r="G86" t="str">
        <f>$A81</f>
        <v>Self-Employed Savings  Deduction</v>
      </c>
      <c r="H86" s="39"/>
      <c r="I86"/>
    </row>
    <row r="87" spans="1:9" ht="24" customHeight="1" x14ac:dyDescent="0.35">
      <c r="A87">
        <v>5</v>
      </c>
      <c r="B87" s="88">
        <v>1533</v>
      </c>
      <c r="C87" s="89">
        <v>6200</v>
      </c>
      <c r="D87" s="88">
        <v>10300</v>
      </c>
      <c r="E87" s="88">
        <v>11200</v>
      </c>
      <c r="F87" s="88">
        <v>11700</v>
      </c>
      <c r="G87" t="str">
        <f>$A81</f>
        <v>Self-Employed Savings  Deduction</v>
      </c>
      <c r="H87" s="39"/>
      <c r="I87"/>
    </row>
    <row r="88" spans="1:9" ht="24" customHeight="1" x14ac:dyDescent="0.35">
      <c r="A88">
        <v>6</v>
      </c>
      <c r="B88" s="88">
        <v>6036</v>
      </c>
      <c r="C88" s="89">
        <v>9000</v>
      </c>
      <c r="D88" s="88">
        <v>15000</v>
      </c>
      <c r="E88" s="88">
        <v>15600</v>
      </c>
      <c r="F88" s="88">
        <v>17500</v>
      </c>
      <c r="G88" t="str">
        <f>$A81</f>
        <v>Self-Employed Savings  Deduction</v>
      </c>
      <c r="H88" s="39"/>
      <c r="I88"/>
    </row>
    <row r="89" spans="1:9" ht="24" customHeight="1" x14ac:dyDescent="0.35">
      <c r="A89">
        <v>7</v>
      </c>
      <c r="B89" s="88">
        <v>7762</v>
      </c>
      <c r="C89" s="89">
        <v>16200</v>
      </c>
      <c r="D89" s="88">
        <v>27700</v>
      </c>
      <c r="E89" s="88">
        <v>27300</v>
      </c>
      <c r="F89" s="88">
        <v>25300</v>
      </c>
      <c r="G89" t="str">
        <f>$A81</f>
        <v>Self-Employed Savings  Deduction</v>
      </c>
      <c r="H89" s="39"/>
      <c r="I89"/>
    </row>
    <row r="90" spans="1:9" ht="24" customHeight="1" x14ac:dyDescent="0.35">
      <c r="A90">
        <v>8</v>
      </c>
      <c r="B90" s="88">
        <v>2492</v>
      </c>
      <c r="C90" s="89">
        <v>28400</v>
      </c>
      <c r="D90" s="88">
        <v>49000</v>
      </c>
      <c r="E90" s="88">
        <v>43900</v>
      </c>
      <c r="F90" s="88">
        <v>42200</v>
      </c>
      <c r="G90" t="str">
        <f>$A81</f>
        <v>Self-Employed Savings  Deduction</v>
      </c>
      <c r="H90" s="39"/>
      <c r="I90"/>
    </row>
    <row r="91" spans="1:9" ht="24" customHeight="1" x14ac:dyDescent="0.35">
      <c r="A91">
        <v>9</v>
      </c>
      <c r="B91" s="88">
        <v>987</v>
      </c>
      <c r="C91" s="89">
        <v>33400</v>
      </c>
      <c r="D91" s="88">
        <v>54000</v>
      </c>
      <c r="E91" s="88">
        <v>52800</v>
      </c>
      <c r="F91" s="88">
        <v>55000</v>
      </c>
      <c r="G91" t="str">
        <f>$A81</f>
        <v>Self-Employed Savings  Deduction</v>
      </c>
      <c r="H91" s="39"/>
      <c r="I91"/>
    </row>
    <row r="92" spans="1:9" ht="24" customHeight="1" x14ac:dyDescent="0.35">
      <c r="H92" s="39"/>
      <c r="I92"/>
    </row>
    <row r="93" spans="1:9" ht="24" customHeight="1" x14ac:dyDescent="0.35">
      <c r="H93" s="39"/>
      <c r="I93"/>
    </row>
    <row r="94" spans="1:9" ht="24" customHeight="1" x14ac:dyDescent="0.35">
      <c r="A94" s="90" t="s">
        <v>58</v>
      </c>
      <c r="B94" s="90"/>
      <c r="C94" s="90"/>
      <c r="D94" s="90"/>
      <c r="E94" s="90"/>
      <c r="F94" s="90"/>
      <c r="G94" s="90"/>
      <c r="H94" s="39"/>
      <c r="I94"/>
    </row>
    <row r="95" spans="1:9" ht="24" customHeight="1" x14ac:dyDescent="0.35">
      <c r="A95">
        <v>0</v>
      </c>
      <c r="B95" s="88">
        <v>12018</v>
      </c>
      <c r="C95" s="89">
        <v>15400</v>
      </c>
      <c r="D95" s="88">
        <v>20400</v>
      </c>
      <c r="E95" s="88">
        <v>25900</v>
      </c>
      <c r="F95" s="88">
        <v>72000</v>
      </c>
      <c r="G95" t="str">
        <f>$A94</f>
        <v>Itemized Deductions</v>
      </c>
      <c r="H95" s="39"/>
      <c r="I95"/>
    </row>
    <row r="96" spans="1:9" ht="24" customHeight="1" x14ac:dyDescent="0.35">
      <c r="A96">
        <v>1</v>
      </c>
      <c r="B96" s="88">
        <v>21219</v>
      </c>
      <c r="C96" s="89">
        <v>10100</v>
      </c>
      <c r="D96" s="88">
        <v>13800</v>
      </c>
      <c r="E96" s="88">
        <v>14700</v>
      </c>
      <c r="F96" s="88">
        <v>22300</v>
      </c>
      <c r="G96" t="str">
        <f>$A94</f>
        <v>Itemized Deductions</v>
      </c>
      <c r="H96" s="39"/>
      <c r="I96"/>
    </row>
    <row r="97" spans="1:9" ht="24" customHeight="1" x14ac:dyDescent="0.35">
      <c r="A97">
        <v>2</v>
      </c>
      <c r="B97" s="88">
        <v>69012</v>
      </c>
      <c r="C97" s="89">
        <v>11300</v>
      </c>
      <c r="D97" s="88">
        <v>14600</v>
      </c>
      <c r="E97" s="88">
        <v>22100</v>
      </c>
      <c r="F97" s="88">
        <v>1020000</v>
      </c>
      <c r="G97" t="str">
        <f>$A94</f>
        <v>Itemized Deductions</v>
      </c>
      <c r="H97" s="39"/>
      <c r="I97"/>
    </row>
    <row r="98" spans="1:9" ht="24" customHeight="1" x14ac:dyDescent="0.35">
      <c r="A98">
        <v>3</v>
      </c>
      <c r="B98" s="88">
        <v>191936</v>
      </c>
      <c r="C98" s="89">
        <v>11700</v>
      </c>
      <c r="D98" s="88">
        <v>15400</v>
      </c>
      <c r="E98" s="88">
        <v>16200</v>
      </c>
      <c r="F98" s="88">
        <v>51000</v>
      </c>
      <c r="G98" t="str">
        <f>$A94</f>
        <v>Itemized Deductions</v>
      </c>
      <c r="H98" s="39"/>
      <c r="I98"/>
    </row>
    <row r="99" spans="1:9" ht="24" customHeight="1" x14ac:dyDescent="0.35">
      <c r="A99">
        <v>4</v>
      </c>
      <c r="B99" s="88">
        <v>207597</v>
      </c>
      <c r="C99" s="89">
        <v>13600</v>
      </c>
      <c r="D99" s="88">
        <v>16800</v>
      </c>
      <c r="E99" s="88">
        <v>18000</v>
      </c>
      <c r="F99" s="88">
        <v>58400</v>
      </c>
      <c r="G99" t="str">
        <f>$A94</f>
        <v>Itemized Deductions</v>
      </c>
      <c r="H99" s="39"/>
      <c r="I99"/>
    </row>
    <row r="100" spans="1:9" ht="24" customHeight="1" x14ac:dyDescent="0.35">
      <c r="A100">
        <v>5</v>
      </c>
      <c r="B100" s="88">
        <v>176789</v>
      </c>
      <c r="C100" s="89">
        <v>16000</v>
      </c>
      <c r="D100" s="88">
        <v>19100</v>
      </c>
      <c r="E100" s="88">
        <v>20500</v>
      </c>
      <c r="F100" s="88">
        <v>45000</v>
      </c>
      <c r="G100" t="str">
        <f>$A94</f>
        <v>Itemized Deductions</v>
      </c>
      <c r="H100" s="39"/>
      <c r="I100"/>
    </row>
    <row r="101" spans="1:9" ht="24" customHeight="1" x14ac:dyDescent="0.35">
      <c r="A101">
        <v>6</v>
      </c>
      <c r="B101" s="88">
        <v>368782</v>
      </c>
      <c r="C101" s="89">
        <v>19600</v>
      </c>
      <c r="D101" s="88">
        <v>23800</v>
      </c>
      <c r="E101" s="88">
        <v>24800</v>
      </c>
      <c r="F101" s="88">
        <v>25000</v>
      </c>
      <c r="G101" t="str">
        <f>$A94</f>
        <v>Itemized Deductions</v>
      </c>
      <c r="H101" s="39"/>
      <c r="I101"/>
    </row>
    <row r="102" spans="1:9" ht="24" customHeight="1" x14ac:dyDescent="0.35">
      <c r="A102">
        <v>7</v>
      </c>
      <c r="B102" s="88">
        <v>135912</v>
      </c>
      <c r="C102" s="89">
        <v>31600</v>
      </c>
      <c r="D102" s="88">
        <v>39100</v>
      </c>
      <c r="E102" s="88">
        <v>41100</v>
      </c>
      <c r="F102" s="88">
        <v>27300</v>
      </c>
      <c r="G102" t="str">
        <f>$A94</f>
        <v>Itemized Deductions</v>
      </c>
      <c r="H102" s="39"/>
      <c r="I102"/>
    </row>
    <row r="103" spans="1:9" ht="24" customHeight="1" x14ac:dyDescent="0.35">
      <c r="A103">
        <v>8</v>
      </c>
      <c r="B103" s="88">
        <v>21102</v>
      </c>
      <c r="C103" s="89">
        <v>56600</v>
      </c>
      <c r="D103" s="88">
        <v>72100</v>
      </c>
      <c r="E103" s="88">
        <v>80200</v>
      </c>
      <c r="F103" s="88">
        <v>65600</v>
      </c>
      <c r="G103" t="str">
        <f>$A94</f>
        <v>Itemized Deductions</v>
      </c>
      <c r="H103" s="39"/>
      <c r="I103"/>
    </row>
    <row r="104" spans="1:9" ht="24" customHeight="1" x14ac:dyDescent="0.35">
      <c r="A104">
        <v>9</v>
      </c>
      <c r="B104" s="88">
        <v>9153</v>
      </c>
      <c r="C104" s="89">
        <v>107900</v>
      </c>
      <c r="D104" s="88">
        <v>158000</v>
      </c>
      <c r="E104" s="88">
        <v>294000</v>
      </c>
      <c r="F104" s="88">
        <v>1320000</v>
      </c>
      <c r="G104" t="str">
        <f>$A94</f>
        <v>Itemized Deductions</v>
      </c>
      <c r="H104" s="39"/>
      <c r="I104"/>
    </row>
    <row r="105" spans="1:9" ht="24" customHeight="1" x14ac:dyDescent="0.35">
      <c r="H105" s="39"/>
      <c r="I105"/>
    </row>
    <row r="106" spans="1:9" ht="24" customHeight="1" x14ac:dyDescent="0.35">
      <c r="H106" s="39"/>
      <c r="I106"/>
    </row>
    <row r="107" spans="1:9" ht="24" customHeight="1" x14ac:dyDescent="0.35">
      <c r="H107" s="39"/>
      <c r="I107"/>
    </row>
    <row r="108" spans="1:9" ht="24" customHeight="1" x14ac:dyDescent="0.35">
      <c r="A108" s="90" t="s">
        <v>59</v>
      </c>
      <c r="B108" s="90"/>
      <c r="C108" s="90"/>
      <c r="D108" s="90"/>
      <c r="E108" s="90"/>
      <c r="F108" s="90"/>
      <c r="G108" s="90"/>
      <c r="H108" s="39"/>
      <c r="I108"/>
    </row>
    <row r="109" spans="1:9" ht="24" customHeight="1" x14ac:dyDescent="0.35">
      <c r="A109">
        <v>0</v>
      </c>
      <c r="B109" s="88">
        <v>462</v>
      </c>
      <c r="C109" s="89">
        <v>2700</v>
      </c>
      <c r="D109" s="88">
        <v>3000</v>
      </c>
      <c r="E109" s="88">
        <v>2900</v>
      </c>
      <c r="F109" s="88">
        <v>2800</v>
      </c>
      <c r="G109" t="str">
        <f>$A108</f>
        <v>Child and Dependent Care Expenses</v>
      </c>
      <c r="H109" s="39"/>
      <c r="I109"/>
    </row>
    <row r="110" spans="1:9" ht="24" customHeight="1" x14ac:dyDescent="0.35">
      <c r="A110">
        <v>1</v>
      </c>
      <c r="B110" s="88">
        <v>780</v>
      </c>
      <c r="C110" s="89">
        <v>1000</v>
      </c>
      <c r="D110" s="88">
        <v>1600</v>
      </c>
      <c r="E110" s="88">
        <v>1700</v>
      </c>
      <c r="F110" s="88">
        <v>2100</v>
      </c>
      <c r="G110" t="str">
        <f>$A108</f>
        <v>Child and Dependent Care Expenses</v>
      </c>
      <c r="H110" s="39"/>
      <c r="I110"/>
    </row>
    <row r="111" spans="1:9" ht="24" customHeight="1" x14ac:dyDescent="0.35">
      <c r="A111">
        <v>2</v>
      </c>
      <c r="B111" s="88">
        <v>15999</v>
      </c>
      <c r="C111" s="89">
        <v>1800</v>
      </c>
      <c r="D111" s="88">
        <v>2500</v>
      </c>
      <c r="E111" s="88">
        <v>2100</v>
      </c>
      <c r="F111" s="88">
        <v>2000</v>
      </c>
      <c r="G111" t="str">
        <f>$A108</f>
        <v>Child and Dependent Care Expenses</v>
      </c>
      <c r="H111" s="39"/>
      <c r="I111"/>
    </row>
    <row r="112" spans="1:9" ht="24" customHeight="1" x14ac:dyDescent="0.35">
      <c r="A112">
        <v>3</v>
      </c>
      <c r="B112" s="88">
        <v>50626</v>
      </c>
      <c r="C112" s="89">
        <v>2400</v>
      </c>
      <c r="D112" s="88">
        <v>3000</v>
      </c>
      <c r="E112" s="88">
        <v>2600</v>
      </c>
      <c r="F112" s="88">
        <v>2500</v>
      </c>
      <c r="G112" t="str">
        <f>$A108</f>
        <v>Child and Dependent Care Expenses</v>
      </c>
      <c r="H112" s="39"/>
      <c r="I112"/>
    </row>
    <row r="113" spans="1:9" ht="24" customHeight="1" x14ac:dyDescent="0.35">
      <c r="A113">
        <v>4</v>
      </c>
      <c r="B113" s="88">
        <v>28657</v>
      </c>
      <c r="C113" s="89">
        <v>2200</v>
      </c>
      <c r="D113" s="88">
        <v>3000</v>
      </c>
      <c r="E113" s="88">
        <v>2700</v>
      </c>
      <c r="F113" s="88">
        <v>1700</v>
      </c>
      <c r="G113" t="str">
        <f>$A108</f>
        <v>Child and Dependent Care Expenses</v>
      </c>
      <c r="H113" s="39"/>
      <c r="I113"/>
    </row>
    <row r="114" spans="1:9" ht="24" customHeight="1" x14ac:dyDescent="0.35">
      <c r="A114">
        <v>5</v>
      </c>
      <c r="B114" s="88">
        <v>26501</v>
      </c>
      <c r="C114" s="89">
        <v>2200</v>
      </c>
      <c r="D114" s="88">
        <v>3000</v>
      </c>
      <c r="E114" s="88">
        <v>2800</v>
      </c>
      <c r="F114" s="88">
        <v>1700</v>
      </c>
      <c r="G114" t="str">
        <f>$A108</f>
        <v>Child and Dependent Care Expenses</v>
      </c>
      <c r="H114" s="39"/>
      <c r="I114"/>
    </row>
    <row r="115" spans="1:9" ht="24" customHeight="1" x14ac:dyDescent="0.35">
      <c r="A115">
        <v>6</v>
      </c>
      <c r="B115" s="88">
        <v>47785</v>
      </c>
      <c r="C115" s="89">
        <v>1900</v>
      </c>
      <c r="D115" s="88">
        <v>3000</v>
      </c>
      <c r="E115" s="88">
        <v>2700</v>
      </c>
      <c r="F115" s="88">
        <v>1800</v>
      </c>
      <c r="G115" t="str">
        <f>$A108</f>
        <v>Child and Dependent Care Expenses</v>
      </c>
      <c r="H115" s="39"/>
      <c r="I115"/>
    </row>
    <row r="116" spans="1:9" ht="24" customHeight="1" x14ac:dyDescent="0.35">
      <c r="A116">
        <v>7</v>
      </c>
      <c r="B116" s="88">
        <v>15749</v>
      </c>
      <c r="C116" s="89">
        <v>1500</v>
      </c>
      <c r="D116" s="88">
        <v>3000</v>
      </c>
      <c r="E116" s="88">
        <v>2600</v>
      </c>
      <c r="F116" s="88">
        <v>1900</v>
      </c>
      <c r="G116" t="str">
        <f>$A108</f>
        <v>Child and Dependent Care Expenses</v>
      </c>
      <c r="H116" s="39"/>
      <c r="I116"/>
    </row>
    <row r="117" spans="1:9" ht="24" customHeight="1" x14ac:dyDescent="0.35">
      <c r="A117">
        <v>8</v>
      </c>
      <c r="B117" s="88">
        <v>1614</v>
      </c>
      <c r="C117" s="89">
        <v>2100</v>
      </c>
      <c r="D117" s="88">
        <v>3000</v>
      </c>
      <c r="E117" s="88">
        <v>3000</v>
      </c>
      <c r="F117" s="88">
        <v>2000</v>
      </c>
      <c r="G117" t="str">
        <f>$A108</f>
        <v>Child and Dependent Care Expenses</v>
      </c>
      <c r="H117" s="39"/>
      <c r="I117"/>
    </row>
    <row r="118" spans="1:9" ht="24" customHeight="1" x14ac:dyDescent="0.35">
      <c r="A118">
        <v>9</v>
      </c>
      <c r="B118" s="88">
        <v>374</v>
      </c>
      <c r="C118" s="89">
        <v>3000</v>
      </c>
      <c r="D118" s="88">
        <v>3500</v>
      </c>
      <c r="E118" s="88">
        <v>3300</v>
      </c>
      <c r="F118" s="88">
        <v>2100</v>
      </c>
      <c r="G118" t="str">
        <f>$A108</f>
        <v>Child and Dependent Care Expenses</v>
      </c>
      <c r="H118" s="39"/>
      <c r="I118"/>
    </row>
  </sheetData>
  <mergeCells count="11">
    <mergeCell ref="E1:F1"/>
    <mergeCell ref="B33:B37"/>
    <mergeCell ref="B38:B42"/>
    <mergeCell ref="B43:B47"/>
    <mergeCell ref="B48:B52"/>
    <mergeCell ref="B3:B7"/>
    <mergeCell ref="B8:B12"/>
    <mergeCell ref="B13:B17"/>
    <mergeCell ref="B18:B22"/>
    <mergeCell ref="B23:B27"/>
    <mergeCell ref="B28:B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A807BB682734EA81CA2079725C180" ma:contentTypeVersion="4" ma:contentTypeDescription="Create a new document." ma:contentTypeScope="" ma:versionID="40ac830729e644957f30d124c8a44745">
  <xsd:schema xmlns:xsd="http://www.w3.org/2001/XMLSchema" xmlns:xs="http://www.w3.org/2001/XMLSchema" xmlns:p="http://schemas.microsoft.com/office/2006/metadata/properties" xmlns:ns2="457200d8-18c6-461f-9e21-5b4d44caca43" targetNamespace="http://schemas.microsoft.com/office/2006/metadata/properties" ma:root="true" ma:fieldsID="15dcb724b032b583d8ca34f48d9c81f1" ns2:_="">
    <xsd:import namespace="457200d8-18c6-461f-9e21-5b4d44caca4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7200d8-18c6-461f-9e21-5b4d44caca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C190AC-F701-439C-AB4A-E7AA1694F74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51AADFB-959D-474D-BB74-EB0E87BF9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57200d8-18c6-461f-9e21-5b4d44caca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746466-D25B-44A9-8C49-30C6DF62C4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Taxable Income Types</vt:lpstr>
      <vt:lpstr>2. Topcoded Incomes, 2015-18</vt:lpstr>
      <vt:lpstr>2. Topcoded Incomes, 2019</vt:lpstr>
      <vt:lpstr>3. Capital Gains Data</vt:lpstr>
      <vt:lpstr>4. Deductions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McLenaghan, Ed</cp:lastModifiedBy>
  <dcterms:created xsi:type="dcterms:W3CDTF">2021-10-21T13:35:03Z</dcterms:created>
  <dcterms:modified xsi:type="dcterms:W3CDTF">2021-12-07T18:02:46Z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0x01010035EA807BB682734EA81CA2079725C180</vt:lpwstr>
  </property>
</Properties>
</file>