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School\Spring_2018\Senior Design\Schematic\Kicad\"/>
    </mc:Choice>
  </mc:AlternateContent>
  <bookViews>
    <workbookView xWindow="0" yWindow="0" windowWidth="15830" windowHeight="8350" activeTab="1"/>
  </bookViews>
  <sheets>
    <sheet name="imported" sheetId="1" r:id="rId1"/>
    <sheet name="Better BOM" sheetId="2" r:id="rId2"/>
    <sheet name="Buying List" sheetId="3" r:id="rId3"/>
  </sheets>
  <calcPr calcId="0"/>
</workbook>
</file>

<file path=xl/calcChain.xml><?xml version="1.0" encoding="utf-8"?>
<calcChain xmlns="http://schemas.openxmlformats.org/spreadsheetml/2006/main">
  <c r="H55" i="2" l="1"/>
  <c r="F51" i="2"/>
  <c r="H51" i="2" s="1"/>
  <c r="H57" i="2"/>
  <c r="H56" i="2"/>
  <c r="H54" i="2"/>
  <c r="H53" i="2"/>
  <c r="H52" i="2"/>
  <c r="I43" i="2"/>
  <c r="J43" i="2" s="1"/>
  <c r="H43" i="2"/>
  <c r="I42" i="2"/>
  <c r="J42" i="2" s="1"/>
  <c r="H42" i="2"/>
  <c r="I40" i="2"/>
  <c r="J40" i="2" s="1"/>
  <c r="H40" i="2"/>
  <c r="I39" i="2"/>
  <c r="J39" i="2" s="1"/>
  <c r="H39" i="2"/>
  <c r="I37" i="2"/>
  <c r="J37" i="2" s="1"/>
  <c r="I34" i="2"/>
  <c r="J34" i="2" s="1"/>
  <c r="H37" i="2"/>
  <c r="I36" i="2"/>
  <c r="J36" i="2" s="1"/>
  <c r="H36" i="2"/>
  <c r="H34" i="2"/>
  <c r="I33" i="2"/>
  <c r="J33" i="2" s="1"/>
  <c r="H33" i="2"/>
  <c r="I31" i="2"/>
  <c r="J31" i="2" s="1"/>
  <c r="I30" i="2"/>
  <c r="J30" i="2" s="1"/>
  <c r="H30" i="2"/>
  <c r="H31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9" i="2"/>
  <c r="I8" i="2"/>
  <c r="I7" i="2"/>
  <c r="I6" i="2"/>
  <c r="I5" i="2"/>
  <c r="I4" i="2"/>
  <c r="I3" i="2"/>
  <c r="J45" i="2" l="1"/>
  <c r="H58" i="2"/>
  <c r="I26" i="2"/>
  <c r="I48" i="2" l="1"/>
</calcChain>
</file>

<file path=xl/sharedStrings.xml><?xml version="1.0" encoding="utf-8"?>
<sst xmlns="http://schemas.openxmlformats.org/spreadsheetml/2006/main" count="357" uniqueCount="184">
  <si>
    <t>Component</t>
  </si>
  <si>
    <t>Description</t>
  </si>
  <si>
    <t>Part</t>
  </si>
  <si>
    <t>References</t>
  </si>
  <si>
    <t>Value</t>
  </si>
  <si>
    <t>Footprint</t>
  </si>
  <si>
    <t>Quantity Per PCB</t>
  </si>
  <si>
    <t>Datasheet</t>
  </si>
  <si>
    <t>P/N</t>
  </si>
  <si>
    <t>MFG</t>
  </si>
  <si>
    <t>Decription</t>
  </si>
  <si>
    <t>Cost</t>
  </si>
  <si>
    <t>Descrpition</t>
  </si>
  <si>
    <t>Unpolarized capacitor</t>
  </si>
  <si>
    <t>C</t>
  </si>
  <si>
    <t>C2 C3</t>
  </si>
  <si>
    <t>.1uF</t>
  </si>
  <si>
    <t>C_1206_HandSoldering</t>
  </si>
  <si>
    <t>GRM319R71H104KA01D</t>
  </si>
  <si>
    <t>Murata</t>
  </si>
  <si>
    <t>CAP CER 0.1UF 50V X7R 1206</t>
  </si>
  <si>
    <t>CAP CER 0.33UF 50V X7R 1206</t>
  </si>
  <si>
    <t>C1</t>
  </si>
  <si>
    <t>.33uF</t>
  </si>
  <si>
    <t>GRM319R71H334KA01D</t>
  </si>
  <si>
    <t>MURATA</t>
  </si>
  <si>
    <t>LED GRN DIFF 5MM ROUND T/H</t>
  </si>
  <si>
    <t>LED</t>
  </si>
  <si>
    <t>D1 D2 D3 D4</t>
  </si>
  <si>
    <t>LED_GRN</t>
  </si>
  <si>
    <t>LED_D5.0mm</t>
  </si>
  <si>
    <t>LTL-4233</t>
  </si>
  <si>
    <t>Lite-On Inc.</t>
  </si>
  <si>
    <t>PTC RESET FUSE 16V 2A RADIAL</t>
  </si>
  <si>
    <t>Fuse</t>
  </si>
  <si>
    <t>F1 F2 F3 F4</t>
  </si>
  <si>
    <t>16V_2A</t>
  </si>
  <si>
    <t>RHEF100</t>
  </si>
  <si>
    <t>RHEF200</t>
  </si>
  <si>
    <t>Littlefuse Inc.</t>
  </si>
  <si>
    <t>CONN HEADER FEMALE 14POS.1" TIN</t>
  </si>
  <si>
    <t>CON14_TeensyLeft</t>
  </si>
  <si>
    <t>J1</t>
  </si>
  <si>
    <t>Socket_Strip_Straight_1x14_Pitch2.54mm</t>
  </si>
  <si>
    <t>PPTC141LFBN-RC</t>
  </si>
  <si>
    <t>Sullins Connector</t>
  </si>
  <si>
    <t>CON14_TeensyRight</t>
  </si>
  <si>
    <t>J2</t>
  </si>
  <si>
    <t>CONN HEADER PH TOP 2POS 2MM</t>
  </si>
  <si>
    <t>CON2_Battery</t>
  </si>
  <si>
    <t>J11</t>
  </si>
  <si>
    <t>JST_PH_B2B-PH-K_02x2.00mm_Straight</t>
  </si>
  <si>
    <t>B2B-PH-K-S(LF)(SN</t>
  </si>
  <si>
    <t>JST Sales America Inc</t>
  </si>
  <si>
    <t>CONN HEADER RTANG 2POS PCB TIN</t>
  </si>
  <si>
    <t>CON2_DC-MOTOR</t>
  </si>
  <si>
    <t>J7 J8</t>
  </si>
  <si>
    <t>5-103634-1</t>
  </si>
  <si>
    <t>TE Connectivity</t>
  </si>
  <si>
    <t>CONN HEADER RTANG 3POS PCB TIN</t>
  </si>
  <si>
    <t>CON3_Servo</t>
  </si>
  <si>
    <t>J9</t>
  </si>
  <si>
    <t>5-103634-2</t>
  </si>
  <si>
    <t>CONN HEADER RTANG 5POS PCB TIN</t>
  </si>
  <si>
    <t>CON5_HC-SR04</t>
  </si>
  <si>
    <t>J3</t>
  </si>
  <si>
    <t>5-103634-4</t>
  </si>
  <si>
    <t>CONN HEADER FEM 5POS .1" SGL TIN</t>
  </si>
  <si>
    <t>CON5_XBEE</t>
  </si>
  <si>
    <t>J10</t>
  </si>
  <si>
    <t>Socket_Strip_Straight_1x05_Pitch2.54mm</t>
  </si>
  <si>
    <t>PPTC051LFBN-RC</t>
  </si>
  <si>
    <t>CONN HEADER RTANG 6POS PCB TIN</t>
  </si>
  <si>
    <t>CON6_M-Encoder</t>
  </si>
  <si>
    <t>J5 J6</t>
  </si>
  <si>
    <t>5-103634-5</t>
  </si>
  <si>
    <t>CONN HEADER RTANG 4POS PCB TIN</t>
  </si>
  <si>
    <t>Con4_FlameSensor</t>
  </si>
  <si>
    <t>J4</t>
  </si>
  <si>
    <t>5-103634-3</t>
  </si>
  <si>
    <t>CONN HEADER .100" SNGL STR 15POS</t>
  </si>
  <si>
    <t>TestHeaders</t>
  </si>
  <si>
    <t>J12 J13</t>
  </si>
  <si>
    <t>Pin_Header_Straight_1x15_Pitch2.54mm</t>
  </si>
  <si>
    <t>PRPC015SAAN-RC</t>
  </si>
  <si>
    <t>RES SMD 0 OHM JUMPER 1/4W 1206</t>
  </si>
  <si>
    <t>R</t>
  </si>
  <si>
    <t>R6 R7</t>
  </si>
  <si>
    <t>R_0</t>
  </si>
  <si>
    <t>R_1206_HandSoldering</t>
  </si>
  <si>
    <t>RC1206JR-070RL</t>
  </si>
  <si>
    <t>Yageo</t>
  </si>
  <si>
    <t>RES SMD 150 OHM 5% 1/4W 1206</t>
  </si>
  <si>
    <t>R3</t>
  </si>
  <si>
    <t>R_150</t>
  </si>
  <si>
    <t>RC1206JR-07150RL</t>
  </si>
  <si>
    <t>Resistor</t>
  </si>
  <si>
    <t>R1 R2</t>
  </si>
  <si>
    <t>R_1K</t>
  </si>
  <si>
    <t>RC1206JR-071KL</t>
  </si>
  <si>
    <t>RES SMD 1K OHM 5% 1/4W 1206</t>
  </si>
  <si>
    <t>RES SMD 59 OHM 1% 1/4W 1206</t>
  </si>
  <si>
    <t>R4 R5</t>
  </si>
  <si>
    <t>R_59</t>
  </si>
  <si>
    <t>RC1206FR-0759RL</t>
  </si>
  <si>
    <t>AUDIO PIEZO TRANSDUCER 30V TH</t>
  </si>
  <si>
    <t>Speaker</t>
  </si>
  <si>
    <t>SP1</t>
  </si>
  <si>
    <t>BUZZER</t>
  </si>
  <si>
    <t>PS1240P02BT</t>
  </si>
  <si>
    <t>TDK</t>
  </si>
  <si>
    <t>SWITCH TOGGLE SPDT 5A 120V</t>
  </si>
  <si>
    <t>SW_SPST</t>
  </si>
  <si>
    <t>SW1</t>
  </si>
  <si>
    <t>WireConnection_1.20mmDrill</t>
  </si>
  <si>
    <t>100SP1T1B1M1QEH</t>
  </si>
  <si>
    <t>E-Switch</t>
  </si>
  <si>
    <t>IC MOTOR DRIVER PAR 16-DIP</t>
  </si>
  <si>
    <t>L293D</t>
  </si>
  <si>
    <t>U2</t>
  </si>
  <si>
    <t>ST Microelectronics</t>
  </si>
  <si>
    <t>IC REG LINEAR 5V 1.5A TO220AB</t>
  </si>
  <si>
    <t>L7805</t>
  </si>
  <si>
    <t>U1</t>
  </si>
  <si>
    <t>TO-220</t>
  </si>
  <si>
    <t>http://www.st.com/content/ccc/resource/technical/document/datasheet/41/4f/b3/b0/12/d4/47/88/CD00000444.pdf/files/CD00000444.pdf/jcr:content/translations/en.CD00000444.pdf</t>
  </si>
  <si>
    <t>L7805CV</t>
  </si>
  <si>
    <t>STMicroelectronics</t>
  </si>
  <si>
    <t>Component Groups:</t>
  </si>
  <si>
    <t>Component Count:</t>
  </si>
  <si>
    <t>Fitted Components:</t>
  </si>
  <si>
    <t>Number of PCBs:</t>
  </si>
  <si>
    <t>Total components:</t>
  </si>
  <si>
    <t>Schematic Version:</t>
  </si>
  <si>
    <t>Schematic Date:</t>
  </si>
  <si>
    <t>BoM Date:</t>
  </si>
  <si>
    <t>Schematic Source:</t>
  </si>
  <si>
    <t>C:/Users/ME/Documents/School/Spring_2018/Senior Design/Schematic/Kicad/RobotPCB.sch</t>
  </si>
  <si>
    <t>KiCad Version:</t>
  </si>
  <si>
    <t>Eeschema 4.0.7</t>
  </si>
  <si>
    <t>Quantity</t>
  </si>
  <si>
    <t>Ext. Cost</t>
  </si>
  <si>
    <t>Board total</t>
  </si>
  <si>
    <t>Board</t>
  </si>
  <si>
    <t>Cables</t>
  </si>
  <si>
    <t>Ext Cost</t>
  </si>
  <si>
    <t>Cable</t>
  </si>
  <si>
    <t>MFG #</t>
  </si>
  <si>
    <t>Quantity per cable</t>
  </si>
  <si>
    <t>Female Pins</t>
  </si>
  <si>
    <t>Motor (x2)</t>
  </si>
  <si>
    <t>Cost ea</t>
  </si>
  <si>
    <t>Ext Cost per cable</t>
  </si>
  <si>
    <t>Total Cost</t>
  </si>
  <si>
    <t>6p Female Header</t>
  </si>
  <si>
    <t>104257-5</t>
  </si>
  <si>
    <t>Total Quantity</t>
  </si>
  <si>
    <t>1-104480-7</t>
  </si>
  <si>
    <t xml:space="preserve">TE Connectivity </t>
  </si>
  <si>
    <t>HC-SR04</t>
  </si>
  <si>
    <t>104257-4</t>
  </si>
  <si>
    <t>Flame Sensor</t>
  </si>
  <si>
    <t>104257-3</t>
  </si>
  <si>
    <t>Servo</t>
  </si>
  <si>
    <t>Total Cable Cost</t>
  </si>
  <si>
    <t>Battery</t>
  </si>
  <si>
    <t>PHR-2</t>
  </si>
  <si>
    <t>5P Female Header</t>
  </si>
  <si>
    <t>4P Female Header</t>
  </si>
  <si>
    <t>3P Header</t>
  </si>
  <si>
    <t>JST</t>
  </si>
  <si>
    <t>SPH-002T-P0.5L</t>
  </si>
  <si>
    <t>Female Housing</t>
  </si>
  <si>
    <t>Total</t>
  </si>
  <si>
    <t>Cable Totals</t>
  </si>
  <si>
    <t>Quatity</t>
  </si>
  <si>
    <t>Female pins</t>
  </si>
  <si>
    <t>6p header</t>
  </si>
  <si>
    <t>5p header</t>
  </si>
  <si>
    <t>3pheader</t>
  </si>
  <si>
    <t>2p header</t>
  </si>
  <si>
    <t>4p header</t>
  </si>
  <si>
    <t>104257-2</t>
  </si>
  <si>
    <t>DNI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</si>
</sst>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 applyAlignment="1">
      <alignment horizontal="center"/>
    </xf>
    <xf numFmtId="44" fontId="0" fillId="0" borderId="0" xfId="1" applyFont="1"/>
    <xf numFmtId="44" fontId="0" fillId="0" borderId="0" xfId="1" applyFont="1" applyAlignment="1">
      <alignment horizontal="center"/>
    </xf>
    <xf numFmtId="44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44" fontId="16" fillId="0" borderId="0" xfId="1" applyFont="1"/>
    <xf numFmtId="44" fontId="16" fillId="0" borderId="0" xfId="1" applyFont="1" applyAlignment="1">
      <alignment horizontal="center"/>
    </xf>
    <xf numFmtId="0" fontId="0" fillId="0" borderId="0" xfId="1" applyNumberFormat="1" applyFon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B32" sqref="B32"/>
    </sheetView>
  </sheetViews>
  <sheetFormatPr defaultRowHeight="14.5" x14ac:dyDescent="0.35"/>
  <cols>
    <col min="2" max="2" width="34.08984375" customWidth="1"/>
    <col min="3" max="3" width="20.453125" customWidth="1"/>
    <col min="4" max="4" width="16.1796875" customWidth="1"/>
    <col min="5" max="5" width="20.81640625" customWidth="1"/>
    <col min="6" max="6" width="19.90625" customWidth="1"/>
    <col min="9" max="9" width="20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>
        <v>1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>
        <v>2</v>
      </c>
      <c r="I2" t="s">
        <v>18</v>
      </c>
      <c r="J2" t="s">
        <v>19</v>
      </c>
      <c r="K2" t="s">
        <v>20</v>
      </c>
      <c r="L2">
        <v>0.26</v>
      </c>
    </row>
    <row r="3" spans="1:13" x14ac:dyDescent="0.35">
      <c r="A3">
        <v>2</v>
      </c>
      <c r="B3" t="s">
        <v>21</v>
      </c>
      <c r="C3" t="s">
        <v>14</v>
      </c>
      <c r="D3" t="s">
        <v>22</v>
      </c>
      <c r="E3" t="s">
        <v>23</v>
      </c>
      <c r="F3" t="s">
        <v>17</v>
      </c>
      <c r="G3">
        <v>1</v>
      </c>
      <c r="I3" t="s">
        <v>24</v>
      </c>
      <c r="J3" t="s">
        <v>25</v>
      </c>
      <c r="L3">
        <v>0.44</v>
      </c>
    </row>
    <row r="4" spans="1:13" x14ac:dyDescent="0.35">
      <c r="A4">
        <v>3</v>
      </c>
      <c r="B4" t="s">
        <v>26</v>
      </c>
      <c r="C4" t="s">
        <v>27</v>
      </c>
      <c r="D4" t="s">
        <v>28</v>
      </c>
      <c r="E4" t="s">
        <v>29</v>
      </c>
      <c r="F4" t="s">
        <v>30</v>
      </c>
      <c r="G4">
        <v>4</v>
      </c>
      <c r="I4" t="s">
        <v>31</v>
      </c>
      <c r="J4" t="s">
        <v>32</v>
      </c>
      <c r="L4">
        <v>0.36</v>
      </c>
    </row>
    <row r="5" spans="1:13" x14ac:dyDescent="0.35">
      <c r="A5">
        <v>4</v>
      </c>
      <c r="B5" t="s">
        <v>33</v>
      </c>
      <c r="C5" t="s">
        <v>34</v>
      </c>
      <c r="D5" t="s">
        <v>35</v>
      </c>
      <c r="E5" t="s">
        <v>36</v>
      </c>
      <c r="F5" t="s">
        <v>37</v>
      </c>
      <c r="G5">
        <v>4</v>
      </c>
      <c r="I5" t="s">
        <v>38</v>
      </c>
      <c r="J5" t="s">
        <v>39</v>
      </c>
      <c r="L5">
        <v>0.6</v>
      </c>
    </row>
    <row r="6" spans="1:13" x14ac:dyDescent="0.35">
      <c r="A6">
        <v>5</v>
      </c>
      <c r="B6" t="s">
        <v>40</v>
      </c>
      <c r="C6" t="s">
        <v>41</v>
      </c>
      <c r="D6" t="s">
        <v>42</v>
      </c>
      <c r="E6" t="s">
        <v>41</v>
      </c>
      <c r="F6" t="s">
        <v>43</v>
      </c>
      <c r="G6">
        <v>1</v>
      </c>
      <c r="I6" t="s">
        <v>44</v>
      </c>
      <c r="J6" t="s">
        <v>45</v>
      </c>
      <c r="L6">
        <v>0.91</v>
      </c>
    </row>
    <row r="7" spans="1:13" x14ac:dyDescent="0.35">
      <c r="A7">
        <v>6</v>
      </c>
      <c r="B7" t="s">
        <v>40</v>
      </c>
      <c r="C7" t="s">
        <v>46</v>
      </c>
      <c r="D7" t="s">
        <v>47</v>
      </c>
      <c r="E7" t="s">
        <v>46</v>
      </c>
      <c r="F7" t="s">
        <v>43</v>
      </c>
      <c r="G7">
        <v>1</v>
      </c>
      <c r="I7" t="s">
        <v>44</v>
      </c>
      <c r="J7" t="s">
        <v>45</v>
      </c>
      <c r="L7">
        <v>0.91</v>
      </c>
    </row>
    <row r="8" spans="1:13" x14ac:dyDescent="0.35">
      <c r="A8">
        <v>7</v>
      </c>
      <c r="B8" t="s">
        <v>48</v>
      </c>
      <c r="C8" t="s">
        <v>49</v>
      </c>
      <c r="D8" t="s">
        <v>50</v>
      </c>
      <c r="E8" t="s">
        <v>49</v>
      </c>
      <c r="F8" t="s">
        <v>51</v>
      </c>
      <c r="G8">
        <v>1</v>
      </c>
      <c r="I8" t="s">
        <v>52</v>
      </c>
      <c r="J8" t="s">
        <v>53</v>
      </c>
      <c r="L8">
        <v>0.17</v>
      </c>
    </row>
    <row r="9" spans="1:13" x14ac:dyDescent="0.35">
      <c r="A9">
        <v>8</v>
      </c>
      <c r="B9" t="s">
        <v>54</v>
      </c>
      <c r="C9" t="s">
        <v>55</v>
      </c>
      <c r="D9" t="s">
        <v>56</v>
      </c>
      <c r="E9" t="s">
        <v>55</v>
      </c>
      <c r="F9" t="s">
        <v>57</v>
      </c>
      <c r="G9">
        <v>2</v>
      </c>
      <c r="I9" t="s">
        <v>57</v>
      </c>
      <c r="J9" t="s">
        <v>58</v>
      </c>
      <c r="L9">
        <v>0.73</v>
      </c>
    </row>
    <row r="10" spans="1:13" x14ac:dyDescent="0.35">
      <c r="A10">
        <v>9</v>
      </c>
      <c r="B10" t="s">
        <v>59</v>
      </c>
      <c r="C10" t="s">
        <v>60</v>
      </c>
      <c r="D10" t="s">
        <v>61</v>
      </c>
      <c r="E10" t="s">
        <v>60</v>
      </c>
      <c r="F10" t="s">
        <v>62</v>
      </c>
      <c r="G10">
        <v>1</v>
      </c>
      <c r="I10" t="s">
        <v>62</v>
      </c>
      <c r="J10" t="s">
        <v>58</v>
      </c>
      <c r="L10">
        <v>1.1100000000000001</v>
      </c>
    </row>
    <row r="11" spans="1:13" x14ac:dyDescent="0.35">
      <c r="A11">
        <v>10</v>
      </c>
      <c r="B11" t="s">
        <v>63</v>
      </c>
      <c r="C11" t="s">
        <v>64</v>
      </c>
      <c r="D11" t="s">
        <v>65</v>
      </c>
      <c r="E11" t="s">
        <v>64</v>
      </c>
      <c r="F11" t="s">
        <v>66</v>
      </c>
      <c r="G11">
        <v>1</v>
      </c>
      <c r="I11" t="s">
        <v>66</v>
      </c>
      <c r="J11" t="s">
        <v>58</v>
      </c>
      <c r="L11">
        <v>1.32</v>
      </c>
    </row>
    <row r="12" spans="1:13" x14ac:dyDescent="0.35">
      <c r="A12">
        <v>11</v>
      </c>
      <c r="B12" t="s">
        <v>67</v>
      </c>
      <c r="C12" t="s">
        <v>68</v>
      </c>
      <c r="D12" t="s">
        <v>69</v>
      </c>
      <c r="E12" t="s">
        <v>68</v>
      </c>
      <c r="F12" t="s">
        <v>70</v>
      </c>
      <c r="G12">
        <v>1</v>
      </c>
      <c r="I12" t="s">
        <v>71</v>
      </c>
      <c r="J12" t="s">
        <v>45</v>
      </c>
      <c r="L12">
        <v>0.47</v>
      </c>
    </row>
    <row r="13" spans="1:13" x14ac:dyDescent="0.35">
      <c r="A13">
        <v>12</v>
      </c>
      <c r="B13" t="s">
        <v>72</v>
      </c>
      <c r="C13" t="s">
        <v>73</v>
      </c>
      <c r="D13" t="s">
        <v>74</v>
      </c>
      <c r="E13" t="s">
        <v>73</v>
      </c>
      <c r="F13" t="s">
        <v>75</v>
      </c>
      <c r="G13">
        <v>2</v>
      </c>
      <c r="I13" t="s">
        <v>75</v>
      </c>
      <c r="J13" t="s">
        <v>58</v>
      </c>
      <c r="L13">
        <v>1.4</v>
      </c>
    </row>
    <row r="14" spans="1:13" x14ac:dyDescent="0.35">
      <c r="A14">
        <v>13</v>
      </c>
      <c r="B14" t="s">
        <v>76</v>
      </c>
      <c r="C14" t="s">
        <v>77</v>
      </c>
      <c r="D14" t="s">
        <v>78</v>
      </c>
      <c r="E14" t="s">
        <v>77</v>
      </c>
      <c r="F14" t="s">
        <v>79</v>
      </c>
      <c r="G14">
        <v>1</v>
      </c>
      <c r="I14" t="s">
        <v>79</v>
      </c>
      <c r="J14" t="s">
        <v>58</v>
      </c>
      <c r="L14">
        <v>1.3</v>
      </c>
    </row>
    <row r="15" spans="1:13" x14ac:dyDescent="0.35">
      <c r="A15">
        <v>14</v>
      </c>
      <c r="B15" t="s">
        <v>80</v>
      </c>
      <c r="C15" t="s">
        <v>81</v>
      </c>
      <c r="D15" t="s">
        <v>82</v>
      </c>
      <c r="E15" t="s">
        <v>81</v>
      </c>
      <c r="F15" t="s">
        <v>83</v>
      </c>
      <c r="G15">
        <v>2</v>
      </c>
      <c r="I15" t="s">
        <v>84</v>
      </c>
      <c r="J15" t="s">
        <v>45</v>
      </c>
      <c r="L15">
        <v>0.38</v>
      </c>
    </row>
    <row r="16" spans="1:13" x14ac:dyDescent="0.35">
      <c r="A16">
        <v>15</v>
      </c>
      <c r="B16" t="s">
        <v>85</v>
      </c>
      <c r="C16" t="s">
        <v>86</v>
      </c>
      <c r="D16" t="s">
        <v>87</v>
      </c>
      <c r="E16" t="s">
        <v>88</v>
      </c>
      <c r="F16" t="s">
        <v>89</v>
      </c>
      <c r="G16">
        <v>2</v>
      </c>
      <c r="I16" t="s">
        <v>90</v>
      </c>
      <c r="J16" t="s">
        <v>91</v>
      </c>
      <c r="L16">
        <v>0.1</v>
      </c>
    </row>
    <row r="17" spans="1:13" x14ac:dyDescent="0.35">
      <c r="A17">
        <v>16</v>
      </c>
      <c r="B17" t="s">
        <v>92</v>
      </c>
      <c r="C17" t="s">
        <v>86</v>
      </c>
      <c r="D17" t="s">
        <v>93</v>
      </c>
      <c r="E17" t="s">
        <v>94</v>
      </c>
      <c r="F17" t="s">
        <v>89</v>
      </c>
      <c r="G17">
        <v>1</v>
      </c>
      <c r="I17" t="s">
        <v>95</v>
      </c>
      <c r="J17" t="s">
        <v>91</v>
      </c>
      <c r="L17">
        <v>0.1</v>
      </c>
    </row>
    <row r="18" spans="1:13" x14ac:dyDescent="0.35">
      <c r="A18">
        <v>17</v>
      </c>
      <c r="B18" t="s">
        <v>96</v>
      </c>
      <c r="C18" t="s">
        <v>86</v>
      </c>
      <c r="D18" t="s">
        <v>97</v>
      </c>
      <c r="E18" t="s">
        <v>98</v>
      </c>
      <c r="F18" t="s">
        <v>89</v>
      </c>
      <c r="G18">
        <v>2</v>
      </c>
      <c r="I18" t="s">
        <v>99</v>
      </c>
      <c r="J18" t="s">
        <v>91</v>
      </c>
      <c r="L18">
        <v>0.1</v>
      </c>
      <c r="M18" t="s">
        <v>100</v>
      </c>
    </row>
    <row r="19" spans="1:13" x14ac:dyDescent="0.35">
      <c r="A19">
        <v>18</v>
      </c>
      <c r="B19" t="s">
        <v>101</v>
      </c>
      <c r="C19" t="s">
        <v>86</v>
      </c>
      <c r="D19" t="s">
        <v>102</v>
      </c>
      <c r="E19" t="s">
        <v>103</v>
      </c>
      <c r="F19" t="s">
        <v>89</v>
      </c>
      <c r="G19">
        <v>2</v>
      </c>
      <c r="I19" t="s">
        <v>104</v>
      </c>
      <c r="J19" t="s">
        <v>91</v>
      </c>
      <c r="L19">
        <v>0.1</v>
      </c>
    </row>
    <row r="20" spans="1:13" x14ac:dyDescent="0.35">
      <c r="A20">
        <v>19</v>
      </c>
      <c r="B20" t="s">
        <v>105</v>
      </c>
      <c r="C20" t="s">
        <v>106</v>
      </c>
      <c r="D20" t="s">
        <v>107</v>
      </c>
      <c r="E20" t="s">
        <v>106</v>
      </c>
      <c r="F20" t="s">
        <v>108</v>
      </c>
      <c r="G20">
        <v>1</v>
      </c>
      <c r="I20" t="s">
        <v>109</v>
      </c>
      <c r="J20" t="s">
        <v>110</v>
      </c>
      <c r="L20">
        <v>0.72</v>
      </c>
    </row>
    <row r="21" spans="1:13" x14ac:dyDescent="0.35">
      <c r="A21">
        <v>20</v>
      </c>
      <c r="B21" t="s">
        <v>111</v>
      </c>
      <c r="C21" t="s">
        <v>112</v>
      </c>
      <c r="D21" t="s">
        <v>113</v>
      </c>
      <c r="E21" t="s">
        <v>112</v>
      </c>
      <c r="F21" t="s">
        <v>114</v>
      </c>
      <c r="G21">
        <v>1</v>
      </c>
      <c r="I21" t="s">
        <v>115</v>
      </c>
      <c r="J21" t="s">
        <v>116</v>
      </c>
      <c r="L21">
        <v>2.11</v>
      </c>
    </row>
    <row r="22" spans="1:13" x14ac:dyDescent="0.35">
      <c r="A22">
        <v>21</v>
      </c>
      <c r="B22" t="s">
        <v>117</v>
      </c>
      <c r="C22" t="s">
        <v>118</v>
      </c>
      <c r="D22" t="s">
        <v>119</v>
      </c>
      <c r="E22" t="s">
        <v>118</v>
      </c>
      <c r="F22" t="s">
        <v>118</v>
      </c>
      <c r="G22">
        <v>1</v>
      </c>
      <c r="I22" t="s">
        <v>118</v>
      </c>
      <c r="J22" t="s">
        <v>120</v>
      </c>
      <c r="L22">
        <v>3.91</v>
      </c>
    </row>
    <row r="23" spans="1:13" x14ac:dyDescent="0.35">
      <c r="A23">
        <v>22</v>
      </c>
      <c r="B23" t="s">
        <v>121</v>
      </c>
      <c r="C23" t="s">
        <v>122</v>
      </c>
      <c r="D23" t="s">
        <v>123</v>
      </c>
      <c r="E23" t="s">
        <v>122</v>
      </c>
      <c r="F23" t="s">
        <v>124</v>
      </c>
      <c r="G23">
        <v>1</v>
      </c>
      <c r="H23" t="s">
        <v>125</v>
      </c>
      <c r="I23" t="s">
        <v>126</v>
      </c>
      <c r="J23" t="s">
        <v>127</v>
      </c>
      <c r="L23">
        <v>0.45</v>
      </c>
    </row>
    <row r="29" spans="1:13" x14ac:dyDescent="0.35">
      <c r="A29" t="s">
        <v>128</v>
      </c>
      <c r="B29">
        <v>22</v>
      </c>
    </row>
    <row r="30" spans="1:13" x14ac:dyDescent="0.35">
      <c r="A30" t="s">
        <v>129</v>
      </c>
      <c r="B30">
        <v>35</v>
      </c>
    </row>
    <row r="31" spans="1:13" x14ac:dyDescent="0.35">
      <c r="A31" t="s">
        <v>130</v>
      </c>
      <c r="B31">
        <v>35</v>
      </c>
    </row>
    <row r="32" spans="1:13" x14ac:dyDescent="0.35">
      <c r="A32" t="s">
        <v>131</v>
      </c>
      <c r="B32">
        <v>1</v>
      </c>
    </row>
    <row r="33" spans="1:2" x14ac:dyDescent="0.35">
      <c r="A33" t="s">
        <v>132</v>
      </c>
      <c r="B33">
        <v>35</v>
      </c>
    </row>
    <row r="34" spans="1:2" x14ac:dyDescent="0.35">
      <c r="A34" t="s">
        <v>133</v>
      </c>
      <c r="B34">
        <v>4</v>
      </c>
    </row>
    <row r="35" spans="1:2" x14ac:dyDescent="0.35">
      <c r="A35" t="s">
        <v>134</v>
      </c>
      <c r="B35" s="1">
        <v>43138</v>
      </c>
    </row>
    <row r="36" spans="1:2" x14ac:dyDescent="0.35">
      <c r="A36" t="s">
        <v>135</v>
      </c>
      <c r="B36" s="2">
        <v>43143.609247685185</v>
      </c>
    </row>
    <row r="37" spans="1:2" x14ac:dyDescent="0.35">
      <c r="A37" t="s">
        <v>136</v>
      </c>
      <c r="B37" t="s">
        <v>137</v>
      </c>
    </row>
    <row r="38" spans="1:2" x14ac:dyDescent="0.35">
      <c r="A38" t="s">
        <v>138</v>
      </c>
      <c r="B38" t="s">
        <v>139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tabSelected="1" topLeftCell="F22" workbookViewId="0">
      <selection activeCell="G41" sqref="G41"/>
    </sheetView>
  </sheetViews>
  <sheetFormatPr defaultRowHeight="14.5" x14ac:dyDescent="0.35"/>
  <cols>
    <col min="1" max="1" width="8.7265625" style="3"/>
    <col min="2" max="2" width="13.36328125" style="3" customWidth="1"/>
    <col min="3" max="3" width="17" style="3" customWidth="1"/>
    <col min="4" max="4" width="16.1796875" style="3" customWidth="1"/>
    <col min="5" max="5" width="20.81640625" style="3" customWidth="1"/>
    <col min="6" max="6" width="23.36328125" style="3" customWidth="1"/>
    <col min="7" max="7" width="24.54296875" style="3" customWidth="1"/>
    <col min="8" max="8" width="17.08984375" style="4" customWidth="1"/>
    <col min="9" max="9" width="14.1796875" style="5" customWidth="1"/>
    <col min="10" max="10" width="16.453125" style="3" customWidth="1"/>
    <col min="11" max="16384" width="8.7265625" style="3"/>
  </cols>
  <sheetData>
    <row r="1" spans="1:12" x14ac:dyDescent="0.35">
      <c r="A1" s="7" t="s">
        <v>143</v>
      </c>
    </row>
    <row r="2" spans="1:12" x14ac:dyDescent="0.35">
      <c r="B2" s="3" t="s">
        <v>0</v>
      </c>
      <c r="C2" s="3" t="s">
        <v>140</v>
      </c>
      <c r="D2" s="3" t="s">
        <v>3</v>
      </c>
      <c r="E2" s="3" t="s">
        <v>4</v>
      </c>
      <c r="F2" s="3" t="s">
        <v>8</v>
      </c>
      <c r="G2" s="3" t="s">
        <v>9</v>
      </c>
      <c r="H2" s="4" t="s">
        <v>11</v>
      </c>
      <c r="I2" s="5" t="s">
        <v>141</v>
      </c>
    </row>
    <row r="3" spans="1:12" x14ac:dyDescent="0.35">
      <c r="B3" s="3">
        <v>1</v>
      </c>
      <c r="C3" s="3">
        <v>2</v>
      </c>
      <c r="D3" s="3" t="s">
        <v>15</v>
      </c>
      <c r="E3" s="3" t="s">
        <v>16</v>
      </c>
      <c r="F3" s="3" t="s">
        <v>18</v>
      </c>
      <c r="G3" s="3" t="s">
        <v>19</v>
      </c>
      <c r="H3" s="4">
        <v>0.26</v>
      </c>
      <c r="I3" s="5">
        <f>H3*C3</f>
        <v>0.52</v>
      </c>
      <c r="L3" s="6"/>
    </row>
    <row r="4" spans="1:12" x14ac:dyDescent="0.35">
      <c r="B4" s="3">
        <v>2</v>
      </c>
      <c r="C4" s="3">
        <v>1</v>
      </c>
      <c r="D4" s="3" t="s">
        <v>22</v>
      </c>
      <c r="E4" s="3" t="s">
        <v>23</v>
      </c>
      <c r="F4" s="3" t="s">
        <v>24</v>
      </c>
      <c r="G4" s="3" t="s">
        <v>25</v>
      </c>
      <c r="H4" s="4">
        <v>0.44</v>
      </c>
      <c r="I4" s="5">
        <f t="shared" ref="I4:I24" si="0">H4*C4</f>
        <v>0.44</v>
      </c>
      <c r="L4" s="6"/>
    </row>
    <row r="5" spans="1:12" x14ac:dyDescent="0.35">
      <c r="B5" s="3">
        <v>3</v>
      </c>
      <c r="C5" s="3">
        <v>4</v>
      </c>
      <c r="D5" s="3" t="s">
        <v>28</v>
      </c>
      <c r="E5" s="3" t="s">
        <v>29</v>
      </c>
      <c r="F5" s="3" t="s">
        <v>31</v>
      </c>
      <c r="G5" s="3" t="s">
        <v>32</v>
      </c>
      <c r="H5" s="4">
        <v>0.36</v>
      </c>
      <c r="I5" s="5">
        <f t="shared" si="0"/>
        <v>1.44</v>
      </c>
      <c r="L5" s="6"/>
    </row>
    <row r="6" spans="1:12" x14ac:dyDescent="0.35">
      <c r="B6" s="3">
        <v>4</v>
      </c>
      <c r="C6" s="3">
        <v>4</v>
      </c>
      <c r="D6" s="3" t="s">
        <v>35</v>
      </c>
      <c r="E6" s="3" t="s">
        <v>36</v>
      </c>
      <c r="F6" s="3" t="s">
        <v>38</v>
      </c>
      <c r="G6" s="3" t="s">
        <v>39</v>
      </c>
      <c r="H6" s="4">
        <v>0.6</v>
      </c>
      <c r="I6" s="5">
        <f t="shared" si="0"/>
        <v>2.4</v>
      </c>
      <c r="L6" s="6"/>
    </row>
    <row r="7" spans="1:12" x14ac:dyDescent="0.35">
      <c r="B7" s="3">
        <v>5</v>
      </c>
      <c r="C7" s="3">
        <v>1</v>
      </c>
      <c r="D7" s="3" t="s">
        <v>42</v>
      </c>
      <c r="E7" s="3" t="s">
        <v>41</v>
      </c>
      <c r="F7" s="3" t="s">
        <v>44</v>
      </c>
      <c r="G7" s="3" t="s">
        <v>45</v>
      </c>
      <c r="H7" s="4">
        <v>0.91</v>
      </c>
      <c r="I7" s="5">
        <f t="shared" si="0"/>
        <v>0.91</v>
      </c>
      <c r="L7" s="6"/>
    </row>
    <row r="8" spans="1:12" x14ac:dyDescent="0.35">
      <c r="B8" s="3">
        <v>6</v>
      </c>
      <c r="C8" s="3">
        <v>1</v>
      </c>
      <c r="D8" s="3" t="s">
        <v>47</v>
      </c>
      <c r="E8" s="3" t="s">
        <v>46</v>
      </c>
      <c r="F8" s="3" t="s">
        <v>44</v>
      </c>
      <c r="G8" s="3" t="s">
        <v>45</v>
      </c>
      <c r="H8" s="4">
        <v>0.91</v>
      </c>
      <c r="I8" s="5">
        <f t="shared" si="0"/>
        <v>0.91</v>
      </c>
      <c r="L8" s="6"/>
    </row>
    <row r="9" spans="1:12" x14ac:dyDescent="0.35">
      <c r="B9" s="3">
        <v>7</v>
      </c>
      <c r="C9" s="3">
        <v>1</v>
      </c>
      <c r="D9" s="3" t="s">
        <v>50</v>
      </c>
      <c r="E9" s="3" t="s">
        <v>49</v>
      </c>
      <c r="F9" s="3" t="s">
        <v>52</v>
      </c>
      <c r="G9" s="3" t="s">
        <v>53</v>
      </c>
      <c r="H9" s="4">
        <v>0.17</v>
      </c>
      <c r="I9" s="5">
        <f t="shared" si="0"/>
        <v>0.17</v>
      </c>
      <c r="L9" s="6"/>
    </row>
    <row r="10" spans="1:12" x14ac:dyDescent="0.35">
      <c r="B10" s="3">
        <v>8</v>
      </c>
      <c r="C10" s="3" t="s">
        <v>183</v>
      </c>
      <c r="D10" s="3" t="s">
        <v>56</v>
      </c>
      <c r="E10" s="3" t="s">
        <v>55</v>
      </c>
      <c r="F10" s="3" t="s">
        <v>57</v>
      </c>
      <c r="G10" s="3" t="s">
        <v>58</v>
      </c>
      <c r="H10" s="4">
        <v>0.73</v>
      </c>
      <c r="I10" s="5">
        <v>0</v>
      </c>
      <c r="L10" s="6"/>
    </row>
    <row r="11" spans="1:12" x14ac:dyDescent="0.35">
      <c r="B11" s="3">
        <v>9</v>
      </c>
      <c r="C11" s="3">
        <v>1</v>
      </c>
      <c r="D11" s="3" t="s">
        <v>61</v>
      </c>
      <c r="E11" s="3" t="s">
        <v>60</v>
      </c>
      <c r="F11" s="3" t="s">
        <v>62</v>
      </c>
      <c r="G11" s="3" t="s">
        <v>58</v>
      </c>
      <c r="H11" s="4">
        <v>1.1299999999999999</v>
      </c>
      <c r="I11" s="5">
        <f t="shared" si="0"/>
        <v>1.1299999999999999</v>
      </c>
      <c r="L11" s="6"/>
    </row>
    <row r="12" spans="1:12" x14ac:dyDescent="0.35">
      <c r="B12" s="3">
        <v>10</v>
      </c>
      <c r="C12" s="3">
        <v>1</v>
      </c>
      <c r="D12" s="3" t="s">
        <v>65</v>
      </c>
      <c r="E12" s="3" t="s">
        <v>64</v>
      </c>
      <c r="F12" s="3" t="s">
        <v>66</v>
      </c>
      <c r="G12" s="3" t="s">
        <v>58</v>
      </c>
      <c r="H12" s="4">
        <v>1.34</v>
      </c>
      <c r="I12" s="5">
        <f t="shared" si="0"/>
        <v>1.34</v>
      </c>
      <c r="L12" s="6"/>
    </row>
    <row r="13" spans="1:12" x14ac:dyDescent="0.35">
      <c r="B13" s="3">
        <v>11</v>
      </c>
      <c r="C13" s="3">
        <v>1</v>
      </c>
      <c r="D13" s="3" t="s">
        <v>69</v>
      </c>
      <c r="E13" s="3" t="s">
        <v>68</v>
      </c>
      <c r="F13" s="3" t="s">
        <v>71</v>
      </c>
      <c r="G13" s="3" t="s">
        <v>45</v>
      </c>
      <c r="H13" s="4">
        <v>0.47</v>
      </c>
      <c r="I13" s="5">
        <f t="shared" si="0"/>
        <v>0.47</v>
      </c>
      <c r="L13" s="6"/>
    </row>
    <row r="14" spans="1:12" x14ac:dyDescent="0.35">
      <c r="B14" s="3">
        <v>12</v>
      </c>
      <c r="C14" s="3">
        <v>2</v>
      </c>
      <c r="D14" s="3" t="s">
        <v>74</v>
      </c>
      <c r="E14" s="3" t="s">
        <v>73</v>
      </c>
      <c r="F14" s="3" t="s">
        <v>75</v>
      </c>
      <c r="G14" s="3" t="s">
        <v>58</v>
      </c>
      <c r="H14" s="4">
        <v>1.47</v>
      </c>
      <c r="I14" s="5">
        <f t="shared" si="0"/>
        <v>2.94</v>
      </c>
      <c r="L14" s="6"/>
    </row>
    <row r="15" spans="1:12" x14ac:dyDescent="0.35">
      <c r="B15" s="3">
        <v>13</v>
      </c>
      <c r="C15" s="3">
        <v>1</v>
      </c>
      <c r="D15" s="3" t="s">
        <v>78</v>
      </c>
      <c r="E15" s="3" t="s">
        <v>77</v>
      </c>
      <c r="F15" s="3" t="s">
        <v>79</v>
      </c>
      <c r="G15" s="3" t="s">
        <v>58</v>
      </c>
      <c r="H15" s="4">
        <v>1.32</v>
      </c>
      <c r="I15" s="5">
        <f t="shared" si="0"/>
        <v>1.32</v>
      </c>
      <c r="L15" s="6"/>
    </row>
    <row r="16" spans="1:12" x14ac:dyDescent="0.35">
      <c r="B16" s="3">
        <v>14</v>
      </c>
      <c r="C16" s="3">
        <v>2</v>
      </c>
      <c r="D16" s="3" t="s">
        <v>82</v>
      </c>
      <c r="E16" s="3" t="s">
        <v>81</v>
      </c>
      <c r="F16" s="3" t="s">
        <v>84</v>
      </c>
      <c r="G16" s="3" t="s">
        <v>45</v>
      </c>
      <c r="H16" s="4">
        <v>0.38</v>
      </c>
      <c r="I16" s="5">
        <f t="shared" si="0"/>
        <v>0.76</v>
      </c>
      <c r="L16" s="6"/>
    </row>
    <row r="17" spans="1:12" x14ac:dyDescent="0.35">
      <c r="B17" s="3">
        <v>15</v>
      </c>
      <c r="C17" s="3">
        <v>2</v>
      </c>
      <c r="D17" s="3" t="s">
        <v>87</v>
      </c>
      <c r="E17" s="3" t="s">
        <v>88</v>
      </c>
      <c r="F17" s="3" t="s">
        <v>90</v>
      </c>
      <c r="G17" s="3" t="s">
        <v>91</v>
      </c>
      <c r="H17" s="4">
        <v>0.1</v>
      </c>
      <c r="I17" s="5">
        <f t="shared" si="0"/>
        <v>0.2</v>
      </c>
      <c r="L17" s="6"/>
    </row>
    <row r="18" spans="1:12" x14ac:dyDescent="0.35">
      <c r="B18" s="3">
        <v>16</v>
      </c>
      <c r="C18" s="3">
        <v>1</v>
      </c>
      <c r="D18" s="3" t="s">
        <v>93</v>
      </c>
      <c r="E18" s="3" t="s">
        <v>94</v>
      </c>
      <c r="F18" s="3" t="s">
        <v>95</v>
      </c>
      <c r="G18" s="3" t="s">
        <v>91</v>
      </c>
      <c r="H18" s="4">
        <v>0.1</v>
      </c>
      <c r="I18" s="5">
        <f t="shared" si="0"/>
        <v>0.1</v>
      </c>
      <c r="L18" s="6"/>
    </row>
    <row r="19" spans="1:12" x14ac:dyDescent="0.35">
      <c r="B19" s="3">
        <v>17</v>
      </c>
      <c r="C19" s="3">
        <v>2</v>
      </c>
      <c r="D19" s="3" t="s">
        <v>97</v>
      </c>
      <c r="E19" s="3" t="s">
        <v>98</v>
      </c>
      <c r="F19" s="3" t="s">
        <v>99</v>
      </c>
      <c r="G19" s="3" t="s">
        <v>91</v>
      </c>
      <c r="H19" s="4">
        <v>0.1</v>
      </c>
      <c r="I19" s="5">
        <f t="shared" si="0"/>
        <v>0.2</v>
      </c>
      <c r="L19" s="6"/>
    </row>
    <row r="20" spans="1:12" x14ac:dyDescent="0.35">
      <c r="B20" s="3">
        <v>18</v>
      </c>
      <c r="C20" s="3">
        <v>2</v>
      </c>
      <c r="D20" s="3" t="s">
        <v>102</v>
      </c>
      <c r="E20" s="3" t="s">
        <v>103</v>
      </c>
      <c r="F20" s="3" t="s">
        <v>104</v>
      </c>
      <c r="G20" s="3" t="s">
        <v>91</v>
      </c>
      <c r="H20" s="4">
        <v>0.1</v>
      </c>
      <c r="I20" s="5">
        <f t="shared" si="0"/>
        <v>0.2</v>
      </c>
      <c r="L20" s="6"/>
    </row>
    <row r="21" spans="1:12" x14ac:dyDescent="0.35">
      <c r="B21" s="3">
        <v>19</v>
      </c>
      <c r="C21" s="3">
        <v>1</v>
      </c>
      <c r="D21" s="3" t="s">
        <v>107</v>
      </c>
      <c r="E21" s="3" t="s">
        <v>106</v>
      </c>
      <c r="F21" s="3" t="s">
        <v>109</v>
      </c>
      <c r="G21" s="3" t="s">
        <v>110</v>
      </c>
      <c r="H21" s="4">
        <v>0.72</v>
      </c>
      <c r="I21" s="5">
        <f t="shared" si="0"/>
        <v>0.72</v>
      </c>
      <c r="L21" s="6"/>
    </row>
    <row r="22" spans="1:12" x14ac:dyDescent="0.35">
      <c r="B22" s="3">
        <v>20</v>
      </c>
      <c r="C22" s="3">
        <v>1</v>
      </c>
      <c r="D22" s="3" t="s">
        <v>113</v>
      </c>
      <c r="E22" s="3" t="s">
        <v>112</v>
      </c>
      <c r="F22" s="3" t="s">
        <v>115</v>
      </c>
      <c r="G22" s="3" t="s">
        <v>116</v>
      </c>
      <c r="H22" s="4">
        <v>2.11</v>
      </c>
      <c r="I22" s="5">
        <f t="shared" si="0"/>
        <v>2.11</v>
      </c>
      <c r="L22" s="6"/>
    </row>
    <row r="23" spans="1:12" x14ac:dyDescent="0.35">
      <c r="B23" s="3">
        <v>21</v>
      </c>
      <c r="C23" s="3">
        <v>1</v>
      </c>
      <c r="D23" s="3" t="s">
        <v>119</v>
      </c>
      <c r="E23" s="3" t="s">
        <v>118</v>
      </c>
      <c r="F23" s="3" t="s">
        <v>118</v>
      </c>
      <c r="G23" s="3" t="s">
        <v>120</v>
      </c>
      <c r="H23" s="4">
        <v>3.91</v>
      </c>
      <c r="I23" s="5">
        <f t="shared" si="0"/>
        <v>3.91</v>
      </c>
      <c r="L23" s="6"/>
    </row>
    <row r="24" spans="1:12" x14ac:dyDescent="0.35">
      <c r="B24" s="3">
        <v>22</v>
      </c>
      <c r="C24" s="3">
        <v>1</v>
      </c>
      <c r="D24" s="3" t="s">
        <v>123</v>
      </c>
      <c r="E24" s="3" t="s">
        <v>122</v>
      </c>
      <c r="F24" s="3" t="s">
        <v>126</v>
      </c>
      <c r="G24" s="3" t="s">
        <v>127</v>
      </c>
      <c r="H24" s="4">
        <v>0.56999999999999995</v>
      </c>
      <c r="I24" s="5">
        <f t="shared" si="0"/>
        <v>0.56999999999999995</v>
      </c>
      <c r="L24" s="6"/>
    </row>
    <row r="25" spans="1:12" x14ac:dyDescent="0.35">
      <c r="H25" s="3"/>
      <c r="I25" s="3"/>
    </row>
    <row r="26" spans="1:12" x14ac:dyDescent="0.35">
      <c r="H26" s="4" t="s">
        <v>142</v>
      </c>
      <c r="I26" s="9">
        <f>SUM(I3:I24)</f>
        <v>22.759999999999998</v>
      </c>
    </row>
    <row r="27" spans="1:12" x14ac:dyDescent="0.35">
      <c r="A27" s="7" t="s">
        <v>144</v>
      </c>
      <c r="H27" s="3"/>
      <c r="I27" s="3"/>
      <c r="L27" s="5"/>
    </row>
    <row r="28" spans="1:12" x14ac:dyDescent="0.35">
      <c r="B28" s="7" t="s">
        <v>146</v>
      </c>
      <c r="C28" s="7" t="s">
        <v>2</v>
      </c>
      <c r="D28" s="7" t="s">
        <v>9</v>
      </c>
      <c r="E28" s="7" t="s">
        <v>147</v>
      </c>
      <c r="F28" s="7" t="s">
        <v>148</v>
      </c>
      <c r="G28" s="8" t="s">
        <v>151</v>
      </c>
      <c r="H28" s="9" t="s">
        <v>152</v>
      </c>
      <c r="I28" s="7" t="s">
        <v>156</v>
      </c>
      <c r="J28" s="7" t="s">
        <v>153</v>
      </c>
    </row>
    <row r="29" spans="1:12" x14ac:dyDescent="0.35">
      <c r="B29" s="3" t="s">
        <v>150</v>
      </c>
    </row>
    <row r="30" spans="1:12" x14ac:dyDescent="0.35">
      <c r="C30" s="3" t="s">
        <v>149</v>
      </c>
      <c r="D30" s="3" t="s">
        <v>158</v>
      </c>
      <c r="E30" s="3" t="s">
        <v>157</v>
      </c>
      <c r="F30" s="3">
        <v>6</v>
      </c>
      <c r="G30" s="3">
        <v>0.16400000000000001</v>
      </c>
      <c r="H30" s="4">
        <f>G30*F30</f>
        <v>0.98399999999999999</v>
      </c>
      <c r="I30" s="10">
        <f>F30*2</f>
        <v>12</v>
      </c>
      <c r="J30" s="5">
        <f>G30*I30</f>
        <v>1.968</v>
      </c>
    </row>
    <row r="31" spans="1:12" x14ac:dyDescent="0.35">
      <c r="C31" s="3" t="s">
        <v>154</v>
      </c>
      <c r="D31" s="3" t="s">
        <v>58</v>
      </c>
      <c r="E31" s="3" t="s">
        <v>155</v>
      </c>
      <c r="F31" s="3">
        <v>1</v>
      </c>
      <c r="G31" s="3">
        <v>0.68</v>
      </c>
      <c r="H31" s="4">
        <f>G31*F31</f>
        <v>0.68</v>
      </c>
      <c r="I31" s="10">
        <f>F31*2</f>
        <v>2</v>
      </c>
      <c r="J31" s="5">
        <f>G31*I31</f>
        <v>1.36</v>
      </c>
    </row>
    <row r="32" spans="1:12" x14ac:dyDescent="0.35">
      <c r="B32" s="3" t="s">
        <v>159</v>
      </c>
    </row>
    <row r="33" spans="2:10" x14ac:dyDescent="0.35">
      <c r="C33" s="3" t="s">
        <v>149</v>
      </c>
      <c r="D33" s="3" t="s">
        <v>158</v>
      </c>
      <c r="E33" s="3" t="s">
        <v>157</v>
      </c>
      <c r="F33" s="3">
        <v>4</v>
      </c>
      <c r="G33" s="3">
        <v>0.16400000000000001</v>
      </c>
      <c r="H33" s="4">
        <f>G33*F33</f>
        <v>0.65600000000000003</v>
      </c>
      <c r="I33" s="10">
        <f>F33*1</f>
        <v>4</v>
      </c>
      <c r="J33" s="5">
        <f>G33*I33</f>
        <v>0.65600000000000003</v>
      </c>
    </row>
    <row r="34" spans="2:10" x14ac:dyDescent="0.35">
      <c r="C34" s="3" t="s">
        <v>167</v>
      </c>
      <c r="D34" s="3" t="s">
        <v>58</v>
      </c>
      <c r="E34" s="3" t="s">
        <v>160</v>
      </c>
      <c r="F34" s="3">
        <v>1</v>
      </c>
      <c r="G34" s="3">
        <v>0.6</v>
      </c>
      <c r="H34" s="4">
        <f>G34*F34</f>
        <v>0.6</v>
      </c>
      <c r="I34" s="10">
        <f>F34*1</f>
        <v>1</v>
      </c>
      <c r="J34" s="5">
        <f>G34*I34</f>
        <v>0.6</v>
      </c>
    </row>
    <row r="35" spans="2:10" x14ac:dyDescent="0.35">
      <c r="B35" s="3" t="s">
        <v>161</v>
      </c>
    </row>
    <row r="36" spans="2:10" x14ac:dyDescent="0.35">
      <c r="C36" s="3" t="s">
        <v>149</v>
      </c>
      <c r="D36" s="3" t="s">
        <v>158</v>
      </c>
      <c r="E36" s="3" t="s">
        <v>157</v>
      </c>
      <c r="F36" s="3">
        <v>4</v>
      </c>
      <c r="G36" s="3">
        <v>0.16400000000000001</v>
      </c>
      <c r="H36" s="4">
        <f>G36*F36</f>
        <v>0.65600000000000003</v>
      </c>
      <c r="I36" s="10">
        <f>F36*1</f>
        <v>4</v>
      </c>
      <c r="J36" s="5">
        <f>G36*I36</f>
        <v>0.65600000000000003</v>
      </c>
    </row>
    <row r="37" spans="2:10" x14ac:dyDescent="0.35">
      <c r="C37" s="3" t="s">
        <v>168</v>
      </c>
      <c r="D37" s="3" t="s">
        <v>58</v>
      </c>
      <c r="E37" s="3" t="s">
        <v>162</v>
      </c>
      <c r="F37" s="3">
        <v>1</v>
      </c>
      <c r="G37" s="3">
        <v>0.57999999999999996</v>
      </c>
      <c r="H37" s="4">
        <f>G37*F37</f>
        <v>0.57999999999999996</v>
      </c>
      <c r="I37" s="10">
        <f>F37*1</f>
        <v>1</v>
      </c>
      <c r="J37" s="5">
        <f>G37*I37</f>
        <v>0.57999999999999996</v>
      </c>
    </row>
    <row r="38" spans="2:10" x14ac:dyDescent="0.35">
      <c r="B38" s="3" t="s">
        <v>163</v>
      </c>
    </row>
    <row r="39" spans="2:10" x14ac:dyDescent="0.35">
      <c r="C39" s="3" t="s">
        <v>149</v>
      </c>
      <c r="D39" s="3" t="s">
        <v>158</v>
      </c>
      <c r="E39" s="3" t="s">
        <v>157</v>
      </c>
      <c r="F39" s="3">
        <v>3</v>
      </c>
      <c r="G39" s="3">
        <v>0.16400000000000001</v>
      </c>
      <c r="H39" s="4">
        <f>G39*F39</f>
        <v>0.49199999999999999</v>
      </c>
      <c r="I39" s="10">
        <f>F39*1</f>
        <v>3</v>
      </c>
      <c r="J39" s="5">
        <f>G39*I39</f>
        <v>0.49199999999999999</v>
      </c>
    </row>
    <row r="40" spans="2:10" x14ac:dyDescent="0.35">
      <c r="C40" s="3" t="s">
        <v>169</v>
      </c>
      <c r="D40" s="3" t="s">
        <v>58</v>
      </c>
      <c r="E40" s="3" t="s">
        <v>162</v>
      </c>
      <c r="F40" s="3">
        <v>1</v>
      </c>
      <c r="G40" s="3">
        <v>0.52</v>
      </c>
      <c r="H40" s="4">
        <f>G40*F40</f>
        <v>0.52</v>
      </c>
      <c r="I40" s="10">
        <f>F40*1</f>
        <v>1</v>
      </c>
      <c r="J40" s="5">
        <f>G40*I40</f>
        <v>0.52</v>
      </c>
    </row>
    <row r="41" spans="2:10" x14ac:dyDescent="0.35">
      <c r="B41" s="3" t="s">
        <v>165</v>
      </c>
    </row>
    <row r="42" spans="2:10" x14ac:dyDescent="0.35">
      <c r="C42" s="3" t="s">
        <v>149</v>
      </c>
      <c r="D42" s="3" t="s">
        <v>170</v>
      </c>
      <c r="E42" s="3" t="s">
        <v>171</v>
      </c>
      <c r="F42" s="3">
        <v>2</v>
      </c>
      <c r="G42" s="3">
        <v>0.1</v>
      </c>
      <c r="H42" s="4">
        <f>G42*F42</f>
        <v>0.2</v>
      </c>
      <c r="I42" s="10">
        <f>F42*1</f>
        <v>2</v>
      </c>
      <c r="J42" s="5">
        <f>G42*I42</f>
        <v>0.2</v>
      </c>
    </row>
    <row r="43" spans="2:10" x14ac:dyDescent="0.35">
      <c r="C43" s="3" t="s">
        <v>172</v>
      </c>
      <c r="D43" s="3" t="s">
        <v>170</v>
      </c>
      <c r="E43" s="3" t="s">
        <v>166</v>
      </c>
      <c r="F43" s="3">
        <v>1</v>
      </c>
      <c r="G43" s="3">
        <v>0.1</v>
      </c>
      <c r="H43" s="4">
        <f>G43*F43</f>
        <v>0.1</v>
      </c>
      <c r="I43" s="10">
        <f>F43*1</f>
        <v>1</v>
      </c>
      <c r="J43" s="5">
        <f>G43*I43</f>
        <v>0.1</v>
      </c>
    </row>
    <row r="45" spans="2:10" x14ac:dyDescent="0.35">
      <c r="I45" s="5" t="s">
        <v>164</v>
      </c>
      <c r="J45" s="6">
        <f>SUM(J30:J43)</f>
        <v>7.1320000000000006</v>
      </c>
    </row>
    <row r="48" spans="2:10" x14ac:dyDescent="0.35">
      <c r="H48" s="4" t="s">
        <v>173</v>
      </c>
      <c r="I48" s="5">
        <f>J45+I26</f>
        <v>29.891999999999999</v>
      </c>
    </row>
    <row r="50" spans="2:8" x14ac:dyDescent="0.35">
      <c r="B50" s="3" t="s">
        <v>174</v>
      </c>
      <c r="C50" s="3" t="s">
        <v>2</v>
      </c>
      <c r="D50" s="3" t="s">
        <v>9</v>
      </c>
      <c r="E50" s="3" t="s">
        <v>8</v>
      </c>
      <c r="F50" s="3" t="s">
        <v>175</v>
      </c>
      <c r="G50" s="3" t="s">
        <v>11</v>
      </c>
      <c r="H50" s="4" t="s">
        <v>145</v>
      </c>
    </row>
    <row r="51" spans="2:8" x14ac:dyDescent="0.35">
      <c r="C51" s="3" t="s">
        <v>149</v>
      </c>
      <c r="D51" s="3" t="s">
        <v>58</v>
      </c>
      <c r="E51" s="3" t="s">
        <v>157</v>
      </c>
      <c r="F51" s="3">
        <f>I30+I33+I36+I39</f>
        <v>23</v>
      </c>
      <c r="G51" s="3">
        <v>0.16400000000000001</v>
      </c>
      <c r="H51" s="4">
        <f>F51*G51</f>
        <v>3.7720000000000002</v>
      </c>
    </row>
    <row r="52" spans="2:8" x14ac:dyDescent="0.35">
      <c r="C52" s="3" t="s">
        <v>176</v>
      </c>
      <c r="D52" s="3" t="s">
        <v>170</v>
      </c>
      <c r="E52" s="3" t="s">
        <v>171</v>
      </c>
      <c r="F52" s="3">
        <v>2</v>
      </c>
      <c r="G52" s="3">
        <v>0.1</v>
      </c>
      <c r="H52" s="4">
        <f>F52*G52</f>
        <v>0.2</v>
      </c>
    </row>
    <row r="53" spans="2:8" x14ac:dyDescent="0.35">
      <c r="C53" s="3" t="s">
        <v>177</v>
      </c>
      <c r="D53" s="3" t="s">
        <v>58</v>
      </c>
      <c r="E53" s="3" t="s">
        <v>155</v>
      </c>
      <c r="F53" s="3">
        <v>2</v>
      </c>
      <c r="G53" s="3">
        <v>0.68</v>
      </c>
      <c r="H53" s="4">
        <f t="shared" ref="H53:H57" si="1">F53*G53</f>
        <v>1.36</v>
      </c>
    </row>
    <row r="54" spans="2:8" x14ac:dyDescent="0.35">
      <c r="C54" s="3" t="s">
        <v>178</v>
      </c>
      <c r="D54" s="3" t="s">
        <v>58</v>
      </c>
      <c r="E54" s="3" t="s">
        <v>160</v>
      </c>
      <c r="F54" s="3">
        <v>1</v>
      </c>
      <c r="G54" s="3">
        <v>0.6</v>
      </c>
      <c r="H54" s="4">
        <f t="shared" si="1"/>
        <v>0.6</v>
      </c>
    </row>
    <row r="55" spans="2:8" x14ac:dyDescent="0.35">
      <c r="C55" s="3" t="s">
        <v>181</v>
      </c>
      <c r="D55" s="3" t="s">
        <v>58</v>
      </c>
      <c r="E55" s="3" t="s">
        <v>162</v>
      </c>
      <c r="F55" s="3">
        <v>1</v>
      </c>
      <c r="G55" s="3">
        <v>0.57999999999999996</v>
      </c>
      <c r="H55" s="4">
        <f t="shared" si="1"/>
        <v>0.57999999999999996</v>
      </c>
    </row>
    <row r="56" spans="2:8" x14ac:dyDescent="0.35">
      <c r="C56" s="3" t="s">
        <v>179</v>
      </c>
      <c r="D56" s="3" t="s">
        <v>58</v>
      </c>
      <c r="E56" s="3" t="s">
        <v>182</v>
      </c>
      <c r="F56" s="3">
        <v>1</v>
      </c>
      <c r="G56" s="3">
        <v>0.52</v>
      </c>
      <c r="H56" s="4">
        <f t="shared" si="1"/>
        <v>0.52</v>
      </c>
    </row>
    <row r="57" spans="2:8" x14ac:dyDescent="0.35">
      <c r="C57" s="3" t="s">
        <v>180</v>
      </c>
      <c r="D57" s="3" t="s">
        <v>170</v>
      </c>
      <c r="E57" s="3" t="s">
        <v>166</v>
      </c>
      <c r="F57" s="3">
        <v>1</v>
      </c>
      <c r="G57" s="3">
        <v>0.1</v>
      </c>
      <c r="H57" s="4">
        <f t="shared" si="1"/>
        <v>0.1</v>
      </c>
    </row>
    <row r="58" spans="2:8" x14ac:dyDescent="0.35">
      <c r="G58" s="3" t="s">
        <v>173</v>
      </c>
      <c r="H58" s="4">
        <f>SUM(H51:H57)</f>
        <v>7.1319999999999997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imported</vt:lpstr>
      <vt:lpstr>Better BOM</vt:lpstr>
      <vt:lpstr>Buying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Mallabar</dc:creator>
  <cp:lastModifiedBy>ME</cp:lastModifiedBy>
  <dcterms:created xsi:type="dcterms:W3CDTF">2018-02-12T21:35:38Z</dcterms:created>
  <dcterms:modified xsi:type="dcterms:W3CDTF">2018-02-12T22:31:32Z</dcterms:modified>
</cp:coreProperties>
</file>