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oeh\Desktop\sports_data\"/>
    </mc:Choice>
  </mc:AlternateContent>
  <xr:revisionPtr revIDLastSave="0" documentId="13_ncr:1_{9381FE71-B206-44E6-9C33-0B2200C1EA2F}" xr6:coauthVersionLast="47" xr6:coauthVersionMax="47" xr10:uidLastSave="{00000000-0000-0000-0000-000000000000}"/>
  <bookViews>
    <workbookView xWindow="1965" yWindow="1605" windowWidth="19665" windowHeight="15075" xr2:uid="{5FF12CDB-EAFA-4C9D-AA2A-B46F05E18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M9" i="1"/>
  <c r="M10" i="1"/>
  <c r="M8" i="1"/>
  <c r="J10" i="1"/>
  <c r="J9" i="1"/>
  <c r="J8" i="1"/>
  <c r="Q20" i="1"/>
  <c r="T20" i="1"/>
  <c r="M20" i="1"/>
  <c r="AM3" i="1"/>
  <c r="AM4" i="1"/>
  <c r="AM5" i="1"/>
  <c r="AM6" i="1"/>
  <c r="AM7" i="1"/>
  <c r="AM8" i="1"/>
  <c r="AM10" i="1"/>
  <c r="AM2" i="1"/>
  <c r="AL9" i="1"/>
  <c r="AM9" i="1" s="1"/>
  <c r="AR7" i="1"/>
  <c r="AR8" i="1"/>
  <c r="AR9" i="1"/>
  <c r="AR10" i="1"/>
  <c r="AR3" i="1"/>
  <c r="AR4" i="1"/>
  <c r="AR5" i="1"/>
  <c r="AR6" i="1"/>
  <c r="AR2" i="1"/>
  <c r="AI6" i="1"/>
  <c r="AI7" i="1"/>
  <c r="AI8" i="1"/>
  <c r="AI9" i="1"/>
  <c r="AI3" i="1"/>
  <c r="AI4" i="1"/>
  <c r="AI5" i="1"/>
  <c r="AI2" i="1"/>
  <c r="AC6" i="1"/>
  <c r="AC7" i="1"/>
  <c r="AC8" i="1"/>
  <c r="AC10" i="1"/>
  <c r="AB9" i="1"/>
  <c r="AC9" i="1" s="1"/>
  <c r="AC3" i="1"/>
  <c r="AC4" i="1"/>
  <c r="AC5" i="1"/>
  <c r="AC2" i="1"/>
  <c r="Y3" i="1"/>
  <c r="Y4" i="1"/>
  <c r="Y5" i="1"/>
  <c r="Y6" i="1"/>
  <c r="Y7" i="1"/>
  <c r="Y8" i="1"/>
  <c r="Y9" i="1"/>
  <c r="Y10" i="1"/>
  <c r="Y11" i="1"/>
  <c r="Y2" i="1"/>
  <c r="U6" i="1"/>
  <c r="U7" i="1"/>
  <c r="U8" i="1"/>
  <c r="U9" i="1"/>
  <c r="U10" i="1"/>
  <c r="U3" i="1"/>
  <c r="U4" i="1"/>
  <c r="U5" i="1"/>
  <c r="U2" i="1"/>
  <c r="J3" i="1"/>
  <c r="J4" i="1"/>
  <c r="J5" i="1"/>
  <c r="J6" i="1"/>
  <c r="J7" i="1"/>
  <c r="J2" i="1"/>
  <c r="M3" i="1"/>
  <c r="M4" i="1"/>
  <c r="M5" i="1"/>
  <c r="M6" i="1"/>
  <c r="M7" i="1"/>
  <c r="M2" i="1"/>
  <c r="P5" i="1"/>
  <c r="P6" i="1"/>
  <c r="P7" i="1"/>
  <c r="P3" i="1"/>
  <c r="P4" i="1"/>
  <c r="P2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<sst xmlns="http://schemas.openxmlformats.org/spreadsheetml/2006/main" count="134" uniqueCount="62">
  <si>
    <t>Total medals won</t>
  </si>
  <si>
    <t>Total Gold Medals</t>
  </si>
  <si>
    <t>Total Silver</t>
  </si>
  <si>
    <t>Total Medals won by Team / top 5</t>
  </si>
  <si>
    <t>United States</t>
  </si>
  <si>
    <t>USSR</t>
  </si>
  <si>
    <t>Germany</t>
  </si>
  <si>
    <t>Britain</t>
  </si>
  <si>
    <t>France</t>
  </si>
  <si>
    <t>Total Gold by Country</t>
  </si>
  <si>
    <t>Total Silver by Country</t>
  </si>
  <si>
    <t>Total Bronze by Country</t>
  </si>
  <si>
    <t>% of Medals total</t>
  </si>
  <si>
    <t>Italy</t>
  </si>
  <si>
    <t>Top Bronze</t>
  </si>
  <si>
    <t>Great Britain</t>
  </si>
  <si>
    <t>Top Gold</t>
  </si>
  <si>
    <t>Top Silver</t>
  </si>
  <si>
    <t>Sweden</t>
  </si>
  <si>
    <t>% Gold</t>
  </si>
  <si>
    <t>% Silver</t>
  </si>
  <si>
    <t>% Bronze</t>
  </si>
  <si>
    <t>Total Gold Winter Medals</t>
  </si>
  <si>
    <t>Canada</t>
  </si>
  <si>
    <t>Soviet Union</t>
  </si>
  <si>
    <t>Norway</t>
  </si>
  <si>
    <t>East Germany</t>
  </si>
  <si>
    <t>West Germany</t>
  </si>
  <si>
    <t xml:space="preserve">(Total Germany) </t>
  </si>
  <si>
    <t>(Total Germany)</t>
  </si>
  <si>
    <t>Total Silver Winter Medals</t>
  </si>
  <si>
    <t>Total Bronze Winter Medals</t>
  </si>
  <si>
    <t>Russia</t>
  </si>
  <si>
    <t>Finland</t>
  </si>
  <si>
    <t>Switzerland</t>
  </si>
  <si>
    <t>Total Gold Summer Medals</t>
  </si>
  <si>
    <t>Total Silver Summer Medals</t>
  </si>
  <si>
    <t>Total Bronze Summer Medals</t>
  </si>
  <si>
    <t>Total Bronze Medals Winter / Top Teams</t>
  </si>
  <si>
    <t>Total Gold Winter /Top  Teams</t>
  </si>
  <si>
    <t>Total Silver Winter / Top Teams</t>
  </si>
  <si>
    <t>Total Silver Summer / Top Teams</t>
  </si>
  <si>
    <t>Total Bronze Medals Winter / Top Team</t>
  </si>
  <si>
    <t>Total Gold Summer / Top Teams</t>
  </si>
  <si>
    <t xml:space="preserve">% Winter Gold Medals Won Summer/ Team </t>
  </si>
  <si>
    <t xml:space="preserve">% Winter Silver Medals Won Summer/ Team </t>
  </si>
  <si>
    <t xml:space="preserve">% Winter Bronze Medals Won Summer/ Team </t>
  </si>
  <si>
    <t xml:space="preserve">% Winter Gold Medals Won Winter/ Team </t>
  </si>
  <si>
    <t xml:space="preserve">% Winter Silver Medals Won Winter/ Team </t>
  </si>
  <si>
    <t xml:space="preserve">% Winter Bronze Medals Won Winter/ Team </t>
  </si>
  <si>
    <t>Winter Olympics</t>
  </si>
  <si>
    <t>Summer Olympics</t>
  </si>
  <si>
    <t>Total Silver Medals</t>
  </si>
  <si>
    <t>Total Bronze Medals</t>
  </si>
  <si>
    <t>Total Gold Medals Summer</t>
  </si>
  <si>
    <t>Total Gold Medals Winter</t>
  </si>
  <si>
    <t>Total Silver Medals Winter</t>
  </si>
  <si>
    <t>Total Silver Medals Summer</t>
  </si>
  <si>
    <t>Total Bronze Medals Winter</t>
  </si>
  <si>
    <t>Total Bronze Medals Summer</t>
  </si>
  <si>
    <t>Total Sports Winter</t>
  </si>
  <si>
    <t>Total Sports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</si>
</sst>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0" fontId="1" fillId="0" borderId="0" xfId="0" applyNumberFormat="1" applyFont="1" applyAlignment="1">
      <alignment wrapText="1"/>
    </xf>
    <xf numFmtId="0" fontId="0" fillId="2" borderId="0" xfId="0" applyFill="1"/>
    <xf numFmtId="164" fontId="0" fillId="2" borderId="0" xfId="0" applyNumberFormat="1" applyFill="1"/>
    <xf numFmtId="1" fontId="0" fillId="0" borderId="0" xfId="0" applyNumberFormat="1"/>
    <xf numFmtId="10" fontId="0" fillId="0" borderId="0" xfId="1" applyNumberFormat="1" applyFont="1"/>
    <xf numFmtId="1" fontId="0" fillId="2" borderId="0" xfId="0" applyNumberFormat="1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DFD9-D49B-4B46-8563-948F309C3DF0}">
  <dimension ref="A1:AR20"/>
  <sheetViews>
    <sheetView tabSelected="1" workbookViewId="0">
      <selection activeCell="F18" sqref="F18"/>
    </sheetView>
  </sheetViews>
  <sheetFormatPr defaultRowHeight="15" x14ac:dyDescent="0.25"/>
  <cols>
    <col min="1" max="2" width="11" customWidth="1"/>
    <col min="3" max="3" width="9" customWidth="1"/>
    <col min="4" max="4" width="8.140625" customWidth="1"/>
    <col min="5" max="5" width="16.140625" customWidth="1"/>
    <col min="7" max="7" width="16.7109375" style="5" customWidth="1"/>
    <col min="8" max="8" width="15.140625" style="5" customWidth="1"/>
    <col min="10" max="10" width="9.140625" style="6"/>
    <col min="11" max="11" width="16.42578125" customWidth="1"/>
    <col min="13" max="13" width="16.42578125" customWidth="1"/>
    <col min="14" max="14" width="14" customWidth="1"/>
    <col min="16" max="17" width="9.140625" style="6"/>
    <col min="18" max="18" width="11.140625" style="6" bestFit="1" customWidth="1"/>
    <col min="19" max="19" width="16.28515625" customWidth="1"/>
    <col min="20" max="20" width="7.28515625" customWidth="1"/>
    <col min="21" max="21" width="12.85546875" customWidth="1"/>
    <col min="22" max="22" width="7.28515625" customWidth="1"/>
    <col min="23" max="23" width="15.85546875" customWidth="1"/>
    <col min="27" max="27" width="14.42578125" customWidth="1"/>
    <col min="29" max="29" width="11.140625" customWidth="1"/>
    <col min="30" max="30" width="2.7109375" customWidth="1"/>
    <col min="31" max="31" width="9.7109375" customWidth="1"/>
    <col min="33" max="33" width="15" customWidth="1"/>
    <col min="35" max="35" width="10.5703125" customWidth="1"/>
    <col min="37" max="39" width="15.5703125" customWidth="1"/>
    <col min="40" max="40" width="3.28515625" customWidth="1"/>
    <col min="42" max="42" width="15.140625" customWidth="1"/>
    <col min="44" max="44" width="14.140625" customWidth="1"/>
  </cols>
  <sheetData>
    <row r="1" spans="1:44" ht="105" x14ac:dyDescent="0.25">
      <c r="A1" s="3" t="s">
        <v>0</v>
      </c>
      <c r="B1" s="3" t="s">
        <v>1</v>
      </c>
      <c r="C1" s="3" t="s">
        <v>52</v>
      </c>
      <c r="D1" s="3" t="s">
        <v>53</v>
      </c>
      <c r="E1" s="2" t="s">
        <v>3</v>
      </c>
      <c r="F1" s="1"/>
      <c r="G1" s="4" t="s">
        <v>12</v>
      </c>
      <c r="H1" s="4" t="s">
        <v>16</v>
      </c>
      <c r="I1" s="3" t="s">
        <v>9</v>
      </c>
      <c r="J1" s="7" t="s">
        <v>19</v>
      </c>
      <c r="K1" s="3" t="s">
        <v>17</v>
      </c>
      <c r="L1" s="3" t="s">
        <v>10</v>
      </c>
      <c r="M1" s="3" t="s">
        <v>20</v>
      </c>
      <c r="N1" s="3" t="s">
        <v>14</v>
      </c>
      <c r="O1" s="3" t="s">
        <v>11</v>
      </c>
      <c r="P1" s="7" t="s">
        <v>21</v>
      </c>
      <c r="Q1" s="7" t="s">
        <v>50</v>
      </c>
      <c r="R1" s="7" t="s">
        <v>22</v>
      </c>
      <c r="S1" s="3" t="s">
        <v>39</v>
      </c>
      <c r="U1" s="3" t="s">
        <v>47</v>
      </c>
      <c r="V1" s="3" t="s">
        <v>30</v>
      </c>
      <c r="W1" s="3" t="s">
        <v>40</v>
      </c>
      <c r="X1" s="3" t="s">
        <v>2</v>
      </c>
      <c r="Y1" s="3" t="s">
        <v>48</v>
      </c>
      <c r="Z1" s="3" t="s">
        <v>31</v>
      </c>
      <c r="AA1" s="3" t="s">
        <v>38</v>
      </c>
      <c r="AC1" s="3" t="s">
        <v>49</v>
      </c>
      <c r="AE1" s="3" t="s">
        <v>51</v>
      </c>
      <c r="AF1" s="3" t="s">
        <v>35</v>
      </c>
      <c r="AG1" s="3" t="s">
        <v>43</v>
      </c>
      <c r="AI1" s="3" t="s">
        <v>44</v>
      </c>
      <c r="AJ1" s="3" t="s">
        <v>36</v>
      </c>
      <c r="AK1" s="3" t="s">
        <v>41</v>
      </c>
      <c r="AL1" s="3"/>
      <c r="AM1" s="3" t="s">
        <v>45</v>
      </c>
      <c r="AN1" s="3"/>
      <c r="AO1" s="3" t="s">
        <v>37</v>
      </c>
      <c r="AP1" s="3" t="s">
        <v>42</v>
      </c>
      <c r="AR1" s="3" t="s">
        <v>46</v>
      </c>
    </row>
    <row r="2" spans="1:44" x14ac:dyDescent="0.25">
      <c r="A2">
        <v>39783</v>
      </c>
      <c r="B2">
        <v>13372</v>
      </c>
      <c r="C2">
        <v>13116</v>
      </c>
      <c r="D2">
        <v>13295</v>
      </c>
      <c r="E2" t="s">
        <v>4</v>
      </c>
      <c r="F2">
        <v>5634</v>
      </c>
      <c r="G2" s="5">
        <f>F2/$A2 *100</f>
        <v>14.161827916446724</v>
      </c>
      <c r="H2" s="9" t="s">
        <v>4</v>
      </c>
      <c r="I2">
        <v>2637</v>
      </c>
      <c r="J2" s="6">
        <f>(I2/$B$2)</f>
        <v>0.19720311097816332</v>
      </c>
      <c r="K2" s="8" t="s">
        <v>4</v>
      </c>
      <c r="L2">
        <v>1641</v>
      </c>
      <c r="M2" s="6">
        <f>(L2/$C$2)</f>
        <v>0.12511436413540714</v>
      </c>
      <c r="N2" s="8" t="s">
        <v>4</v>
      </c>
      <c r="O2">
        <v>1356</v>
      </c>
      <c r="P2" s="6">
        <f>(O2/$D$2)</f>
        <v>0.10199323053779616</v>
      </c>
      <c r="R2" s="10">
        <v>1913</v>
      </c>
      <c r="S2" s="8" t="s">
        <v>23</v>
      </c>
      <c r="T2">
        <v>305</v>
      </c>
      <c r="U2" s="6">
        <f>(T2/$R$2)</f>
        <v>0.15943544171458443</v>
      </c>
      <c r="V2">
        <v>1896</v>
      </c>
      <c r="W2" s="8" t="s">
        <v>4</v>
      </c>
      <c r="X2">
        <v>308</v>
      </c>
      <c r="Y2" s="11">
        <f>X2/$V$2</f>
        <v>0.16244725738396623</v>
      </c>
      <c r="Z2">
        <v>1886</v>
      </c>
      <c r="AA2" s="8" t="s">
        <v>33</v>
      </c>
      <c r="AB2">
        <v>215</v>
      </c>
      <c r="AC2" s="6">
        <f t="shared" ref="AC2:AC10" si="0">AB2/$Z$2</f>
        <v>0.11399787910922587</v>
      </c>
      <c r="AF2">
        <v>11459</v>
      </c>
      <c r="AG2" s="8" t="s">
        <v>4</v>
      </c>
      <c r="AH2" s="8">
        <v>2471</v>
      </c>
      <c r="AI2" s="6">
        <f>AH2/$AF$2</f>
        <v>0.21563836285888821</v>
      </c>
      <c r="AJ2">
        <v>11220</v>
      </c>
      <c r="AK2" s="8" t="s">
        <v>4</v>
      </c>
      <c r="AL2" s="12">
        <v>1333</v>
      </c>
      <c r="AM2" s="6">
        <f>AL2/$AJ$2</f>
        <v>0.11880570409982175</v>
      </c>
      <c r="AN2" s="6"/>
      <c r="AO2">
        <v>11409</v>
      </c>
      <c r="AP2" s="8" t="s">
        <v>4</v>
      </c>
      <c r="AQ2" s="8">
        <v>1195</v>
      </c>
      <c r="AR2" s="6">
        <f>AQ2/$AO$2</f>
        <v>0.10474187045315102</v>
      </c>
    </row>
    <row r="3" spans="1:44" x14ac:dyDescent="0.25">
      <c r="E3" t="s">
        <v>24</v>
      </c>
      <c r="F3">
        <v>2503</v>
      </c>
      <c r="G3" s="5">
        <f>F3/A2 *100</f>
        <v>6.291632104165096</v>
      </c>
      <c r="H3" s="9" t="s">
        <v>24</v>
      </c>
      <c r="I3">
        <v>1082</v>
      </c>
      <c r="J3" s="6">
        <f t="shared" ref="J3:J10" si="1">(I3/$B$2)</f>
        <v>8.0915345498055638E-2</v>
      </c>
      <c r="K3" s="8" t="s">
        <v>24</v>
      </c>
      <c r="L3">
        <v>732</v>
      </c>
      <c r="M3" s="6">
        <f t="shared" ref="M3:M10" si="2">(L3/$C$2)</f>
        <v>5.5809698078682524E-2</v>
      </c>
      <c r="N3" s="8" t="s">
        <v>6</v>
      </c>
      <c r="O3">
        <v>745</v>
      </c>
      <c r="P3" s="6">
        <f t="shared" ref="P3:P10" si="3">(O3/$D$2)</f>
        <v>5.6036103798420459E-2</v>
      </c>
      <c r="S3" s="8" t="s">
        <v>24</v>
      </c>
      <c r="T3">
        <v>250</v>
      </c>
      <c r="U3" s="6">
        <f t="shared" ref="U3:U10" si="4">(T3/$R$2)</f>
        <v>0.13068478829064298</v>
      </c>
      <c r="W3" s="8" t="s">
        <v>23</v>
      </c>
      <c r="X3">
        <v>199</v>
      </c>
      <c r="Y3" s="11">
        <f t="shared" ref="Y3:Y11" si="5">X3/$V$2</f>
        <v>0.10495780590717299</v>
      </c>
      <c r="AA3" s="8" t="s">
        <v>18</v>
      </c>
      <c r="AB3">
        <v>177</v>
      </c>
      <c r="AC3" s="6">
        <f t="shared" si="0"/>
        <v>9.3849416755037121E-2</v>
      </c>
      <c r="AG3" s="8" t="s">
        <v>24</v>
      </c>
      <c r="AH3" s="8">
        <v>832</v>
      </c>
      <c r="AI3" s="6">
        <f t="shared" ref="AI3:AI9" si="6">AH3/$AF$2</f>
        <v>7.2606684701980978E-2</v>
      </c>
      <c r="AK3" s="8" t="s">
        <v>15</v>
      </c>
      <c r="AL3" s="12">
        <v>712</v>
      </c>
      <c r="AM3" s="6">
        <f t="shared" ref="AM3:AM10" si="7">AL3/$AJ$2</f>
        <v>6.3458110516934049E-2</v>
      </c>
      <c r="AN3" s="6"/>
      <c r="AP3" s="8" t="s">
        <v>6</v>
      </c>
      <c r="AQ3" s="8">
        <v>648</v>
      </c>
      <c r="AR3" s="6">
        <f t="shared" ref="AR3:AR10" si="8">AQ3/$AO$2</f>
        <v>5.6797265316855111E-2</v>
      </c>
    </row>
    <row r="4" spans="1:44" x14ac:dyDescent="0.25">
      <c r="E4" t="s">
        <v>6</v>
      </c>
      <c r="F4">
        <v>2162</v>
      </c>
      <c r="G4" s="5">
        <f>F4/A2 *100</f>
        <v>5.4344820652037304</v>
      </c>
      <c r="H4" s="8" t="s">
        <v>6</v>
      </c>
      <c r="I4">
        <v>743</v>
      </c>
      <c r="J4" s="6">
        <f t="shared" si="1"/>
        <v>5.5563864792102902E-2</v>
      </c>
      <c r="K4" s="8" t="s">
        <v>15</v>
      </c>
      <c r="L4">
        <v>722</v>
      </c>
      <c r="M4" s="6">
        <f t="shared" si="2"/>
        <v>5.5047270509301617E-2</v>
      </c>
      <c r="N4" s="8" t="s">
        <v>5</v>
      </c>
      <c r="O4">
        <v>689</v>
      </c>
      <c r="P4" s="6">
        <f t="shared" si="3"/>
        <v>5.182399398270026E-2</v>
      </c>
      <c r="S4" s="8" t="s">
        <v>4</v>
      </c>
      <c r="T4">
        <v>166</v>
      </c>
      <c r="U4" s="6">
        <f t="shared" si="4"/>
        <v>8.6774699424986931E-2</v>
      </c>
      <c r="W4" s="8" t="s">
        <v>25</v>
      </c>
      <c r="X4">
        <v>165</v>
      </c>
      <c r="Y4" s="11">
        <f t="shared" si="5"/>
        <v>8.7025316455696208E-2</v>
      </c>
      <c r="AA4" s="8" t="s">
        <v>4</v>
      </c>
      <c r="AB4">
        <v>161</v>
      </c>
      <c r="AC4" s="6">
        <f t="shared" si="0"/>
        <v>8.5365853658536592E-2</v>
      </c>
      <c r="AG4" s="8" t="s">
        <v>15</v>
      </c>
      <c r="AH4" s="8">
        <v>634</v>
      </c>
      <c r="AI4" s="6">
        <f t="shared" si="6"/>
        <v>5.5327690025307616E-2</v>
      </c>
      <c r="AK4" s="8" t="s">
        <v>24</v>
      </c>
      <c r="AL4" s="12">
        <v>635</v>
      </c>
      <c r="AM4" s="6">
        <f t="shared" si="7"/>
        <v>5.659536541889483E-2</v>
      </c>
      <c r="AN4" s="6"/>
      <c r="AP4" s="8" t="s">
        <v>15</v>
      </c>
      <c r="AQ4" s="8">
        <v>618</v>
      </c>
      <c r="AR4" s="6">
        <f t="shared" si="8"/>
        <v>5.4167762292926636E-2</v>
      </c>
    </row>
    <row r="5" spans="1:44" x14ac:dyDescent="0.25">
      <c r="E5" t="s">
        <v>7</v>
      </c>
      <c r="F5">
        <v>2047</v>
      </c>
      <c r="G5" s="5">
        <f>F5/$A2 *100</f>
        <v>5.1454138702460845</v>
      </c>
      <c r="H5" t="s">
        <v>7</v>
      </c>
      <c r="I5">
        <v>676</v>
      </c>
      <c r="J5" s="6">
        <f t="shared" si="1"/>
        <v>5.0553395154053243E-2</v>
      </c>
      <c r="K5" t="s">
        <v>6</v>
      </c>
      <c r="L5">
        <v>674</v>
      </c>
      <c r="M5" s="6">
        <f t="shared" si="2"/>
        <v>5.1387618176273256E-2</v>
      </c>
      <c r="N5" t="s">
        <v>8</v>
      </c>
      <c r="O5">
        <v>666</v>
      </c>
      <c r="P5" s="6">
        <f t="shared" si="3"/>
        <v>5.0094020308386611E-2</v>
      </c>
      <c r="S5" t="s">
        <v>6</v>
      </c>
      <c r="T5">
        <v>153</v>
      </c>
      <c r="U5" s="6">
        <f t="shared" si="4"/>
        <v>7.9979090433873495E-2</v>
      </c>
      <c r="W5" t="s">
        <v>33</v>
      </c>
      <c r="X5">
        <v>145</v>
      </c>
      <c r="Y5" s="11">
        <f t="shared" si="5"/>
        <v>7.6476793248945144E-2</v>
      </c>
      <c r="AA5" t="s">
        <v>34</v>
      </c>
      <c r="AB5">
        <v>129</v>
      </c>
      <c r="AC5" s="6">
        <f t="shared" si="0"/>
        <v>6.8398727465535519E-2</v>
      </c>
      <c r="AG5" t="s">
        <v>6</v>
      </c>
      <c r="AH5">
        <v>590</v>
      </c>
      <c r="AI5" s="6">
        <f t="shared" si="6"/>
        <v>5.1487913430491319E-2</v>
      </c>
      <c r="AK5" t="s">
        <v>8</v>
      </c>
      <c r="AL5" s="10">
        <v>574</v>
      </c>
      <c r="AM5" s="6">
        <f t="shared" si="7"/>
        <v>5.1158645276292332E-2</v>
      </c>
      <c r="AN5" s="6"/>
      <c r="AP5" t="s">
        <v>24</v>
      </c>
      <c r="AQ5">
        <v>596</v>
      </c>
      <c r="AR5" s="6">
        <f t="shared" si="8"/>
        <v>5.2239460075379086E-2</v>
      </c>
    </row>
    <row r="6" spans="1:44" x14ac:dyDescent="0.25">
      <c r="E6" t="s">
        <v>8</v>
      </c>
      <c r="F6">
        <v>1776</v>
      </c>
      <c r="G6" s="5">
        <f>F6/$A2 *100</f>
        <v>4.4642183847371992</v>
      </c>
      <c r="H6" t="s">
        <v>8</v>
      </c>
      <c r="I6">
        <v>501</v>
      </c>
      <c r="J6" s="6">
        <f t="shared" si="1"/>
        <v>3.7466347591983251E-2</v>
      </c>
      <c r="K6" t="s">
        <v>8</v>
      </c>
      <c r="L6">
        <v>609</v>
      </c>
      <c r="M6" s="6">
        <f t="shared" si="2"/>
        <v>4.6431838975297346E-2</v>
      </c>
      <c r="N6" t="s">
        <v>15</v>
      </c>
      <c r="O6">
        <v>649</v>
      </c>
      <c r="P6" s="6">
        <f t="shared" si="3"/>
        <v>4.8815344114328696E-2</v>
      </c>
      <c r="S6" t="s">
        <v>25</v>
      </c>
      <c r="T6">
        <v>151</v>
      </c>
      <c r="U6" s="6">
        <f t="shared" si="4"/>
        <v>7.8933612127548347E-2</v>
      </c>
      <c r="W6" t="s">
        <v>6</v>
      </c>
      <c r="X6">
        <v>136</v>
      </c>
      <c r="Y6" s="11">
        <f t="shared" si="5"/>
        <v>7.1729957805907171E-2</v>
      </c>
      <c r="AA6" t="s">
        <v>6</v>
      </c>
      <c r="AB6">
        <v>97</v>
      </c>
      <c r="AC6" s="6">
        <f t="shared" si="0"/>
        <v>5.1431601272534468E-2</v>
      </c>
      <c r="AG6" t="s">
        <v>26</v>
      </c>
      <c r="AH6">
        <v>339</v>
      </c>
      <c r="AI6" s="6">
        <f t="shared" si="6"/>
        <v>2.958373331006196E-2</v>
      </c>
      <c r="AK6" t="s">
        <v>6</v>
      </c>
      <c r="AL6" s="10">
        <v>538</v>
      </c>
      <c r="AM6" s="6">
        <f t="shared" si="7"/>
        <v>4.7950089126559715E-2</v>
      </c>
      <c r="AN6" s="6"/>
      <c r="AP6" t="s">
        <v>8</v>
      </c>
      <c r="AQ6">
        <v>587</v>
      </c>
      <c r="AR6" s="6">
        <f t="shared" si="8"/>
        <v>5.1450609168200545E-2</v>
      </c>
    </row>
    <row r="7" spans="1:44" x14ac:dyDescent="0.25">
      <c r="E7" t="s">
        <v>13</v>
      </c>
      <c r="F7">
        <v>1637</v>
      </c>
      <c r="G7" s="5">
        <f>F7/$A2 *100</f>
        <v>4.1148229143101327</v>
      </c>
      <c r="H7" t="s">
        <v>13</v>
      </c>
      <c r="I7">
        <v>575</v>
      </c>
      <c r="J7" s="6">
        <f t="shared" si="1"/>
        <v>4.3000299132515706E-2</v>
      </c>
      <c r="K7" t="s">
        <v>13</v>
      </c>
      <c r="L7">
        <v>531</v>
      </c>
      <c r="M7" s="6">
        <f t="shared" si="2"/>
        <v>4.0484903934126258E-2</v>
      </c>
      <c r="N7" t="s">
        <v>18</v>
      </c>
      <c r="O7">
        <v>535</v>
      </c>
      <c r="P7" s="6">
        <f t="shared" si="3"/>
        <v>4.0240691989469723E-2</v>
      </c>
      <c r="S7" t="s">
        <v>18</v>
      </c>
      <c r="T7">
        <v>125</v>
      </c>
      <c r="U7" s="6">
        <f t="shared" si="4"/>
        <v>6.5342394145321489E-2</v>
      </c>
      <c r="W7" t="s">
        <v>24</v>
      </c>
      <c r="X7">
        <v>97</v>
      </c>
      <c r="Y7" s="11">
        <f t="shared" si="5"/>
        <v>5.1160337552742616E-2</v>
      </c>
      <c r="AA7" t="s">
        <v>26</v>
      </c>
      <c r="AB7">
        <v>54</v>
      </c>
      <c r="AC7" s="6">
        <f t="shared" si="0"/>
        <v>2.863202545068929E-2</v>
      </c>
      <c r="AG7" t="s">
        <v>27</v>
      </c>
      <c r="AH7">
        <v>144</v>
      </c>
      <c r="AI7" s="6">
        <f t="shared" si="6"/>
        <v>1.2566541583035169E-2</v>
      </c>
      <c r="AK7" t="s">
        <v>26</v>
      </c>
      <c r="AL7" s="10">
        <v>277</v>
      </c>
      <c r="AM7" s="6">
        <f t="shared" si="7"/>
        <v>2.4688057040998218E-2</v>
      </c>
      <c r="AN7" s="6"/>
      <c r="AP7" t="s">
        <v>26</v>
      </c>
      <c r="AQ7">
        <v>227</v>
      </c>
      <c r="AR7" s="6">
        <f t="shared" si="8"/>
        <v>1.9896572881058814E-2</v>
      </c>
    </row>
    <row r="8" spans="1:44" x14ac:dyDescent="0.25">
      <c r="H8" s="5" t="s">
        <v>26</v>
      </c>
      <c r="I8">
        <v>397</v>
      </c>
      <c r="J8" s="6">
        <f t="shared" si="1"/>
        <v>2.9688902183667366E-2</v>
      </c>
      <c r="K8" s="5" t="s">
        <v>26</v>
      </c>
      <c r="L8">
        <v>327</v>
      </c>
      <c r="M8" s="6">
        <f t="shared" si="2"/>
        <v>2.4931381518755718E-2</v>
      </c>
      <c r="N8" s="5" t="s">
        <v>26</v>
      </c>
      <c r="O8">
        <v>281</v>
      </c>
      <c r="P8" s="6">
        <f t="shared" si="3"/>
        <v>2.1135765325310266E-2</v>
      </c>
      <c r="S8" t="s">
        <v>26</v>
      </c>
      <c r="T8">
        <v>58</v>
      </c>
      <c r="U8" s="6">
        <f t="shared" si="4"/>
        <v>3.0318870883429168E-2</v>
      </c>
      <c r="W8" t="s">
        <v>26</v>
      </c>
      <c r="X8">
        <v>50</v>
      </c>
      <c r="Y8" s="11">
        <f t="shared" si="5"/>
        <v>2.6371308016877638E-2</v>
      </c>
      <c r="AA8" t="s">
        <v>27</v>
      </c>
      <c r="AB8">
        <v>45</v>
      </c>
      <c r="AC8" s="6">
        <f t="shared" si="0"/>
        <v>2.386002120890774E-2</v>
      </c>
      <c r="AG8" s="8" t="s">
        <v>29</v>
      </c>
      <c r="AH8" s="8">
        <v>1073</v>
      </c>
      <c r="AI8" s="6">
        <f t="shared" si="6"/>
        <v>9.3638188323588445E-2</v>
      </c>
      <c r="AK8" t="s">
        <v>27</v>
      </c>
      <c r="AL8" s="10">
        <v>172</v>
      </c>
      <c r="AM8" s="6">
        <f t="shared" si="7"/>
        <v>1.5329768270944741E-2</v>
      </c>
      <c r="AN8" s="6"/>
      <c r="AP8" t="s">
        <v>27</v>
      </c>
      <c r="AQ8">
        <v>188</v>
      </c>
      <c r="AR8" s="6">
        <f t="shared" si="8"/>
        <v>1.6478218949951794E-2</v>
      </c>
    </row>
    <row r="9" spans="1:44" x14ac:dyDescent="0.25">
      <c r="H9" s="5" t="s">
        <v>27</v>
      </c>
      <c r="I9">
        <v>159</v>
      </c>
      <c r="J9" s="6">
        <f t="shared" si="1"/>
        <v>1.1890517499252169E-2</v>
      </c>
      <c r="K9" s="5" t="s">
        <v>27</v>
      </c>
      <c r="L9">
        <v>194</v>
      </c>
      <c r="M9" s="6">
        <f t="shared" si="2"/>
        <v>1.479109484598963E-2</v>
      </c>
      <c r="N9" s="5" t="s">
        <v>27</v>
      </c>
      <c r="O9">
        <v>233</v>
      </c>
      <c r="P9" s="6">
        <f t="shared" si="3"/>
        <v>1.7525385483264384E-2</v>
      </c>
      <c r="S9" t="s">
        <v>27</v>
      </c>
      <c r="T9">
        <v>15</v>
      </c>
      <c r="U9" s="6">
        <f t="shared" si="4"/>
        <v>7.8410872974385773E-3</v>
      </c>
      <c r="W9" t="s">
        <v>27</v>
      </c>
      <c r="X9">
        <v>22</v>
      </c>
      <c r="Y9" s="11">
        <f t="shared" si="5"/>
        <v>1.1603375527426161E-2</v>
      </c>
      <c r="AA9" s="8" t="s">
        <v>29</v>
      </c>
      <c r="AB9" s="8">
        <f>SUM(AB6:AB8)</f>
        <v>196</v>
      </c>
      <c r="AC9" s="6">
        <f t="shared" si="0"/>
        <v>0.10392364793213149</v>
      </c>
      <c r="AG9" t="s">
        <v>32</v>
      </c>
      <c r="AH9">
        <v>296</v>
      </c>
      <c r="AI9" s="6">
        <f t="shared" si="6"/>
        <v>2.5831224365127848E-2</v>
      </c>
      <c r="AK9" s="8" t="s">
        <v>29</v>
      </c>
      <c r="AL9" s="12">
        <f>SUM(AL6:AL8)</f>
        <v>987</v>
      </c>
      <c r="AM9" s="6">
        <f t="shared" si="7"/>
        <v>8.7967914438502673E-2</v>
      </c>
      <c r="AN9" s="6"/>
      <c r="AP9" s="8" t="s">
        <v>29</v>
      </c>
      <c r="AQ9" s="8">
        <v>1063</v>
      </c>
      <c r="AR9" s="6">
        <f t="shared" si="8"/>
        <v>9.3172057147865722E-2</v>
      </c>
    </row>
    <row r="10" spans="1:44" ht="15.75" thickBot="1" x14ac:dyDescent="0.3">
      <c r="H10" s="9" t="s">
        <v>29</v>
      </c>
      <c r="I10">
        <v>1299</v>
      </c>
      <c r="J10" s="6">
        <f t="shared" si="1"/>
        <v>9.7143284475022434E-2</v>
      </c>
      <c r="K10" s="9" t="s">
        <v>29</v>
      </c>
      <c r="L10">
        <v>1195</v>
      </c>
      <c r="M10" s="6">
        <f t="shared" si="2"/>
        <v>9.1110094541018607E-2</v>
      </c>
      <c r="N10" s="9" t="s">
        <v>29</v>
      </c>
      <c r="O10">
        <v>1259</v>
      </c>
      <c r="P10" s="6">
        <f t="shared" si="3"/>
        <v>9.4697254606995115E-2</v>
      </c>
      <c r="S10" s="8" t="s">
        <v>28</v>
      </c>
      <c r="T10" s="8">
        <v>226</v>
      </c>
      <c r="U10" s="6">
        <f t="shared" si="4"/>
        <v>0.11813904861474124</v>
      </c>
      <c r="W10" s="8" t="s">
        <v>29</v>
      </c>
      <c r="X10" s="8">
        <v>208</v>
      </c>
      <c r="Y10" s="11">
        <f t="shared" si="5"/>
        <v>0.10970464135021098</v>
      </c>
      <c r="AA10" t="s">
        <v>24</v>
      </c>
      <c r="AB10">
        <v>93</v>
      </c>
      <c r="AC10" s="6">
        <f t="shared" si="0"/>
        <v>4.9310710498409335E-2</v>
      </c>
      <c r="AK10" t="s">
        <v>32</v>
      </c>
      <c r="AL10" s="10">
        <v>296</v>
      </c>
      <c r="AM10" s="6">
        <f t="shared" si="7"/>
        <v>2.6381461675579324E-2</v>
      </c>
      <c r="AN10" s="6"/>
      <c r="AP10" t="s">
        <v>32</v>
      </c>
      <c r="AQ10">
        <v>331</v>
      </c>
      <c r="AR10" s="6">
        <f t="shared" si="8"/>
        <v>2.9012183364010867E-2</v>
      </c>
    </row>
    <row r="11" spans="1:44" ht="45" x14ac:dyDescent="0.25">
      <c r="A11" s="16" t="s">
        <v>60</v>
      </c>
      <c r="B11" s="19" t="s">
        <v>61</v>
      </c>
      <c r="W11" t="s">
        <v>32</v>
      </c>
      <c r="X11">
        <v>89</v>
      </c>
      <c r="Y11" s="11">
        <f t="shared" si="5"/>
        <v>4.6940928270042197E-2</v>
      </c>
      <c r="AC11" s="6"/>
    </row>
    <row r="12" spans="1:44" ht="15.75" thickBot="1" x14ac:dyDescent="0.3">
      <c r="A12" s="20">
        <v>48564</v>
      </c>
      <c r="B12" s="15">
        <v>222552</v>
      </c>
      <c r="AC12" s="6"/>
    </row>
    <row r="17" spans="12:20" ht="15.75" thickBot="1" x14ac:dyDescent="0.3"/>
    <row r="18" spans="12:20" ht="60" x14ac:dyDescent="0.25">
      <c r="L18" s="16" t="s">
        <v>55</v>
      </c>
      <c r="M18" s="13">
        <v>1913</v>
      </c>
      <c r="P18" s="16" t="s">
        <v>56</v>
      </c>
      <c r="Q18" s="13">
        <v>1896</v>
      </c>
      <c r="S18" s="16" t="s">
        <v>58</v>
      </c>
      <c r="T18" s="13">
        <v>1886</v>
      </c>
    </row>
    <row r="19" spans="12:20" ht="60" x14ac:dyDescent="0.25">
      <c r="L19" s="17" t="s">
        <v>54</v>
      </c>
      <c r="M19" s="14">
        <v>11459</v>
      </c>
      <c r="P19" s="17" t="s">
        <v>57</v>
      </c>
      <c r="Q19" s="14">
        <v>11220</v>
      </c>
      <c r="S19" s="17" t="s">
        <v>59</v>
      </c>
      <c r="T19" s="14">
        <v>11409</v>
      </c>
    </row>
    <row r="20" spans="12:20" ht="45.75" thickBot="1" x14ac:dyDescent="0.3">
      <c r="L20" s="18" t="s">
        <v>1</v>
      </c>
      <c r="M20" s="15">
        <f>SUM(M18:M19)</f>
        <v>13372</v>
      </c>
      <c r="P20" s="18" t="s">
        <v>52</v>
      </c>
      <c r="Q20" s="15">
        <f>SUM(Q18:Q19)</f>
        <v>13116</v>
      </c>
      <c r="S20" s="18" t="s">
        <v>53</v>
      </c>
      <c r="T20" s="15">
        <f>SUM(T18:T19)</f>
        <v>13295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2023-10-25T14:00:32Z</dcterms:created>
  <dcterms:modified xsi:type="dcterms:W3CDTF">2023-10-31T15:47:04Z</dcterms:modified>
</cp:coreProperties>
</file>