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7 NIDA\NIDA_GIT\MADT8101_Customer_Analytics\HW_final\05 - Customer Segmentation\data\"/>
    </mc:Choice>
  </mc:AlternateContent>
  <xr:revisionPtr revIDLastSave="0" documentId="13_ncr:1_{82510EF0-9DFC-4B69-906F-2CB49BB965F6}" xr6:coauthVersionLast="47" xr6:coauthVersionMax="47" xr10:uidLastSave="{00000000-0000-0000-0000-000000000000}"/>
  <bookViews>
    <workbookView xWindow="10236" yWindow="36" windowWidth="20808" windowHeight="16584" activeTab="1" xr2:uid="{59B62813-9FA2-4E60-A369-860362F92AE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  <c r="D7" i="1"/>
  <c r="E7" i="1"/>
  <c r="F7" i="1"/>
  <c r="G7" i="1"/>
  <c r="B7" i="1"/>
  <c r="C8" i="2"/>
  <c r="C9" i="2"/>
  <c r="H2" i="2"/>
  <c r="H5" i="2"/>
  <c r="H7" i="2"/>
  <c r="H3" i="2"/>
  <c r="H4" i="2"/>
  <c r="H6" i="2"/>
  <c r="H8" i="2"/>
  <c r="D9" i="2"/>
  <c r="D8" i="2"/>
  <c r="E9" i="2"/>
  <c r="E8" i="2"/>
</calcChain>
</file>

<file path=xl/sharedStrings.xml><?xml version="1.0" encoding="utf-8"?>
<sst xmlns="http://schemas.openxmlformats.org/spreadsheetml/2006/main" count="20" uniqueCount="20">
  <si>
    <t>Segment</t>
  </si>
  <si>
    <t>Loyal High-Spenders</t>
  </si>
  <si>
    <t>Occasional Big-Spenders</t>
  </si>
  <si>
    <t>Online Value Shoppers</t>
  </si>
  <si>
    <t>Frequent Online Shoppers</t>
  </si>
  <si>
    <t>Sum</t>
  </si>
  <si>
    <t>Timeline</t>
  </si>
  <si>
    <t>Values</t>
  </si>
  <si>
    <t>Forecast</t>
  </si>
  <si>
    <t>Lower Confidence Bound</t>
  </si>
  <si>
    <t>Upper Confidence Bound</t>
  </si>
  <si>
    <t>Statistic</t>
  </si>
  <si>
    <t>Value</t>
  </si>
  <si>
    <t>Alpha</t>
  </si>
  <si>
    <t>Beta</t>
  </si>
  <si>
    <t>Gamma</t>
  </si>
  <si>
    <t>MASE</t>
  </si>
  <si>
    <t>SMAPE</t>
  </si>
  <si>
    <t>MAE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</si>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</sst>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5" formatCode="_(* #,##0_);_(* \(#,##0\);_(* &quot;-&quot;??_);_(@_)"/>
    <numFmt numFmtId="169" formatCode="[$-409]d/mmm/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center" vertical="top"/>
    </xf>
    <xf numFmtId="165" fontId="0" fillId="0" borderId="0" xfId="1" applyNumberFormat="1" applyFont="1"/>
    <xf numFmtId="0" fontId="2" fillId="0" borderId="0" xfId="0" applyFont="1" applyFill="1" applyBorder="1" applyAlignment="1">
      <alignment horizontal="center" vertical="top"/>
    </xf>
    <xf numFmtId="165" fontId="0" fillId="0" borderId="0" xfId="0" applyNumberFormat="1"/>
    <xf numFmtId="169" fontId="2" fillId="0" borderId="1" xfId="0" applyNumberFormat="1" applyFont="1" applyBorder="1" applyAlignment="1">
      <alignment horizontal="center" vertical="top"/>
    </xf>
    <xf numFmtId="169" fontId="0" fillId="0" borderId="0" xfId="0" applyNumberFormat="1"/>
    <xf numFmtId="4" fontId="0" fillId="0" borderId="0" xfId="0" applyNumberFormat="1"/>
  </cellXfs>
  <cellStyles count="2">
    <cellStyle name="Comma" xfId="1" builtinId="3"/>
    <cellStyle name="Normal" xfId="0" builtinId="0"/>
  </cellStyles>
  <dxfs count="6">
    <dxf>
      <numFmt numFmtId="4" formatCode="#,##0.00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9" formatCode="[$-409]d/mmm/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Values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Sheet2!$B$2:$B$9</c:f>
              <c:numCache>
                <c:formatCode>_(* #,##0_);_(* \(#,##0\);_(* "-"??_);_(@_)</c:formatCode>
                <c:ptCount val="8"/>
                <c:pt idx="0">
                  <c:v>284000098610</c:v>
                </c:pt>
                <c:pt idx="1">
                  <c:v>192895128200</c:v>
                </c:pt>
                <c:pt idx="2">
                  <c:v>176558080200</c:v>
                </c:pt>
                <c:pt idx="3">
                  <c:v>189686228600</c:v>
                </c:pt>
                <c:pt idx="4">
                  <c:v>125703027200</c:v>
                </c:pt>
                <c:pt idx="5">
                  <c:v>137107400000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4F-49AF-86B4-0A5CCA470CC1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Forecast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Sheet2!$A$2:$A$9</c:f>
              <c:numCache>
                <c:formatCode>[$-409]d/mmm/yy;@</c:formatCode>
                <c:ptCount val="8"/>
                <c:pt idx="0">
                  <c:v>44651</c:v>
                </c:pt>
                <c:pt idx="1">
                  <c:v>44742</c:v>
                </c:pt>
                <c:pt idx="2">
                  <c:v>44834</c:v>
                </c:pt>
                <c:pt idx="3">
                  <c:v>44926</c:v>
                </c:pt>
                <c:pt idx="4">
                  <c:v>45016</c:v>
                </c:pt>
                <c:pt idx="5">
                  <c:v>45107</c:v>
                </c:pt>
                <c:pt idx="6">
                  <c:v>45199</c:v>
                </c:pt>
                <c:pt idx="7">
                  <c:v>45291</c:v>
                </c:pt>
              </c:numCache>
            </c:numRef>
          </c:cat>
          <c:val>
            <c:numRef>
              <c:f>Sheet2!$C$2:$C$9</c:f>
              <c:numCache>
                <c:formatCode>General</c:formatCode>
                <c:ptCount val="8"/>
                <c:pt idx="5" formatCode="_(* #,##0_);_(* \(#,##0\);_(* &quot;-&quot;??_);_(@_)">
                  <c:v>137107400000</c:v>
                </c:pt>
                <c:pt idx="6" formatCode="_(* #,##0_);_(* \(#,##0\);_(* &quot;-&quot;??_);_(@_)">
                  <c:v>104662501883.23961</c:v>
                </c:pt>
                <c:pt idx="7" formatCode="_(* #,##0_);_(* \(#,##0\);_(* &quot;-&quot;??_);_(@_)">
                  <c:v>81574223648.713608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4F-49AF-86B4-0A5CCA470CC1}"/>
            </c:ext>
          </c:extLst>
        </c:ser>
        <c:ser>
          <c:idx val="2"/>
          <c:order val="2"/>
          <c:tx>
            <c:strRef>
              <c:f>Sheet2!$D$1</c:f>
              <c:strCache>
                <c:ptCount val="1"/>
                <c:pt idx="0">
                  <c:v>Lower Confidence Bound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Sheet2!$A$2:$A$9</c:f>
              <c:numCache>
                <c:formatCode>[$-409]d/mmm/yy;@</c:formatCode>
                <c:ptCount val="8"/>
                <c:pt idx="0">
                  <c:v>44651</c:v>
                </c:pt>
                <c:pt idx="1">
                  <c:v>44742</c:v>
                </c:pt>
                <c:pt idx="2">
                  <c:v>44834</c:v>
                </c:pt>
                <c:pt idx="3">
                  <c:v>44926</c:v>
                </c:pt>
                <c:pt idx="4">
                  <c:v>45016</c:v>
                </c:pt>
                <c:pt idx="5">
                  <c:v>45107</c:v>
                </c:pt>
                <c:pt idx="6">
                  <c:v>45199</c:v>
                </c:pt>
                <c:pt idx="7">
                  <c:v>45291</c:v>
                </c:pt>
              </c:numCache>
            </c:numRef>
          </c:cat>
          <c:val>
            <c:numRef>
              <c:f>Sheet2!$D$2:$D$9</c:f>
              <c:numCache>
                <c:formatCode>General</c:formatCode>
                <c:ptCount val="8"/>
                <c:pt idx="5" formatCode="_(* #,##0_);_(* \(#,##0\);_(* &quot;-&quot;??_);_(@_)">
                  <c:v>137107400000</c:v>
                </c:pt>
                <c:pt idx="6" formatCode="_(* #,##0_);_(* \(#,##0\);_(* &quot;-&quot;??_);_(@_)">
                  <c:v>36751303351.472183</c:v>
                </c:pt>
                <c:pt idx="7" formatCode="_(* #,##0_);_(* \(#,##0\);_(* &quot;-&quot;??_);_(@_)">
                  <c:v>5532775385.4099274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44F-49AF-86B4-0A5CCA470CC1}"/>
            </c:ext>
          </c:extLst>
        </c:ser>
        <c:ser>
          <c:idx val="3"/>
          <c:order val="3"/>
          <c:tx>
            <c:strRef>
              <c:f>Sheet2!$E$1</c:f>
              <c:strCache>
                <c:ptCount val="1"/>
                <c:pt idx="0">
                  <c:v>Upper Confidence Bound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Sheet2!$A$2:$A$9</c:f>
              <c:numCache>
                <c:formatCode>[$-409]d/mmm/yy;@</c:formatCode>
                <c:ptCount val="8"/>
                <c:pt idx="0">
                  <c:v>44651</c:v>
                </c:pt>
                <c:pt idx="1">
                  <c:v>44742</c:v>
                </c:pt>
                <c:pt idx="2">
                  <c:v>44834</c:v>
                </c:pt>
                <c:pt idx="3">
                  <c:v>44926</c:v>
                </c:pt>
                <c:pt idx="4">
                  <c:v>45016</c:v>
                </c:pt>
                <c:pt idx="5">
                  <c:v>45107</c:v>
                </c:pt>
                <c:pt idx="6">
                  <c:v>45199</c:v>
                </c:pt>
                <c:pt idx="7">
                  <c:v>45291</c:v>
                </c:pt>
              </c:numCache>
            </c:numRef>
          </c:cat>
          <c:val>
            <c:numRef>
              <c:f>Sheet2!$E$2:$E$9</c:f>
              <c:numCache>
                <c:formatCode>General</c:formatCode>
                <c:ptCount val="8"/>
                <c:pt idx="5" formatCode="_(* #,##0_);_(* \(#,##0\);_(* &quot;-&quot;??_);_(@_)">
                  <c:v>137107400000</c:v>
                </c:pt>
                <c:pt idx="6" formatCode="_(* #,##0_);_(* \(#,##0\);_(* &quot;-&quot;??_);_(@_)">
                  <c:v>172573700415.00702</c:v>
                </c:pt>
                <c:pt idx="7" formatCode="_(* #,##0_);_(* \(#,##0\);_(* &quot;-&quot;??_);_(@_)">
                  <c:v>157615671912.01727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44F-49AF-86B4-0A5CCA470C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5445952"/>
        <c:axId val="1906652991"/>
      </c:lineChart>
      <c:catAx>
        <c:axId val="285445952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652991"/>
        <c:crosses val="autoZero"/>
        <c:auto val="1"/>
        <c:lblAlgn val="ctr"/>
        <c:lblOffset val="100"/>
        <c:noMultiLvlLbl val="0"/>
      </c:catAx>
      <c:valAx>
        <c:axId val="1906652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44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906780</xdr:colOff>
      <xdr:row>12</xdr:row>
      <xdr:rowOff>19050</xdr:rowOff>
    </xdr:from>
    <xdr:to>
      <xdr:col>10</xdr:col>
      <xdr:colOff>139065</xdr:colOff>
      <xdr:row>32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500185-DC66-9EB9-5040-34D5E88971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DE347A-4EBC-4606-808E-133E7CE3A1B0}" name="Table1" displayName="Table1" ref="A1:E9" totalsRowShown="0">
  <autoFilter ref="A1:E9" xr:uid="{47DE347A-4EBC-4606-808E-133E7CE3A1B0}"/>
  <tableColumns count="5">
    <tableColumn id="1" xr3:uid="{4870C598-EB6E-42AE-BDF5-63D57E0F5D36}" name="Timeline" dataDxfId="5"/>
    <tableColumn id="2" xr3:uid="{8819B855-F272-47D8-85B8-32911A6B90A5}" name="Values" dataDxfId="4"/>
    <tableColumn id="3" xr3:uid="{2B9869B3-B594-4998-AE60-6B814AD82C91}" name="Forecast" dataDxfId="3"/>
    <tableColumn id="4" xr3:uid="{948CCCFC-340A-4537-8E92-4C302030D7A7}" name="Lower Confidence Bound" dataDxfId="2"/>
    <tableColumn id="5" xr3:uid="{33FFFE89-1259-47C6-B05F-B4913EFCBA69}" name="Upper Confidence Bound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588FF5-D6D7-4DEF-A0FB-B7F18AB9E11D}" name="Table2" displayName="Table2" ref="G1:H8" totalsRowShown="0">
  <autoFilter ref="G1:H8" xr:uid="{4A588FF5-D6D7-4DEF-A0FB-B7F18AB9E11D}"/>
  <tableColumns count="2">
    <tableColumn id="1" xr3:uid="{1DED21FC-36BD-4647-8AD9-96592BCBE060}" name="Statistic"/>
    <tableColumn id="2" xr3:uid="{E6546BAB-08D7-4EC2-8520-CBE98E5C33FA}" name="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D9A0B-F9CC-42A6-9736-CFF5F76ADA51}">
  <dimension ref="A1:G7"/>
  <sheetViews>
    <sheetView workbookViewId="0">
      <selection activeCell="B5" sqref="A1:G5"/>
    </sheetView>
  </sheetViews>
  <sheetFormatPr defaultRowHeight="14.4" x14ac:dyDescent="0.3"/>
  <cols>
    <col min="1" max="1" width="24.44140625" customWidth="1"/>
    <col min="2" max="7" width="16.44140625" customWidth="1"/>
  </cols>
  <sheetData>
    <row r="1" spans="1:7" x14ac:dyDescent="0.3">
      <c r="A1" s="1" t="s">
        <v>0</v>
      </c>
      <c r="B1" s="5">
        <v>44651</v>
      </c>
      <c r="C1" s="5">
        <v>44742</v>
      </c>
      <c r="D1" s="5">
        <v>44834</v>
      </c>
      <c r="E1" s="5">
        <v>44926</v>
      </c>
      <c r="F1" s="5">
        <v>45016</v>
      </c>
      <c r="G1" s="5">
        <v>45107</v>
      </c>
    </row>
    <row r="2" spans="1:7" x14ac:dyDescent="0.3">
      <c r="A2" s="1" t="s">
        <v>1</v>
      </c>
      <c r="B2" s="2">
        <v>62310250410</v>
      </c>
      <c r="C2" s="2">
        <v>68017046700</v>
      </c>
      <c r="D2" s="2">
        <v>72999148100</v>
      </c>
      <c r="E2" s="2">
        <v>53347283200</v>
      </c>
      <c r="F2" s="2">
        <v>46385331800</v>
      </c>
      <c r="G2" s="2">
        <v>58706092500</v>
      </c>
    </row>
    <row r="3" spans="1:7" x14ac:dyDescent="0.3">
      <c r="A3" s="1" t="s">
        <v>2</v>
      </c>
      <c r="B3" s="2">
        <v>90221782200</v>
      </c>
      <c r="C3" s="2">
        <v>66374824000</v>
      </c>
      <c r="D3" s="2">
        <v>55640035200</v>
      </c>
      <c r="E3" s="2">
        <v>48926590000</v>
      </c>
      <c r="F3" s="2">
        <v>33173472400</v>
      </c>
      <c r="G3" s="2">
        <v>30930863500</v>
      </c>
    </row>
    <row r="4" spans="1:7" x14ac:dyDescent="0.3">
      <c r="A4" s="1" t="s">
        <v>3</v>
      </c>
      <c r="B4" s="2">
        <v>23610959900</v>
      </c>
      <c r="C4" s="2">
        <v>13795481500</v>
      </c>
      <c r="D4" s="2">
        <v>11212475600</v>
      </c>
      <c r="E4" s="2">
        <v>21727228500</v>
      </c>
      <c r="F4" s="2">
        <v>10435891800</v>
      </c>
      <c r="G4" s="2">
        <v>10484451000</v>
      </c>
    </row>
    <row r="5" spans="1:7" x14ac:dyDescent="0.3">
      <c r="A5" s="1" t="s">
        <v>4</v>
      </c>
      <c r="B5" s="2">
        <v>107857106100</v>
      </c>
      <c r="C5" s="2">
        <v>44707776000</v>
      </c>
      <c r="D5" s="2">
        <v>36706421300</v>
      </c>
      <c r="E5" s="2">
        <v>65685126900</v>
      </c>
      <c r="F5" s="2">
        <v>35708331200</v>
      </c>
      <c r="G5" s="2">
        <v>36985993000</v>
      </c>
    </row>
    <row r="7" spans="1:7" x14ac:dyDescent="0.3">
      <c r="A7" s="3" t="s">
        <v>5</v>
      </c>
      <c r="B7" s="4">
        <f>SUM(B2:B5)</f>
        <v>284000098610</v>
      </c>
      <c r="C7" s="4">
        <f t="shared" ref="C7:G7" si="0">SUM(C2:C5)</f>
        <v>192895128200</v>
      </c>
      <c r="D7" s="4">
        <f t="shared" si="0"/>
        <v>176558080200</v>
      </c>
      <c r="E7" s="4">
        <f t="shared" si="0"/>
        <v>189686228600</v>
      </c>
      <c r="F7" s="4">
        <f t="shared" si="0"/>
        <v>125703027200</v>
      </c>
      <c r="G7" s="4">
        <f t="shared" si="0"/>
        <v>137107400000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6473A-9B20-45D7-AA22-D41143B71EF4}">
  <dimension ref="A1:H9"/>
  <sheetViews>
    <sheetView tabSelected="1" workbookViewId="0">
      <selection activeCell="J9" sqref="J9"/>
    </sheetView>
  </sheetViews>
  <sheetFormatPr defaultRowHeight="14.4" x14ac:dyDescent="0.3"/>
  <cols>
    <col min="1" max="1" width="10" customWidth="1"/>
    <col min="2" max="3" width="15.5546875" bestFit="1" customWidth="1"/>
    <col min="4" max="4" width="24" customWidth="1"/>
    <col min="5" max="5" width="24.109375" customWidth="1"/>
    <col min="7" max="7" width="9.44140625" customWidth="1"/>
    <col min="8" max="8" width="17.109375" customWidth="1"/>
  </cols>
  <sheetData>
    <row r="1" spans="1:8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G1" t="s">
        <v>11</v>
      </c>
      <c r="H1" t="s">
        <v>12</v>
      </c>
    </row>
    <row r="2" spans="1:8" x14ac:dyDescent="0.3">
      <c r="A2" s="6">
        <v>44651</v>
      </c>
      <c r="B2" s="4">
        <v>284000098610</v>
      </c>
      <c r="G2" t="s">
        <v>13</v>
      </c>
      <c r="H2" s="7">
        <f>_xlfn.FORECAST.ETS.STAT($B$2:$B$7,$A$2:$A$7,1,1,1)</f>
        <v>0.5</v>
      </c>
    </row>
    <row r="3" spans="1:8" x14ac:dyDescent="0.3">
      <c r="A3" s="6">
        <v>44742</v>
      </c>
      <c r="B3" s="4">
        <v>192895128200</v>
      </c>
      <c r="G3" t="s">
        <v>14</v>
      </c>
      <c r="H3" s="7">
        <f>_xlfn.FORECAST.ETS.STAT($B$2:$B$7,$A$2:$A$7,2,1,1)</f>
        <v>1E-3</v>
      </c>
    </row>
    <row r="4" spans="1:8" x14ac:dyDescent="0.3">
      <c r="A4" s="6">
        <v>44834</v>
      </c>
      <c r="B4" s="4">
        <v>176558080200</v>
      </c>
      <c r="G4" t="s">
        <v>15</v>
      </c>
      <c r="H4" s="7">
        <f>_xlfn.FORECAST.ETS.STAT($B$2:$B$7,$A$2:$A$7,3,1,1)</f>
        <v>2.2204460492503131E-16</v>
      </c>
    </row>
    <row r="5" spans="1:8" x14ac:dyDescent="0.3">
      <c r="A5" s="6">
        <v>44926</v>
      </c>
      <c r="B5" s="4">
        <v>189686228600</v>
      </c>
      <c r="G5" t="s">
        <v>16</v>
      </c>
      <c r="H5" s="7">
        <f>_xlfn.FORECAST.ETS.STAT($B$2:$B$7,$A$2:$A$7,4,1,1)</f>
        <v>0.71223694949732463</v>
      </c>
    </row>
    <row r="6" spans="1:8" x14ac:dyDescent="0.3">
      <c r="A6" s="6">
        <v>45016</v>
      </c>
      <c r="B6" s="4">
        <v>125703027200</v>
      </c>
      <c r="G6" t="s">
        <v>17</v>
      </c>
      <c r="H6" s="7">
        <f>_xlfn.FORECAST.ETS.STAT($B$2:$B$7,$A$2:$A$7,5,1,1)</f>
        <v>0.1558095219133255</v>
      </c>
    </row>
    <row r="7" spans="1:8" x14ac:dyDescent="0.3">
      <c r="A7" s="6">
        <v>45107</v>
      </c>
      <c r="B7" s="4">
        <v>137107400000</v>
      </c>
      <c r="C7" s="4">
        <v>137107400000</v>
      </c>
      <c r="D7" s="4">
        <v>137107400000</v>
      </c>
      <c r="E7" s="4">
        <v>137107400000</v>
      </c>
      <c r="G7" t="s">
        <v>18</v>
      </c>
      <c r="H7" s="7">
        <f>_xlfn.FORECAST.ETS.STAT($B$2:$B$7,$A$2:$A$7,6,1,1)</f>
        <v>27913668737.469837</v>
      </c>
    </row>
    <row r="8" spans="1:8" x14ac:dyDescent="0.3">
      <c r="A8" s="6">
        <v>45199</v>
      </c>
      <c r="C8" s="4">
        <f>_xlfn.FORECAST.ETS(A8,$B$2:$B$7,$A$2:$A$7,1,1)</f>
        <v>104662501883.23961</v>
      </c>
      <c r="D8" s="4">
        <f>C8-_xlfn.FORECAST.ETS.CONFINT(A8,$B$2:$B$7,$A$2:$A$7,0.95,1,1)</f>
        <v>36751303351.472183</v>
      </c>
      <c r="E8" s="4">
        <f>C8+_xlfn.FORECAST.ETS.CONFINT(A8,$B$2:$B$7,$A$2:$A$7,0.95,1,1)</f>
        <v>172573700415.00702</v>
      </c>
      <c r="G8" t="s">
        <v>19</v>
      </c>
      <c r="H8" s="7">
        <f>_xlfn.FORECAST.ETS.STAT($B$2:$B$7,$A$2:$A$7,7,1,1)</f>
        <v>34649207366.789551</v>
      </c>
    </row>
    <row r="9" spans="1:8" x14ac:dyDescent="0.3">
      <c r="A9" s="6">
        <v>45291</v>
      </c>
      <c r="C9" s="4">
        <f>_xlfn.FORECAST.ETS(A9,$B$2:$B$7,$A$2:$A$7,1,1)</f>
        <v>81574223648.713608</v>
      </c>
      <c r="D9" s="4">
        <f>C9-_xlfn.FORECAST.ETS.CONFINT(A9,$B$2:$B$7,$A$2:$A$7,0.95,1,1)</f>
        <v>5532775385.4099274</v>
      </c>
      <c r="E9" s="4">
        <f>C9+_xlfn.FORECAST.ETS.CONFINT(A9,$B$2:$B$7,$A$2:$A$7,0.95,1,1)</f>
        <v>157615671912.01727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Sorawit Sinlapanurak</dc:creator>
  <cp:lastModifiedBy>Sorawit Sinlapanurak</cp:lastModifiedBy>
  <dcterms:created xsi:type="dcterms:W3CDTF">2023-08-29T18:07:36Z</dcterms:created>
  <dcterms:modified xsi:type="dcterms:W3CDTF">2023-08-29T18:23:31Z</dcterms:modified>
</cp:coreProperties>
</file>