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/>
  </bookViews>
  <sheets>
    <sheet name="Sheet1" sheetId="1" r:id="rId1"/>
  </sheets>
  <definedNames>
    <definedName name="lead_time">Sheet1!$B$13:$C$15</definedName>
    <definedName name="daily_demand">Sheet1!$B$4:$C$8</definedName>
  </definedNames>
  <calcPr calcId="144525"/>
</workbook>
</file>

<file path=xl/sharedStrings.xml><?xml version="1.0" encoding="utf-8"?>
<sst xmlns="http://schemas.openxmlformats.org/spreadsheetml/2006/main" count="16">
  <si>
    <t>Inventory System</t>
  </si>
  <si>
    <t>Probability</t>
  </si>
  <si>
    <t>Cut off</t>
  </si>
  <si>
    <t>Demand</t>
  </si>
  <si>
    <t>RD assignemt for Daily Demand</t>
  </si>
  <si>
    <t>Lead Time</t>
  </si>
  <si>
    <t>RD assignment for Lead Time</t>
  </si>
  <si>
    <t>Simulation Table</t>
  </si>
  <si>
    <t>Day</t>
  </si>
  <si>
    <t>Demand (RD)</t>
  </si>
  <si>
    <t>Inventory - Start of day</t>
  </si>
  <si>
    <t>Inventory - End of day</t>
  </si>
  <si>
    <t>Shortage</t>
  </si>
  <si>
    <t>Ordered Units</t>
  </si>
  <si>
    <t>Lead Time (RD)</t>
  </si>
  <si>
    <t>Lead Time.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</si>
</sst>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26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5" borderId="14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4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" borderId="1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" borderId="8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4"/>
  <sheetViews>
    <sheetView tabSelected="1" workbookViewId="0">
      <selection activeCell="G21" sqref="G21"/>
    </sheetView>
  </sheetViews>
  <sheetFormatPr defaultColWidth="14.4285714285714" defaultRowHeight="15.75" customHeight="1"/>
  <cols>
    <col min="4" max="4" width="21.4285714285714" customWidth="1"/>
    <col min="5" max="5" width="20.7142857142857" customWidth="1"/>
  </cols>
  <sheetData>
    <row r="1" ht="12.75" spans="1:26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spans="1:26">
      <c r="A2" s="5"/>
      <c r="B2" s="5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spans="1:26">
      <c r="A3" s="6" t="s">
        <v>1</v>
      </c>
      <c r="B3" s="6" t="s">
        <v>2</v>
      </c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spans="1:26">
      <c r="A4" s="7">
        <v>0.1</v>
      </c>
      <c r="B4" s="7">
        <v>0</v>
      </c>
      <c r="C4" s="7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spans="1:26">
      <c r="A5" s="7">
        <v>0.25</v>
      </c>
      <c r="B5" s="7">
        <f t="shared" ref="B5:B8" si="0">B4+A4</f>
        <v>0.1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spans="1:26">
      <c r="A6" s="7">
        <v>0.35</v>
      </c>
      <c r="B6" s="7">
        <f t="shared" si="0"/>
        <v>0.35</v>
      </c>
      <c r="C6" s="7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spans="1:26">
      <c r="A7" s="7">
        <v>0.21</v>
      </c>
      <c r="B7" s="7">
        <f t="shared" si="0"/>
        <v>0.7</v>
      </c>
      <c r="C7" s="7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spans="1:26">
      <c r="A8" s="7">
        <v>0.09</v>
      </c>
      <c r="B8" s="7">
        <f t="shared" si="0"/>
        <v>0.91</v>
      </c>
      <c r="C8" s="7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spans="1:26">
      <c r="A9" s="1" t="s">
        <v>4</v>
      </c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spans="1:26">
      <c r="A12" s="6" t="s">
        <v>1</v>
      </c>
      <c r="B12" s="6" t="s">
        <v>2</v>
      </c>
      <c r="C12" s="6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spans="1:26">
      <c r="A13" s="7">
        <v>0.6</v>
      </c>
      <c r="B13" s="7">
        <v>0</v>
      </c>
      <c r="C13" s="7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spans="1:26">
      <c r="A14" s="7">
        <v>0.3</v>
      </c>
      <c r="B14" s="7">
        <f t="shared" ref="B14:B15" si="1">B13+A13</f>
        <v>0.6</v>
      </c>
      <c r="C14" s="7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spans="1:26">
      <c r="A15" s="7">
        <v>0.1</v>
      </c>
      <c r="B15" s="7">
        <f t="shared" si="1"/>
        <v>0.9</v>
      </c>
      <c r="C15" s="7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spans="1:26">
      <c r="A16" s="1" t="s">
        <v>6</v>
      </c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spans="1:26">
      <c r="A17" s="7"/>
      <c r="B17" s="7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" spans="1:26">
      <c r="A18" s="8" t="s">
        <v>7</v>
      </c>
      <c r="B18" s="2"/>
      <c r="C18" s="2"/>
      <c r="D18" s="2"/>
      <c r="E18" s="2"/>
      <c r="F18" s="2"/>
      <c r="G18" s="2"/>
      <c r="H18" s="2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spans="1:26">
      <c r="A19" s="6" t="s">
        <v>8</v>
      </c>
      <c r="B19" s="6" t="s">
        <v>9</v>
      </c>
      <c r="C19" s="6" t="s">
        <v>3</v>
      </c>
      <c r="D19" s="6" t="s">
        <v>10</v>
      </c>
      <c r="E19" s="6" t="s">
        <v>11</v>
      </c>
      <c r="F19" s="6" t="s">
        <v>12</v>
      </c>
      <c r="G19" s="6" t="s">
        <v>13</v>
      </c>
      <c r="H19" s="6" t="s">
        <v>14</v>
      </c>
      <c r="I19" s="6" t="s">
        <v>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spans="1:26">
      <c r="A20" s="7"/>
      <c r="B20" s="7"/>
      <c r="C20" s="7"/>
      <c r="D20" s="7"/>
      <c r="E20" s="7"/>
      <c r="F20" s="7"/>
      <c r="G20" s="7">
        <v>8</v>
      </c>
      <c r="H20" s="7"/>
      <c r="I20" s="7">
        <v>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spans="1:26">
      <c r="A21" s="7">
        <v>1</v>
      </c>
      <c r="B21" s="7">
        <f ca="1" t="shared" ref="B21:B40" si="2">ROUND(RAND(),2)</f>
        <v>0.12</v>
      </c>
      <c r="C21" s="7">
        <f ca="1">VLOOKUP(B21,daily_demand,2)</f>
        <v>1</v>
      </c>
      <c r="D21" s="7">
        <v>3</v>
      </c>
      <c r="E21" s="7">
        <f ca="1" t="shared" ref="E21:E40" si="3">IF(AND(D21&gt;0,D21&gt;C21),D21-C21,0)</f>
        <v>2</v>
      </c>
      <c r="F21" s="7">
        <f ca="1">IF(D21&lt;C21,ABS(D21-C21),0)</f>
        <v>0</v>
      </c>
      <c r="G21" s="7">
        <f ca="1" t="shared" ref="G21:G22" si="4">IF(MOD(A21,5)=0,11-E21,IF(I21="","",IF(I21&gt;=0,G20,"")))</f>
        <v>8</v>
      </c>
      <c r="H21" s="9" t="str">
        <f ca="1">IF(G25=0,"",ROUND(RAND(),1))</f>
        <v/>
      </c>
      <c r="I21" s="7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 spans="1:26">
      <c r="A22" s="7">
        <v>2</v>
      </c>
      <c r="B22" s="7">
        <f ca="1" t="shared" si="2"/>
        <v>0.46</v>
      </c>
      <c r="C22" s="7">
        <f ca="1">VLOOKUP(B22,daily_demand,2)</f>
        <v>2</v>
      </c>
      <c r="D22" s="7">
        <f ca="1" t="shared" ref="D22:D40" si="5">IF(I22=0,E21+G20-F21,E21)</f>
        <v>10</v>
      </c>
      <c r="E22" s="7">
        <f ca="1" t="shared" si="3"/>
        <v>8</v>
      </c>
      <c r="F22" s="7">
        <f ca="1" t="shared" ref="F22:F40" si="6">IF(D22&lt;C22,ABS(D22-C22)+F21,0)</f>
        <v>0</v>
      </c>
      <c r="G22" s="7">
        <f ca="1" t="shared" si="4"/>
        <v>8</v>
      </c>
      <c r="H22" s="10"/>
      <c r="I22" s="7">
        <f>IF(MOD(A21,5)=0,VLOOKUP(H22,lead_time,2),IF(I21&gt;0,IF(I21="","",I21-1),""))</f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spans="1:26">
      <c r="A23" s="7">
        <v>3</v>
      </c>
      <c r="B23" s="7">
        <f ca="1" t="shared" si="2"/>
        <v>0.84</v>
      </c>
      <c r="C23" s="7">
        <f ca="1">VLOOKUP(B23,daily_demand,2)</f>
        <v>3</v>
      </c>
      <c r="D23" s="7">
        <f ca="1" t="shared" si="5"/>
        <v>8</v>
      </c>
      <c r="E23" s="7">
        <f ca="1" t="shared" si="3"/>
        <v>5</v>
      </c>
      <c r="F23" s="7">
        <f ca="1" t="shared" si="6"/>
        <v>0</v>
      </c>
      <c r="G23" s="7"/>
      <c r="H23" s="10"/>
      <c r="I23" s="7" t="str">
        <f>IF(MOD(A22,5)=0,VLOOKUP(H23,lead_time,2),IF(I22&gt;0,IF(I22="","",I22-1),""))</f>
        <v/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spans="1:26">
      <c r="A24" s="7">
        <v>4</v>
      </c>
      <c r="B24" s="7">
        <f ca="1" t="shared" si="2"/>
        <v>0.13</v>
      </c>
      <c r="C24" s="7">
        <f ca="1">VLOOKUP(B24,daily_demand,2)</f>
        <v>1</v>
      </c>
      <c r="D24" s="7">
        <f ca="1" t="shared" si="5"/>
        <v>5</v>
      </c>
      <c r="E24" s="7">
        <f ca="1" t="shared" si="3"/>
        <v>4</v>
      </c>
      <c r="F24" s="7">
        <f ca="1" t="shared" si="6"/>
        <v>0</v>
      </c>
      <c r="G24" s="7" t="str">
        <f ca="1">IF(MOD(A24,5)=0,11-E24,IF(I24="","",IF(I24&gt;=0,G23,"")))</f>
        <v/>
      </c>
      <c r="H24" s="10"/>
      <c r="I24" s="7" t="str">
        <f>IF(MOD(A23,5)=0,VLOOKUP(H24,lead_time,2),IF(I23&gt;0,IF(I23="","",I23-1),""))</f>
        <v/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spans="1:26">
      <c r="A25" s="7">
        <v>5</v>
      </c>
      <c r="B25" s="7">
        <f ca="1" t="shared" si="2"/>
        <v>0.42</v>
      </c>
      <c r="C25" s="7">
        <f ca="1">VLOOKUP(B25,daily_demand,2)</f>
        <v>2</v>
      </c>
      <c r="D25" s="7">
        <f ca="1" t="shared" si="5"/>
        <v>4</v>
      </c>
      <c r="E25" s="7">
        <f ca="1" t="shared" si="3"/>
        <v>2</v>
      </c>
      <c r="F25" s="7">
        <f ca="1" t="shared" si="6"/>
        <v>0</v>
      </c>
      <c r="G25" s="7"/>
      <c r="H25" s="11"/>
      <c r="I25" s="7" t="str">
        <f>IF(MOD(A24,5)=0,VLOOKUP(H25,lead_time,2),IF(I24&gt;0,IF(I24="","",I24-1),""))</f>
        <v/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spans="1:26">
      <c r="A26" s="7">
        <v>6</v>
      </c>
      <c r="B26" s="7">
        <f ca="1" t="shared" si="2"/>
        <v>0.62</v>
      </c>
      <c r="C26" s="7">
        <f ca="1">VLOOKUP(B26,daily_demand,2)</f>
        <v>2</v>
      </c>
      <c r="D26" s="7">
        <f ca="1" t="shared" si="5"/>
        <v>2</v>
      </c>
      <c r="E26" s="7">
        <f ca="1" t="shared" si="3"/>
        <v>0</v>
      </c>
      <c r="F26" s="7">
        <f ca="1" t="shared" si="6"/>
        <v>0</v>
      </c>
      <c r="G26" s="7">
        <f ca="1" t="shared" ref="G26:G40" si="7">IF(MOD(A26,5)=0,11-E26,IF(I26="","",IF(I26&gt;=0,G25,"")))</f>
        <v>0</v>
      </c>
      <c r="H26" s="9">
        <f ca="1">ROUND(RAND(),1)</f>
        <v>1</v>
      </c>
      <c r="I26" s="7">
        <f ca="1">IF(MOD(A25,5)=0,VLOOKUP(H26,lead_time,2),IF(I25&gt;0,IF(I25="","",I25-1),""))</f>
        <v>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spans="1:26">
      <c r="A27" s="7">
        <v>7</v>
      </c>
      <c r="B27" s="7">
        <f ca="1" t="shared" si="2"/>
        <v>0.85</v>
      </c>
      <c r="C27" s="7">
        <f ca="1">VLOOKUP(B27,daily_demand,2)</f>
        <v>3</v>
      </c>
      <c r="D27" s="7">
        <f ca="1" t="shared" si="5"/>
        <v>0</v>
      </c>
      <c r="E27" s="7">
        <f ca="1" t="shared" si="3"/>
        <v>0</v>
      </c>
      <c r="F27" s="7">
        <f ca="1" t="shared" si="6"/>
        <v>3</v>
      </c>
      <c r="G27" s="7">
        <f ca="1" t="shared" si="7"/>
        <v>0</v>
      </c>
      <c r="H27" s="10"/>
      <c r="I27" s="7">
        <f ca="1">IF(MOD(A26,5)=0,VLOOKUP(H27,lead_time,2),IF(I26&gt;0,IF(I26="","",I26-1),""))</f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spans="1:26">
      <c r="A28" s="7">
        <v>8</v>
      </c>
      <c r="B28" s="7">
        <f ca="1" t="shared" si="2"/>
        <v>0.31</v>
      </c>
      <c r="C28" s="7">
        <f ca="1">VLOOKUP(B28,daily_demand,2)</f>
        <v>1</v>
      </c>
      <c r="D28" s="7">
        <f ca="1" t="shared" si="5"/>
        <v>0</v>
      </c>
      <c r="E28" s="7">
        <f ca="1" t="shared" si="3"/>
        <v>0</v>
      </c>
      <c r="F28" s="7">
        <f ca="1" t="shared" si="6"/>
        <v>4</v>
      </c>
      <c r="G28" s="7">
        <f ca="1" t="shared" si="7"/>
        <v>0</v>
      </c>
      <c r="H28" s="10"/>
      <c r="I28" s="7">
        <f ca="1">IF(MOD(A27,5)=0,VLOOKUP(H28,lead_time,2),IF(I27&gt;0,IF(I27="","",I27-1),""))</f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spans="1:26">
      <c r="A29" s="7">
        <v>9</v>
      </c>
      <c r="B29" s="7">
        <f ca="1" t="shared" si="2"/>
        <v>0.66</v>
      </c>
      <c r="C29" s="7">
        <f ca="1">VLOOKUP(B29,daily_demand,2)</f>
        <v>2</v>
      </c>
      <c r="D29" s="7">
        <f ca="1" t="shared" si="5"/>
        <v>-4</v>
      </c>
      <c r="E29" s="7">
        <f ca="1" t="shared" si="3"/>
        <v>0</v>
      </c>
      <c r="F29" s="7">
        <f ca="1" t="shared" si="6"/>
        <v>10</v>
      </c>
      <c r="G29" s="7">
        <f ca="1" t="shared" si="7"/>
        <v>0</v>
      </c>
      <c r="H29" s="10"/>
      <c r="I29" s="7">
        <f ca="1">IF(MOD(A28,5)=0,VLOOKUP(H29,lead_time,2),IF(I28&gt;0,IF(I28="","",I28-1),""))</f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spans="1:26">
      <c r="A30" s="7">
        <v>10</v>
      </c>
      <c r="B30" s="7">
        <f ca="1" t="shared" si="2"/>
        <v>0.97</v>
      </c>
      <c r="C30" s="7">
        <f ca="1">VLOOKUP(B30,daily_demand,2)</f>
        <v>4</v>
      </c>
      <c r="D30" s="7">
        <f ca="1" t="shared" si="5"/>
        <v>0</v>
      </c>
      <c r="E30" s="7">
        <f ca="1" t="shared" si="3"/>
        <v>0</v>
      </c>
      <c r="F30" s="7">
        <f ca="1" t="shared" si="6"/>
        <v>14</v>
      </c>
      <c r="G30" s="7">
        <f ca="1" t="shared" si="7"/>
        <v>11</v>
      </c>
      <c r="H30" s="11"/>
      <c r="I30" s="7" t="str">
        <f ca="1">IF(MOD(A29,5)=0,VLOOKUP(H30,lead_time,2),IF(I29&gt;0,IF(I29="","",I29-1),""))</f>
        <v/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spans="1:26">
      <c r="A31" s="7">
        <v>11</v>
      </c>
      <c r="B31" s="7">
        <f ca="1" t="shared" si="2"/>
        <v>0.08</v>
      </c>
      <c r="C31" s="7">
        <f ca="1">VLOOKUP(B31,daily_demand,2)</f>
        <v>0</v>
      </c>
      <c r="D31" s="7">
        <f ca="1" t="shared" si="5"/>
        <v>0</v>
      </c>
      <c r="E31" s="7">
        <f ca="1" t="shared" si="3"/>
        <v>0</v>
      </c>
      <c r="F31" s="7">
        <f ca="1" t="shared" si="6"/>
        <v>0</v>
      </c>
      <c r="G31" s="7">
        <f ca="1" t="shared" si="7"/>
        <v>11</v>
      </c>
      <c r="H31" s="9">
        <f ca="1">ROUND(RAND(),1)</f>
        <v>0.1</v>
      </c>
      <c r="I31" s="7">
        <f ca="1">IF(MOD(A30,5)=0,VLOOKUP(H31,lead_time,2),IF(I30&gt;0,IF(I30="","",I30-1),""))</f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spans="1:26">
      <c r="A32" s="7">
        <v>12</v>
      </c>
      <c r="B32" s="7">
        <f ca="1" t="shared" si="2"/>
        <v>0.17</v>
      </c>
      <c r="C32" s="7">
        <f ca="1">VLOOKUP(B32,daily_demand,2)</f>
        <v>1</v>
      </c>
      <c r="D32" s="7">
        <f ca="1" t="shared" si="5"/>
        <v>11</v>
      </c>
      <c r="E32" s="7">
        <f ca="1" t="shared" si="3"/>
        <v>10</v>
      </c>
      <c r="F32" s="7">
        <f ca="1" t="shared" si="6"/>
        <v>0</v>
      </c>
      <c r="G32" s="7">
        <f ca="1" t="shared" si="7"/>
        <v>11</v>
      </c>
      <c r="H32" s="10"/>
      <c r="I32" s="7">
        <f ca="1">IF(MOD(A31,5)=0,VLOOKUP(H32,lead_time,2),IF(I31&gt;0,IF(I31="","",I31-1),""))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spans="1:26">
      <c r="A33" s="7">
        <v>13</v>
      </c>
      <c r="B33" s="7">
        <f ca="1" t="shared" si="2"/>
        <v>0.95</v>
      </c>
      <c r="C33" s="7">
        <f ca="1">VLOOKUP(B33,daily_demand,2)</f>
        <v>4</v>
      </c>
      <c r="D33" s="7">
        <f ca="1" t="shared" si="5"/>
        <v>10</v>
      </c>
      <c r="E33" s="7">
        <f ca="1" t="shared" si="3"/>
        <v>6</v>
      </c>
      <c r="F33" s="7">
        <f ca="1" t="shared" si="6"/>
        <v>0</v>
      </c>
      <c r="G33" s="7" t="str">
        <f ca="1" t="shared" si="7"/>
        <v/>
      </c>
      <c r="H33" s="10"/>
      <c r="I33" s="7" t="str">
        <f ca="1">IF(MOD(A32,5)=0,VLOOKUP(H33,lead_time,2),IF(I32&gt;0,IF(I32="","",I32-1),""))</f>
        <v/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spans="1:26">
      <c r="A34" s="7">
        <v>14</v>
      </c>
      <c r="B34" s="7">
        <f ca="1" t="shared" si="2"/>
        <v>0.82</v>
      </c>
      <c r="C34" s="7">
        <f ca="1">VLOOKUP(B34,daily_demand,2)</f>
        <v>3</v>
      </c>
      <c r="D34" s="7">
        <f ca="1" t="shared" si="5"/>
        <v>6</v>
      </c>
      <c r="E34" s="7">
        <f ca="1" t="shared" si="3"/>
        <v>3</v>
      </c>
      <c r="F34" s="7">
        <f ca="1" t="shared" si="6"/>
        <v>0</v>
      </c>
      <c r="G34" s="7" t="str">
        <f ca="1" t="shared" si="7"/>
        <v/>
      </c>
      <c r="H34" s="10"/>
      <c r="I34" s="7" t="str">
        <f ca="1">IF(MOD(A33,5)=0,VLOOKUP(H34,lead_time,2),IF(I33&gt;0,IF(I33="","",I33-1),""))</f>
        <v/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spans="1:26">
      <c r="A35" s="7">
        <v>15</v>
      </c>
      <c r="B35" s="7">
        <f ca="1" t="shared" si="2"/>
        <v>0.99</v>
      </c>
      <c r="C35" s="7">
        <f ca="1">VLOOKUP(B35,daily_demand,2)</f>
        <v>4</v>
      </c>
      <c r="D35" s="7">
        <f ca="1" t="shared" si="5"/>
        <v>3</v>
      </c>
      <c r="E35" s="7">
        <f ca="1" t="shared" si="3"/>
        <v>0</v>
      </c>
      <c r="F35" s="7">
        <f ca="1" t="shared" si="6"/>
        <v>1</v>
      </c>
      <c r="G35" s="7">
        <f ca="1" t="shared" si="7"/>
        <v>11</v>
      </c>
      <c r="H35" s="11"/>
      <c r="I35" s="7" t="str">
        <f ca="1">IF(MOD(A34,5)=0,VLOOKUP(H35,lead_time,2),IF(I34&gt;0,IF(I34="","",I34-1),""))</f>
        <v/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spans="1:26">
      <c r="A36" s="7">
        <v>16</v>
      </c>
      <c r="B36" s="7">
        <f ca="1" t="shared" si="2"/>
        <v>0.05</v>
      </c>
      <c r="C36" s="7">
        <f ca="1">VLOOKUP(B36,daily_demand,2)</f>
        <v>0</v>
      </c>
      <c r="D36" s="7">
        <f ca="1" t="shared" si="5"/>
        <v>0</v>
      </c>
      <c r="E36" s="7">
        <f ca="1" t="shared" si="3"/>
        <v>0</v>
      </c>
      <c r="F36" s="7">
        <f ca="1" t="shared" si="6"/>
        <v>0</v>
      </c>
      <c r="G36" s="7">
        <f ca="1" t="shared" si="7"/>
        <v>11</v>
      </c>
      <c r="H36" s="9">
        <f ca="1">ROUND(RAND(),1)</f>
        <v>0.7</v>
      </c>
      <c r="I36" s="7">
        <f ca="1">IF(MOD(A35,5)=0,VLOOKUP(H36,lead_time,2),IF(I35&gt;0,IF(I35="","",I35-1),""))</f>
        <v>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spans="1:26">
      <c r="A37" s="7">
        <v>17</v>
      </c>
      <c r="B37" s="7">
        <f ca="1" t="shared" si="2"/>
        <v>0.01</v>
      </c>
      <c r="C37" s="7">
        <f ca="1">VLOOKUP(B37,daily_demand,2)</f>
        <v>0</v>
      </c>
      <c r="D37" s="7">
        <f ca="1" t="shared" si="5"/>
        <v>0</v>
      </c>
      <c r="E37" s="7">
        <f ca="1" t="shared" si="3"/>
        <v>0</v>
      </c>
      <c r="F37" s="7">
        <f ca="1" t="shared" si="6"/>
        <v>0</v>
      </c>
      <c r="G37" s="7">
        <f ca="1" t="shared" si="7"/>
        <v>11</v>
      </c>
      <c r="H37" s="10"/>
      <c r="I37" s="7">
        <f ca="1">IF(MOD(A36,5)=0,VLOOKUP(H37,lead_time,2),IF(I36&gt;0,IF(I36="","",I36-1),""))</f>
        <v>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spans="1:26">
      <c r="A38" s="7">
        <v>18</v>
      </c>
      <c r="B38" s="7">
        <f ca="1" t="shared" si="2"/>
        <v>0.46</v>
      </c>
      <c r="C38" s="7">
        <f ca="1">VLOOKUP(B38,daily_demand,2)</f>
        <v>2</v>
      </c>
      <c r="D38" s="7">
        <f ca="1" t="shared" si="5"/>
        <v>11</v>
      </c>
      <c r="E38" s="7">
        <f ca="1" t="shared" si="3"/>
        <v>9</v>
      </c>
      <c r="F38" s="7">
        <f ca="1" t="shared" si="6"/>
        <v>0</v>
      </c>
      <c r="G38" s="7">
        <f ca="1" t="shared" si="7"/>
        <v>11</v>
      </c>
      <c r="H38" s="10"/>
      <c r="I38" s="7">
        <f ca="1">IF(MOD(A37,5)=0,VLOOKUP(H38,lead_time,2),IF(I37&gt;0,IF(I37="","",I37-1),""))</f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spans="1:26">
      <c r="A39" s="7">
        <v>19</v>
      </c>
      <c r="B39" s="7">
        <f ca="1" t="shared" si="2"/>
        <v>0.83</v>
      </c>
      <c r="C39" s="7">
        <f ca="1">VLOOKUP(B39,daily_demand,2)</f>
        <v>3</v>
      </c>
      <c r="D39" s="7">
        <f ca="1" t="shared" si="5"/>
        <v>9</v>
      </c>
      <c r="E39" s="7">
        <f ca="1" t="shared" si="3"/>
        <v>6</v>
      </c>
      <c r="F39" s="7">
        <f ca="1" t="shared" si="6"/>
        <v>0</v>
      </c>
      <c r="G39" s="7" t="str">
        <f ca="1" t="shared" si="7"/>
        <v/>
      </c>
      <c r="H39" s="10"/>
      <c r="I39" s="7" t="str">
        <f ca="1">IF(MOD(A38,5)=0,VLOOKUP(H39,lead_time,2),IF(I38&gt;0,IF(I38="","",I38-1),""))</f>
        <v/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spans="1:26">
      <c r="A40" s="7">
        <v>20</v>
      </c>
      <c r="B40" s="7">
        <f ca="1" t="shared" si="2"/>
        <v>0.52</v>
      </c>
      <c r="C40" s="7">
        <f ca="1">VLOOKUP(B40,daily_demand,2)</f>
        <v>2</v>
      </c>
      <c r="D40" s="7">
        <f ca="1" t="shared" si="5"/>
        <v>6</v>
      </c>
      <c r="E40" s="7">
        <f ca="1" t="shared" si="3"/>
        <v>4</v>
      </c>
      <c r="F40" s="7">
        <f ca="1" t="shared" si="6"/>
        <v>0</v>
      </c>
      <c r="G40" s="7">
        <f ca="1" t="shared" si="7"/>
        <v>7</v>
      </c>
      <c r="H40" s="11"/>
      <c r="I40" s="7" t="str">
        <f ca="1">IF(MOD(A39,5)=0,VLOOKUP(H40,lead_time,2),IF(I39&gt;0,IF(I39="","",I39-1),""))</f>
        <v/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8">
    <mergeCell ref="A1:C1"/>
    <mergeCell ref="A9:C9"/>
    <mergeCell ref="A16:C16"/>
    <mergeCell ref="A18:I18"/>
    <mergeCell ref="H21:H25"/>
    <mergeCell ref="H26:H30"/>
    <mergeCell ref="H31:H35"/>
    <mergeCell ref="H36:H40"/>
  </mergeCells>
  <printOptions horizontalCentered="1" gridLines="1"/>
  <pageMargins left="0.699305555555556" right="0.699305555555556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</cp:lastModifiedBy>
  <dcterms:created xsi:type="dcterms:W3CDTF">2019-04-23T09:32:05Z</dcterms:created>
  <dcterms:modified xsi:type="dcterms:W3CDTF">2019-04-23T09:41:43Z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