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name="Cutoff_2">Sheet1!$B$10:$C$13</definedName>
    <definedName name="Cutoff_3">Sheet1!$B$17:$C$20</definedName>
    <definedName name="cutoff_1">Sheet1!$B$3:$C$6</definedName>
  </definedNames>
  <calcPr/>
</workbook>
</file>

<file path=xl/sharedStrings.xml><?xml version="1.0" encoding="utf-8"?>
<sst xmlns="http://schemas.openxmlformats.org/spreadsheetml/2006/main" count="32" uniqueCount="21">
  <si>
    <t>ABLE</t>
  </si>
  <si>
    <t>BAKER</t>
  </si>
  <si>
    <t>Waiting</t>
  </si>
  <si>
    <t>Idle time</t>
  </si>
  <si>
    <t>Probability</t>
  </si>
  <si>
    <t>Cutoff</t>
  </si>
  <si>
    <t>IAT</t>
  </si>
  <si>
    <t>Call No</t>
  </si>
  <si>
    <t>RD for IAT</t>
  </si>
  <si>
    <t>AT</t>
  </si>
  <si>
    <t>RD for ST</t>
  </si>
  <si>
    <t>ST</t>
  </si>
  <si>
    <t>Serv Av</t>
  </si>
  <si>
    <t>ABLE Av</t>
  </si>
  <si>
    <t>BAKER Av</t>
  </si>
  <si>
    <t>TSB</t>
  </si>
  <si>
    <t>TSE</t>
  </si>
  <si>
    <t>Time</t>
  </si>
  <si>
    <t>Baker</t>
  </si>
  <si>
    <t>ST Distribution Table for ABLE</t>
  </si>
  <si>
    <t>ST Distribution Table for BAKER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</si>
</sst>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2.29"/>
    <col customWidth="1" min="3" max="3" width="9.71"/>
    <col customWidth="1" min="4" max="6" width="9.14"/>
    <col customWidth="1" min="7" max="7" width="9.86"/>
    <col customWidth="1" min="8" max="8" width="7.71"/>
    <col customWidth="1" min="9" max="9" width="6.43"/>
    <col customWidth="1" min="10" max="10" width="9.14"/>
    <col customWidth="1" min="11" max="12" width="7.57"/>
    <col customWidth="1" min="13" max="13" width="10.71"/>
    <col customWidth="1" min="14" max="14" width="10.43"/>
    <col customWidth="1" min="15" max="17" width="9.14"/>
    <col customWidth="1" min="18" max="18" width="6.71"/>
    <col customWidth="1" min="19" max="26" width="9.14"/>
  </cols>
  <sheetData>
    <row r="1">
      <c r="O1" t="s">
        <v>0</v>
      </c>
      <c r="Q1" t="s">
        <v>1</v>
      </c>
      <c r="S1" t="s">
        <v>2</v>
      </c>
      <c r="T1" t="s">
        <v>3</v>
      </c>
      <c r="U1" t="s">
        <v>3</v>
      </c>
    </row>
    <row r="2">
      <c r="A2" s="1" t="s">
        <v>4</v>
      </c>
      <c r="B2" s="1" t="s">
        <v>5</v>
      </c>
      <c r="C2" s="1" t="s">
        <v>6</v>
      </c>
      <c r="F2" t="s">
        <v>7</v>
      </c>
      <c r="G2" t="s">
        <v>8</v>
      </c>
      <c r="H2" t="s">
        <v>6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15</v>
      </c>
      <c r="R2" t="s">
        <v>16</v>
      </c>
      <c r="S2" t="s">
        <v>17</v>
      </c>
      <c r="T2" t="s">
        <v>0</v>
      </c>
      <c r="U2" t="s">
        <v>18</v>
      </c>
    </row>
    <row r="3">
      <c r="A3">
        <v>0.25</v>
      </c>
      <c r="B3">
        <v>0.0</v>
      </c>
      <c r="C3">
        <v>1.0</v>
      </c>
      <c r="F3">
        <v>1.0</v>
      </c>
      <c r="G3">
        <v>0.0</v>
      </c>
      <c r="H3">
        <v>0.0</v>
      </c>
      <c r="I3">
        <v>0.0</v>
      </c>
      <c r="J3">
        <f t="shared" ref="J3:J28" si="1">ROUND(RAND(),2)</f>
        <v>0.82</v>
      </c>
      <c r="K3">
        <v>3.0</v>
      </c>
      <c r="L3">
        <v>1.0</v>
      </c>
      <c r="M3">
        <v>3.0</v>
      </c>
      <c r="N3">
        <v>0.0</v>
      </c>
      <c r="O3">
        <v>0.0</v>
      </c>
      <c r="P3">
        <v>3.0</v>
      </c>
      <c r="S3">
        <v>0.0</v>
      </c>
      <c r="T3">
        <v>0.0</v>
      </c>
      <c r="U3">
        <v>0.0</v>
      </c>
    </row>
    <row r="4">
      <c r="A4">
        <v>0.4</v>
      </c>
      <c r="B4">
        <v>0.25</v>
      </c>
      <c r="C4">
        <v>2.0</v>
      </c>
      <c r="F4">
        <v>2.0</v>
      </c>
      <c r="G4">
        <f t="shared" ref="G4:G28" si="2">ROUND(RAND(),2)</f>
        <v>0.54</v>
      </c>
      <c r="H4">
        <f>VLOOKUP(G4,cutoff_1,2)</f>
        <v>2</v>
      </c>
      <c r="I4">
        <f t="shared" ref="I4:I28" si="3">I3+H4</f>
        <v>2</v>
      </c>
      <c r="J4">
        <f t="shared" si="1"/>
        <v>0.05</v>
      </c>
      <c r="K4">
        <f>IF(L4=1,VLOOKUP(J4,Cutoff_2,2),VLOOKUP(J4,Cutoff_3,2))</f>
        <v>3</v>
      </c>
      <c r="L4">
        <f t="shared" ref="L4:L28" si="4">IF(M3&lt;=I4,1,IF(M3&lt;=N3,1,2))</f>
        <v>2</v>
      </c>
      <c r="M4">
        <f t="shared" ref="M4:M28" si="5">IF(L4=1,I4+K4,M3)</f>
        <v>3</v>
      </c>
      <c r="N4">
        <f t="shared" ref="N4:N28" si="6">IF(L4=2,I4+K4,N3)</f>
        <v>5</v>
      </c>
      <c r="O4" t="str">
        <f t="shared" ref="O4:O28" si="7">IF(L4=1,IF(I4&lt;M3,M3,I4),"")</f>
        <v/>
      </c>
      <c r="P4" t="str">
        <f t="shared" ref="P4:P28" si="8">IF(O4="","",O4+K4)</f>
        <v/>
      </c>
      <c r="Q4">
        <f t="shared" ref="Q4:Q28" si="9">IF(L4=2,IF(I4&lt;N3,N3,I4),"")</f>
        <v>2</v>
      </c>
      <c r="R4">
        <f t="shared" ref="R4:R28" si="10">IF(Q4="","",Q4+K4)</f>
        <v>5</v>
      </c>
      <c r="S4">
        <f t="shared" ref="S4:S28" si="11">IF(L4=2,Q4-I4,O4-I4)</f>
        <v>0</v>
      </c>
      <c r="T4">
        <f t="shared" ref="T4:T28" si="12">IF(L4=1,O4-M3,0)</f>
        <v>0</v>
      </c>
      <c r="U4">
        <f t="shared" ref="U4:U28" si="13">IF(L4=2,Q4-N3,0)</f>
        <v>2</v>
      </c>
    </row>
    <row r="5">
      <c r="A5">
        <v>0.2</v>
      </c>
      <c r="B5">
        <v>0.65</v>
      </c>
      <c r="C5">
        <v>3.0</v>
      </c>
      <c r="F5">
        <v>3.0</v>
      </c>
      <c r="G5">
        <f t="shared" si="2"/>
        <v>0.82</v>
      </c>
      <c r="H5">
        <f>VLOOKUP(G5,cutoff_1,2)</f>
        <v>3</v>
      </c>
      <c r="I5">
        <f t="shared" si="3"/>
        <v>5</v>
      </c>
      <c r="J5">
        <f t="shared" si="1"/>
        <v>0.2</v>
      </c>
      <c r="K5">
        <f>IF(L5=1,VLOOKUP(J5,Cutoff_2,2),VLOOKUP(J5,Cutoff_3,2))</f>
        <v>2</v>
      </c>
      <c r="L5">
        <f t="shared" si="4"/>
        <v>1</v>
      </c>
      <c r="M5">
        <f t="shared" si="5"/>
        <v>7</v>
      </c>
      <c r="N5">
        <f t="shared" si="6"/>
        <v>5</v>
      </c>
      <c r="O5">
        <f t="shared" si="7"/>
        <v>5</v>
      </c>
      <c r="P5">
        <f t="shared" si="8"/>
        <v>7</v>
      </c>
      <c r="Q5" t="str">
        <f t="shared" si="9"/>
        <v/>
      </c>
      <c r="R5" t="str">
        <f t="shared" si="10"/>
        <v/>
      </c>
      <c r="S5">
        <f t="shared" si="11"/>
        <v>0</v>
      </c>
      <c r="T5">
        <f t="shared" si="12"/>
        <v>2</v>
      </c>
      <c r="U5">
        <f t="shared" si="13"/>
        <v>0</v>
      </c>
    </row>
    <row r="6">
      <c r="A6">
        <v>0.15</v>
      </c>
      <c r="B6">
        <v>0.85</v>
      </c>
      <c r="C6">
        <v>4.0</v>
      </c>
      <c r="F6">
        <v>4.0</v>
      </c>
      <c r="G6">
        <f t="shared" si="2"/>
        <v>0.08</v>
      </c>
      <c r="H6">
        <f>VLOOKUP(G6,cutoff_1,2)</f>
        <v>1</v>
      </c>
      <c r="I6">
        <f t="shared" si="3"/>
        <v>6</v>
      </c>
      <c r="J6">
        <f t="shared" si="1"/>
        <v>0.18</v>
      </c>
      <c r="K6">
        <f>IF(L6=1,VLOOKUP(J6,Cutoff_2,2),VLOOKUP(J6,Cutoff_3,2))</f>
        <v>3</v>
      </c>
      <c r="L6">
        <f t="shared" si="4"/>
        <v>2</v>
      </c>
      <c r="M6">
        <f t="shared" si="5"/>
        <v>7</v>
      </c>
      <c r="N6">
        <f t="shared" si="6"/>
        <v>9</v>
      </c>
      <c r="O6" t="str">
        <f t="shared" si="7"/>
        <v/>
      </c>
      <c r="P6" t="str">
        <f t="shared" si="8"/>
        <v/>
      </c>
      <c r="Q6">
        <f t="shared" si="9"/>
        <v>6</v>
      </c>
      <c r="R6">
        <f t="shared" si="10"/>
        <v>9</v>
      </c>
      <c r="S6">
        <f t="shared" si="11"/>
        <v>0</v>
      </c>
      <c r="T6">
        <f t="shared" si="12"/>
        <v>0</v>
      </c>
      <c r="U6">
        <f t="shared" si="13"/>
        <v>1</v>
      </c>
    </row>
    <row r="7">
      <c r="F7">
        <v>5.0</v>
      </c>
      <c r="G7">
        <f t="shared" si="2"/>
        <v>0.62</v>
      </c>
      <c r="H7">
        <f>VLOOKUP(G7,cutoff_1,2)</f>
        <v>2</v>
      </c>
      <c r="I7">
        <f t="shared" si="3"/>
        <v>8</v>
      </c>
      <c r="J7">
        <f t="shared" si="1"/>
        <v>0.16</v>
      </c>
      <c r="K7">
        <f>IF(L7=1,VLOOKUP(J7,Cutoff_2,2),VLOOKUP(J7,Cutoff_3,2))</f>
        <v>2</v>
      </c>
      <c r="L7">
        <f t="shared" si="4"/>
        <v>1</v>
      </c>
      <c r="M7">
        <f t="shared" si="5"/>
        <v>10</v>
      </c>
      <c r="N7">
        <f t="shared" si="6"/>
        <v>9</v>
      </c>
      <c r="O7">
        <f t="shared" si="7"/>
        <v>8</v>
      </c>
      <c r="P7">
        <f t="shared" si="8"/>
        <v>10</v>
      </c>
      <c r="Q7" t="str">
        <f t="shared" si="9"/>
        <v/>
      </c>
      <c r="R7" t="str">
        <f t="shared" si="10"/>
        <v/>
      </c>
      <c r="S7">
        <f t="shared" si="11"/>
        <v>0</v>
      </c>
      <c r="T7">
        <f t="shared" si="12"/>
        <v>1</v>
      </c>
      <c r="U7">
        <f t="shared" si="13"/>
        <v>0</v>
      </c>
    </row>
    <row r="8">
      <c r="A8" t="s">
        <v>19</v>
      </c>
      <c r="F8">
        <v>6.0</v>
      </c>
      <c r="G8">
        <f t="shared" si="2"/>
        <v>0.74</v>
      </c>
      <c r="H8">
        <f>VLOOKUP(G8,cutoff_1,2)</f>
        <v>3</v>
      </c>
      <c r="I8">
        <f t="shared" si="3"/>
        <v>11</v>
      </c>
      <c r="J8">
        <f t="shared" si="1"/>
        <v>0.81</v>
      </c>
      <c r="K8">
        <f>IF(L8=1,VLOOKUP(J8,Cutoff_2,2),VLOOKUP(J8,Cutoff_3,2))</f>
        <v>4</v>
      </c>
      <c r="L8">
        <f t="shared" si="4"/>
        <v>1</v>
      </c>
      <c r="M8">
        <f t="shared" si="5"/>
        <v>15</v>
      </c>
      <c r="N8">
        <f t="shared" si="6"/>
        <v>9</v>
      </c>
      <c r="O8">
        <f t="shared" si="7"/>
        <v>11</v>
      </c>
      <c r="P8">
        <f t="shared" si="8"/>
        <v>15</v>
      </c>
      <c r="Q8" t="str">
        <f t="shared" si="9"/>
        <v/>
      </c>
      <c r="R8" t="str">
        <f t="shared" si="10"/>
        <v/>
      </c>
      <c r="S8">
        <f t="shared" si="11"/>
        <v>0</v>
      </c>
      <c r="T8">
        <f t="shared" si="12"/>
        <v>1</v>
      </c>
      <c r="U8">
        <f t="shared" si="13"/>
        <v>0</v>
      </c>
    </row>
    <row r="9">
      <c r="A9" s="1" t="s">
        <v>4</v>
      </c>
      <c r="B9" s="1" t="s">
        <v>5</v>
      </c>
      <c r="C9" s="1" t="s">
        <v>11</v>
      </c>
      <c r="F9">
        <v>7.0</v>
      </c>
      <c r="G9">
        <f t="shared" si="2"/>
        <v>0.17</v>
      </c>
      <c r="H9">
        <f>VLOOKUP(G9,cutoff_1,2)</f>
        <v>1</v>
      </c>
      <c r="I9">
        <f t="shared" si="3"/>
        <v>12</v>
      </c>
      <c r="J9">
        <f t="shared" si="1"/>
        <v>0.53</v>
      </c>
      <c r="K9">
        <f>IF(L9=1,VLOOKUP(J9,Cutoff_2,2),VLOOKUP(J9,Cutoff_3,2))</f>
        <v>4</v>
      </c>
      <c r="L9">
        <f t="shared" si="4"/>
        <v>2</v>
      </c>
      <c r="M9">
        <f t="shared" si="5"/>
        <v>15</v>
      </c>
      <c r="N9">
        <f t="shared" si="6"/>
        <v>16</v>
      </c>
      <c r="O9" t="str">
        <f t="shared" si="7"/>
        <v/>
      </c>
      <c r="P9" t="str">
        <f t="shared" si="8"/>
        <v/>
      </c>
      <c r="Q9">
        <f t="shared" si="9"/>
        <v>12</v>
      </c>
      <c r="R9">
        <f t="shared" si="10"/>
        <v>16</v>
      </c>
      <c r="S9">
        <f t="shared" si="11"/>
        <v>0</v>
      </c>
      <c r="T9">
        <f t="shared" si="12"/>
        <v>0</v>
      </c>
      <c r="U9">
        <f t="shared" si="13"/>
        <v>3</v>
      </c>
    </row>
    <row r="10">
      <c r="A10">
        <v>0.3</v>
      </c>
      <c r="B10">
        <v>0.0</v>
      </c>
      <c r="C10">
        <v>2.0</v>
      </c>
      <c r="F10">
        <v>8.0</v>
      </c>
      <c r="G10">
        <f t="shared" si="2"/>
        <v>0.22</v>
      </c>
      <c r="H10">
        <f>VLOOKUP(G10,cutoff_1,2)</f>
        <v>1</v>
      </c>
      <c r="I10">
        <f t="shared" si="3"/>
        <v>13</v>
      </c>
      <c r="J10">
        <f t="shared" si="1"/>
        <v>0.54</v>
      </c>
      <c r="K10">
        <f>IF(L10=1,VLOOKUP(J10,Cutoff_2,2),VLOOKUP(J10,Cutoff_3,2))</f>
        <v>3</v>
      </c>
      <c r="L10">
        <f t="shared" si="4"/>
        <v>1</v>
      </c>
      <c r="M10">
        <f t="shared" si="5"/>
        <v>16</v>
      </c>
      <c r="N10">
        <f t="shared" si="6"/>
        <v>16</v>
      </c>
      <c r="O10">
        <f t="shared" si="7"/>
        <v>15</v>
      </c>
      <c r="P10">
        <f t="shared" si="8"/>
        <v>18</v>
      </c>
      <c r="Q10" t="str">
        <f t="shared" si="9"/>
        <v/>
      </c>
      <c r="R10" t="str">
        <f t="shared" si="10"/>
        <v/>
      </c>
      <c r="S10">
        <f t="shared" si="11"/>
        <v>2</v>
      </c>
      <c r="T10">
        <f t="shared" si="12"/>
        <v>0</v>
      </c>
      <c r="U10">
        <f t="shared" si="13"/>
        <v>0</v>
      </c>
    </row>
    <row r="11">
      <c r="A11">
        <v>0.28</v>
      </c>
      <c r="B11">
        <v>0.3</v>
      </c>
      <c r="C11">
        <v>3.0</v>
      </c>
      <c r="F11">
        <v>9.0</v>
      </c>
      <c r="G11">
        <f t="shared" si="2"/>
        <v>0.63</v>
      </c>
      <c r="H11">
        <f>VLOOKUP(G11,cutoff_1,2)</f>
        <v>2</v>
      </c>
      <c r="I11">
        <f t="shared" si="3"/>
        <v>15</v>
      </c>
      <c r="J11">
        <f t="shared" si="1"/>
        <v>0.73</v>
      </c>
      <c r="K11">
        <f>IF(L11=1,VLOOKUP(J11,Cutoff_2,2),VLOOKUP(J11,Cutoff_3,2))</f>
        <v>4</v>
      </c>
      <c r="L11">
        <f t="shared" si="4"/>
        <v>1</v>
      </c>
      <c r="M11">
        <f t="shared" si="5"/>
        <v>19</v>
      </c>
      <c r="N11">
        <f t="shared" si="6"/>
        <v>16</v>
      </c>
      <c r="O11">
        <f t="shared" si="7"/>
        <v>16</v>
      </c>
      <c r="P11">
        <f t="shared" si="8"/>
        <v>20</v>
      </c>
      <c r="Q11" t="str">
        <f t="shared" si="9"/>
        <v/>
      </c>
      <c r="R11" t="str">
        <f t="shared" si="10"/>
        <v/>
      </c>
      <c r="S11">
        <f t="shared" si="11"/>
        <v>1</v>
      </c>
      <c r="T11">
        <f t="shared" si="12"/>
        <v>0</v>
      </c>
      <c r="U11">
        <f t="shared" si="13"/>
        <v>0</v>
      </c>
    </row>
    <row r="12">
      <c r="A12">
        <v>0.25</v>
      </c>
      <c r="B12">
        <v>0.58</v>
      </c>
      <c r="C12">
        <v>4.0</v>
      </c>
      <c r="F12">
        <v>10.0</v>
      </c>
      <c r="G12">
        <f t="shared" si="2"/>
        <v>0.66</v>
      </c>
      <c r="H12">
        <f>VLOOKUP(G12,cutoff_1,2)</f>
        <v>3</v>
      </c>
      <c r="I12">
        <f t="shared" si="3"/>
        <v>18</v>
      </c>
      <c r="J12">
        <f t="shared" si="1"/>
        <v>0.46</v>
      </c>
      <c r="K12">
        <f>IF(L12=1,VLOOKUP(J12,Cutoff_2,2),VLOOKUP(J12,Cutoff_3,2))</f>
        <v>4</v>
      </c>
      <c r="L12">
        <f t="shared" si="4"/>
        <v>2</v>
      </c>
      <c r="M12">
        <f t="shared" si="5"/>
        <v>19</v>
      </c>
      <c r="N12">
        <f t="shared" si="6"/>
        <v>22</v>
      </c>
      <c r="O12" t="str">
        <f t="shared" si="7"/>
        <v/>
      </c>
      <c r="P12" t="str">
        <f t="shared" si="8"/>
        <v/>
      </c>
      <c r="Q12">
        <f t="shared" si="9"/>
        <v>18</v>
      </c>
      <c r="R12">
        <f t="shared" si="10"/>
        <v>22</v>
      </c>
      <c r="S12">
        <f t="shared" si="11"/>
        <v>0</v>
      </c>
      <c r="T12">
        <f t="shared" si="12"/>
        <v>0</v>
      </c>
      <c r="U12">
        <f t="shared" si="13"/>
        <v>2</v>
      </c>
    </row>
    <row r="13">
      <c r="A13">
        <v>0.17</v>
      </c>
      <c r="B13">
        <v>0.83</v>
      </c>
      <c r="C13">
        <v>5.0</v>
      </c>
      <c r="F13">
        <v>11.0</v>
      </c>
      <c r="G13">
        <f t="shared" si="2"/>
        <v>0.58</v>
      </c>
      <c r="H13">
        <f>VLOOKUP(G13,cutoff_1,2)</f>
        <v>2</v>
      </c>
      <c r="I13">
        <f t="shared" si="3"/>
        <v>20</v>
      </c>
      <c r="J13">
        <f t="shared" si="1"/>
        <v>0.69</v>
      </c>
      <c r="K13">
        <f>IF(L13=1,VLOOKUP(J13,Cutoff_2,2),VLOOKUP(J13,Cutoff_3,2))</f>
        <v>4</v>
      </c>
      <c r="L13">
        <f t="shared" si="4"/>
        <v>1</v>
      </c>
      <c r="M13">
        <f t="shared" si="5"/>
        <v>24</v>
      </c>
      <c r="N13">
        <f t="shared" si="6"/>
        <v>22</v>
      </c>
      <c r="O13">
        <f t="shared" si="7"/>
        <v>20</v>
      </c>
      <c r="P13">
        <f t="shared" si="8"/>
        <v>24</v>
      </c>
      <c r="Q13" t="str">
        <f t="shared" si="9"/>
        <v/>
      </c>
      <c r="R13" t="str">
        <f t="shared" si="10"/>
        <v/>
      </c>
      <c r="S13">
        <f t="shared" si="11"/>
        <v>0</v>
      </c>
      <c r="T13">
        <f t="shared" si="12"/>
        <v>1</v>
      </c>
      <c r="U13">
        <f t="shared" si="13"/>
        <v>0</v>
      </c>
    </row>
    <row r="14">
      <c r="F14">
        <v>12.0</v>
      </c>
      <c r="G14">
        <f t="shared" si="2"/>
        <v>0.67</v>
      </c>
      <c r="H14">
        <f>VLOOKUP(G14,cutoff_1,2)</f>
        <v>3</v>
      </c>
      <c r="I14">
        <f t="shared" si="3"/>
        <v>23</v>
      </c>
      <c r="J14">
        <f t="shared" si="1"/>
        <v>0.73</v>
      </c>
      <c r="K14">
        <f>IF(L14=1,VLOOKUP(J14,Cutoff_2,2),VLOOKUP(J14,Cutoff_3,2))</f>
        <v>5</v>
      </c>
      <c r="L14">
        <f t="shared" si="4"/>
        <v>2</v>
      </c>
      <c r="M14">
        <f t="shared" si="5"/>
        <v>24</v>
      </c>
      <c r="N14">
        <f t="shared" si="6"/>
        <v>28</v>
      </c>
      <c r="O14" t="str">
        <f t="shared" si="7"/>
        <v/>
      </c>
      <c r="P14" t="str">
        <f t="shared" si="8"/>
        <v/>
      </c>
      <c r="Q14">
        <f t="shared" si="9"/>
        <v>23</v>
      </c>
      <c r="R14">
        <f t="shared" si="10"/>
        <v>28</v>
      </c>
      <c r="S14">
        <f t="shared" si="11"/>
        <v>0</v>
      </c>
      <c r="T14">
        <f t="shared" si="12"/>
        <v>0</v>
      </c>
      <c r="U14">
        <f t="shared" si="13"/>
        <v>1</v>
      </c>
    </row>
    <row r="15">
      <c r="A15" t="s">
        <v>20</v>
      </c>
      <c r="F15">
        <v>13.0</v>
      </c>
      <c r="G15">
        <f t="shared" si="2"/>
        <v>0.65</v>
      </c>
      <c r="H15">
        <f>VLOOKUP(G15,cutoff_1,2)</f>
        <v>3</v>
      </c>
      <c r="I15">
        <f t="shared" si="3"/>
        <v>26</v>
      </c>
      <c r="J15">
        <f t="shared" si="1"/>
        <v>0.84</v>
      </c>
      <c r="K15">
        <f>IF(L15=1,VLOOKUP(J15,Cutoff_2,2),VLOOKUP(J15,Cutoff_3,2))</f>
        <v>5</v>
      </c>
      <c r="L15">
        <f t="shared" si="4"/>
        <v>1</v>
      </c>
      <c r="M15">
        <f t="shared" si="5"/>
        <v>31</v>
      </c>
      <c r="N15">
        <f t="shared" si="6"/>
        <v>28</v>
      </c>
      <c r="O15">
        <f t="shared" si="7"/>
        <v>26</v>
      </c>
      <c r="P15">
        <f t="shared" si="8"/>
        <v>31</v>
      </c>
      <c r="Q15" t="str">
        <f t="shared" si="9"/>
        <v/>
      </c>
      <c r="R15" t="str">
        <f t="shared" si="10"/>
        <v/>
      </c>
      <c r="S15">
        <f t="shared" si="11"/>
        <v>0</v>
      </c>
      <c r="T15">
        <f t="shared" si="12"/>
        <v>2</v>
      </c>
      <c r="U15">
        <f t="shared" si="13"/>
        <v>0</v>
      </c>
    </row>
    <row r="16">
      <c r="A16" s="1" t="s">
        <v>4</v>
      </c>
      <c r="B16" s="1" t="s">
        <v>5</v>
      </c>
      <c r="C16" s="1" t="s">
        <v>11</v>
      </c>
      <c r="F16">
        <v>14.0</v>
      </c>
      <c r="G16">
        <f t="shared" si="2"/>
        <v>0.32</v>
      </c>
      <c r="H16">
        <f>VLOOKUP(G16,cutoff_1,2)</f>
        <v>2</v>
      </c>
      <c r="I16">
        <f t="shared" si="3"/>
        <v>28</v>
      </c>
      <c r="J16">
        <f t="shared" si="1"/>
        <v>0.15</v>
      </c>
      <c r="K16">
        <f>IF(L16=1,VLOOKUP(J16,Cutoff_2,2),VLOOKUP(J16,Cutoff_3,2))</f>
        <v>3</v>
      </c>
      <c r="L16">
        <f t="shared" si="4"/>
        <v>2</v>
      </c>
      <c r="M16">
        <f t="shared" si="5"/>
        <v>31</v>
      </c>
      <c r="N16">
        <f t="shared" si="6"/>
        <v>31</v>
      </c>
      <c r="O16" t="str">
        <f t="shared" si="7"/>
        <v/>
      </c>
      <c r="P16" t="str">
        <f t="shared" si="8"/>
        <v/>
      </c>
      <c r="Q16">
        <f t="shared" si="9"/>
        <v>28</v>
      </c>
      <c r="R16">
        <f t="shared" si="10"/>
        <v>31</v>
      </c>
      <c r="S16">
        <f t="shared" si="11"/>
        <v>0</v>
      </c>
      <c r="T16">
        <f t="shared" si="12"/>
        <v>0</v>
      </c>
      <c r="U16">
        <f t="shared" si="13"/>
        <v>0</v>
      </c>
    </row>
    <row r="17">
      <c r="A17">
        <v>0.35</v>
      </c>
      <c r="B17">
        <v>0.0</v>
      </c>
      <c r="C17">
        <v>3.0</v>
      </c>
      <c r="F17">
        <v>15.0</v>
      </c>
      <c r="G17">
        <f t="shared" si="2"/>
        <v>0.12</v>
      </c>
      <c r="H17">
        <f>VLOOKUP(G17,cutoff_1,2)</f>
        <v>1</v>
      </c>
      <c r="I17">
        <f t="shared" si="3"/>
        <v>29</v>
      </c>
      <c r="J17">
        <f t="shared" si="1"/>
        <v>0.17</v>
      </c>
      <c r="K17">
        <f>IF(L17=1,VLOOKUP(J17,Cutoff_2,2),VLOOKUP(J17,Cutoff_3,2))</f>
        <v>2</v>
      </c>
      <c r="L17">
        <f t="shared" si="4"/>
        <v>1</v>
      </c>
      <c r="M17">
        <f t="shared" si="5"/>
        <v>31</v>
      </c>
      <c r="N17">
        <f t="shared" si="6"/>
        <v>31</v>
      </c>
      <c r="O17">
        <f t="shared" si="7"/>
        <v>31</v>
      </c>
      <c r="P17">
        <f t="shared" si="8"/>
        <v>33</v>
      </c>
      <c r="Q17" t="str">
        <f t="shared" si="9"/>
        <v/>
      </c>
      <c r="R17" t="str">
        <f t="shared" si="10"/>
        <v/>
      </c>
      <c r="S17">
        <f t="shared" si="11"/>
        <v>2</v>
      </c>
      <c r="T17">
        <f t="shared" si="12"/>
        <v>0</v>
      </c>
      <c r="U17">
        <f t="shared" si="13"/>
        <v>0</v>
      </c>
    </row>
    <row r="18">
      <c r="A18">
        <v>0.25</v>
      </c>
      <c r="B18">
        <v>0.35</v>
      </c>
      <c r="C18">
        <v>4.0</v>
      </c>
      <c r="F18">
        <v>16.0</v>
      </c>
      <c r="G18">
        <f t="shared" si="2"/>
        <v>0.75</v>
      </c>
      <c r="H18">
        <f>VLOOKUP(G18,cutoff_1,2)</f>
        <v>3</v>
      </c>
      <c r="I18">
        <f t="shared" si="3"/>
        <v>32</v>
      </c>
      <c r="J18">
        <f t="shared" si="1"/>
        <v>0.34</v>
      </c>
      <c r="K18">
        <f>IF(L18=1,VLOOKUP(J18,Cutoff_2,2),VLOOKUP(J18,Cutoff_3,2))</f>
        <v>3</v>
      </c>
      <c r="L18">
        <f t="shared" si="4"/>
        <v>1</v>
      </c>
      <c r="M18">
        <f t="shared" si="5"/>
        <v>35</v>
      </c>
      <c r="N18">
        <f t="shared" si="6"/>
        <v>31</v>
      </c>
      <c r="O18">
        <f t="shared" si="7"/>
        <v>32</v>
      </c>
      <c r="P18">
        <f t="shared" si="8"/>
        <v>35</v>
      </c>
      <c r="Q18" t="str">
        <f t="shared" si="9"/>
        <v/>
      </c>
      <c r="R18" t="str">
        <f t="shared" si="10"/>
        <v/>
      </c>
      <c r="S18">
        <f t="shared" si="11"/>
        <v>0</v>
      </c>
      <c r="T18">
        <f t="shared" si="12"/>
        <v>1</v>
      </c>
      <c r="U18">
        <f t="shared" si="13"/>
        <v>0</v>
      </c>
    </row>
    <row r="19">
      <c r="A19">
        <v>0.2</v>
      </c>
      <c r="B19">
        <v>0.6</v>
      </c>
      <c r="C19">
        <v>5.0</v>
      </c>
      <c r="F19">
        <v>17.0</v>
      </c>
      <c r="G19">
        <f t="shared" si="2"/>
        <v>0.27</v>
      </c>
      <c r="H19">
        <f>VLOOKUP(G19,cutoff_1,2)</f>
        <v>2</v>
      </c>
      <c r="I19">
        <f t="shared" si="3"/>
        <v>34</v>
      </c>
      <c r="J19">
        <f t="shared" si="1"/>
        <v>0.36</v>
      </c>
      <c r="K19">
        <f>IF(L19=1,VLOOKUP(J19,Cutoff_2,2),VLOOKUP(J19,Cutoff_3,2))</f>
        <v>4</v>
      </c>
      <c r="L19">
        <f t="shared" si="4"/>
        <v>2</v>
      </c>
      <c r="M19">
        <f t="shared" si="5"/>
        <v>35</v>
      </c>
      <c r="N19">
        <f t="shared" si="6"/>
        <v>38</v>
      </c>
      <c r="O19" t="str">
        <f t="shared" si="7"/>
        <v/>
      </c>
      <c r="P19" t="str">
        <f t="shared" si="8"/>
        <v/>
      </c>
      <c r="Q19">
        <f t="shared" si="9"/>
        <v>34</v>
      </c>
      <c r="R19">
        <f t="shared" si="10"/>
        <v>38</v>
      </c>
      <c r="S19">
        <f t="shared" si="11"/>
        <v>0</v>
      </c>
      <c r="T19">
        <f t="shared" si="12"/>
        <v>0</v>
      </c>
      <c r="U19">
        <f t="shared" si="13"/>
        <v>3</v>
      </c>
    </row>
    <row r="20">
      <c r="A20">
        <v>0.2</v>
      </c>
      <c r="B20">
        <v>0.8</v>
      </c>
      <c r="C20">
        <v>6.0</v>
      </c>
      <c r="F20">
        <v>18.0</v>
      </c>
      <c r="G20">
        <f t="shared" si="2"/>
        <v>0.19</v>
      </c>
      <c r="H20">
        <f>VLOOKUP(G20,cutoff_1,2)</f>
        <v>1</v>
      </c>
      <c r="I20">
        <f t="shared" si="3"/>
        <v>35</v>
      </c>
      <c r="J20">
        <f t="shared" si="1"/>
        <v>0.82</v>
      </c>
      <c r="K20">
        <f>IF(L20=1,VLOOKUP(J20,Cutoff_2,2),VLOOKUP(J20,Cutoff_3,2))</f>
        <v>4</v>
      </c>
      <c r="L20">
        <f t="shared" si="4"/>
        <v>1</v>
      </c>
      <c r="M20">
        <f t="shared" si="5"/>
        <v>39</v>
      </c>
      <c r="N20">
        <f t="shared" si="6"/>
        <v>38</v>
      </c>
      <c r="O20">
        <f t="shared" si="7"/>
        <v>35</v>
      </c>
      <c r="P20">
        <f t="shared" si="8"/>
        <v>39</v>
      </c>
      <c r="Q20" t="str">
        <f t="shared" si="9"/>
        <v/>
      </c>
      <c r="R20" t="str">
        <f t="shared" si="10"/>
        <v/>
      </c>
      <c r="S20">
        <f t="shared" si="11"/>
        <v>0</v>
      </c>
      <c r="T20">
        <f t="shared" si="12"/>
        <v>0</v>
      </c>
      <c r="U20">
        <f t="shared" si="13"/>
        <v>0</v>
      </c>
    </row>
    <row r="21">
      <c r="F21">
        <v>19.0</v>
      </c>
      <c r="G21">
        <f t="shared" si="2"/>
        <v>0.57</v>
      </c>
      <c r="H21">
        <f>VLOOKUP(G21,cutoff_1,2)</f>
        <v>2</v>
      </c>
      <c r="I21">
        <f t="shared" si="3"/>
        <v>37</v>
      </c>
      <c r="J21">
        <f t="shared" si="1"/>
        <v>0.63</v>
      </c>
      <c r="K21">
        <f>IF(L21=1,VLOOKUP(J21,Cutoff_2,2),VLOOKUP(J21,Cutoff_3,2))</f>
        <v>5</v>
      </c>
      <c r="L21">
        <f t="shared" si="4"/>
        <v>2</v>
      </c>
      <c r="M21">
        <f t="shared" si="5"/>
        <v>39</v>
      </c>
      <c r="N21">
        <f t="shared" si="6"/>
        <v>42</v>
      </c>
      <c r="O21" t="str">
        <f t="shared" si="7"/>
        <v/>
      </c>
      <c r="P21" t="str">
        <f t="shared" si="8"/>
        <v/>
      </c>
      <c r="Q21">
        <f t="shared" si="9"/>
        <v>38</v>
      </c>
      <c r="R21">
        <f t="shared" si="10"/>
        <v>43</v>
      </c>
      <c r="S21">
        <f t="shared" si="11"/>
        <v>1</v>
      </c>
      <c r="T21">
        <f t="shared" si="12"/>
        <v>0</v>
      </c>
      <c r="U21">
        <f t="shared" si="13"/>
        <v>0</v>
      </c>
    </row>
    <row r="22">
      <c r="F22">
        <v>20.0</v>
      </c>
      <c r="G22">
        <f t="shared" si="2"/>
        <v>0.42</v>
      </c>
      <c r="H22">
        <f>VLOOKUP(G22,cutoff_1,2)</f>
        <v>2</v>
      </c>
      <c r="I22">
        <f t="shared" si="3"/>
        <v>39</v>
      </c>
      <c r="J22">
        <f t="shared" si="1"/>
        <v>0.15</v>
      </c>
      <c r="K22">
        <f>IF(L22=1,VLOOKUP(J22,Cutoff_2,2),VLOOKUP(J22,Cutoff_3,2))</f>
        <v>2</v>
      </c>
      <c r="L22">
        <f t="shared" si="4"/>
        <v>1</v>
      </c>
      <c r="M22">
        <f t="shared" si="5"/>
        <v>41</v>
      </c>
      <c r="N22">
        <f t="shared" si="6"/>
        <v>42</v>
      </c>
      <c r="O22">
        <f t="shared" si="7"/>
        <v>39</v>
      </c>
      <c r="P22">
        <f t="shared" si="8"/>
        <v>41</v>
      </c>
      <c r="Q22" t="str">
        <f t="shared" si="9"/>
        <v/>
      </c>
      <c r="R22" t="str">
        <f t="shared" si="10"/>
        <v/>
      </c>
      <c r="S22">
        <f t="shared" si="11"/>
        <v>0</v>
      </c>
      <c r="T22">
        <f t="shared" si="12"/>
        <v>0</v>
      </c>
      <c r="U22">
        <f t="shared" si="13"/>
        <v>0</v>
      </c>
    </row>
    <row r="23">
      <c r="F23">
        <v>21.0</v>
      </c>
      <c r="G23">
        <f t="shared" si="2"/>
        <v>0.94</v>
      </c>
      <c r="H23">
        <f>VLOOKUP(G23,cutoff_1,2)</f>
        <v>4</v>
      </c>
      <c r="I23">
        <f t="shared" si="3"/>
        <v>43</v>
      </c>
      <c r="J23">
        <f t="shared" si="1"/>
        <v>0.25</v>
      </c>
      <c r="K23">
        <f>IF(L23=1,VLOOKUP(J23,Cutoff_2,2),VLOOKUP(J23,Cutoff_3,2))</f>
        <v>2</v>
      </c>
      <c r="L23">
        <f t="shared" si="4"/>
        <v>1</v>
      </c>
      <c r="M23">
        <f t="shared" si="5"/>
        <v>45</v>
      </c>
      <c r="N23">
        <f t="shared" si="6"/>
        <v>42</v>
      </c>
      <c r="O23">
        <f t="shared" si="7"/>
        <v>43</v>
      </c>
      <c r="P23">
        <f t="shared" si="8"/>
        <v>45</v>
      </c>
      <c r="Q23" t="str">
        <f t="shared" si="9"/>
        <v/>
      </c>
      <c r="R23" t="str">
        <f t="shared" si="10"/>
        <v/>
      </c>
      <c r="S23">
        <f t="shared" si="11"/>
        <v>0</v>
      </c>
      <c r="T23">
        <f t="shared" si="12"/>
        <v>2</v>
      </c>
      <c r="U23">
        <f t="shared" si="13"/>
        <v>0</v>
      </c>
    </row>
    <row r="24">
      <c r="F24">
        <v>22.0</v>
      </c>
      <c r="G24">
        <f t="shared" si="2"/>
        <v>0.27</v>
      </c>
      <c r="H24">
        <f>VLOOKUP(G24,cutoff_1,2)</f>
        <v>2</v>
      </c>
      <c r="I24">
        <f t="shared" si="3"/>
        <v>45</v>
      </c>
      <c r="J24">
        <f t="shared" si="1"/>
        <v>0.31</v>
      </c>
      <c r="K24">
        <f>IF(L24=1,VLOOKUP(J24,Cutoff_2,2),VLOOKUP(J24,Cutoff_3,2))</f>
        <v>3</v>
      </c>
      <c r="L24">
        <f t="shared" si="4"/>
        <v>1</v>
      </c>
      <c r="M24">
        <f t="shared" si="5"/>
        <v>48</v>
      </c>
      <c r="N24">
        <f t="shared" si="6"/>
        <v>42</v>
      </c>
      <c r="O24">
        <f t="shared" si="7"/>
        <v>45</v>
      </c>
      <c r="P24">
        <f t="shared" si="8"/>
        <v>48</v>
      </c>
      <c r="Q24" t="str">
        <f t="shared" si="9"/>
        <v/>
      </c>
      <c r="R24" t="str">
        <f t="shared" si="10"/>
        <v/>
      </c>
      <c r="S24">
        <f t="shared" si="11"/>
        <v>0</v>
      </c>
      <c r="T24">
        <f t="shared" si="12"/>
        <v>0</v>
      </c>
      <c r="U24">
        <f t="shared" si="13"/>
        <v>0</v>
      </c>
    </row>
    <row r="25">
      <c r="F25">
        <v>23.0</v>
      </c>
      <c r="G25">
        <f t="shared" si="2"/>
        <v>0.31</v>
      </c>
      <c r="H25">
        <f>VLOOKUP(G25,cutoff_1,2)</f>
        <v>2</v>
      </c>
      <c r="I25">
        <f t="shared" si="3"/>
        <v>47</v>
      </c>
      <c r="J25">
        <f t="shared" si="1"/>
        <v>0.99</v>
      </c>
      <c r="K25">
        <f>IF(L25=1,VLOOKUP(J25,Cutoff_2,2),VLOOKUP(J25,Cutoff_3,2))</f>
        <v>6</v>
      </c>
      <c r="L25">
        <f t="shared" si="4"/>
        <v>2</v>
      </c>
      <c r="M25">
        <f t="shared" si="5"/>
        <v>48</v>
      </c>
      <c r="N25">
        <f t="shared" si="6"/>
        <v>53</v>
      </c>
      <c r="O25" t="str">
        <f t="shared" si="7"/>
        <v/>
      </c>
      <c r="P25" t="str">
        <f t="shared" si="8"/>
        <v/>
      </c>
      <c r="Q25">
        <f t="shared" si="9"/>
        <v>47</v>
      </c>
      <c r="R25">
        <f t="shared" si="10"/>
        <v>53</v>
      </c>
      <c r="S25">
        <f t="shared" si="11"/>
        <v>0</v>
      </c>
      <c r="T25">
        <f t="shared" si="12"/>
        <v>0</v>
      </c>
      <c r="U25">
        <f t="shared" si="13"/>
        <v>5</v>
      </c>
    </row>
    <row r="26">
      <c r="F26">
        <v>24.0</v>
      </c>
      <c r="G26">
        <f t="shared" si="2"/>
        <v>0.7</v>
      </c>
      <c r="H26">
        <f>VLOOKUP(G26,cutoff_1,2)</f>
        <v>3</v>
      </c>
      <c r="I26">
        <f t="shared" si="3"/>
        <v>50</v>
      </c>
      <c r="J26">
        <f t="shared" si="1"/>
        <v>0.96</v>
      </c>
      <c r="K26">
        <f>IF(L26=1,VLOOKUP(J26,Cutoff_2,2),VLOOKUP(J26,Cutoff_3,2))</f>
        <v>5</v>
      </c>
      <c r="L26">
        <f t="shared" si="4"/>
        <v>1</v>
      </c>
      <c r="M26">
        <f t="shared" si="5"/>
        <v>55</v>
      </c>
      <c r="N26">
        <f t="shared" si="6"/>
        <v>53</v>
      </c>
      <c r="O26">
        <f t="shared" si="7"/>
        <v>50</v>
      </c>
      <c r="P26">
        <f t="shared" si="8"/>
        <v>55</v>
      </c>
      <c r="Q26" t="str">
        <f t="shared" si="9"/>
        <v/>
      </c>
      <c r="R26" t="str">
        <f t="shared" si="10"/>
        <v/>
      </c>
      <c r="S26">
        <f t="shared" si="11"/>
        <v>0</v>
      </c>
      <c r="T26">
        <f t="shared" si="12"/>
        <v>2</v>
      </c>
      <c r="U26">
        <f t="shared" si="13"/>
        <v>0</v>
      </c>
    </row>
    <row r="27">
      <c r="F27">
        <v>25.0</v>
      </c>
      <c r="G27">
        <f t="shared" si="2"/>
        <v>0.16</v>
      </c>
      <c r="H27">
        <f>VLOOKUP(G27,cutoff_1,2)</f>
        <v>1</v>
      </c>
      <c r="I27">
        <f t="shared" si="3"/>
        <v>51</v>
      </c>
      <c r="J27">
        <f t="shared" si="1"/>
        <v>0.4</v>
      </c>
      <c r="K27">
        <f>IF(L27=1,VLOOKUP(J27,Cutoff_2,2),VLOOKUP(J27,Cutoff_3,2))</f>
        <v>4</v>
      </c>
      <c r="L27">
        <f t="shared" si="4"/>
        <v>2</v>
      </c>
      <c r="M27">
        <f t="shared" si="5"/>
        <v>55</v>
      </c>
      <c r="N27">
        <f t="shared" si="6"/>
        <v>55</v>
      </c>
      <c r="O27" t="str">
        <f t="shared" si="7"/>
        <v/>
      </c>
      <c r="P27" t="str">
        <f t="shared" si="8"/>
        <v/>
      </c>
      <c r="Q27">
        <f t="shared" si="9"/>
        <v>53</v>
      </c>
      <c r="R27">
        <f t="shared" si="10"/>
        <v>57</v>
      </c>
      <c r="S27">
        <f t="shared" si="11"/>
        <v>2</v>
      </c>
      <c r="T27">
        <f t="shared" si="12"/>
        <v>0</v>
      </c>
      <c r="U27">
        <f t="shared" si="13"/>
        <v>0</v>
      </c>
    </row>
    <row r="28">
      <c r="F28">
        <v>26.0</v>
      </c>
      <c r="G28">
        <f t="shared" si="2"/>
        <v>0.38</v>
      </c>
      <c r="H28">
        <f>VLOOKUP(G28,cutoff_1,2)</f>
        <v>2</v>
      </c>
      <c r="I28">
        <f t="shared" si="3"/>
        <v>53</v>
      </c>
      <c r="J28">
        <f t="shared" si="1"/>
        <v>0.88</v>
      </c>
      <c r="K28">
        <f>IF(L28=1,VLOOKUP(J28,Cutoff_2,2),VLOOKUP(J28,Cutoff_3,2))</f>
        <v>5</v>
      </c>
      <c r="L28">
        <f t="shared" si="4"/>
        <v>1</v>
      </c>
      <c r="M28">
        <f t="shared" si="5"/>
        <v>58</v>
      </c>
      <c r="N28">
        <f t="shared" si="6"/>
        <v>55</v>
      </c>
      <c r="O28">
        <f t="shared" si="7"/>
        <v>55</v>
      </c>
      <c r="P28">
        <f t="shared" si="8"/>
        <v>60</v>
      </c>
      <c r="Q28" t="str">
        <f t="shared" si="9"/>
        <v/>
      </c>
      <c r="R28" t="str">
        <f t="shared" si="10"/>
        <v/>
      </c>
      <c r="S28">
        <f t="shared" si="11"/>
        <v>2</v>
      </c>
      <c r="T28">
        <f t="shared" si="12"/>
        <v>0</v>
      </c>
      <c r="U28">
        <f t="shared" si="13"/>
        <v>0</v>
      </c>
    </row>
  </sheetData>
  <printOptions/>
  <pageMargins bottom="1.0" footer="0.0" header="0.0" left="0.75" right="0.75" top="1.0"/>
  <pageSetup orientation="landscape"/>
  <drawing r:id="rId1"/>
</worksheet>
</file>