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>
    <definedName name="lead_time">Sheet1!$B$11:$C$13</definedName>
    <definedName name="cutoff_demand">Sheet1!$B$3:$C$7</definedName>
  </definedNames>
  <calcPr/>
</workbook>
</file>

<file path=xl/sharedStrings.xml><?xml version="1.0" encoding="utf-8"?>
<sst xmlns="http://schemas.openxmlformats.org/spreadsheetml/2006/main" count="16" uniqueCount="12">
  <si>
    <t xml:space="preserve">Probability </t>
  </si>
  <si>
    <t>Cutoff</t>
  </si>
  <si>
    <t>Demand</t>
  </si>
  <si>
    <t>Cycle No</t>
  </si>
  <si>
    <t>Days</t>
  </si>
  <si>
    <t>RD for Demand</t>
  </si>
  <si>
    <t>Beg Inv</t>
  </si>
  <si>
    <t>End Inv</t>
  </si>
  <si>
    <t>Total Shortage Qty</t>
  </si>
  <si>
    <t>RD for Ld</t>
  </si>
  <si>
    <t>Lead Time</t>
  </si>
  <si>
    <t>Order Qty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</si>
</sst>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rgb="FF000000"/>
      <name val="Calibri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center" wrapText="0"/>
    </xf>
    <xf borderId="0" fillId="0" fontId="0" numFmtId="0" xfId="0" applyAlignment="1" applyFont="1">
      <alignment horizontal="center" vertical="center"/>
    </xf>
    <xf borderId="0" fillId="0" fontId="1" numFmtId="0" xfId="0" applyAlignment="1" applyFont="1">
      <alignment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1.86"/>
    <col customWidth="1" min="2" max="6" width="9.14"/>
    <col customWidth="1" min="7" max="7" width="15.71"/>
    <col customWidth="1" min="8" max="10" width="9.14"/>
    <col customWidth="1" min="11" max="11" width="17.86"/>
    <col customWidth="1" min="12" max="26" width="9.14"/>
  </cols>
  <sheetData>
    <row r="2">
      <c r="A2" t="s">
        <v>0</v>
      </c>
      <c r="B2" t="s">
        <v>1</v>
      </c>
      <c r="C2" t="s">
        <v>2</v>
      </c>
      <c r="E2" t="s">
        <v>3</v>
      </c>
      <c r="F2" t="s">
        <v>4</v>
      </c>
      <c r="G2" t="s">
        <v>5</v>
      </c>
      <c r="H2" t="s">
        <v>2</v>
      </c>
      <c r="I2" t="s">
        <v>6</v>
      </c>
      <c r="J2" t="s">
        <v>7</v>
      </c>
      <c r="K2" t="s">
        <v>8</v>
      </c>
      <c r="L2" t="s">
        <v>9</v>
      </c>
      <c r="M2" t="s">
        <v>10</v>
      </c>
      <c r="N2" t="s">
        <v>11</v>
      </c>
    </row>
    <row r="3">
      <c r="A3">
        <v>0.1</v>
      </c>
      <c r="B3">
        <v>0.0</v>
      </c>
      <c r="C3">
        <v>0.0</v>
      </c>
      <c r="E3" s="1">
        <v>1.0</v>
      </c>
      <c r="F3">
        <v>1.0</v>
      </c>
      <c r="G3">
        <f t="shared" ref="G3:G27" si="1">ROUND(RAND(),2)</f>
        <v>0.32</v>
      </c>
      <c r="H3">
        <f>VLOOKUP(G3,cutoff_demand,2)</f>
        <v>1</v>
      </c>
      <c r="I3">
        <v>3.0</v>
      </c>
      <c r="J3">
        <f t="shared" ref="J3:J27" si="2">IF(I3&gt;H3,I3-H3,0)</f>
        <v>2</v>
      </c>
      <c r="K3">
        <f t="shared" ref="K3:K27" si="3">IF(J3=0,H3-I3,0)</f>
        <v>0</v>
      </c>
      <c r="L3">
        <f>ROUND(RAND(),1)</f>
        <v>0.1</v>
      </c>
      <c r="M3">
        <v>2.0</v>
      </c>
      <c r="N3">
        <v>8.0</v>
      </c>
    </row>
    <row r="4">
      <c r="A4">
        <v>0.25</v>
      </c>
      <c r="B4">
        <v>0.1</v>
      </c>
      <c r="C4">
        <v>1.0</v>
      </c>
      <c r="F4">
        <v>2.0</v>
      </c>
      <c r="G4">
        <f t="shared" si="1"/>
        <v>0.31</v>
      </c>
      <c r="H4">
        <f>VLOOKUP(G4,cutoff_demand,2)</f>
        <v>1</v>
      </c>
      <c r="I4">
        <f t="shared" ref="I4:I27" si="4">J3+IF(M3=0,N3,0)</f>
        <v>2</v>
      </c>
      <c r="J4">
        <f t="shared" si="2"/>
        <v>1</v>
      </c>
      <c r="K4">
        <f t="shared" si="3"/>
        <v>0</v>
      </c>
      <c r="M4">
        <f>IF(MOD(F4,5)=0,IF(J4&gt;10,"",VLOOKUP(#REF!,lead_time,2)),IF(OR(M3="",M3=0),"",M3-1))</f>
        <v>1</v>
      </c>
      <c r="N4">
        <f t="shared" ref="N4:N27" si="5">IF(MOD(F4,5)=0,MAX(11-J4,0),IF(M3&gt;0,N3,0))</f>
        <v>8</v>
      </c>
    </row>
    <row r="5">
      <c r="A5">
        <v>0.35</v>
      </c>
      <c r="B5">
        <v>0.35</v>
      </c>
      <c r="C5">
        <v>2.0</v>
      </c>
      <c r="F5">
        <v>3.0</v>
      </c>
      <c r="G5">
        <f t="shared" si="1"/>
        <v>0.64</v>
      </c>
      <c r="H5">
        <f>VLOOKUP(G5,cutoff_demand,2)</f>
        <v>2</v>
      </c>
      <c r="I5">
        <f t="shared" si="4"/>
        <v>1</v>
      </c>
      <c r="J5">
        <f t="shared" si="2"/>
        <v>0</v>
      </c>
      <c r="K5">
        <f t="shared" si="3"/>
        <v>1</v>
      </c>
      <c r="M5">
        <f>IF(MOD(F5,5)=0,IF(J5&gt;10,"",VLOOKUP(L1,lead_time,2)),IF(OR(M4="",M4=0),"",M4-1))</f>
        <v>0</v>
      </c>
      <c r="N5">
        <f t="shared" si="5"/>
        <v>8</v>
      </c>
      <c r="R5" s="2"/>
    </row>
    <row r="6">
      <c r="A6">
        <v>0.21</v>
      </c>
      <c r="B6">
        <v>0.7</v>
      </c>
      <c r="C6">
        <v>3.0</v>
      </c>
      <c r="F6">
        <v>4.0</v>
      </c>
      <c r="G6">
        <f t="shared" si="1"/>
        <v>0.96</v>
      </c>
      <c r="H6">
        <f>VLOOKUP(G6,cutoff_demand,2)</f>
        <v>4</v>
      </c>
      <c r="I6">
        <f t="shared" si="4"/>
        <v>8</v>
      </c>
      <c r="J6">
        <f t="shared" si="2"/>
        <v>4</v>
      </c>
      <c r="K6">
        <f t="shared" si="3"/>
        <v>0</v>
      </c>
      <c r="M6" t="str">
        <f>IF(MOD(F6,5)=0,IF(J6&gt;10,"",VLOOKUP(L2,lead_time,2)),IF(OR(M5="",M5=0),"",M5-1))</f>
        <v/>
      </c>
      <c r="N6">
        <f t="shared" si="5"/>
        <v>0</v>
      </c>
    </row>
    <row r="7">
      <c r="A7">
        <v>0.09</v>
      </c>
      <c r="B7">
        <v>0.91</v>
      </c>
      <c r="C7">
        <v>4.0</v>
      </c>
      <c r="F7">
        <v>5.0</v>
      </c>
      <c r="G7">
        <f t="shared" si="1"/>
        <v>0.19</v>
      </c>
      <c r="H7">
        <f>VLOOKUP(G7,cutoff_demand,2)</f>
        <v>1</v>
      </c>
      <c r="I7">
        <f t="shared" si="4"/>
        <v>4</v>
      </c>
      <c r="J7">
        <f t="shared" si="2"/>
        <v>3</v>
      </c>
      <c r="K7">
        <f t="shared" si="3"/>
        <v>0</v>
      </c>
      <c r="M7">
        <f>IF(MOD(F7,5)=0,IF(J7&gt;10,"",VLOOKUP(L3,lead_time,2)),IF(OR(M6="",M6=0),"",M6-1))</f>
        <v>1</v>
      </c>
      <c r="N7">
        <f t="shared" si="5"/>
        <v>8</v>
      </c>
    </row>
    <row r="8">
      <c r="E8" s="1">
        <v>2.0</v>
      </c>
      <c r="F8">
        <v>1.0</v>
      </c>
      <c r="G8">
        <f t="shared" si="1"/>
        <v>0.24</v>
      </c>
      <c r="H8">
        <f>VLOOKUP(G8,cutoff_demand,2)</f>
        <v>1</v>
      </c>
      <c r="I8">
        <f t="shared" si="4"/>
        <v>3</v>
      </c>
      <c r="J8">
        <f t="shared" si="2"/>
        <v>2</v>
      </c>
      <c r="K8">
        <f t="shared" si="3"/>
        <v>0</v>
      </c>
      <c r="L8" s="1">
        <f>ROUND(RAND(),1)</f>
        <v>0.1</v>
      </c>
      <c r="M8">
        <f>IF(MOD(F8,5)=0,IF(J8&gt;10,"",VLOOKUP(L4,lead_time,2)),IF(OR(M7="",M7=0),"",M7-1))</f>
        <v>0</v>
      </c>
      <c r="N8">
        <f t="shared" si="5"/>
        <v>8</v>
      </c>
    </row>
    <row r="9">
      <c r="F9">
        <v>2.0</v>
      </c>
      <c r="G9">
        <f t="shared" si="1"/>
        <v>0.64</v>
      </c>
      <c r="H9">
        <f>VLOOKUP(G9,cutoff_demand,2)</f>
        <v>2</v>
      </c>
      <c r="I9">
        <f t="shared" si="4"/>
        <v>10</v>
      </c>
      <c r="J9">
        <f t="shared" si="2"/>
        <v>8</v>
      </c>
      <c r="K9">
        <f t="shared" si="3"/>
        <v>0</v>
      </c>
      <c r="M9" t="str">
        <f>IF(MOD(F9,5)=0,IF(J9&gt;10,"",VLOOKUP(L5,lead_time,2)),IF(OR(M8="",M8=0),"",M8-1))</f>
        <v/>
      </c>
      <c r="N9">
        <f t="shared" si="5"/>
        <v>0</v>
      </c>
    </row>
    <row r="10">
      <c r="A10" t="s">
        <v>0</v>
      </c>
      <c r="B10" t="s">
        <v>1</v>
      </c>
      <c r="C10" t="s">
        <v>10</v>
      </c>
      <c r="F10">
        <v>3.0</v>
      </c>
      <c r="G10">
        <f t="shared" si="1"/>
        <v>0.42</v>
      </c>
      <c r="H10">
        <f>VLOOKUP(G10,cutoff_demand,2)</f>
        <v>2</v>
      </c>
      <c r="I10">
        <f t="shared" si="4"/>
        <v>8</v>
      </c>
      <c r="J10">
        <f t="shared" si="2"/>
        <v>6</v>
      </c>
      <c r="K10">
        <f t="shared" si="3"/>
        <v>0</v>
      </c>
      <c r="M10" t="str">
        <f>IF(MOD(F10,5)=0,IF(J10&gt;10,"",VLOOKUP(L6,lead_time,2)),IF(OR(M9="",M9=0),"",M9-1))</f>
        <v/>
      </c>
      <c r="N10">
        <f t="shared" si="5"/>
        <v>0</v>
      </c>
    </row>
    <row r="11">
      <c r="A11">
        <v>0.6</v>
      </c>
      <c r="B11">
        <v>0.0</v>
      </c>
      <c r="C11">
        <v>1.0</v>
      </c>
      <c r="F11">
        <v>4.0</v>
      </c>
      <c r="G11">
        <f t="shared" si="1"/>
        <v>0.14</v>
      </c>
      <c r="H11">
        <f>VLOOKUP(G11,cutoff_demand,2)</f>
        <v>1</v>
      </c>
      <c r="I11">
        <f t="shared" si="4"/>
        <v>6</v>
      </c>
      <c r="J11">
        <f t="shared" si="2"/>
        <v>5</v>
      </c>
      <c r="K11">
        <f t="shared" si="3"/>
        <v>0</v>
      </c>
      <c r="M11" t="str">
        <f>IF(MOD(F11,5)=0,IF(J11&gt;10,"",VLOOKUP(L7,lead_time,2)),IF(OR(M10="",M10=0),"",M10-1))</f>
        <v/>
      </c>
      <c r="N11">
        <f t="shared" si="5"/>
        <v>0</v>
      </c>
    </row>
    <row r="12">
      <c r="A12">
        <v>0.3</v>
      </c>
      <c r="B12">
        <v>0.6</v>
      </c>
      <c r="C12">
        <v>2.0</v>
      </c>
      <c r="F12">
        <v>5.0</v>
      </c>
      <c r="G12">
        <f t="shared" si="1"/>
        <v>0.59</v>
      </c>
      <c r="H12">
        <f>VLOOKUP(G12,cutoff_demand,2)</f>
        <v>2</v>
      </c>
      <c r="I12">
        <f t="shared" si="4"/>
        <v>5</v>
      </c>
      <c r="J12">
        <f t="shared" si="2"/>
        <v>3</v>
      </c>
      <c r="K12">
        <f t="shared" si="3"/>
        <v>0</v>
      </c>
      <c r="M12">
        <f>IF(MOD(F12,5)=0,IF(J12&gt;10,"",VLOOKUP(L8,lead_time,2)),IF(OR(M11="",M11=0),"",M11-1))</f>
        <v>1</v>
      </c>
      <c r="N12">
        <f t="shared" si="5"/>
        <v>8</v>
      </c>
    </row>
    <row r="13">
      <c r="A13">
        <v>0.1</v>
      </c>
      <c r="B13">
        <v>0.9</v>
      </c>
      <c r="C13">
        <v>3.0</v>
      </c>
      <c r="E13">
        <v>3.0</v>
      </c>
      <c r="F13">
        <v>1.0</v>
      </c>
      <c r="G13">
        <f t="shared" si="1"/>
        <v>0.56</v>
      </c>
      <c r="H13">
        <f>VLOOKUP(G13,cutoff_demand,2)</f>
        <v>2</v>
      </c>
      <c r="I13">
        <f t="shared" si="4"/>
        <v>3</v>
      </c>
      <c r="J13">
        <f t="shared" si="2"/>
        <v>1</v>
      </c>
      <c r="K13">
        <f t="shared" si="3"/>
        <v>0</v>
      </c>
      <c r="L13" s="1">
        <f>ROUND(RAND(),1)</f>
        <v>0</v>
      </c>
      <c r="M13">
        <f>IF(MOD(F13,5)=0,IF(J13&gt;10,"",VLOOKUP(L9,lead_time,2)),IF(OR(M12="",M12=0),"",M12-1))</f>
        <v>0</v>
      </c>
      <c r="N13">
        <f t="shared" si="5"/>
        <v>8</v>
      </c>
    </row>
    <row r="14">
      <c r="F14">
        <v>2.0</v>
      </c>
      <c r="G14">
        <f t="shared" si="1"/>
        <v>0.14</v>
      </c>
      <c r="H14">
        <f>VLOOKUP(G14,cutoff_demand,2)</f>
        <v>1</v>
      </c>
      <c r="I14">
        <f t="shared" si="4"/>
        <v>9</v>
      </c>
      <c r="J14">
        <f t="shared" si="2"/>
        <v>8</v>
      </c>
      <c r="K14">
        <f t="shared" si="3"/>
        <v>0</v>
      </c>
      <c r="M14" t="str">
        <f>IF(MOD(F14,5)=0,IF(J14&gt;10,"",VLOOKUP(L10,lead_time,2)),IF(OR(M13="",M13=0),"",M13-1))</f>
        <v/>
      </c>
      <c r="N14">
        <f t="shared" si="5"/>
        <v>0</v>
      </c>
    </row>
    <row r="15">
      <c r="F15">
        <v>3.0</v>
      </c>
      <c r="G15">
        <f t="shared" si="1"/>
        <v>0.14</v>
      </c>
      <c r="H15">
        <f>VLOOKUP(G15,cutoff_demand,2)</f>
        <v>1</v>
      </c>
      <c r="I15">
        <f t="shared" si="4"/>
        <v>8</v>
      </c>
      <c r="J15">
        <f t="shared" si="2"/>
        <v>7</v>
      </c>
      <c r="K15">
        <f t="shared" si="3"/>
        <v>0</v>
      </c>
      <c r="M15" t="str">
        <f>IF(MOD(F15,5)=0,IF(J15&gt;10,"",VLOOKUP(L11,lead_time,2)),IF(OR(M14="",M14=0),"",M14-1))</f>
        <v/>
      </c>
      <c r="N15">
        <f t="shared" si="5"/>
        <v>0</v>
      </c>
    </row>
    <row r="16">
      <c r="F16">
        <v>4.0</v>
      </c>
      <c r="G16">
        <f t="shared" si="1"/>
        <v>0.47</v>
      </c>
      <c r="H16">
        <f>VLOOKUP(G16,cutoff_demand,2)</f>
        <v>2</v>
      </c>
      <c r="I16">
        <f t="shared" si="4"/>
        <v>7</v>
      </c>
      <c r="J16">
        <f t="shared" si="2"/>
        <v>5</v>
      </c>
      <c r="K16">
        <f t="shared" si="3"/>
        <v>0</v>
      </c>
      <c r="M16" t="str">
        <f>IF(MOD(F16,5)=0,IF(J16&gt;10,"",VLOOKUP(L12,lead_time,2)),IF(OR(M15="",M15=0),"",M15-1))</f>
        <v/>
      </c>
      <c r="N16">
        <f t="shared" si="5"/>
        <v>0</v>
      </c>
    </row>
    <row r="17">
      <c r="F17">
        <v>5.0</v>
      </c>
      <c r="G17">
        <f t="shared" si="1"/>
        <v>0.45</v>
      </c>
      <c r="H17">
        <f>VLOOKUP(G17,cutoff_demand,2)</f>
        <v>2</v>
      </c>
      <c r="I17">
        <f t="shared" si="4"/>
        <v>5</v>
      </c>
      <c r="J17">
        <f t="shared" si="2"/>
        <v>3</v>
      </c>
      <c r="K17">
        <f t="shared" si="3"/>
        <v>0</v>
      </c>
      <c r="M17">
        <f>IF(MOD(F17,5)=0,IF(J17&gt;10,"",VLOOKUP(L13,lead_time,2)),IF(OR(M16="",M16=0),"",M16-1))</f>
        <v>1</v>
      </c>
      <c r="N17">
        <f t="shared" si="5"/>
        <v>8</v>
      </c>
    </row>
    <row r="18">
      <c r="E18">
        <v>4.0</v>
      </c>
      <c r="F18">
        <v>1.0</v>
      </c>
      <c r="G18">
        <f t="shared" si="1"/>
        <v>0.45</v>
      </c>
      <c r="H18">
        <f>VLOOKUP(G18,cutoff_demand,2)</f>
        <v>2</v>
      </c>
      <c r="I18">
        <f t="shared" si="4"/>
        <v>3</v>
      </c>
      <c r="J18">
        <f t="shared" si="2"/>
        <v>1</v>
      </c>
      <c r="K18">
        <f t="shared" si="3"/>
        <v>0</v>
      </c>
      <c r="L18" s="1">
        <f>ROUND(RAND(),1)</f>
        <v>0.1</v>
      </c>
      <c r="M18">
        <f>IF(MOD(F18,5)=0,IF(J18&gt;10,"",VLOOKUP(L14,lead_time,2)),IF(OR(M17="",M17=0),"",M17-1))</f>
        <v>0</v>
      </c>
      <c r="N18">
        <f t="shared" si="5"/>
        <v>8</v>
      </c>
    </row>
    <row r="19">
      <c r="F19">
        <v>2.0</v>
      </c>
      <c r="G19">
        <f t="shared" si="1"/>
        <v>0.8</v>
      </c>
      <c r="H19">
        <f>VLOOKUP(G19,cutoff_demand,2)</f>
        <v>3</v>
      </c>
      <c r="I19">
        <f t="shared" si="4"/>
        <v>9</v>
      </c>
      <c r="J19">
        <f t="shared" si="2"/>
        <v>6</v>
      </c>
      <c r="K19">
        <f t="shared" si="3"/>
        <v>0</v>
      </c>
      <c r="M19" t="str">
        <f>IF(MOD(F19,5)=0,IF(J19&gt;10,"",VLOOKUP(L15,lead_time,2)),IF(OR(M18="",M18=0),"",M18-1))</f>
        <v/>
      </c>
      <c r="N19">
        <f t="shared" si="5"/>
        <v>0</v>
      </c>
    </row>
    <row r="20">
      <c r="F20">
        <v>3.0</v>
      </c>
      <c r="G20">
        <f t="shared" si="1"/>
        <v>0.22</v>
      </c>
      <c r="H20">
        <f>VLOOKUP(G20,cutoff_demand,2)</f>
        <v>1</v>
      </c>
      <c r="I20">
        <f t="shared" si="4"/>
        <v>6</v>
      </c>
      <c r="J20">
        <f t="shared" si="2"/>
        <v>5</v>
      </c>
      <c r="K20">
        <f t="shared" si="3"/>
        <v>0</v>
      </c>
      <c r="M20" t="str">
        <f>IF(MOD(F20,5)=0,IF(J20&gt;10,"",VLOOKUP(L16,lead_time,2)),IF(OR(M19="",M19=0),"",M19-1))</f>
        <v/>
      </c>
      <c r="N20">
        <f t="shared" si="5"/>
        <v>0</v>
      </c>
    </row>
    <row r="21" ht="15.75" customHeight="1">
      <c r="F21">
        <v>4.0</v>
      </c>
      <c r="G21">
        <f t="shared" si="1"/>
        <v>0.42</v>
      </c>
      <c r="H21">
        <f>VLOOKUP(G21,cutoff_demand,2)</f>
        <v>2</v>
      </c>
      <c r="I21">
        <f t="shared" si="4"/>
        <v>5</v>
      </c>
      <c r="J21">
        <f t="shared" si="2"/>
        <v>3</v>
      </c>
      <c r="K21">
        <f t="shared" si="3"/>
        <v>0</v>
      </c>
      <c r="M21" t="str">
        <f>IF(MOD(F21,5)=0,IF(J21&gt;10,"",VLOOKUP(L17,lead_time,2)),IF(OR(M20="",M20=0),"",M20-1))</f>
        <v/>
      </c>
      <c r="N21">
        <f t="shared" si="5"/>
        <v>0</v>
      </c>
    </row>
    <row r="22" ht="15.75" customHeight="1">
      <c r="F22">
        <v>5.0</v>
      </c>
      <c r="G22">
        <f t="shared" si="1"/>
        <v>0.9</v>
      </c>
      <c r="H22">
        <f>VLOOKUP(G22,cutoff_demand,2)</f>
        <v>3</v>
      </c>
      <c r="I22">
        <f t="shared" si="4"/>
        <v>3</v>
      </c>
      <c r="J22">
        <f t="shared" si="2"/>
        <v>0</v>
      </c>
      <c r="K22">
        <f t="shared" si="3"/>
        <v>0</v>
      </c>
      <c r="M22">
        <f>IF(MOD(F22,5)=0,IF(J22&gt;10,"",VLOOKUP(L18,lead_time,2)),IF(OR(M21="",M21=0),"",M21-1))</f>
        <v>1</v>
      </c>
      <c r="N22">
        <f t="shared" si="5"/>
        <v>11</v>
      </c>
    </row>
    <row r="23" ht="15.75" customHeight="1">
      <c r="E23">
        <v>5.0</v>
      </c>
      <c r="F23">
        <v>1.0</v>
      </c>
      <c r="G23">
        <f t="shared" si="1"/>
        <v>0.82</v>
      </c>
      <c r="H23">
        <f>VLOOKUP(G23,cutoff_demand,2)</f>
        <v>3</v>
      </c>
      <c r="I23">
        <f t="shared" si="4"/>
        <v>0</v>
      </c>
      <c r="J23">
        <f t="shared" si="2"/>
        <v>0</v>
      </c>
      <c r="K23">
        <f t="shared" si="3"/>
        <v>3</v>
      </c>
      <c r="L23" s="1">
        <f>ROUND(RAND(),1)</f>
        <v>0.4</v>
      </c>
      <c r="M23">
        <f>IF(MOD(F23,5)=0,IF(J23&gt;10,"",VLOOKUP(L19,lead_time,2)),IF(OR(M22="",M22=0),"",M22-1))</f>
        <v>0</v>
      </c>
      <c r="N23">
        <f t="shared" si="5"/>
        <v>11</v>
      </c>
    </row>
    <row r="24" ht="15.75" customHeight="1">
      <c r="F24">
        <v>2.0</v>
      </c>
      <c r="G24">
        <f t="shared" si="1"/>
        <v>0.6</v>
      </c>
      <c r="H24">
        <f>VLOOKUP(G24,cutoff_demand,2)</f>
        <v>2</v>
      </c>
      <c r="I24">
        <f t="shared" si="4"/>
        <v>11</v>
      </c>
      <c r="J24">
        <f t="shared" si="2"/>
        <v>9</v>
      </c>
      <c r="K24">
        <f t="shared" si="3"/>
        <v>0</v>
      </c>
      <c r="M24" t="str">
        <f>IF(MOD(F24,5)=0,IF(J24&gt;10,"",VLOOKUP(L20,lead_time,2)),IF(OR(M23="",M23=0),"",M23-1))</f>
        <v/>
      </c>
      <c r="N24">
        <f t="shared" si="5"/>
        <v>0</v>
      </c>
    </row>
    <row r="25" ht="15.75" customHeight="1">
      <c r="F25">
        <v>3.0</v>
      </c>
      <c r="G25">
        <f t="shared" si="1"/>
        <v>0.59</v>
      </c>
      <c r="H25">
        <f>VLOOKUP(G25,cutoff_demand,2)</f>
        <v>2</v>
      </c>
      <c r="I25">
        <f t="shared" si="4"/>
        <v>9</v>
      </c>
      <c r="J25">
        <f t="shared" si="2"/>
        <v>7</v>
      </c>
      <c r="K25">
        <f t="shared" si="3"/>
        <v>0</v>
      </c>
      <c r="M25" t="str">
        <f>IF(MOD(F25,5)=0,IF(J25&gt;10,"",VLOOKUP(L21,lead_time,2)),IF(OR(M24="",M24=0),"",M24-1))</f>
        <v/>
      </c>
      <c r="N25">
        <f t="shared" si="5"/>
        <v>0</v>
      </c>
    </row>
    <row r="26" ht="15.75" customHeight="1">
      <c r="F26">
        <v>4.0</v>
      </c>
      <c r="G26">
        <f t="shared" si="1"/>
        <v>0.03</v>
      </c>
      <c r="H26">
        <f>VLOOKUP(G26,cutoff_demand,2)</f>
        <v>0</v>
      </c>
      <c r="I26">
        <f t="shared" si="4"/>
        <v>7</v>
      </c>
      <c r="J26">
        <f t="shared" si="2"/>
        <v>7</v>
      </c>
      <c r="K26">
        <f t="shared" si="3"/>
        <v>0</v>
      </c>
      <c r="M26" t="str">
        <f>IF(MOD(F26,5)=0,IF(J26&gt;10,"",VLOOKUP(L22,lead_time,2)),IF(OR(M25="",M25=0),"",M25-1))</f>
        <v/>
      </c>
      <c r="N26">
        <f t="shared" si="5"/>
        <v>0</v>
      </c>
    </row>
    <row r="27" ht="15.75" customHeight="1">
      <c r="F27">
        <v>5.0</v>
      </c>
      <c r="G27">
        <f t="shared" si="1"/>
        <v>0.03</v>
      </c>
      <c r="H27">
        <f>VLOOKUP(G27,cutoff_demand,2)</f>
        <v>0</v>
      </c>
      <c r="I27">
        <f t="shared" si="4"/>
        <v>7</v>
      </c>
      <c r="J27">
        <f t="shared" si="2"/>
        <v>7</v>
      </c>
      <c r="K27">
        <f t="shared" si="3"/>
        <v>0</v>
      </c>
      <c r="M27">
        <f>IF(MOD(F27,5)=0,IF(J27&gt;10,"",VLOOKUP(L23,lead_time,2)),IF(OR(M26="",M26=0),"",M26-1))</f>
        <v>1</v>
      </c>
      <c r="N27">
        <f t="shared" si="5"/>
        <v>4</v>
      </c>
    </row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E3:E7"/>
    <mergeCell ref="E8:E12"/>
    <mergeCell ref="L3:L7"/>
    <mergeCell ref="L8:L12"/>
    <mergeCell ref="L13:L17"/>
    <mergeCell ref="L18:L22"/>
    <mergeCell ref="L23:L27"/>
  </mergeCells>
  <printOptions/>
  <pageMargins bottom="1.0" footer="0.0" header="0.0" left="0.75" right="0.75" top="1.0"/>
  <pageSetup orientation="landscape"/>
  <drawing r:id="rId1"/>
</worksheet>
</file>