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pei632\Documents\GCAM_industry\food_processing\"/>
    </mc:Choice>
  </mc:AlternateContent>
  <xr:revisionPtr revIDLastSave="0" documentId="13_ncr:1_{B41C8271-83A7-4FB7-8A1D-F4EA39C2D16F}" xr6:coauthVersionLast="47" xr6:coauthVersionMax="47" xr10:uidLastSave="{00000000-0000-0000-0000-000000000000}"/>
  <bookViews>
    <workbookView xWindow="1240" yWindow="1280" windowWidth="15790" windowHeight="7650" xr2:uid="{0C7211E4-8192-442D-8517-E2DA9303728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 i="1" l="1"/>
  <c r="F14" i="1"/>
  <c r="F13" i="1"/>
  <c r="H13" i="1" s="1"/>
  <c r="F12" i="1"/>
  <c r="C9" i="1"/>
  <c r="D14" i="1"/>
  <c r="H14" i="1" s="1"/>
  <c r="D12" i="1"/>
  <c r="H12" i="1" l="1"/>
</calcChain>
</file>

<file path=xl/sharedStrings.xml><?xml version="1.0" encoding="utf-8"?>
<sst xmlns="http://schemas.openxmlformats.org/spreadsheetml/2006/main" count="26" uniqueCount="25">
  <si>
    <t>Estimation of water use coefficient for food processing</t>
  </si>
  <si>
    <t>Region</t>
  </si>
  <si>
    <t>Year</t>
  </si>
  <si>
    <t>Unit</t>
  </si>
  <si>
    <t>Source</t>
  </si>
  <si>
    <t>Canada</t>
  </si>
  <si>
    <t>Table 1 (sum of food and beverage and tobacco sectors) in https://www150.statcan.gc.ca/n1/en/pub/16-401-x/16-401-x2014001-eng.pdf?st=DicOpEI5</t>
  </si>
  <si>
    <t>Water intake</t>
  </si>
  <si>
    <t>USA</t>
  </si>
  <si>
    <t>million L/day</t>
  </si>
  <si>
    <t>million m^3</t>
  </si>
  <si>
    <t>Constants</t>
  </si>
  <si>
    <t>millions</t>
  </si>
  <si>
    <t>L to m^3</t>
  </si>
  <si>
    <t>days per year</t>
  </si>
  <si>
    <t>Table 3 (packaging and processing total) in https://www.sciencedirect.com/science/article/pii/S092180091730455X</t>
  </si>
  <si>
    <t>billion gallons</t>
  </si>
  <si>
    <t>Figure 6 multiplied by 2% of food system water use for food processing according to text on page 19; note this is just water used for domestic demand (not food for export nor water used in production of imported food) and that data is listed as 2012 but actually comes from withdrawal data for 2010; https://www.ers.usda.gov/webdocs/publications/101625/err-288.pdf?v=8878.3</t>
  </si>
  <si>
    <t>gallons to m^3</t>
  </si>
  <si>
    <t>billions</t>
  </si>
  <si>
    <t>Calorie consumption in Pcal (GCAM data for nearest year)</t>
  </si>
  <si>
    <t>m^3 to km^3</t>
  </si>
  <si>
    <t>Water intake (km^3)</t>
  </si>
  <si>
    <t>Water intake (km^3 per Pcal)</t>
  </si>
  <si>
    <t>USA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</si>
</sst>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1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6" xfId="0" applyBorder="1"/>
    <xf numFmtId="0" fontId="0" fillId="0" borderId="1" xfId="0" applyBorder="1" applyAlignment="1">
      <alignment wrapText="1"/>
    </xf>
    <xf numFmtId="0" fontId="0" fillId="0" borderId="7" xfId="0" applyBorder="1" applyAlignment="1">
      <alignment wrapText="1"/>
    </xf>
    <xf numFmtId="0" fontId="0" fillId="0" borderId="2" xfId="0" applyBorder="1" applyAlignment="1">
      <alignment wrapText="1"/>
    </xf>
    <xf numFmtId="0" fontId="0" fillId="0" borderId="0" xfId="0" applyBorder="1"/>
    <xf numFmtId="0" fontId="0" fillId="0" borderId="8" xfId="0" applyBorder="1"/>
    <xf numFmtId="0" fontId="0" fillId="0" borderId="0" xfId="0" applyBorder="1" applyAlignment="1">
      <alignment wrapText="1"/>
    </xf>
    <xf numFmtId="0" fontId="0" fillId="0" borderId="5"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2FD32-81F4-4452-990E-E2B86C55F3AF}">
  <dimension ref="A1:I15"/>
  <sheetViews>
    <sheetView tabSelected="1" workbookViewId="0">
      <selection activeCell="I16" sqref="I16"/>
    </sheetView>
  </sheetViews>
  <sheetFormatPr defaultRowHeight="14.5" x14ac:dyDescent="0.35"/>
  <cols>
    <col min="2" max="2" width="13.81640625" customWidth="1"/>
    <col min="3" max="3" width="8.26953125" customWidth="1"/>
    <col min="4" max="4" width="12.6328125" customWidth="1"/>
    <col min="5" max="5" width="12.54296875" customWidth="1"/>
    <col min="6" max="6" width="12.26953125" customWidth="1"/>
    <col min="7" max="7" width="13.90625" customWidth="1"/>
    <col min="8" max="8" width="12.26953125" customWidth="1"/>
  </cols>
  <sheetData>
    <row r="1" spans="1:9" x14ac:dyDescent="0.35">
      <c r="A1" t="s">
        <v>0</v>
      </c>
    </row>
    <row r="2" spans="1:9" ht="15" thickBot="1" x14ac:dyDescent="0.4"/>
    <row r="3" spans="1:9" x14ac:dyDescent="0.35">
      <c r="B3" s="1" t="s">
        <v>11</v>
      </c>
      <c r="C3" s="2"/>
    </row>
    <row r="4" spans="1:9" x14ac:dyDescent="0.35">
      <c r="B4" s="3" t="s">
        <v>12</v>
      </c>
      <c r="C4" s="4">
        <v>1000000</v>
      </c>
    </row>
    <row r="5" spans="1:9" x14ac:dyDescent="0.35">
      <c r="B5" s="3" t="s">
        <v>19</v>
      </c>
      <c r="C5" s="4">
        <v>1000000000</v>
      </c>
    </row>
    <row r="6" spans="1:9" x14ac:dyDescent="0.35">
      <c r="B6" s="3" t="s">
        <v>13</v>
      </c>
      <c r="C6" s="4">
        <v>1E-3</v>
      </c>
    </row>
    <row r="7" spans="1:9" x14ac:dyDescent="0.35">
      <c r="B7" s="3" t="s">
        <v>14</v>
      </c>
      <c r="C7" s="4">
        <v>365</v>
      </c>
    </row>
    <row r="8" spans="1:9" x14ac:dyDescent="0.35">
      <c r="B8" s="3" t="s">
        <v>18</v>
      </c>
      <c r="C8" s="4">
        <v>3.7850000000000002E-3</v>
      </c>
    </row>
    <row r="9" spans="1:9" ht="15" thickBot="1" x14ac:dyDescent="0.4">
      <c r="B9" s="12" t="s">
        <v>21</v>
      </c>
      <c r="C9" s="5">
        <f>(1/1000)^3</f>
        <v>1.0000000000000001E-9</v>
      </c>
    </row>
    <row r="10" spans="1:9" ht="15" thickBot="1" x14ac:dyDescent="0.4"/>
    <row r="11" spans="1:9" ht="72.5" x14ac:dyDescent="0.35">
      <c r="B11" s="6" t="s">
        <v>1</v>
      </c>
      <c r="C11" s="7" t="s">
        <v>2</v>
      </c>
      <c r="D11" s="7" t="s">
        <v>7</v>
      </c>
      <c r="E11" s="7" t="s">
        <v>3</v>
      </c>
      <c r="F11" s="7" t="s">
        <v>22</v>
      </c>
      <c r="G11" s="7" t="s">
        <v>20</v>
      </c>
      <c r="H11" s="8" t="s">
        <v>23</v>
      </c>
      <c r="I11" s="11" t="s">
        <v>4</v>
      </c>
    </row>
    <row r="12" spans="1:9" x14ac:dyDescent="0.35">
      <c r="B12" s="3" t="s">
        <v>5</v>
      </c>
      <c r="C12" s="9">
        <v>2011</v>
      </c>
      <c r="D12" s="9">
        <f>346.4+46.8</f>
        <v>393.2</v>
      </c>
      <c r="E12" s="9" t="s">
        <v>10</v>
      </c>
      <c r="F12" s="9">
        <f>D12*C4*C9</f>
        <v>0.39320000000000005</v>
      </c>
      <c r="G12" s="9">
        <v>40.169899999999998</v>
      </c>
      <c r="H12" s="4">
        <f>F12/G12</f>
        <v>9.7884236704597234E-3</v>
      </c>
      <c r="I12" s="9" t="s">
        <v>6</v>
      </c>
    </row>
    <row r="13" spans="1:9" x14ac:dyDescent="0.35">
      <c r="B13" s="3" t="s">
        <v>8</v>
      </c>
      <c r="C13" s="9">
        <v>2005</v>
      </c>
      <c r="D13" s="9">
        <v>6449</v>
      </c>
      <c r="E13" s="9" t="s">
        <v>9</v>
      </c>
      <c r="F13" s="9">
        <f>D13*C4*C6*C9*C7</f>
        <v>2.3538850000000004</v>
      </c>
      <c r="G13" s="9">
        <v>382.61599999999999</v>
      </c>
      <c r="H13" s="4">
        <f t="shared" ref="H13:H14" si="0">F13/G13</f>
        <v>6.1520819829803267E-3</v>
      </c>
      <c r="I13" s="9" t="s">
        <v>15</v>
      </c>
    </row>
    <row r="14" spans="1:9" x14ac:dyDescent="0.35">
      <c r="B14" s="3" t="s">
        <v>8</v>
      </c>
      <c r="C14" s="9">
        <v>2010</v>
      </c>
      <c r="D14" s="9">
        <f>(23257+10595)*0.02</f>
        <v>677.04</v>
      </c>
      <c r="E14" s="9" t="s">
        <v>16</v>
      </c>
      <c r="F14" s="9">
        <f>D14*C8*C5*C9</f>
        <v>2.5625964000000003</v>
      </c>
      <c r="G14" s="9">
        <v>369.97699999999998</v>
      </c>
      <c r="H14" s="4">
        <f t="shared" si="0"/>
        <v>6.9263667741508265E-3</v>
      </c>
      <c r="I14" s="9" t="s">
        <v>17</v>
      </c>
    </row>
    <row r="15" spans="1:9" ht="15" thickBot="1" x14ac:dyDescent="0.4">
      <c r="B15" s="12" t="s">
        <v>24</v>
      </c>
      <c r="C15" s="10"/>
      <c r="D15" s="10"/>
      <c r="E15" s="10"/>
      <c r="F15" s="10"/>
      <c r="G15" s="10"/>
      <c r="H15" s="5">
        <f>AVERAGE(H13:H14)</f>
        <v>6.5392243785655762E-3</v>
      </c>
      <c r="I15"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Speizer, Simone A</dc:creator>
  <cp:lastModifiedBy>Speizer, Simone A</cp:lastModifiedBy>
  <dcterms:created xsi:type="dcterms:W3CDTF">2023-07-06T19:35:49Z</dcterms:created>
  <dcterms:modified xsi:type="dcterms:W3CDTF">2023-07-11T19:53:00Z</dcterms:modified>
</cp:coreProperties>
</file>