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Ex3.xml" ContentType="application/vnd.ms-office.chartex+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C1BF87EF-B95A-4847-AF24-74055614E761}" xr6:coauthVersionLast="36" xr6:coauthVersionMax="47" xr10:uidLastSave="{00000000-0000-0000-0000-000000000000}"/>
  <bookViews>
    <workbookView xWindow="-105" yWindow="-105" windowWidth="24195" windowHeight="14475" firstSheet="2" activeTab="2" xr2:uid="{00000000-000D-0000-FFFF-FFFF00000000}"/>
  </bookViews>
  <sheets>
    <sheet name="KPI" sheetId="7" r:id="rId1"/>
    <sheet name="Data" sheetId="1" r:id="rId2"/>
    <sheet name="Dashboard" sheetId="4" r:id="rId3"/>
    <sheet name="Job Satisfaction" sheetId="8" r:id="rId4"/>
    <sheet name="Gender" sheetId="9" r:id="rId5"/>
    <sheet name="Education by Attrition" sheetId="10" r:id="rId6"/>
    <sheet name="Attrition by department" sheetId="12" r:id="rId7"/>
    <sheet name="Attrition by age group" sheetId="13" r:id="rId8"/>
    <sheet name="Attrition by job role" sheetId="11" r:id="rId9"/>
    <sheet name="Attrition by Martial Status" sheetId="14" r:id="rId10"/>
  </sheets>
  <definedNames>
    <definedName name="_xlchart.v1.3" hidden="1">'Attrition by job role'!$D$4:$D$12</definedName>
    <definedName name="_xlchart.v1.4" hidden="1">'Attrition by job role'!$E$4:$E$12</definedName>
    <definedName name="_xlchart.v1.5" hidden="1">'Attrition by job role'!$D$4:$D$12</definedName>
    <definedName name="_xlchart.v1.6" hidden="1">'Attrition by job role'!$E$4:$E$12</definedName>
    <definedName name="_xlchart.v2.0" hidden="1">'Attrition by Martial Status'!$D$4:$D$6</definedName>
    <definedName name="_xlchart.v2.1" hidden="1">'Attrition by Martial Status'!$E$3</definedName>
    <definedName name="_xlchart.v2.2" hidden="1">'Attrition by Martial Status'!$E$4:$E$6</definedName>
    <definedName name="_xlchart.v2.7" hidden="1">'Attrition by Martial Status'!$D$4:$D$6</definedName>
    <definedName name="_xlchart.v2.8" hidden="1">'Attrition by Martial Status'!$E$3</definedName>
    <definedName name="_xlchart.v2.9" hidden="1">'Attrition by Martial Status'!$E$4:$E$6</definedName>
    <definedName name="_xlcn.WorksheetConnection_DataAAR1" hidden="1">Data!$A:$AR</definedName>
    <definedName name="_xlcn.WorksheetConnection_HRDATA_Excel.xlsxTable_11" hidden="1">Table_1[]</definedName>
    <definedName name="Slicer_Department">#N/A</definedName>
    <definedName name="Slicer_Education_Field">#N/A</definedName>
    <definedName name="Slicer_Education_Field2">#N/A</definedName>
    <definedName name="Slicer_Gender1">#N/A</definedName>
    <definedName name="Slicer_Gender2">#N/A</definedName>
  </definedNames>
  <calcPr calcId="179021"/>
  <pivotCaches>
    <pivotCache cacheId="35" r:id="rId11"/>
    <pivotCache cacheId="38" r:id="rId12"/>
    <pivotCache cacheId="41" r:id="rId13"/>
    <pivotCache cacheId="44" r:id="rId14"/>
    <pivotCache cacheId="47" r:id="rId15"/>
    <pivotCache cacheId="50" r:id="rId16"/>
    <pivotCache cacheId="53" r:id="rId17"/>
    <pivotCache cacheId="56"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HR DATA_Excel.xlsx!Table_1"/>
          <x15:modelTable id="Range" name="Range" connection="WorksheetConnection_Data!$A:$AR"/>
        </x15:modelTables>
      </x15:dataModel>
    </ext>
    <ext uri="GoogleSheetsCustomDataVersion2">
      <go:sheetsCustomData xmlns:go="http://customooxmlschemas.google.com/" r:id="rId26" roundtripDataChecksum="0W7NtiAel2xy0cZdwUBcRsMoEuXg6pzXui43o1bypBA="/>
    </ext>
  </extLst>
</workbook>
</file>

<file path=xl/calcChain.xml><?xml version="1.0" encoding="utf-8"?>
<calcChain xmlns="http://schemas.openxmlformats.org/spreadsheetml/2006/main">
  <c r="D5" i="14" l="1"/>
  <c r="D6" i="14"/>
  <c r="D4" i="14"/>
  <c r="D5" i="11"/>
  <c r="D6" i="11"/>
  <c r="D7" i="11"/>
  <c r="D8" i="11"/>
  <c r="D9" i="11"/>
  <c r="D10" i="11"/>
  <c r="D11" i="11"/>
  <c r="D12" i="11"/>
  <c r="D4" i="11"/>
  <c r="B11" i="9"/>
  <c r="E4" i="14"/>
  <c r="E4" i="11"/>
  <c r="E8" i="11"/>
  <c r="E11" i="11"/>
  <c r="B8" i="8"/>
  <c r="E5" i="14"/>
  <c r="A8" i="7"/>
  <c r="E12" i="11"/>
  <c r="E9" i="11"/>
  <c r="E5" i="11"/>
  <c r="E7" i="11"/>
  <c r="B10" i="9"/>
  <c r="C8" i="7"/>
  <c r="E6" i="11"/>
  <c r="E6" i="14"/>
  <c r="B8" i="7"/>
  <c r="E10" i="11"/>
  <c r="C10" i="9" l="1"/>
  <c r="C11" i="9"/>
  <c r="C8" i="8"/>
  <c r="B9" i="8"/>
  <c r="C9" i="8" s="1"/>
  <c r="D8" i="7"/>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7AA806-582C-4BF0-A3BC-50DF2D3D45D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5F52DE-7236-4719-9B9A-E59B31CF34A0}" name="WorksheetConnection_Data!$A:$AR" type="102" refreshedVersion="8" minRefreshableVersion="5">
    <extLst>
      <ext xmlns:x15="http://schemas.microsoft.com/office/spreadsheetml/2010/11/main" uri="{DE250136-89BD-433C-8126-D09CA5730AF9}">
        <x15:connection id="Range" autoDelete="1">
          <x15:rangePr sourceName="_xlcn.WorksheetConnection_DataAAR1"/>
        </x15:connection>
      </ext>
    </extLst>
  </connection>
  <connection id="3" xr16:uid="{7C7C9C79-276A-42D5-93C0-5A1205AF9425}" name="WorksheetConnection_HR DATA_Excel.xlsx!Table_1" type="102" refreshedVersion="8" minRefreshableVersion="5">
    <extLst>
      <ext xmlns:x15="http://schemas.microsoft.com/office/spreadsheetml/2010/11/main" uri="{DE250136-89BD-433C-8126-D09CA5730AF9}">
        <x15:connection id="Table_1" autoDelete="1">
          <x15:rangePr sourceName="_xlcn.WorksheetConnection_HRDATA_Excel.xlsxTable_11"/>
        </x15:connection>
      </ext>
    </extLst>
  </connection>
</connections>
</file>

<file path=xl/sharedStrings.xml><?xml version="1.0" encoding="utf-8"?>
<sst xmlns="http://schemas.openxmlformats.org/spreadsheetml/2006/main" count="19216" uniqueCount="1572">
  <si>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</si>
  <si>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</si>
  <si>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</si>
  <si>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</si>
  <si>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</si>
  <si>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</si>
  <si>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</si>
  <si>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</si>
  <si>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</si>
  <si>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</si>
  <si>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</si>
  <si>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</si>
  <si>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</si>
  <si>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</si>
  <si>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</si>
  <si>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</si>
  <si>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</si>
  <si>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</si>
  <si>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</si>
  <si>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</si>
  <si>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</si>
  <si>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</si>
  <si>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</si>
  <si>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</si>
  <si>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</si>
  <si>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</si>
  <si>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</si>
  <si>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</si>
  <si>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</si>
  <si>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</si>
  <si>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</si>
  <si>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</si>
  <si>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</si>
  <si>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</si>
  <si>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</si>
  <si>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</si>
  <si>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</si>
  <si>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</si>
  <si>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</si>
  <si>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</si>
  <si>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</si>
  <si>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</si>
  <si>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</si>
  <si>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</si>
  <si>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</si>
  <si>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</si>
  <si>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</si>
  <si>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</si>
  <si>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</si>
  <si>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</si>
  <si>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</si>
  <si>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</si>
  <si>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</si>
  <si>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</si>
  <si>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</si>
  <si>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</si>
  <si>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</si>
  <si>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</si>
  <si>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</si>
  <si>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</si>
  <si>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</si>
  <si>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</si>
  <si>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</si>
  <si>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</si>
  <si>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</si>
  <si>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</si>
  <si>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</si>
  <si>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</si>
  <si>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</si>
  <si>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</si>
  <si>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</si>
  <si>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</si>
  <si>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</si>
  <si>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</si>
  <si>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</si>
  <si>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</si>
  <si>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</si>
  <si>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</si>
  <si>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</si>
  <si>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</si>
  <si>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</si>
  <si>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</si>
  <si>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</si>
  <si>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</si>
  <si>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</si>
  <si>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</si>
  <si>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</si>
  <si>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</si>
  <si>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</si>
  <si>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</si>
  <si>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</si>
  <si>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</si>
  <si>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</si>
  <si>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</si>
  <si>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</si>
  <si>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</si>
  <si>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</si>
  <si>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</si>
  <si>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</si>
  <si>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</si>
  <si>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</si>
  <si>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</si>
  <si>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</si>
  <si>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</si>
  <si>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</si>
  <si>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</si>
  <si>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</si>
  <si>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</si>
  <si>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</si>
  <si>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</si>
  <si>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</si>
  <si>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</si>
  <si>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</si>
  <si>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</si>
  <si>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</si>
  <si>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</si>
  <si>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</si>
  <si>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</si>
  <si>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</si>
  <si>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</si>
  <si>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</si>
  <si>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</si>
  <si>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</si>
  <si>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</si>
  <si>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</si>
  <si>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</si>
  <si>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</si>
  <si>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</si>
  <si>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</si>
  <si>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</si>
  <si>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</si>
  <si>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</si>
  <si>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</si>
  <si>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</si>
  <si>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</si>
  <si>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</si>
  <si>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</si>
  <si>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</si>
  <si>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</si>
  <si>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</si>
  <si>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</si>
  <si>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</si>
  <si>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</si>
  <si>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</si>
  <si>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</si>
  <si>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</si>
  <si>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</si>
  <si>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</si>
  <si>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</si>
  <si>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</si>
  <si>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</si>
  <si>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</si>
  <si>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</si>
  <si>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</si>
  <si>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</si>
  <si>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</si>
  <si>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</si>
  <si>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</si>
  <si>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</si>
  <si>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</si>
  <si>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</si>
  <si>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</si>
  <si>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</si>
  <si>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</si>
  <si>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</si>
  <si>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</si>
  <si>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</si>
  <si>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</si>
  <si>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</si>
  <si>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</si>
  <si>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</si>
  <si>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</si>
  <si>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</si>
  <si>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</si>
  <si>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</si>
  <si>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</si>
  <si>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</si>
  <si>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</si>
  <si>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</si>
  <si>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</si>
  <si>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</si>
  <si>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</si>
  <si>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</si>
  <si>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</si>
  <si>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</si>
  <si>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</si>
  <si>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</si>
  <si>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</si>
  <si>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</si>
  <si>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</si>
  <si>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</si>
  <si>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</si>
  <si>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</si>
  <si>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</si>
  <si>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</si>
  <si>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</si>
  <si>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</si>
  <si>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</si>
  <si>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</si>
  <si>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</si>
  <si>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</si>
  <si>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</si>
  <si>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</si>
  <si>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</si>
  <si>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</si>
  <si>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</si>
  <si>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</si>
  <si>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</si>
  <si>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</si>
  <si>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</si>
  <si>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</si>
  <si>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</si>
  <si>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</si>
  <si>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</si>
  <si>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</si>
  <si>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</si>
  <si>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</si>
  <si>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</si>
  <si>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</si>
  <si>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</si>
  <si>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</si>
  <si>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</si>
  <si>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</si>
  <si>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</si>
  <si>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</si>
  <si>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</si>
  <si>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</si>
  <si>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</si>
  <si>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</si>
  <si>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</si>
  <si>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</si>
  <si>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</si>
  <si>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</si>
  <si>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</si>
  <si>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</si>
  <si>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</si>
  <si>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</si>
  <si>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</si>
  <si>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</si>
  <si>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</si>
  <si>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</si>
  <si>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</si>
  <si>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</si>
  <si>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</si>
  <si>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</si>
  <si>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</si>
  <si>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</si>
  <si>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</si>
  <si>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</si>
  <si>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</si>
  <si>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</si>
  <si>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</si>
  <si>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</si>
  <si>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</si>
  <si>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</si>
  <si>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</si>
  <si>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</si>
  <si>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</si>
  <si>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</si>
  <si>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</si>
  <si>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</si>
  <si>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</si>
  <si>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</si>
  <si>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</si>
  <si>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</si>
  <si>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</si>
  <si>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</si>
  <si>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</si>
  <si>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</si>
  <si>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</si>
  <si>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</si>
  <si>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</si>
  <si>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</si>
  <si>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</si>
  <si>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</si>
  <si>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</si>
  <si>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</si>
  <si>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</si>
  <si>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</si>
  <si>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</si>
  <si>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</si>
  <si>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</si>
  <si>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</si>
  <si>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</si>
  <si>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</si>
  <si>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</si>
  <si>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</si>
  <si>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</si>
  <si>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</si>
  <si>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</si>
  <si>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</si>
  <si>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</si>
  <si>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</si>
  <si>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</si>
  <si>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</si>
  <si>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</si>
  <si>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</si>
  <si>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</si>
  <si>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</si>
  <si>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</si>
  <si>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</si>
  <si>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</si>
  <si>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</si>
  <si>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</si>
  <si>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</si>
  <si>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</si>
  <si>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</si>
  <si>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</si>
  <si>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</si>
  <si>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</si>
  <si>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</si>
  <si>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</si>
  <si>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</si>
  <si>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</si>
  <si>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</si>
  <si>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</si>
  <si>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</si>
  <si>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</si>
  <si>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</si>
  <si>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</si>
  <si>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</si>
  <si>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</si>
  <si>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</si>
  <si>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</si>
  <si>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</si>
  <si>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</si>
  <si>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</si>
  <si>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</si>
  <si>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</si>
  <si>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</si>
  <si>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</si>
  <si>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</si>
  <si>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</si>
  <si>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</si>
  <si>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</si>
  <si>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</si>
  <si>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</si>
  <si>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</si>
  <si>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</si>
  <si>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</si>
  <si>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</si>
  <si>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</si>
  <si>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</si>
  <si>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</si>
  <si>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</si>
  <si>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</si>
  <si>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</si>
  <si>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</si>
  <si>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</si>
  <si>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</si>
  <si>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</si>
  <si>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</si>
  <si>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</si>
  <si>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</si>
  <si>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</si>
  <si>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</si>
  <si>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</si>
  <si>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</si>
  <si>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</si>
  <si>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</si>
  <si>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</si>
  <si>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</si>
  <si>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</si>
  <si>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</si>
  <si>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</si>
  <si>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</si>
  <si>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</si>
  <si>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</si>
  <si>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</si>
  <si>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</si>
  <si>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</si>
  <si>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</si>
  <si>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</si>
  <si>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</si>
  <si>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</si>
  <si>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</si>
  <si>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</si>
  <si>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</si>
  <si>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</si>
  <si>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</si>
  <si>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</si>
  <si>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</si>
  <si>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</si>
  <si>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</si>
  <si>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</si>
  <si>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</si>
  <si>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</si>
  <si>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</si>
  <si>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</si>
  <si>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</si>
  <si>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</si>
  <si>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</si>
  <si>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</si>
  <si>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</si>
  <si>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</si>
  <si>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</si>
  <si>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</si>
  <si>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</si>
  <si>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</si>
  <si>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</si>
  <si>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</si>
  <si>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</si>
  <si>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</si>
  <si>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</si>
  <si>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</si>
  <si>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</si>
  <si>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</si>
  <si>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</si>
  <si>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</si>
  <si>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</si>
  <si>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</si>
  <si>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</si>
  <si>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</si>
  <si>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</si>
  <si>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</si>
  <si>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</si>
  <si>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</si>
  <si>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</si>
  <si>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</si>
  <si>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</si>
  <si>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</si>
  <si>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</si>
  <si>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</si>
  <si>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</si>
  <si>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</si>
  <si>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</si>
  <si>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</si>
  <si>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</si>
  <si>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</si>
  <si>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</si>
  <si>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</si>
  <si>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</si>
  <si>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</si>
  <si>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</si>
  <si>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</si>
  <si>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</si>
  <si>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</si>
  <si>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</si>
  <si>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</si>
  <si>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</si>
  <si>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</si>
  <si>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</si>
  <si>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</si>
  <si>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</si>
  <si>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</si>
  <si>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</si>
  <si>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</si>
  <si>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</si>
  <si>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</si>
  <si>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</si>
  <si>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</si>
  <si>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</si>
  <si>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</si>
  <si>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</si>
  <si>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</si>
  <si>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</si>
  <si>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</si>
  <si>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</si>
  <si>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</si>
  <si>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</si>
  <si>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</si>
  <si>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</si>
  <si>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</si>
  <si>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</si>
  <si>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</si>
  <si>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</si>
  <si>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</si>
  <si>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</si>
  <si>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</si>
  <si>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</si>
  <si>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</si>
  <si>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</si>
  <si>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</si>
  <si>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</si>
  <si>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</si>
  <si>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</si>
  <si>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</si>
  <si>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</si>
  <si>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</si>
  <si>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</si>
  <si>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</si>
  <si>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</si>
  <si>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</si>
  <si>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</si>
  <si>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</si>
  <si>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</si>
  <si>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</si>
  <si>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</si>
  <si>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</si>
  <si>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</si>
  <si>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</si>
  <si>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</si>
  <si>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</si>
  <si>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</si>
  <si>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</si>
  <si>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</si>
  <si>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</si>
  <si>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</si>
  <si>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</si>
  <si>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</si>
  <si>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</si>
  <si>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</si>
  <si>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</si>
  <si>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</si>
  <si>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</si>
  <si>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</si>
  <si>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</si>
  <si>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</si>
  <si>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</si>
  <si>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</si>
  <si>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</si>
  <si>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</si>
  <si>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</si>
  <si>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</si>
  <si>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</si>
  <si>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</si>
  <si>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</si>
  <si>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</si>
  <si>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</si>
  <si>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</si>
  <si>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</si>
  <si>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</si>
  <si>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</si>
  <si>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</si>
  <si>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</si>
  <si>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</si>
  <si>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</si>
  <si>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</si>
  <si>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</si>
  <si>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</si>
  <si>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</si>
  <si>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</si>
  <si>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</si>
  <si>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</si>
  <si>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</si>
  <si>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</si>
  <si>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</si>
  <si>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</si>
  <si>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</si>
  <si>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</si>
  <si>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</si>
  <si>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</si>
  <si>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</si>
  <si>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</si>
  <si>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</si>
  <si>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</si>
  <si>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</si>
  <si>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</si>
  <si>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</si>
  <si>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</si>
  <si>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</si>
  <si>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</si>
  <si>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</si>
  <si>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</si>
  <si>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</si>
  <si>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</si>
  <si>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</si>
  <si>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</si>
  <si>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</si>
  <si>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</si>
  <si>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</si>
  <si>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</si>
  <si>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</si>
  <si>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</si>
  <si>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</si>
  <si>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</si>
  <si>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</si>
  <si>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</si>
  <si>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</si>
  <si>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</si>
  <si>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</si>
  <si>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</si>
  <si>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</si>
  <si>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</si>
  <si>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</si>
  <si>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</si>
  <si>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</si>
  <si>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</si>
  <si>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</si>
  <si>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</si>
  <si>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</si>
  <si>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</si>
  <si>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</si>
  <si>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</si>
  <si>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</si>
  <si>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</si>
  <si>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</si>
  <si>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</si>
  <si>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</si>
  <si>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</si>
  <si>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</si>
  <si>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</si>
  <si>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</si>
  <si>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</si>
  <si>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</si>
  <si>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</si>
  <si>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</si>
  <si>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</si>
  <si>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</si>
  <si>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</si>
  <si>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</si>
  <si>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</si>
  <si>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</si>
  <si>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</si>
  <si>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</si>
  <si>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</si>
  <si>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</si>
  <si>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</si>
  <si>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</si>
  <si>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</si>
  <si>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</si>
  <si>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</si>
  <si>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</si>
  <si>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</si>
  <si>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</si>
  <si>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</si>
  <si>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</si>
  <si>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</si>
  <si>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</si>
  <si>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</si>
  <si>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</si>
  <si>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</si>
  <si>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</si>
  <si>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</si>
  <si>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</si>
  <si>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</si>
  <si>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</si>
  <si>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</si>
  <si>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</si>
  <si>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</si>
  <si>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</si>
  <si>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</si>
  <si>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</si>
  <si>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</si>
  <si>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</si>
  <si>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</si>
  <si>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</si>
  <si>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</si>
  <si>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</si>
  <si>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</si>
  <si>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</si>
  <si>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</si>
  <si>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</si>
  <si>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</si>
  <si>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</si>
  <si>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</si>
  <si>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</si>
  <si>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</si>
  <si>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</si>
  <si>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</si>
  <si>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</si>
  <si>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</si>
  <si>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</si>
  <si>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</si>
  <si>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</si>
  <si>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</si>
  <si>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</si>
  <si>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</si>
  <si>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</si>
  <si>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</si>
  <si>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</si>
  <si>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</si>
  <si>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</si>
  <si>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</si>
  <si>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</si>
  <si>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</si>
  <si>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</si>
  <si>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</si>
  <si>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</si>
  <si>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</si>
  <si>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</si>
  <si>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</si>
  <si>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</si>
  <si>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</si>
  <si>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</si>
  <si>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</si>
  <si>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</si>
  <si>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</si>
  <si>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</si>
  <si>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</si>
  <si>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</si>
  <si>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</si>
  <si>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</si>
  <si>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</si>
  <si>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</si>
  <si>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</si>
  <si>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</si>
  <si>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</si>
  <si>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</si>
  <si>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</si>
  <si>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</si>
  <si>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</si>
  <si>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</si>
  <si>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</si>
  <si>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</si>
  <si>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</si>
  <si>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</si>
  <si>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</si>
  <si>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</si>
  <si>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</si>
  <si>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</si>
  <si>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</si>
  <si>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</si>
  <si>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</si>
  <si>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</si>
  <si>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</si>
  <si>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</si>
  <si>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</si>
  <si>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</si>
  <si>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</si>
  <si>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</si>
  <si>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</si>
  <si>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</si>
  <si>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</si>
  <si>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</si>
  <si>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</si>
  <si>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</si>
  <si>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</si>
  <si>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</si>
  <si>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</si>
  <si>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</si>
  <si>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</si>
  <si>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</si>
  <si>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</si>
  <si>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</si>
  <si>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</si>
  <si>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</si>
  <si>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</si>
  <si>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</si>
  <si>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</si>
  <si>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</si>
  <si>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</si>
  <si>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</si>
  <si>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</si>
  <si>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</si>
  <si>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</si>
  <si>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</si>
  <si>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</si>
  <si>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</si>
  <si>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</si>
  <si>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</si>
  <si>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</si>
  <si>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</si>
  <si>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</si>
  <si>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</si>
  <si>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</si>
  <si>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</si>
  <si>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</si>
  <si>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</si>
  <si>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</si>
  <si>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</si>
  <si>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</si>
  <si>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</si>
  <si>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</si>
  <si>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</si>
  <si>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</si>
  <si>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</si>
  <si>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</si>
  <si>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</si>
  <si>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</si>
  <si>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</si>
  <si>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</si>
  <si>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</si>
  <si>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</si>
  <si>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</si>
  <si>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</si>
  <si>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</si>
  <si>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</si>
  <si>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</si>
  <si>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</si>
  <si>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</si>
  <si>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</si>
  <si>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</si>
  <si>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</si>
  <si>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</si>
  <si>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</si>
  <si>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</si>
  <si>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</si>
  <si>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</si>
  <si>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</si>
  <si>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</si>
  <si>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</si>
  <si>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</si>
  <si>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</si>
  <si>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</si>
  <si>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</si>
  <si>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</si>
  <si>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</si>
  <si>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</si>
  <si>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</si>
  <si>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</si>
  <si>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</si>
  <si>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</si>
  <si>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</si>
  <si>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</si>
  <si>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</si>
  <si>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</si>
  <si>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</si>
  <si>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</si>
  <si>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</si>
  <si>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</si>
  <si>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</si>
  <si>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</si>
  <si>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</si>
  <si>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</si>
  <si>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</si>
  <si>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</si>
  <si>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</si>
  <si>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</si>
  <si>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</si>
  <si>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</si>
  <si>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</si>
  <si>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</si>
  <si>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</si>
  <si>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</si>
  <si>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</si>
  <si>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</si>
  <si>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</si>
  <si>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</si>
  <si>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</si>
  <si>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</si>
  <si>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</si>
  <si>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</si>
  <si>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</si>
  <si>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</si>
  <si>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</si>
  <si>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</si>
  <si>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</si>
  <si>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</si>
  <si>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</si>
  <si>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</si>
  <si>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</si>
  <si>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</si>
  <si>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</si>
  <si>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</si>
  <si>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</si>
  <si>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</si>
  <si>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</si>
  <si>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</si>
  <si>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</si>
  <si>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</si>
  <si>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</si>
  <si>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</si>
  <si>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</si>
  <si>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</si>
  <si>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</si>
  <si>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</si>
  <si>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</si>
  <si>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</si>
  <si>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</si>
  <si>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</si>
  <si>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</si>
  <si>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</si>
  <si>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</si>
  <si>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</si>
  <si>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</si>
  <si>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</si>
  <si>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</si>
  <si>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</si>
  <si>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</si>
  <si>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</si>
  <si>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</si>
  <si>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</si>
  <si>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</si>
  <si>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</si>
  <si>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</si>
  <si>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</si>
  <si>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</si>
  <si>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</si>
  <si>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</si>
  <si>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</si>
  <si>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</si>
  <si>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</si>
  <si>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</si>
  <si>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</si>
  <si>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</si>
  <si>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</si>
  <si>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</si>
  <si>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</si>
  <si>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</si>
  <si>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</si>
  <si>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</si>
  <si>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</si>
  <si>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</si>
  <si>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</si>
  <si>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</si>
  <si>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</si>
  <si>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</si>
  <si>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</si>
  <si>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</si>
  <si>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</si>
  <si>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</si>
  <si>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</si>
  <si>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</si>
  <si>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</si>
  <si>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</si>
  <si>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</si>
  <si>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</si>
  <si>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</si>
  <si>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</si>
  <si>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</si>
  <si>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</si>
  <si>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</si>
  <si>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</si>
  <si>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</si>
  <si>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</si>
  <si>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</si>
  <si>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</si>
  <si>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</si>
  <si>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</si>
  <si>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</si>
  <si>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</si>
  <si>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</si>
  <si>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</si>
  <si>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</si>
  <si>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</si>
  <si>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</si>
  <si>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</si>
  <si>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</si>
  <si>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</si>
  <si>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</si>
  <si>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</si>
  <si>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</si>
  <si>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</si>
  <si>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</si>
  <si>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</si>
  <si>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</si>
  <si>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</si>
  <si>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</si>
  <si>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</si>
  <si>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</si>
  <si>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</si>
  <si>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</si>
  <si>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</si>
  <si>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</si>
  <si>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</si>
  <si>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</si>
  <si>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</si>
  <si>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</si>
  <si>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</si>
  <si>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</si>
  <si>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</si>
  <si>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</si>
  <si>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</si>
  <si>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</si>
  <si>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</si>
  <si>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</si>
  <si>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</si>
  <si>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</si>
  <si>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</si>
  <si>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</si>
  <si>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</si>
  <si>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</si>
  <si>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</si>
  <si>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</si>
  <si>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</si>
  <si>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</si>
  <si>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</si>
  <si>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</si>
  <si>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</si>
  <si>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</si>
  <si>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</si>
  <si>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</si>
  <si>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</si>
  <si>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</si>
  <si>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</si>
  <si>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</si>
  <si>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</si>
  <si>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</si>
  <si>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</si>
  <si>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</si>
  <si>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</si>
  <si>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</si>
  <si>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</si>
  <si>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</si>
  <si>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</si>
  <si>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</si>
  <si>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</si>
  <si>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</si>
  <si>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</si>
  <si>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</si>
  <si>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</si>
  <si>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</si>
  <si>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</si>
  <si>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</si>
  <si>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</si>
  <si>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</si>
  <si>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</si>
  <si>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</si>
  <si>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</si>
  <si>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</si>
  <si>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</si>
  <si>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</si>
  <si>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</si>
  <si>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</si>
  <si>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</si>
  <si>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</si>
  <si>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</si>
  <si>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</si>
  <si>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</si>
  <si>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</si>
  <si>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</si>
  <si>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</si>
  <si>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</si>
  <si>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</si>
  <si>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</si>
  <si>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</si>
  <si>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</si>
  <si>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</si>
  <si>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</si>
  <si>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</si>
  <si>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</si>
  <si>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</si>
  <si>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</si>
  <si>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</si>
  <si>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</si>
  <si>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</si>
  <si>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</si>
  <si>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</si>
  <si>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</si>
  <si>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</si>
  <si>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</si>
  <si>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</si>
  <si>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</si>
  <si>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</si>
  <si>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</si>
  <si>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</si>
  <si>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</si>
  <si>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</si>
  <si>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</si>
  <si>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</si>
  <si>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</si>
  <si>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</si>
  <si>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</si>
  <si>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</si>
  <si>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</si>
  <si>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</si>
  <si>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</si>
  <si>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</si>
  <si>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</si>
  <si>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</si>
  <si>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</si>
  <si>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</si>
  <si>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</si>
  <si>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</si>
  <si>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</si>
  <si>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</si>
  <si>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</si>
  <si>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</si>
  <si>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</si>
  <si>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</si>
  <si>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</si>
  <si>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</si>
  <si>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</si>
  <si>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</si>
  <si>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</si>
  <si>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</si>
  <si>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</si>
  <si>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</si>
  <si>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</si>
  <si>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</si>
  <si>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</si>
  <si>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</si>
  <si>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</si>
  <si>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</si>
  <si>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</si>
  <si>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</si>
  <si>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</si>
  <si>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</si>
  <si>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</si>
  <si>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</si>
  <si>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</si>
  <si>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</si>
  <si>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</si>
  <si>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</si>
  <si>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</si>
  <si>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</si>
  <si>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</si>
  <si>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</si>
  <si>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</si>
  <si>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</si>
  <si>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</si>
  <si>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</si>
  <si>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</si>
  <si>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</si>
  <si>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</si>
  <si>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</si>
  <si>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</si>
  <si>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</si>
  <si>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</si>
  <si>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</si>
  <si>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</si>
  <si>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</si>
  <si>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</si>
  <si>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</si>
  <si>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</si>
  <si>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</si>
  <si>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</si>
  <si>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</si>
  <si>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</si>
  <si>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</si>
  <si>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</si>
  <si>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</si>
  <si>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</si>
  <si>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</si>
  <si>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</si>
  <si>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</si>
  <si>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</si>
  <si>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</si>
  <si>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</si>
  <si>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</si>
  <si>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</si>
  <si>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</si>
  <si>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</si>
  <si>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</si>
  <si>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</si>
  <si>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</si>
  <si>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</si>
  <si>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</si>
  <si>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</si>
  <si>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</si>
  <si>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</si>
  <si>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</si>
  <si>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</si>
  <si>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</si>
  <si>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</si>
  <si>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</si>
  <si>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</si>
  <si>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</si>
  <si>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</si>
  <si>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</si>
  <si>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</si>
  <si>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</si>
  <si>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</si>
  <si>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</si>
  <si>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</si>
  <si>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</si>
  <si>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</si>
  <si>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</si>
  <si>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</si>
  <si>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</si>
  <si>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</si>
  <si>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</si>
  <si>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</si>
  <si>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</si>
  <si>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</si>
  <si>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</si>
  <si>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</si>
  <si>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</si>
  <si>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</si>
  <si>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</si>
  <si>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</si>
  <si>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</si>
  <si>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</si>
  <si>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</si>
  <si>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</si>
  <si>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</si>
  <si>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</si>
  <si>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</si>
  <si>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</si>
  <si>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</si>
  <si>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</si>
  <si>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</si>
  <si>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</si>
  <si>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</si>
  <si>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</si>
  <si>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</si>
  <si>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</si>
  <si>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</si>
  <si>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</si>
  <si>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</si>
  <si>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</si>
  <si>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</si>
  <si>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</si>
  <si>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</si>
  <si>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</si>
  <si>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</si>
  <si>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</si>
  <si>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</si>
  <si>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</si>
  <si>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</si>
  <si>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</si>
  <si>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</si>
  <si>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</si>
  <si>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</si>
  <si>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</si>
  <si>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</si>
  <si>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</si>
  <si>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</si>
  <si>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</si>
  <si>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</si>
  <si>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</si>
  <si>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</si>
  <si>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</si>
  <si>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</si>
  <si>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</si>
  <si>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</si>
  <si>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</si>
  <si>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</si>
  <si>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</si>
  <si>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</si>
  <si>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</si>
  <si>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</si>
  <si>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</si>
  <si>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</si>
  <si>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</si>
  <si>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</si>
  <si>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</si>
  <si>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</si>
  <si>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</si>
  <si>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</si>
  <si>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</si>
  <si>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</si>
  <si>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</si>
  <si>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</si>
  <si>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</si>
  <si>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</si>
  <si>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</si>
  <si>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</si>
  <si>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</si>
  <si>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</si>
  <si>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</si>
  <si>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</si>
  <si>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</si>
  <si>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</si>
  <si>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</si>
  <si>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</si>
  <si>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</si>
  <si>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</si>
  <si>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</si>
  <si>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</si>
  <si>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</si>
  <si>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</si>
  <si>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</si>
  <si>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</si>
  <si>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</si>
  <si>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</si>
  <si>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</si>
  <si>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</si>
  <si>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</si>
  <si>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</si>
  <si>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</si>
  <si>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</si>
  <si>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</si>
  <si>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</si>
  <si>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</si>
  <si>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</si>
  <si>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</si>
  <si>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</si>
  <si>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</si>
  <si>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</si>
  <si>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</si>
  <si>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</si>
  <si>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</si>
  <si>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</si>
  <si>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</si>
  <si>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</si>
  <si>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</si>
  <si>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</si>
  <si>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</si>
  <si>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</si>
  <si>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</si>
  <si>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</si>
  <si>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</si>
  <si>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</si>
  <si>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</si>
  <si>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</si>
  <si>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</si>
  <si>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</si>
  <si>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</si>
  <si>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</si>
  <si>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</si>
  <si>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</si>
  <si>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</si>
  <si>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</si>
  <si>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</si>
  <si>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</si>
  <si>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</si>
  <si>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</si>
  <si>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</si>
  <si>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</si>
  <si>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</si>
  <si>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</si>
  <si>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</si>
  <si>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</si>
  <si>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</si>
  <si>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</si>
  <si>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</si>
  <si>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</si>
  <si>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</si>
  <si>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</si>
  <si>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</si>
  <si>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</si>
  <si>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</si>
  <si>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</si>
  <si>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</si>
  <si>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</si>
  <si>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</si>
  <si>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</si>
  <si>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</si>
  <si>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</si>
  <si>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</si>
  <si>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</si>
  <si>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</si>
  <si>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</si>
  <si>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</si>
  <si>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</si>
  <si>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</si>
  <si>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</si>
  <si>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</si>
  <si>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</si>
  <si>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</si>
  <si>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</si>
  <si>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</si>
  <si>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</si>
  <si>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</si>
  <si>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</si>
  <si>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</si>
  <si>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</si>
  <si>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</si>
  <si>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</si>
  <si>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</si>
  <si>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</si>
  <si>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</si>
  <si>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</si>
  <si>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</si>
  <si>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</si>
  <si>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</si>
  <si>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</si>
  <si>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</si>
  <si>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</si>
  <si>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</si>
  <si>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</si>
  <si>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</si>
  <si>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</si>
  <si>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</si>
  <si>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</si>
  <si>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</si>
  <si>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</si>
  <si>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</si>
  <si>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</si>
  <si>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</si>
  <si>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</si>
  <si>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</si>
  <si>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</si>
  <si>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</si>
  <si>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</si>
  <si>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</si>
  <si>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</si>
  <si>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</si>
  <si>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</si>
  <si>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</si>
  <si>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</si>
  <si>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</si>
  <si>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</si>
  <si>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</si>
  <si>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</si>
  <si>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</si>
  <si>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</si>
  <si>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</si>
  <si>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</si>
  <si>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</si>
  <si>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</si>
  <si>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</si>
  <si>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</si>
  <si>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</si>
  <si>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</si>
  <si>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</si>
  <si>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</si>
  <si>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</si>
  <si>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</si>
  <si>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</si>
  <si>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</si>
  <si>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</si>
  <si>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</si>
  <si>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</si>
  <si>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</si>
  <si>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</si>
  <si>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</si>
  <si>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</si>
  <si>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</si>
  <si>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</si>
  <si>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</si>
  <si>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</si>
  <si>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</si>
  <si>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</si>
  <si>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</si>
  <si>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</si>
  <si>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</si>
  <si>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</si>
  <si>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</si>
  <si>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</si>
  <si>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</si>
  <si>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</si>
  <si>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</si>
  <si>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</si>
  <si>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</si>
  <si>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</si>
  <si>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</si>
  <si>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</si>
  <si>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</si>
  <si>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</si>
  <si>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</si>
  <si>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</si>
  <si>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</si>
  <si>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</si>
  <si>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</si>
  <si>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</si>
  <si>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</si>
  <si>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</si>
  <si>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</si>
  <si>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</si>
  <si>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</si>
  <si>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</si>
  <si>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</si>
  <si>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</si>
  <si>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</si>
  <si>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</si>
  <si>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</si>
  <si>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</si>
  <si>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</si>
  <si>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</si>
  <si>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</si>
  <si>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</si>
  <si>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</si>
  <si>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</si>
  <si>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</si>
  <si>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</si>
  <si>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</si>
  <si>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</si>
  <si>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</si>
  <si>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</si>
  <si>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</si>
  <si>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</si>
  <si>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</si>
  <si>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</si>
  <si>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</si>
  <si>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</si>
  <si>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</si>
  <si>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</si>
  <si>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</si>
  <si>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</si>
  <si>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</si>
  <si>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</si>
  <si>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</si>
  <si>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</si>
  <si>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</si>
  <si>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</si>
  <si>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</si>
  <si>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</si>
  <si>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</si>
  <si>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</si>
  <si>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</si>
  <si>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</si>
  <si>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</si>
  <si>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</si>
  <si>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</si>
  <si>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</si>
  <si>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</si>
  <si>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</si>
  <si>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</si>
  <si>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</si>
  <si>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</si>
  <si>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</si>
  <si>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</si>
  <si>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</si>
  <si>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</si>
  <si>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</si>
  <si>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</si>
  <si>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</si>
  <si>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</si>
  <si>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</si>
  <si>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</si>
  <si>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</si>
  <si>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</si>
  <si>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</si>
  <si>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</si>
  <si>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</si>
  <si>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</si>
  <si>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</si>
  <si>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</si>
  <si>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</si>
  <si>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</si>
  <si>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</si>
  <si>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</si>
  <si>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</si>
  <si>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</si>
  <si>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</si>
  <si>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</si>
  <si>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</si>
  <si>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</si>
  <si>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</si>
  <si>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</si>
  <si>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</si>
  <si>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</si>
  <si>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</si>
  <si>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</si>
  <si>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</si>
  <si>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</si>
  <si>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</si>
  <si>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</si>
  <si>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</si>
  <si>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</si>
  <si>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</si>
  <si>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</si>
  <si>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</si>
  <si>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</si>
  <si>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</si>
  <si>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</si>
  <si>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</si>
  <si>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</si>
  <si>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</si>
  <si>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</si>
  <si>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</si>
  <si>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</si>
  <si>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</si>
  <si>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</si>
  <si>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</si>
  <si>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</si>
  <si>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</si>
  <si>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</si>
  <si>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</si>
  <si>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</si>
  <si>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</si>
  <si>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</si>
  <si>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</si>
  <si>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</si>
  <si>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</si>
  <si>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</si>
  <si>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</si>
  <si>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</si>
  <si>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</si>
  <si>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</si>
  <si>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</si>
  <si>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</si>
  <si>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</si>
  <si>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</si>
  <si>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</si>
  <si>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</si>
  <si>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</si>
  <si>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</si>
  <si>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</si>
  <si>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</si>
  <si>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</si>
  <si>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</si>
  <si>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</si>
  <si>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</si>
  <si>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</si>
  <si>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</si>
  <si>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</si>
  <si>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</si>
  <si>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</si>
  <si>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</si>
  <si>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</si>
  <si>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</si>
  <si>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</si>
  <si>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</si>
  <si>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</si>
  <si>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</si>
  <si>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</si>
  <si>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Attrition Rate</t>
  </si>
  <si>
    <t>Active Employees</t>
  </si>
  <si>
    <t xml:space="preserve"> </t>
  </si>
  <si>
    <t>Average of Job Satisfaction</t>
  </si>
  <si>
    <t>Rating</t>
  </si>
  <si>
    <t>Balance Rating</t>
  </si>
  <si>
    <t>Row Labels</t>
  </si>
  <si>
    <t>Count of Employee Count</t>
  </si>
  <si>
    <t>Job role</t>
  </si>
  <si>
    <t>Count of Attrition</t>
  </si>
  <si>
    <t>Maritial Status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</si>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</sst>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font>
      <sz val="12"/>
      <color theme="1"/>
      <name val="Calibri"/>
      <scheme val="minor"/>
    </font>
    <font>
      <sz val="12"/>
      <color theme="1"/>
      <name val="Calibri"/>
      <family val="2"/>
      <scheme val="minor"/>
    </font>
    <font>
      <sz val="12"/>
      <color theme="1"/>
      <name val="Calibri"/>
      <family val="2"/>
      <scheme val="minor"/>
    </font>
    <font>
      <b/>
      <sz val="12"/>
      <color theme="1"/>
      <name val="Calibri"/>
      <family val="2"/>
      <scheme val="minor"/>
    </font>
    <font>
      <b/>
      <sz val="12"/>
      <color theme="1"/>
      <name val="Aptos Display"/>
    </font>
  </fonts>
  <fills count="4">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s>
  <borders count="11">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0" borderId="0" xfId="0" applyFont="1"/>
    <xf numFmtId="0" fontId="3" fillId="2" borderId="1" xfId="0" applyFont="1" applyFill="1" applyBorder="1"/>
    <xf numFmtId="0" fontId="3" fillId="2" borderId="5" xfId="0" applyFont="1" applyFill="1" applyBorder="1"/>
    <xf numFmtId="0" fontId="3" fillId="2" borderId="2" xfId="0" applyFont="1" applyFill="1" applyBorder="1"/>
    <xf numFmtId="10" fontId="0" fillId="0" borderId="0" xfId="1" applyNumberFormat="1" applyFont="1"/>
    <xf numFmtId="1" fontId="0" fillId="0" borderId="0" xfId="0" applyNumberFormat="1"/>
    <xf numFmtId="0" fontId="0" fillId="3" borderId="0" xfId="0" applyFill="1" applyAlignment="1">
      <alignment vertical="center"/>
    </xf>
    <xf numFmtId="0" fontId="0" fillId="3" borderId="0" xfId="0" applyFill="1"/>
    <xf numFmtId="164" fontId="0" fillId="0" borderId="8" xfId="0" applyNumberFormat="1" applyBorder="1"/>
    <xf numFmtId="164" fontId="0" fillId="0" borderId="0" xfId="0" applyNumberFormat="1"/>
    <xf numFmtId="0" fontId="0" fillId="0" borderId="1" xfId="0" applyBorder="1" applyAlignment="1">
      <alignment horizontal="left"/>
    </xf>
    <xf numFmtId="0" fontId="0" fillId="0" borderId="9" xfId="0" applyBorder="1" applyAlignment="1">
      <alignment horizontal="left"/>
    </xf>
    <xf numFmtId="9"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7" xfId="0" applyBorder="1"/>
    <xf numFmtId="10" fontId="0" fillId="0" borderId="7" xfId="0" applyNumberFormat="1" applyBorder="1"/>
    <xf numFmtId="0" fontId="0" fillId="0" borderId="3" xfId="0" applyBorder="1" applyAlignment="1">
      <alignment horizontal="left"/>
    </xf>
    <xf numFmtId="10" fontId="0" fillId="0" borderId="8" xfId="0" applyNumberFormat="1" applyBorder="1"/>
    <xf numFmtId="0" fontId="0" fillId="0" borderId="7" xfId="0" applyNumberFormat="1" applyBorder="1"/>
    <xf numFmtId="0" fontId="0" fillId="0" borderId="10" xfId="0" applyNumberFormat="1" applyBorder="1"/>
    <xf numFmtId="0" fontId="0" fillId="0" borderId="8" xfId="0" applyNumberFormat="1" applyBorder="1"/>
    <xf numFmtId="0" fontId="0" fillId="0" borderId="3" xfId="0" applyNumberFormat="1" applyBorder="1"/>
    <xf numFmtId="0" fontId="0" fillId="0" borderId="6" xfId="0" applyNumberFormat="1" applyBorder="1"/>
    <xf numFmtId="0" fontId="0" fillId="0" borderId="4" xfId="0" applyNumberFormat="1" applyBorder="1"/>
    <xf numFmtId="10" fontId="0" fillId="0" borderId="10" xfId="0" applyNumberFormat="1" applyBorder="1"/>
    <xf numFmtId="0" fontId="4" fillId="0" borderId="7" xfId="0" applyFont="1" applyBorder="1"/>
  </cellXfs>
  <cellStyles count="2">
    <cellStyle name="Normal" xfId="0" builtinId="0"/>
    <cellStyle name="Percent" xfId="1" builtinId="5"/>
  </cellStyles>
  <dxfs count="19">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numFmt numFmtId="164" formatCode="0.0"/>
    </dxf>
    <dxf>
      <font>
        <name val="Aptos Display"/>
        <scheme val="none"/>
      </font>
    </dxf>
    <dxf>
      <font>
        <b/>
        <family val="2"/>
      </font>
    </dxf>
    <dxf>
      <fill>
        <patternFill patternType="solid">
          <bgColor theme="4" tint="0.79998168889431442"/>
        </patternFill>
      </fill>
    </dxf>
    <dxf>
      <font>
        <b/>
        <family val="2"/>
      </font>
    </dxf>
    <dxf>
      <fill>
        <patternFill patternType="solid">
          <fgColor theme="4" tint="0.39994506668294322"/>
          <bgColor auto="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18"/>
      <tableStyleElement type="firstRowStripe" dxfId="17"/>
      <tableStyleElement type="secondRowStripe" dxfId="16"/>
    </tableStyle>
    <tableStyle name="Slicer Style 1" pivot="0" table="0" count="4" xr9:uid="{B763DFAA-C3F0-4AE1-A82C-593FF1D8EFD2}">
      <tableStyleElement type="wholeTable" dxfId="15"/>
    </tableStyle>
  </tableStyles>
  <colors>
    <mruColors>
      <color rgb="FFFF66CC"/>
      <color rgb="FFA51382"/>
      <color rgb="FF427CCA"/>
      <color rgb="FF000000"/>
      <color rgb="FF4B87FF"/>
      <color rgb="FFABC7FF"/>
      <color rgb="FF934CC8"/>
      <color rgb="FF002D86"/>
      <color rgb="FF512373"/>
      <color rgb="FFFCF6F8"/>
    </mruColors>
  </colors>
  <extLst>
    <ext xmlns:x14="http://schemas.microsoft.com/office/spreadsheetml/2009/9/main" uri="{46F421CA-312F-682f-3DD2-61675219B42D}">
      <x14:dxfs count="3">
        <dxf>
          <fill>
            <gradientFill>
              <stop position="0">
                <color theme="4" tint="0.80001220740379042"/>
              </stop>
              <stop position="1">
                <color theme="4" tint="0.40000610370189521"/>
              </stop>
            </gradientFill>
          </fill>
        </dxf>
        <dxf>
          <font>
            <color theme="0"/>
          </font>
          <fill>
            <gradientFill>
              <stop position="0">
                <color theme="9" tint="-0.49803155613879818"/>
              </stop>
              <stop position="1">
                <color theme="9" tint="-0.25098422193060094"/>
              </stop>
            </gradientFill>
          </fill>
        </dxf>
        <dxf>
          <fill>
            <gradientFill>
              <stop position="0">
                <color theme="7" tint="0.59999389629810485"/>
              </stop>
              <stop position="1">
                <color theme="7"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customschemas.google.com/relationships/workbookmetadata" Target="meta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B23-44E4-9A69-A6AE2A8498B3}"/>
              </c:ext>
            </c:extLst>
          </c:dPt>
          <c:val>
            <c:numRef>
              <c:f>'Job Satisfaction'!$B$8</c:f>
              <c:numCache>
                <c:formatCode>0.0</c:formatCode>
                <c:ptCount val="1"/>
                <c:pt idx="0">
                  <c:v>2.6265306122448981</c:v>
                </c:pt>
              </c:numCache>
            </c:numRef>
          </c:val>
          <c:extLst>
            <c:ext xmlns:c16="http://schemas.microsoft.com/office/drawing/2014/chart" uri="{C3380CC4-5D6E-409C-BE32-E72D297353CC}">
              <c16:uniqueId val="{00000000-EB23-44E4-9A69-A6AE2A8498B3}"/>
            </c:ext>
          </c:extLst>
        </c:ser>
        <c:ser>
          <c:idx val="1"/>
          <c:order val="1"/>
          <c:spPr>
            <a:solidFill>
              <a:sysClr val="window" lastClr="FFFFFF"/>
            </a:solidFill>
            <a:ln>
              <a:noFill/>
            </a:ln>
            <a:effectLst/>
          </c:spPr>
          <c:invertIfNegative val="0"/>
          <c:val>
            <c:numRef>
              <c:f>'Job Satisfaction'!$B$9</c:f>
              <c:numCache>
                <c:formatCode>0.0</c:formatCode>
                <c:ptCount val="1"/>
                <c:pt idx="0">
                  <c:v>1.3734693877551019</c:v>
                </c:pt>
              </c:numCache>
            </c:numRef>
          </c:val>
          <c:extLst>
            <c:ext xmlns:c16="http://schemas.microsoft.com/office/drawing/2014/chart" uri="{C3380CC4-5D6E-409C-BE32-E72D297353CC}">
              <c16:uniqueId val="{00000001-EB23-44E4-9A69-A6AE2A8498B3}"/>
            </c:ext>
          </c:extLst>
        </c:ser>
        <c:dLbls>
          <c:showLegendKey val="0"/>
          <c:showVal val="0"/>
          <c:showCatName val="0"/>
          <c:showSerName val="0"/>
          <c:showPercent val="0"/>
          <c:showBubbleSize val="0"/>
        </c:dLbls>
        <c:gapWidth val="0"/>
        <c:overlap val="100"/>
        <c:axId val="106477439"/>
        <c:axId val="106479359"/>
      </c:barChart>
      <c:catAx>
        <c:axId val="106477439"/>
        <c:scaling>
          <c:orientation val="minMax"/>
        </c:scaling>
        <c:delete val="1"/>
        <c:axPos val="l"/>
        <c:majorTickMark val="out"/>
        <c:minorTickMark val="none"/>
        <c:tickLblPos val="nextTo"/>
        <c:crossAx val="106479359"/>
        <c:crosses val="autoZero"/>
        <c:auto val="1"/>
        <c:lblAlgn val="ctr"/>
        <c:lblOffset val="100"/>
        <c:noMultiLvlLbl val="0"/>
      </c:catAx>
      <c:valAx>
        <c:axId val="106479359"/>
        <c:scaling>
          <c:orientation val="minMax"/>
          <c:max val="4"/>
          <c:min val="0"/>
        </c:scaling>
        <c:delete val="1"/>
        <c:axPos val="b"/>
        <c:numFmt formatCode="0.0" sourceLinked="1"/>
        <c:majorTickMark val="out"/>
        <c:minorTickMark val="none"/>
        <c:tickLblPos val="nextTo"/>
        <c:crossAx val="1064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4-4935-BA7F-E2EFB88028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4-4935-BA7F-E2EFB8802891}"/>
              </c:ext>
            </c:extLst>
          </c:dPt>
          <c:val>
            <c:numRef>
              <c:f>Gender!$C$10:$C$11</c:f>
              <c:numCache>
                <c:formatCode>0%</c:formatCode>
                <c:ptCount val="2"/>
                <c:pt idx="0">
                  <c:v>1</c:v>
                </c:pt>
                <c:pt idx="1">
                  <c:v>0</c:v>
                </c:pt>
              </c:numCache>
            </c:numRef>
          </c:val>
          <c:extLst>
            <c:ext xmlns:c16="http://schemas.microsoft.com/office/drawing/2014/chart" uri="{C3380CC4-5D6E-409C-BE32-E72D297353CC}">
              <c16:uniqueId val="{00000000-9B59-4EFF-A73C-EA30E291B6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Master's Degree</c:v>
                </c:pt>
                <c:pt idx="3">
                  <c:v>Associates Degree</c:v>
                </c:pt>
                <c:pt idx="4">
                  <c:v>Bachelor's Degree</c:v>
                </c:pt>
              </c:strCache>
            </c:strRef>
          </c:cat>
          <c:val>
            <c:numRef>
              <c:f>'Education by Attrition'!$B$4:$B$9</c:f>
              <c:numCache>
                <c:formatCode>General</c:formatCode>
                <c:ptCount val="5"/>
                <c:pt idx="0">
                  <c:v>3</c:v>
                </c:pt>
                <c:pt idx="1">
                  <c:v>11</c:v>
                </c:pt>
                <c:pt idx="2">
                  <c:v>16</c:v>
                </c:pt>
                <c:pt idx="3">
                  <c:v>19</c:v>
                </c:pt>
                <c:pt idx="4">
                  <c:v>38</c:v>
                </c:pt>
              </c:numCache>
            </c:numRef>
          </c:val>
          <c:extLst>
            <c:ext xmlns:c16="http://schemas.microsoft.com/office/drawing/2014/chart" uri="{C3380CC4-5D6E-409C-BE32-E72D297353CC}">
              <c16:uniqueId val="{00000002-A0CF-4ADA-9023-696132C011C0}"/>
            </c:ext>
          </c:extLst>
        </c:ser>
        <c:dLbls>
          <c:dLblPos val="outEnd"/>
          <c:showLegendKey val="0"/>
          <c:showVal val="1"/>
          <c:showCatName val="0"/>
          <c:showSerName val="0"/>
          <c:showPercent val="0"/>
          <c:showBubbleSize val="0"/>
        </c:dLbls>
        <c:gapWidth val="182"/>
        <c:axId val="818274368"/>
        <c:axId val="818279648"/>
      </c:barChart>
      <c:catAx>
        <c:axId val="81827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79648"/>
        <c:crosses val="autoZero"/>
        <c:auto val="1"/>
        <c:lblAlgn val="ctr"/>
        <c:lblOffset val="100"/>
        <c:noMultiLvlLbl val="0"/>
      </c:catAx>
      <c:valAx>
        <c:axId val="818279648"/>
        <c:scaling>
          <c:orientation val="minMax"/>
        </c:scaling>
        <c:delete val="1"/>
        <c:axPos val="b"/>
        <c:numFmt formatCode="General" sourceLinked="1"/>
        <c:majorTickMark val="none"/>
        <c:minorTickMark val="none"/>
        <c:tickLblPos val="nextTo"/>
        <c:crossAx val="818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[HR_Data_Analytics_Dashboard_in_Excel.xlsx]Attrition by department!PivotTable1</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67-426C-887D-09DBC3A866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67-426C-887D-09DBC3A866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67-426C-887D-09DBC3A86677}"/>
              </c:ext>
            </c:extLst>
          </c:dPt>
          <c:cat>
            <c:strRef>
              <c:f>'Attrition by department'!$A$4:$A$7</c:f>
              <c:strCache>
                <c:ptCount val="3"/>
                <c:pt idx="0">
                  <c:v>HR</c:v>
                </c:pt>
                <c:pt idx="1">
                  <c:v>R&amp;D</c:v>
                </c:pt>
                <c:pt idx="2">
                  <c:v>Sales</c:v>
                </c:pt>
              </c:strCache>
            </c:strRef>
          </c:cat>
          <c:val>
            <c:numRef>
              <c:f>'Attrition by department'!$B$4:$B$7</c:f>
              <c:numCache>
                <c:formatCode>0.00%</c:formatCode>
                <c:ptCount val="3"/>
                <c:pt idx="0">
                  <c:v>6.8965517241379309E-2</c:v>
                </c:pt>
                <c:pt idx="1">
                  <c:v>0.4942528735632184</c:v>
                </c:pt>
                <c:pt idx="2">
                  <c:v>0.43678160919540232</c:v>
                </c:pt>
              </c:numCache>
            </c:numRef>
          </c:val>
          <c:extLst>
            <c:ext xmlns:c16="http://schemas.microsoft.com/office/drawing/2014/chart" uri="{C3380CC4-5D6E-409C-BE32-E72D297353CC}">
              <c16:uniqueId val="{00000001-FEE3-4C7F-9FB3-C7CF1426BB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[HR_Data_Analytics_Dashboard_in_Excel.xlsx]Attrition by age group!Attrition by age group</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Under 25</c:v>
                </c:pt>
                <c:pt idx="2">
                  <c:v>35 - 44</c:v>
                </c:pt>
                <c:pt idx="3">
                  <c:v>45 - 54</c:v>
                </c:pt>
                <c:pt idx="4">
                  <c:v>Over 55</c:v>
                </c:pt>
              </c:strCache>
            </c:strRef>
          </c:cat>
          <c:val>
            <c:numRef>
              <c:f>'Attrition by age group'!$B$4:$B$9</c:f>
              <c:numCache>
                <c:formatCode>General</c:formatCode>
                <c:ptCount val="5"/>
                <c:pt idx="0">
                  <c:v>43</c:v>
                </c:pt>
                <c:pt idx="1">
                  <c:v>18</c:v>
                </c:pt>
                <c:pt idx="2">
                  <c:v>14</c:v>
                </c:pt>
                <c:pt idx="3">
                  <c:v>9</c:v>
                </c:pt>
                <c:pt idx="4">
                  <c:v>3</c:v>
                </c:pt>
              </c:numCache>
            </c:numRef>
          </c:val>
          <c:extLst>
            <c:ext xmlns:c16="http://schemas.microsoft.com/office/drawing/2014/chart" uri="{C3380CC4-5D6E-409C-BE32-E72D297353CC}">
              <c16:uniqueId val="{00000002-E903-40C3-8F61-986E80A7C5B4}"/>
            </c:ext>
          </c:extLst>
        </c:ser>
        <c:dLbls>
          <c:showLegendKey val="0"/>
          <c:showVal val="0"/>
          <c:showCatName val="0"/>
          <c:showSerName val="0"/>
          <c:showPercent val="0"/>
          <c:showBubbleSize val="0"/>
        </c:dLbls>
        <c:gapWidth val="219"/>
        <c:overlap val="-27"/>
        <c:axId val="1249917071"/>
        <c:axId val="1249906991"/>
      </c:barChart>
      <c:catAx>
        <c:axId val="124991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06991"/>
        <c:crosses val="autoZero"/>
        <c:auto val="1"/>
        <c:lblAlgn val="ctr"/>
        <c:lblOffset val="100"/>
        <c:noMultiLvlLbl val="0"/>
      </c:catAx>
      <c:valAx>
        <c:axId val="1249906991"/>
        <c:scaling>
          <c:orientation val="minMax"/>
        </c:scaling>
        <c:delete val="1"/>
        <c:axPos val="l"/>
        <c:numFmt formatCode="General" sourceLinked="1"/>
        <c:majorTickMark val="out"/>
        <c:minorTickMark val="none"/>
        <c:tickLblPos val="nextTo"/>
        <c:crossAx val="12499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bg2">
                      <a:lumMod val="50000"/>
                    </a:schemeClr>
                  </a:gs>
                  <a:gs pos="100000">
                    <a:schemeClr val="accent5">
                      <a:lumMod val="50000"/>
                    </a:schemeClr>
                  </a:gs>
                </a:gsLst>
                <a:lin ang="5400000" scaled="1"/>
              </a:gradFill>
              <a:ln w="19050">
                <a:noFill/>
              </a:ln>
              <a:effectLst/>
            </c:spPr>
            <c:extLst>
              <c:ext xmlns:c16="http://schemas.microsoft.com/office/drawing/2014/chart" uri="{C3380CC4-5D6E-409C-BE32-E72D297353CC}">
                <c16:uniqueId val="{00000001-BC21-4ABF-8804-79BBC5E50DE5}"/>
              </c:ext>
            </c:extLst>
          </c:dPt>
          <c:dPt>
            <c:idx val="1"/>
            <c:bubble3D val="0"/>
            <c:spPr>
              <a:solidFill>
                <a:schemeClr val="bg1">
                  <a:lumMod val="85000"/>
                  <a:alpha val="95000"/>
                </a:schemeClr>
              </a:solidFill>
              <a:ln w="19050">
                <a:noFill/>
              </a:ln>
              <a:effectLst/>
            </c:spPr>
            <c:extLst>
              <c:ext xmlns:c16="http://schemas.microsoft.com/office/drawing/2014/chart" uri="{C3380CC4-5D6E-409C-BE32-E72D297353CC}">
                <c16:uniqueId val="{00000003-BC21-4ABF-8804-79BBC5E50DE5}"/>
              </c:ext>
            </c:extLst>
          </c:dPt>
          <c:val>
            <c:numRef>
              <c:f>'Job Satisfaction'!$C$8:$C$9</c:f>
              <c:numCache>
                <c:formatCode>General</c:formatCode>
                <c:ptCount val="2"/>
                <c:pt idx="0">
                  <c:v>0.65663265306122454</c:v>
                </c:pt>
                <c:pt idx="1">
                  <c:v>0.34336734693877546</c:v>
                </c:pt>
              </c:numCache>
            </c:numRef>
          </c:val>
          <c:extLst>
            <c:ext xmlns:c16="http://schemas.microsoft.com/office/drawing/2014/chart" uri="{C3380CC4-5D6E-409C-BE32-E72D297353CC}">
              <c16:uniqueId val="{00000004-BC21-4ABF-8804-79BBC5E50DE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5432-4FDE-81B0-6EBF07190126}"/>
              </c:ext>
            </c:extLst>
          </c:dPt>
          <c:dPt>
            <c:idx val="1"/>
            <c:bubble3D val="0"/>
            <c:spPr>
              <a:gradFill>
                <a:gsLst>
                  <a:gs pos="0">
                    <a:srgbClr val="934CC8"/>
                  </a:gs>
                  <a:gs pos="100000">
                    <a:srgbClr val="4B87FF"/>
                  </a:gs>
                </a:gsLst>
                <a:lin ang="10800000" scaled="0"/>
              </a:gradFill>
              <a:ln w="19050">
                <a:noFill/>
              </a:ln>
              <a:effectLst/>
            </c:spPr>
            <c:extLst>
              <c:ext xmlns:c16="http://schemas.microsoft.com/office/drawing/2014/chart" uri="{C3380CC4-5D6E-409C-BE32-E72D297353CC}">
                <c16:uniqueId val="{00000003-5432-4FDE-81B0-6EBF07190126}"/>
              </c:ext>
            </c:extLst>
          </c:dPt>
          <c:val>
            <c:numRef>
              <c:f>Gender!$C$10:$C$11</c:f>
              <c:numCache>
                <c:formatCode>0%</c:formatCode>
                <c:ptCount val="2"/>
                <c:pt idx="0">
                  <c:v>1</c:v>
                </c:pt>
                <c:pt idx="1">
                  <c:v>0</c:v>
                </c:pt>
              </c:numCache>
            </c:numRef>
          </c:val>
          <c:extLst>
            <c:ext xmlns:c16="http://schemas.microsoft.com/office/drawing/2014/chart" uri="{C3380CC4-5D6E-409C-BE32-E72D297353CC}">
              <c16:uniqueId val="{00000004-5432-4FDE-81B0-6EBF071901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512373"/>
                  </a:gs>
                  <a:gs pos="100000">
                    <a:srgbClr val="002D86"/>
                  </a:gs>
                </a:gsLst>
                <a:lin ang="10800000" scaled="0"/>
              </a:gradFill>
              <a:ln w="19050">
                <a:noFill/>
              </a:ln>
              <a:effectLst/>
            </c:spPr>
            <c:extLst>
              <c:ext xmlns:c16="http://schemas.microsoft.com/office/drawing/2014/chart" uri="{C3380CC4-5D6E-409C-BE32-E72D297353CC}">
                <c16:uniqueId val="{00000001-A53A-44B3-98E6-FDA859732CC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A53A-44B3-98E6-FDA859732CCE}"/>
              </c:ext>
            </c:extLst>
          </c:dPt>
          <c:val>
            <c:numRef>
              <c:f>Gender!$C$10:$C$11</c:f>
              <c:numCache>
                <c:formatCode>0%</c:formatCode>
                <c:ptCount val="2"/>
                <c:pt idx="0">
                  <c:v>1</c:v>
                </c:pt>
                <c:pt idx="1">
                  <c:v>0</c:v>
                </c:pt>
              </c:numCache>
            </c:numRef>
          </c:val>
          <c:extLst>
            <c:ext xmlns:c16="http://schemas.microsoft.com/office/drawing/2014/chart" uri="{C3380CC4-5D6E-409C-BE32-E72D297353CC}">
              <c16:uniqueId val="{00000004-A53A-44B3-98E6-FDA859732CC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[HR_Data_Analytics_Dashboard_in_Excel.xlsx]Education by Attrition!Education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64200715443347"/>
          <c:y val="0"/>
          <c:w val="0.70518077336564744"/>
          <c:h val="0.86475051940834891"/>
        </c:manualLayout>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Master's Degree</c:v>
                </c:pt>
                <c:pt idx="3">
                  <c:v>Associates Degree</c:v>
                </c:pt>
                <c:pt idx="4">
                  <c:v>Bachelor's Degree</c:v>
                </c:pt>
              </c:strCache>
            </c:strRef>
          </c:cat>
          <c:val>
            <c:numRef>
              <c:f>'Education by Attrition'!$B$4:$B$9</c:f>
              <c:numCache>
                <c:formatCode>General</c:formatCode>
                <c:ptCount val="5"/>
                <c:pt idx="0">
                  <c:v>3</c:v>
                </c:pt>
                <c:pt idx="1">
                  <c:v>11</c:v>
                </c:pt>
                <c:pt idx="2">
                  <c:v>16</c:v>
                </c:pt>
                <c:pt idx="3">
                  <c:v>19</c:v>
                </c:pt>
                <c:pt idx="4">
                  <c:v>38</c:v>
                </c:pt>
              </c:numCache>
            </c:numRef>
          </c:val>
          <c:extLst>
            <c:ext xmlns:c16="http://schemas.microsoft.com/office/drawing/2014/chart" uri="{C3380CC4-5D6E-409C-BE32-E72D297353CC}">
              <c16:uniqueId val="{00000002-2A8A-47DD-88A4-113574ED727D}"/>
            </c:ext>
          </c:extLst>
        </c:ser>
        <c:dLbls>
          <c:dLblPos val="outEnd"/>
          <c:showLegendKey val="0"/>
          <c:showVal val="1"/>
          <c:showCatName val="0"/>
          <c:showSerName val="0"/>
          <c:showPercent val="0"/>
          <c:showBubbleSize val="0"/>
        </c:dLbls>
        <c:gapWidth val="50"/>
        <c:axId val="818274368"/>
        <c:axId val="818279648"/>
      </c:barChart>
      <c:catAx>
        <c:axId val="81827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602928"/>
                </a:solidFill>
                <a:latin typeface="Bahnschrift Condensed" panose="020B0502040204020203" pitchFamily="34" charset="0"/>
                <a:ea typeface="+mn-ea"/>
                <a:cs typeface="+mn-cs"/>
              </a:defRPr>
            </a:pPr>
            <a:endParaRPr lang="en-US"/>
          </a:p>
        </c:txPr>
        <c:crossAx val="818279648"/>
        <c:crosses val="autoZero"/>
        <c:auto val="1"/>
        <c:lblAlgn val="ctr"/>
        <c:lblOffset val="100"/>
        <c:noMultiLvlLbl val="0"/>
      </c:catAx>
      <c:valAx>
        <c:axId val="818279648"/>
        <c:scaling>
          <c:orientation val="minMax"/>
        </c:scaling>
        <c:delete val="1"/>
        <c:axPos val="b"/>
        <c:numFmt formatCode="General" sourceLinked="1"/>
        <c:majorTickMark val="none"/>
        <c:minorTickMark val="none"/>
        <c:tickLblPos val="nextTo"/>
        <c:crossAx val="818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[HR_Data_Analytics_Dashboard_in_Excel.xlsx]Attrition by department!PivotTable1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lumMod val="50000"/>
                </a:schemeClr>
              </a:gs>
              <a:gs pos="100000">
                <a:schemeClr val="bg2">
                  <a:lumMod val="50000"/>
                </a:schemeClr>
              </a:gs>
            </a:gsLst>
            <a:lin ang="10800000" scaled="0"/>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gradFill>
            <a:gsLst>
              <a:gs pos="0">
                <a:schemeClr val="accent5">
                  <a:lumMod val="75000"/>
                </a:schemeClr>
              </a:gs>
              <a:gs pos="100000">
                <a:schemeClr val="accent6">
                  <a:lumMod val="100000"/>
                </a:schemeClr>
              </a:gs>
            </a:gsLst>
            <a:lin ang="5400000" scaled="1"/>
          </a:gra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gradFill>
                <a:gsLst>
                  <a:gs pos="0">
                    <a:schemeClr val="bg1">
                      <a:lumMod val="50000"/>
                    </a:schemeClr>
                  </a:gs>
                  <a:gs pos="100000">
                    <a:schemeClr val="bg2">
                      <a:lumMod val="50000"/>
                    </a:schemeClr>
                  </a:gs>
                </a:gsLst>
                <a:lin ang="10800000" scaled="0"/>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0BDA-4BA6-8D26-4B72321C0A94}"/>
              </c:ext>
            </c:extLst>
          </c:dPt>
          <c:dPt>
            <c:idx val="1"/>
            <c:bubble3D val="0"/>
            <c:spPr>
              <a:gradFill>
                <a:gsLst>
                  <a:gs pos="0">
                    <a:schemeClr val="accent5">
                      <a:lumMod val="75000"/>
                    </a:schemeClr>
                  </a:gs>
                  <a:gs pos="100000">
                    <a:schemeClr val="accent6">
                      <a:lumMod val="100000"/>
                    </a:schemeClr>
                  </a:gs>
                </a:gsLst>
                <a:lin ang="5400000" scaled="1"/>
              </a:gradFill>
              <a:ln w="19050">
                <a:solidFill>
                  <a:schemeClr val="lt1"/>
                </a:solidFill>
              </a:ln>
              <a:effectLst/>
            </c:spPr>
            <c:extLst>
              <c:ext xmlns:c16="http://schemas.microsoft.com/office/drawing/2014/chart" uri="{C3380CC4-5D6E-409C-BE32-E72D297353CC}">
                <c16:uniqueId val="{00000003-0BDA-4BA6-8D26-4B72321C0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DA-4BA6-8D26-4B72321C0A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by department'!$A$4:$A$7</c:f>
              <c:strCache>
                <c:ptCount val="3"/>
                <c:pt idx="0">
                  <c:v>HR</c:v>
                </c:pt>
                <c:pt idx="1">
                  <c:v>R&amp;D</c:v>
                </c:pt>
                <c:pt idx="2">
                  <c:v>Sales</c:v>
                </c:pt>
              </c:strCache>
            </c:strRef>
          </c:cat>
          <c:val>
            <c:numRef>
              <c:f>'Attrition by department'!$B$4:$B$7</c:f>
              <c:numCache>
                <c:formatCode>0.00%</c:formatCode>
                <c:ptCount val="3"/>
                <c:pt idx="0">
                  <c:v>6.8965517241379309E-2</c:v>
                </c:pt>
                <c:pt idx="1">
                  <c:v>0.4942528735632184</c:v>
                </c:pt>
                <c:pt idx="2">
                  <c:v>0.43678160919540232</c:v>
                </c:pt>
              </c:numCache>
            </c:numRef>
          </c:val>
          <c:extLst>
            <c:ext xmlns:c16="http://schemas.microsoft.com/office/drawing/2014/chart" uri="{C3380CC4-5D6E-409C-BE32-E72D297353CC}">
              <c16:uniqueId val="{00000002-8FAF-4960-A51E-0F2C1BA01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[HR_Data_Analytics_Dashboard_in_Excel.xlsx]Attrition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Under 25</c:v>
                </c:pt>
                <c:pt idx="2">
                  <c:v>35 - 44</c:v>
                </c:pt>
                <c:pt idx="3">
                  <c:v>45 - 54</c:v>
                </c:pt>
                <c:pt idx="4">
                  <c:v>Over 55</c:v>
                </c:pt>
              </c:strCache>
            </c:strRef>
          </c:cat>
          <c:val>
            <c:numRef>
              <c:f>'Attrition by age group'!$B$4:$B$9</c:f>
              <c:numCache>
                <c:formatCode>General</c:formatCode>
                <c:ptCount val="5"/>
                <c:pt idx="0">
                  <c:v>43</c:v>
                </c:pt>
                <c:pt idx="1">
                  <c:v>18</c:v>
                </c:pt>
                <c:pt idx="2">
                  <c:v>14</c:v>
                </c:pt>
                <c:pt idx="3">
                  <c:v>9</c:v>
                </c:pt>
                <c:pt idx="4">
                  <c:v>3</c:v>
                </c:pt>
              </c:numCache>
            </c:numRef>
          </c:val>
          <c:extLst>
            <c:ext xmlns:c16="http://schemas.microsoft.com/office/drawing/2014/chart" uri="{C3380CC4-5D6E-409C-BE32-E72D297353CC}">
              <c16:uniqueId val="{00000002-A7BF-44E6-9808-01B22B827296}"/>
            </c:ext>
          </c:extLst>
        </c:ser>
        <c:dLbls>
          <c:dLblPos val="outEnd"/>
          <c:showLegendKey val="0"/>
          <c:showVal val="1"/>
          <c:showCatName val="0"/>
          <c:showSerName val="0"/>
          <c:showPercent val="0"/>
          <c:showBubbleSize val="0"/>
        </c:dLbls>
        <c:gapWidth val="100"/>
        <c:axId val="1249917071"/>
        <c:axId val="1249906991"/>
      </c:barChart>
      <c:catAx>
        <c:axId val="124991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906991"/>
        <c:crosses val="autoZero"/>
        <c:auto val="1"/>
        <c:lblAlgn val="ctr"/>
        <c:lblOffset val="100"/>
        <c:noMultiLvlLbl val="0"/>
      </c:catAx>
      <c:valAx>
        <c:axId val="1249906991"/>
        <c:scaling>
          <c:orientation val="minMax"/>
        </c:scaling>
        <c:delete val="1"/>
        <c:axPos val="l"/>
        <c:numFmt formatCode="General" sourceLinked="1"/>
        <c:majorTickMark val="out"/>
        <c:minorTickMark val="none"/>
        <c:tickLblPos val="nextTo"/>
        <c:crossAx val="12499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D-4D1E-B95C-18420388B9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D-4D1E-B95C-18420388B97F}"/>
              </c:ext>
            </c:extLst>
          </c:dPt>
          <c:val>
            <c:numRef>
              <c:f>'Job Satisfaction'!$C$8:$C$9</c:f>
              <c:numCache>
                <c:formatCode>General</c:formatCode>
                <c:ptCount val="2"/>
                <c:pt idx="0">
                  <c:v>0.65663265306122454</c:v>
                </c:pt>
                <c:pt idx="1">
                  <c:v>0.34336734693877546</c:v>
                </c:pt>
              </c:numCache>
            </c:numRef>
          </c:val>
          <c:extLst>
            <c:ext xmlns:c16="http://schemas.microsoft.com/office/drawing/2014/chart" uri="{C3380CC4-5D6E-409C-BE32-E72D297353CC}">
              <c16:uniqueId val="{00000000-1BD8-434D-80F5-40F8E9214D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'Job Satisfaction'!$B$8</c:f>
              <c:numCache>
                <c:formatCode>0.0</c:formatCode>
                <c:ptCount val="1"/>
                <c:pt idx="0">
                  <c:v>2.6265306122448981</c:v>
                </c:pt>
              </c:numCache>
            </c:numRef>
          </c:val>
          <c:extLst>
            <c:ext xmlns:c16="http://schemas.microsoft.com/office/drawing/2014/chart" uri="{C3380CC4-5D6E-409C-BE32-E72D297353CC}">
              <c16:uniqueId val="{00000000-A191-4253-9B10-D546E86AEEC7}"/>
            </c:ext>
          </c:extLst>
        </c:ser>
        <c:ser>
          <c:idx val="1"/>
          <c:order val="1"/>
          <c:spPr>
            <a:solidFill>
              <a:schemeClr val="accent2"/>
            </a:solidFill>
            <a:ln>
              <a:noFill/>
            </a:ln>
            <a:effectLst/>
          </c:spPr>
          <c:invertIfNegative val="0"/>
          <c:val>
            <c:numRef>
              <c:f>'Job Satisfaction'!$B$9</c:f>
              <c:numCache>
                <c:formatCode>0.0</c:formatCode>
                <c:ptCount val="1"/>
                <c:pt idx="0">
                  <c:v>1.3734693877551019</c:v>
                </c:pt>
              </c:numCache>
            </c:numRef>
          </c:val>
          <c:extLst>
            <c:ext xmlns:c16="http://schemas.microsoft.com/office/drawing/2014/chart" uri="{C3380CC4-5D6E-409C-BE32-E72D297353CC}">
              <c16:uniqueId val="{00000001-A191-4253-9B10-D546E86AEEC7}"/>
            </c:ext>
          </c:extLst>
        </c:ser>
        <c:dLbls>
          <c:showLegendKey val="0"/>
          <c:showVal val="0"/>
          <c:showCatName val="0"/>
          <c:showSerName val="0"/>
          <c:showPercent val="0"/>
          <c:showBubbleSize val="0"/>
        </c:dLbls>
        <c:gapWidth val="0"/>
        <c:overlap val="100"/>
        <c:axId val="106477439"/>
        <c:axId val="106479359"/>
      </c:barChart>
      <c:catAx>
        <c:axId val="106477439"/>
        <c:scaling>
          <c:orientation val="minMax"/>
        </c:scaling>
        <c:delete val="1"/>
        <c:axPos val="l"/>
        <c:majorTickMark val="out"/>
        <c:minorTickMark val="none"/>
        <c:tickLblPos val="nextTo"/>
        <c:crossAx val="106479359"/>
        <c:crosses val="autoZero"/>
        <c:auto val="1"/>
        <c:lblAlgn val="ctr"/>
        <c:lblOffset val="100"/>
        <c:noMultiLvlLbl val="0"/>
      </c:catAx>
      <c:valAx>
        <c:axId val="106479359"/>
        <c:scaling>
          <c:orientation val="minMax"/>
          <c:max val="4"/>
          <c:min val="0"/>
        </c:scaling>
        <c:delete val="1"/>
        <c:axPos val="b"/>
        <c:numFmt formatCode="0.0" sourceLinked="1"/>
        <c:majorTickMark val="out"/>
        <c:minorTickMark val="none"/>
        <c:tickLblPos val="nextTo"/>
        <c:crossAx val="1064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treemap" uniqueId="{7F7F80E0-CD2C-455E-9668-EFB3C8203774}">
          <cx:spPr>
            <a:ln>
              <a:noFill/>
            </a:ln>
          </cx:spPr>
          <cx:dataLabels pos="inEnd">
            <cx:spPr>
              <a:noFill/>
            </cx:spPr>
            <cx:txPr>
              <a:bodyPr spcFirstLastPara="1" vertOverflow="ellipsis" horzOverflow="overflow" wrap="square" lIns="0" tIns="0" rIns="0" bIns="0" anchor="ctr" anchorCtr="1"/>
              <a:lstStyle/>
              <a:p>
                <a:pPr algn="ctr" rtl="0">
                  <a:defRPr sz="1000"/>
                </a:pPr>
                <a:endParaRPr lang="en-US" sz="1000" b="0" i="0" u="none" strike="noStrike" baseline="0">
                  <a:solidFill>
                    <a:srgbClr val="FFFFFF"/>
                  </a:solidFill>
                  <a:latin typeface="Calibri"/>
                  <a:ea typeface="Calibri"/>
                  <a:cs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E2E877F7-A721-4AE8-A93A-D383A3355C7D}">
          <cx:tx>
            <cx:txData>
              <cx:f>_xlchart.v2.1</cx:f>
              <cx:v>Attrition</cx:v>
            </cx:txData>
          </cx:tx>
          <cx:spPr>
            <a:gradFill>
              <a:gsLst>
                <a:gs pos="0">
                  <a:schemeClr val="accent6">
                    <a:lumMod val="50000"/>
                  </a:schemeClr>
                </a:gs>
                <a:gs pos="100000">
                  <a:schemeClr val="accent6">
                    <a:lumMod val="75000"/>
                  </a:schemeClr>
                </a:gs>
              </a:gsLst>
              <a:lin ang="10800000" scaled="0"/>
            </a:gradFill>
            <a:ln>
              <a:noFill/>
            </a:ln>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pPr>
            <a:endParaRPr lang="en-US" sz="10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7F7F80E0-CD2C-455E-9668-EFB3C8203774}">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E2E877F7-A721-4AE8-A93A-D383A3355C7D}">
          <cx:tx>
            <cx:txData>
              <cx:f>_xlchart.v2.8</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svg"/><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8.png"/><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image" Target="../media/image11.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1</xdr:col>
      <xdr:colOff>138112</xdr:colOff>
      <xdr:row>11</xdr:row>
      <xdr:rowOff>4762</xdr:rowOff>
    </xdr:from>
    <xdr:to>
      <xdr:col>2</xdr:col>
      <xdr:colOff>190499</xdr:colOff>
      <xdr:row>24</xdr:row>
      <xdr:rowOff>71437</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3FC5FF2A-4E86-37AE-6186-37DA8ABD7F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47862" y="2205037"/>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7</xdr:col>
      <xdr:colOff>81723</xdr:colOff>
      <xdr:row>2</xdr:row>
      <xdr:rowOff>132159</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4671041" y="503263"/>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35853" y="5162550"/>
              <a:ext cx="3867930" cy="2709509"/>
              <a:chOff x="1835853"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35853"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chemeClr val="bg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894621" y="266570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25</xdr:col>
      <xdr:colOff>160811</xdr:colOff>
      <xdr:row>3</xdr:row>
      <xdr:rowOff>37109</xdr:rowOff>
    </xdr:from>
    <xdr:to>
      <xdr:col>28</xdr:col>
      <xdr:colOff>606137</xdr:colOff>
      <xdr:row>7</xdr:row>
      <xdr:rowOff>37109</xdr:rowOff>
    </xdr:to>
    <xdr:graphicFrame macro="">
      <xdr:nvGraphicFramePr>
        <xdr:cNvPr id="6" name="Chart 5">
          <a:extLst>
            <a:ext uri="{FF2B5EF4-FFF2-40B4-BE49-F238E27FC236}">
              <a16:creationId xmlns:a16="http://schemas.microsoft.com/office/drawing/2014/main" id="{782C2CEA-CCD1-4B9F-8702-44B279B76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479625</xdr:colOff>
      <xdr:row>2</xdr:row>
      <xdr:rowOff>142257</xdr:rowOff>
    </xdr:from>
    <xdr:to>
      <xdr:col>28</xdr:col>
      <xdr:colOff>538099</xdr:colOff>
      <xdr:row>12</xdr:row>
      <xdr:rowOff>67053</xdr:rowOff>
    </xdr:to>
    <xdr:grpSp>
      <xdr:nvGrpSpPr>
        <xdr:cNvPr id="64" name="Group 63">
          <a:extLst>
            <a:ext uri="{FF2B5EF4-FFF2-40B4-BE49-F238E27FC236}">
              <a16:creationId xmlns:a16="http://schemas.microsoft.com/office/drawing/2014/main" id="{4AA3E6DC-8EF1-2FF5-5318-9AC76834BFF7}"/>
            </a:ext>
          </a:extLst>
        </xdr:cNvPr>
        <xdr:cNvGrpSpPr/>
      </xdr:nvGrpSpPr>
      <xdr:grpSpPr>
        <a:xfrm>
          <a:off x="5068943" y="513361"/>
          <a:ext cx="14222273" cy="1780315"/>
          <a:chOff x="5025648" y="525731"/>
          <a:chExt cx="14117126" cy="1842166"/>
        </a:xfrm>
      </xdr:grpSpPr>
      <xdr:sp macro="" textlink="">
        <xdr:nvSpPr>
          <xdr:cNvPr id="3" name="TextBox 2">
            <a:extLst>
              <a:ext uri="{FF2B5EF4-FFF2-40B4-BE49-F238E27FC236}">
                <a16:creationId xmlns:a16="http://schemas.microsoft.com/office/drawing/2014/main" id="{312DD7E6-8406-F9F6-C70C-302EC0D5CEC4}"/>
              </a:ext>
            </a:extLst>
          </xdr:cNvPr>
          <xdr:cNvSpPr txBox="1"/>
        </xdr:nvSpPr>
        <xdr:spPr>
          <a:xfrm>
            <a:off x="5095064" y="1618776"/>
            <a:ext cx="1700646"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TOTAL</a:t>
            </a:r>
            <a:r>
              <a:rPr lang="en-IN" sz="2000" b="1" baseline="0">
                <a:solidFill>
                  <a:srgbClr val="602928"/>
                </a:solidFill>
                <a:latin typeface="Bahnschrift Condensed" panose="020B0502040204020203" pitchFamily="34" charset="0"/>
              </a:rPr>
              <a:t> EMPLOYEES</a:t>
            </a:r>
            <a:endParaRPr lang="en-IN" sz="2000" b="1">
              <a:solidFill>
                <a:srgbClr val="602928"/>
              </a:solidFill>
              <a:latin typeface="Bahnschrift Condensed" panose="020B0502040204020203" pitchFamily="34" charset="0"/>
            </a:endParaRPr>
          </a:p>
        </xdr:txBody>
      </xdr:sp>
      <xdr:sp macro="" textlink="">
        <xdr:nvSpPr>
          <xdr:cNvPr id="9" name="TextBox 8">
            <a:extLst>
              <a:ext uri="{FF2B5EF4-FFF2-40B4-BE49-F238E27FC236}">
                <a16:creationId xmlns:a16="http://schemas.microsoft.com/office/drawing/2014/main" id="{93E62481-E885-6B8D-DED5-B4263F313024}"/>
              </a:ext>
            </a:extLst>
          </xdr:cNvPr>
          <xdr:cNvSpPr txBox="1"/>
        </xdr:nvSpPr>
        <xdr:spPr>
          <a:xfrm>
            <a:off x="5918954" y="632362"/>
            <a:ext cx="6733535" cy="716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accent1">
                    <a:lumMod val="75000"/>
                  </a:schemeClr>
                </a:solidFill>
              </a:rPr>
              <a:t>HR ANALYTICS DASHBOARD</a:t>
            </a:r>
          </a:p>
        </xdr:txBody>
      </xdr:sp>
      <xdr:pic>
        <xdr:nvPicPr>
          <xdr:cNvPr id="11" name="image1.png">
            <a:extLst>
              <a:ext uri="{FF2B5EF4-FFF2-40B4-BE49-F238E27FC236}">
                <a16:creationId xmlns:a16="http://schemas.microsoft.com/office/drawing/2014/main" id="{648E3DA7-7E13-4E3C-834E-3880C3E7D600}"/>
              </a:ext>
            </a:extLst>
          </xdr:cNvPr>
          <xdr:cNvPicPr preferRelativeResize="0"/>
        </xdr:nvPicPr>
        <xdr:blipFill>
          <a:blip xmlns:r="http://schemas.openxmlformats.org/officeDocument/2006/relationships" r:embed="rId2" cstate="print"/>
          <a:stretch>
            <a:fillRect/>
          </a:stretch>
        </xdr:blipFill>
        <xdr:spPr>
          <a:xfrm>
            <a:off x="5025648" y="695863"/>
            <a:ext cx="622796" cy="586184"/>
          </a:xfrm>
          <a:prstGeom prst="rect">
            <a:avLst/>
          </a:prstGeom>
          <a:noFill/>
        </xdr:spPr>
      </xdr:pic>
      <xdr:sp macro="" textlink="KPI!A8">
        <xdr:nvSpPr>
          <xdr:cNvPr id="12" name="TextBox 11">
            <a:extLst>
              <a:ext uri="{FF2B5EF4-FFF2-40B4-BE49-F238E27FC236}">
                <a16:creationId xmlns:a16="http://schemas.microsoft.com/office/drawing/2014/main" id="{19B7EB61-CF62-214C-E643-040B8F4A70D0}"/>
              </a:ext>
            </a:extLst>
          </xdr:cNvPr>
          <xdr:cNvSpPr txBox="1"/>
        </xdr:nvSpPr>
        <xdr:spPr>
          <a:xfrm>
            <a:off x="5404188" y="2022523"/>
            <a:ext cx="1114074"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ADE995-0CC0-4773-8BC2-DABB2475D04C}" type="TxLink">
              <a:rPr lang="en-US" sz="2800" b="0" i="0" u="none" strike="noStrike">
                <a:solidFill>
                  <a:srgbClr val="002060"/>
                </a:solidFill>
                <a:latin typeface="Bahnschrift Condensed" panose="020B0502040204020203" pitchFamily="34" charset="0"/>
                <a:ea typeface="Calibri"/>
                <a:cs typeface="Calibri"/>
              </a:rPr>
              <a:pPr algn="ctr"/>
              <a:t>588</a:t>
            </a:fld>
            <a:endParaRPr lang="en-IN" sz="1100">
              <a:solidFill>
                <a:srgbClr val="002060"/>
              </a:solidFill>
              <a:latin typeface="Bahnschrift Condensed" panose="020B0502040204020203" pitchFamily="34" charset="0"/>
            </a:endParaRPr>
          </a:p>
        </xdr:txBody>
      </xdr:sp>
      <xdr:pic>
        <xdr:nvPicPr>
          <xdr:cNvPr id="18" name="image4.png">
            <a:extLst>
              <a:ext uri="{FF2B5EF4-FFF2-40B4-BE49-F238E27FC236}">
                <a16:creationId xmlns:a16="http://schemas.microsoft.com/office/drawing/2014/main" id="{B77BF759-181E-4DFC-A5C3-334192AFFB76}"/>
              </a:ext>
            </a:extLst>
          </xdr:cNvPr>
          <xdr:cNvPicPr preferRelativeResize="0"/>
        </xdr:nvPicPr>
        <xdr:blipFill>
          <a:blip xmlns:r="http://schemas.openxmlformats.org/officeDocument/2006/relationships" r:embed="rId3" cstate="print"/>
          <a:stretch>
            <a:fillRect/>
          </a:stretch>
        </xdr:blipFill>
        <xdr:spPr>
          <a:xfrm>
            <a:off x="7062323" y="1603279"/>
            <a:ext cx="333375" cy="314325"/>
          </a:xfrm>
          <a:prstGeom prst="rect">
            <a:avLst/>
          </a:prstGeom>
          <a:noFill/>
        </xdr:spPr>
      </xdr:pic>
      <xdr:pic>
        <xdr:nvPicPr>
          <xdr:cNvPr id="19" name="image5.png">
            <a:extLst>
              <a:ext uri="{FF2B5EF4-FFF2-40B4-BE49-F238E27FC236}">
                <a16:creationId xmlns:a16="http://schemas.microsoft.com/office/drawing/2014/main" id="{4BFCCDC9-8C8E-417B-861F-897E61F61DA9}"/>
              </a:ext>
            </a:extLst>
          </xdr:cNvPr>
          <xdr:cNvPicPr preferRelativeResize="0"/>
        </xdr:nvPicPr>
        <xdr:blipFill>
          <a:blip xmlns:r="http://schemas.openxmlformats.org/officeDocument/2006/relationships" r:embed="rId4" cstate="print"/>
          <a:stretch>
            <a:fillRect/>
          </a:stretch>
        </xdr:blipFill>
        <xdr:spPr>
          <a:xfrm>
            <a:off x="12902617" y="1708521"/>
            <a:ext cx="419100" cy="304800"/>
          </a:xfrm>
          <a:prstGeom prst="rect">
            <a:avLst/>
          </a:prstGeom>
          <a:noFill/>
        </xdr:spPr>
      </xdr:pic>
      <xdr:pic>
        <xdr:nvPicPr>
          <xdr:cNvPr id="20" name="image2.png">
            <a:extLst>
              <a:ext uri="{FF2B5EF4-FFF2-40B4-BE49-F238E27FC236}">
                <a16:creationId xmlns:a16="http://schemas.microsoft.com/office/drawing/2014/main" id="{D86C4CAE-0A69-40E9-AC10-B1A904DBFCCB}"/>
              </a:ext>
            </a:extLst>
          </xdr:cNvPr>
          <xdr:cNvPicPr preferRelativeResize="0"/>
        </xdr:nvPicPr>
        <xdr:blipFill>
          <a:blip xmlns:r="http://schemas.openxmlformats.org/officeDocument/2006/relationships" r:embed="rId5" cstate="print"/>
          <a:stretch>
            <a:fillRect/>
          </a:stretch>
        </xdr:blipFill>
        <xdr:spPr>
          <a:xfrm>
            <a:off x="15784116" y="1656237"/>
            <a:ext cx="390525" cy="314325"/>
          </a:xfrm>
          <a:prstGeom prst="rect">
            <a:avLst/>
          </a:prstGeom>
          <a:noFill/>
        </xdr:spPr>
      </xdr:pic>
      <xdr:pic>
        <xdr:nvPicPr>
          <xdr:cNvPr id="21" name="image6.png">
            <a:extLst>
              <a:ext uri="{FF2B5EF4-FFF2-40B4-BE49-F238E27FC236}">
                <a16:creationId xmlns:a16="http://schemas.microsoft.com/office/drawing/2014/main" id="{EB4B9F68-AAA1-4360-98AC-421943D2211E}"/>
              </a:ext>
            </a:extLst>
          </xdr:cNvPr>
          <xdr:cNvPicPr preferRelativeResize="0"/>
        </xdr:nvPicPr>
        <xdr:blipFill>
          <a:blip xmlns:r="http://schemas.openxmlformats.org/officeDocument/2006/relationships" r:embed="rId6" cstate="print"/>
          <a:stretch>
            <a:fillRect/>
          </a:stretch>
        </xdr:blipFill>
        <xdr:spPr>
          <a:xfrm>
            <a:off x="18732451" y="1652915"/>
            <a:ext cx="378186" cy="374654"/>
          </a:xfrm>
          <a:prstGeom prst="rect">
            <a:avLst/>
          </a:prstGeom>
          <a:noFill/>
        </xdr:spPr>
      </xdr:pic>
      <xdr:pic>
        <xdr:nvPicPr>
          <xdr:cNvPr id="22" name="image7.png">
            <a:extLst>
              <a:ext uri="{FF2B5EF4-FFF2-40B4-BE49-F238E27FC236}">
                <a16:creationId xmlns:a16="http://schemas.microsoft.com/office/drawing/2014/main" id="{2C1FA65C-EBDB-4C67-8377-E874D0725199}"/>
              </a:ext>
            </a:extLst>
          </xdr:cNvPr>
          <xdr:cNvPicPr preferRelativeResize="0"/>
        </xdr:nvPicPr>
        <xdr:blipFill>
          <a:blip xmlns:r="http://schemas.openxmlformats.org/officeDocument/2006/relationships" r:embed="rId7" cstate="print"/>
          <a:stretch>
            <a:fillRect/>
          </a:stretch>
        </xdr:blipFill>
        <xdr:spPr>
          <a:xfrm>
            <a:off x="9932676" y="1600135"/>
            <a:ext cx="485775" cy="400050"/>
          </a:xfrm>
          <a:prstGeom prst="rect">
            <a:avLst/>
          </a:prstGeom>
          <a:noFill/>
        </xdr:spPr>
      </xdr:pic>
      <xdr:sp macro="" textlink="">
        <xdr:nvSpPr>
          <xdr:cNvPr id="23" name="TextBox 22">
            <a:extLst>
              <a:ext uri="{FF2B5EF4-FFF2-40B4-BE49-F238E27FC236}">
                <a16:creationId xmlns:a16="http://schemas.microsoft.com/office/drawing/2014/main" id="{BEE72BF6-006A-4451-A63F-1CD5EAB5AD2E}"/>
              </a:ext>
            </a:extLst>
          </xdr:cNvPr>
          <xdr:cNvSpPr txBox="1"/>
        </xdr:nvSpPr>
        <xdr:spPr>
          <a:xfrm>
            <a:off x="7970311" y="1596405"/>
            <a:ext cx="1702234"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ATTRITION</a:t>
            </a:r>
          </a:p>
        </xdr:txBody>
      </xdr:sp>
      <xdr:sp macro="" textlink="KPI!B8">
        <xdr:nvSpPr>
          <xdr:cNvPr id="24" name="TextBox 23">
            <a:extLst>
              <a:ext uri="{FF2B5EF4-FFF2-40B4-BE49-F238E27FC236}">
                <a16:creationId xmlns:a16="http://schemas.microsoft.com/office/drawing/2014/main" id="{701BF034-6CBB-4266-B079-64C0FE8DAAAD}"/>
              </a:ext>
            </a:extLst>
          </xdr:cNvPr>
          <xdr:cNvSpPr txBox="1"/>
        </xdr:nvSpPr>
        <xdr:spPr>
          <a:xfrm>
            <a:off x="8225214" y="2000152"/>
            <a:ext cx="1225692"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72AF2A-347B-43FE-8F56-F71F5E9CE759}" type="TxLink">
              <a:rPr lang="en-US" sz="2800" b="0" i="0" u="none" strike="noStrike">
                <a:solidFill>
                  <a:srgbClr val="002060"/>
                </a:solidFill>
                <a:latin typeface="Bahnschrift Condensed" panose="020B0502040204020203" pitchFamily="34" charset="0"/>
                <a:ea typeface="Calibri"/>
                <a:cs typeface="Calibri"/>
              </a:rPr>
              <a:pPr marL="0" indent="0" algn="ctr"/>
              <a:t>87</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25" name="TextBox 24">
            <a:extLst>
              <a:ext uri="{FF2B5EF4-FFF2-40B4-BE49-F238E27FC236}">
                <a16:creationId xmlns:a16="http://schemas.microsoft.com/office/drawing/2014/main" id="{FCD7C609-5775-44ED-938D-C407DC0AB64E}"/>
              </a:ext>
            </a:extLst>
          </xdr:cNvPr>
          <xdr:cNvSpPr txBox="1"/>
        </xdr:nvSpPr>
        <xdr:spPr>
          <a:xfrm>
            <a:off x="10991333" y="1595881"/>
            <a:ext cx="1732367"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rPr>
              <a:t>ACTIVE EMPLOYEES</a:t>
            </a:r>
            <a:endParaRPr lang="en-IN" sz="2000" b="1">
              <a:solidFill>
                <a:srgbClr val="602928"/>
              </a:solidFill>
              <a:latin typeface="Bahnschrift Condensed" panose="020B0502040204020203" pitchFamily="34" charset="0"/>
            </a:endParaRPr>
          </a:p>
        </xdr:txBody>
      </xdr:sp>
      <xdr:sp macro="" textlink="KPI!D8">
        <xdr:nvSpPr>
          <xdr:cNvPr id="26" name="TextBox 25">
            <a:extLst>
              <a:ext uri="{FF2B5EF4-FFF2-40B4-BE49-F238E27FC236}">
                <a16:creationId xmlns:a16="http://schemas.microsoft.com/office/drawing/2014/main" id="{510B1F7C-9424-41D0-903A-0925FC553CB1}"/>
              </a:ext>
            </a:extLst>
          </xdr:cNvPr>
          <xdr:cNvSpPr txBox="1"/>
        </xdr:nvSpPr>
        <xdr:spPr>
          <a:xfrm>
            <a:off x="11244648" y="1999628"/>
            <a:ext cx="1225691"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F8889F-CD8E-4E0F-BF61-6DBB67D7D32E}" type="TxLink">
              <a:rPr lang="en-US" sz="2800" b="0" i="0" u="none" strike="noStrike">
                <a:solidFill>
                  <a:srgbClr val="002060"/>
                </a:solidFill>
                <a:latin typeface="Bahnschrift Condensed" panose="020B0502040204020203" pitchFamily="34" charset="0"/>
                <a:ea typeface="Calibri"/>
                <a:cs typeface="Calibri"/>
              </a:rPr>
              <a:pPr marL="0" indent="0" algn="ctr"/>
              <a:t>501</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54" name="TextBox 53">
            <a:extLst>
              <a:ext uri="{FF2B5EF4-FFF2-40B4-BE49-F238E27FC236}">
                <a16:creationId xmlns:a16="http://schemas.microsoft.com/office/drawing/2014/main" id="{486CB19B-9BC1-498A-73DC-645545281649}"/>
              </a:ext>
            </a:extLst>
          </xdr:cNvPr>
          <xdr:cNvSpPr txBox="1"/>
        </xdr:nvSpPr>
        <xdr:spPr>
          <a:xfrm>
            <a:off x="13801041" y="1599726"/>
            <a:ext cx="1702234"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ATTRITION</a:t>
            </a:r>
            <a:r>
              <a:rPr lang="en-IN" sz="2000" b="1" baseline="0">
                <a:solidFill>
                  <a:srgbClr val="602928"/>
                </a:solidFill>
                <a:latin typeface="Bahnschrift Condensed" panose="020B0502040204020203" pitchFamily="34" charset="0"/>
              </a:rPr>
              <a:t> RATE</a:t>
            </a:r>
            <a:endParaRPr lang="en-IN" sz="2000" b="1">
              <a:solidFill>
                <a:srgbClr val="602928"/>
              </a:solidFill>
              <a:latin typeface="Bahnschrift Condensed" panose="020B0502040204020203" pitchFamily="34" charset="0"/>
            </a:endParaRPr>
          </a:p>
        </xdr:txBody>
      </xdr:sp>
      <xdr:sp macro="" textlink="KPI!E8">
        <xdr:nvSpPr>
          <xdr:cNvPr id="55" name="TextBox 54">
            <a:extLst>
              <a:ext uri="{FF2B5EF4-FFF2-40B4-BE49-F238E27FC236}">
                <a16:creationId xmlns:a16="http://schemas.microsoft.com/office/drawing/2014/main" id="{59573EC3-E22B-48CB-7ED4-4181E6C62164}"/>
              </a:ext>
            </a:extLst>
          </xdr:cNvPr>
          <xdr:cNvSpPr txBox="1"/>
        </xdr:nvSpPr>
        <xdr:spPr>
          <a:xfrm>
            <a:off x="14055944" y="2003473"/>
            <a:ext cx="1225692"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D5A21B-6709-4C24-ACDF-D44CDE4E3D39}" type="TxLink">
              <a:rPr lang="en-US" sz="2800" b="0" i="0" u="none" strike="noStrike">
                <a:solidFill>
                  <a:srgbClr val="002060"/>
                </a:solidFill>
                <a:latin typeface="Bahnschrift Condensed" panose="020B0502040204020203" pitchFamily="34" charset="0"/>
                <a:ea typeface="Calibri"/>
                <a:cs typeface="Calibri"/>
              </a:rPr>
              <a:pPr marL="0" indent="0" algn="ctr"/>
              <a:t>14.80%</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56" name="TextBox 55">
            <a:extLst>
              <a:ext uri="{FF2B5EF4-FFF2-40B4-BE49-F238E27FC236}">
                <a16:creationId xmlns:a16="http://schemas.microsoft.com/office/drawing/2014/main" id="{3AAF093E-2579-C291-A640-325AE9A33548}"/>
              </a:ext>
            </a:extLst>
          </xdr:cNvPr>
          <xdr:cNvSpPr txBox="1"/>
        </xdr:nvSpPr>
        <xdr:spPr>
          <a:xfrm>
            <a:off x="16704616" y="1604095"/>
            <a:ext cx="1707172"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AVERAGE</a:t>
            </a:r>
            <a:r>
              <a:rPr lang="en-IN" sz="2000" b="1" baseline="0">
                <a:solidFill>
                  <a:srgbClr val="602928"/>
                </a:solidFill>
                <a:latin typeface="Bahnschrift Condensed" panose="020B0502040204020203" pitchFamily="34" charset="0"/>
              </a:rPr>
              <a:t> AGE</a:t>
            </a:r>
            <a:endParaRPr lang="en-IN" sz="2000" b="1">
              <a:solidFill>
                <a:srgbClr val="602928"/>
              </a:solidFill>
              <a:latin typeface="Bahnschrift Condensed" panose="020B0502040204020203" pitchFamily="34" charset="0"/>
            </a:endParaRPr>
          </a:p>
        </xdr:txBody>
      </xdr:sp>
      <xdr:sp macro="" textlink="KPI!C8">
        <xdr:nvSpPr>
          <xdr:cNvPr id="57" name="TextBox 56">
            <a:extLst>
              <a:ext uri="{FF2B5EF4-FFF2-40B4-BE49-F238E27FC236}">
                <a16:creationId xmlns:a16="http://schemas.microsoft.com/office/drawing/2014/main" id="{BF5459A3-93C6-6654-2CC8-4A381E5B9610}"/>
              </a:ext>
            </a:extLst>
          </xdr:cNvPr>
          <xdr:cNvSpPr txBox="1"/>
        </xdr:nvSpPr>
        <xdr:spPr>
          <a:xfrm>
            <a:off x="16957930" y="2007842"/>
            <a:ext cx="1232219"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FA3843-1B1E-4005-BC1C-4EA10B125712}" type="TxLink">
              <a:rPr lang="en-US" sz="2800" b="0" i="0" u="none" strike="noStrike">
                <a:solidFill>
                  <a:srgbClr val="002060"/>
                </a:solidFill>
                <a:latin typeface="Bahnschrift Condensed" panose="020B0502040204020203" pitchFamily="34" charset="0"/>
                <a:ea typeface="Calibri"/>
                <a:cs typeface="Calibri"/>
              </a:rPr>
              <a:pPr marL="0" indent="0" algn="ctr"/>
              <a:t>37</a:t>
            </a:fld>
            <a:endParaRPr lang="en-IN" sz="2800" b="0" i="0" u="none" strike="noStrike">
              <a:solidFill>
                <a:srgbClr val="002060"/>
              </a:solidFill>
              <a:latin typeface="Bahnschrift Condensed" panose="020B0502040204020203" pitchFamily="34" charset="0"/>
              <a:ea typeface="Calibri"/>
              <a:cs typeface="Calibri"/>
            </a:endParaRPr>
          </a:p>
        </xdr:txBody>
      </xdr:sp>
      <xdr:graphicFrame macro="">
        <xdr:nvGraphicFramePr>
          <xdr:cNvPr id="58" name="Chart 57">
            <a:extLst>
              <a:ext uri="{FF2B5EF4-FFF2-40B4-BE49-F238E27FC236}">
                <a16:creationId xmlns:a16="http://schemas.microsoft.com/office/drawing/2014/main" id="{BF450319-142F-4DE8-A259-D5C584798A71}"/>
              </a:ext>
            </a:extLst>
          </xdr:cNvPr>
          <xdr:cNvGraphicFramePr>
            <a:graphicFrameLocks/>
          </xdr:cNvGraphicFramePr>
        </xdr:nvGraphicFramePr>
        <xdr:xfrm>
          <a:off x="15196704" y="525731"/>
          <a:ext cx="1328524" cy="971054"/>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59" name="image3.png">
            <a:extLst>
              <a:ext uri="{FF2B5EF4-FFF2-40B4-BE49-F238E27FC236}">
                <a16:creationId xmlns:a16="http://schemas.microsoft.com/office/drawing/2014/main" id="{C326ADF5-28A4-4D91-BB2A-B105F3DB3037}"/>
              </a:ext>
            </a:extLst>
          </xdr:cNvPr>
          <xdr:cNvPicPr preferRelativeResize="0"/>
        </xdr:nvPicPr>
        <xdr:blipFill>
          <a:blip xmlns:r="http://schemas.openxmlformats.org/officeDocument/2006/relationships" r:embed="rId9" cstate="print"/>
          <a:stretch>
            <a:fillRect/>
          </a:stretch>
        </xdr:blipFill>
        <xdr:spPr>
          <a:xfrm>
            <a:off x="13348385" y="684139"/>
            <a:ext cx="723900" cy="628650"/>
          </a:xfrm>
          <a:prstGeom prst="rect">
            <a:avLst/>
          </a:prstGeom>
          <a:noFill/>
        </xdr:spPr>
      </xdr:pic>
      <xdr:sp macro="" textlink="">
        <xdr:nvSpPr>
          <xdr:cNvPr id="62" name="TextBox 61">
            <a:extLst>
              <a:ext uri="{FF2B5EF4-FFF2-40B4-BE49-F238E27FC236}">
                <a16:creationId xmlns:a16="http://schemas.microsoft.com/office/drawing/2014/main" id="{62B6516E-EFDD-4156-9886-C203C0319A6B}"/>
              </a:ext>
            </a:extLst>
          </xdr:cNvPr>
          <xdr:cNvSpPr txBox="1"/>
        </xdr:nvSpPr>
        <xdr:spPr>
          <a:xfrm>
            <a:off x="14004158" y="544286"/>
            <a:ext cx="1423469" cy="86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602928"/>
                </a:solidFill>
                <a:latin typeface="Bahnschrift Condensed" panose="020B0502040204020203" pitchFamily="34" charset="0"/>
              </a:rPr>
              <a:t>JOB</a:t>
            </a:r>
            <a:r>
              <a:rPr lang="en-IN" sz="1600" b="1" baseline="0">
                <a:solidFill>
                  <a:srgbClr val="602928"/>
                </a:solidFill>
                <a:latin typeface="Bahnschrift Condensed" panose="020B0502040204020203" pitchFamily="34" charset="0"/>
              </a:rPr>
              <a:t> </a:t>
            </a:r>
          </a:p>
          <a:p>
            <a:pPr algn="ctr"/>
            <a:r>
              <a:rPr lang="en-IN" sz="1600" b="1" baseline="0">
                <a:solidFill>
                  <a:srgbClr val="602928"/>
                </a:solidFill>
                <a:latin typeface="Bahnschrift Condensed" panose="020B0502040204020203" pitchFamily="34" charset="0"/>
              </a:rPr>
              <a:t>SATISFAC</a:t>
            </a:r>
            <a:r>
              <a:rPr lang="en-IN" sz="1600" b="1">
                <a:solidFill>
                  <a:srgbClr val="602928"/>
                </a:solidFill>
                <a:latin typeface="Bahnschrift Condensed" panose="020B0502040204020203" pitchFamily="34" charset="0"/>
              </a:rPr>
              <a:t>TION</a:t>
            </a:r>
            <a:r>
              <a:rPr lang="en-IN" sz="1600" b="1" baseline="0">
                <a:solidFill>
                  <a:srgbClr val="602928"/>
                </a:solidFill>
                <a:latin typeface="Bahnschrift Condensed" panose="020B0502040204020203" pitchFamily="34" charset="0"/>
              </a:rPr>
              <a:t> </a:t>
            </a:r>
          </a:p>
          <a:p>
            <a:pPr algn="ctr"/>
            <a:r>
              <a:rPr lang="en-IN" sz="1600" b="1" baseline="0">
                <a:solidFill>
                  <a:srgbClr val="602928"/>
                </a:solidFill>
                <a:latin typeface="Bahnschrift Condensed" panose="020B0502040204020203" pitchFamily="34" charset="0"/>
              </a:rPr>
              <a:t>RATING</a:t>
            </a:r>
            <a:endParaRPr lang="en-IN" sz="1600" b="1">
              <a:solidFill>
                <a:srgbClr val="602928"/>
              </a:solidFill>
              <a:latin typeface="Bahnschrift Condensed" panose="020B0502040204020203" pitchFamily="34" charset="0"/>
            </a:endParaRPr>
          </a:p>
        </xdr:txBody>
      </xdr:sp>
      <xdr:sp macro="" textlink="'Job Satisfaction'!B8">
        <xdr:nvSpPr>
          <xdr:cNvPr id="63" name="TextBox 62">
            <a:extLst>
              <a:ext uri="{FF2B5EF4-FFF2-40B4-BE49-F238E27FC236}">
                <a16:creationId xmlns:a16="http://schemas.microsoft.com/office/drawing/2014/main" id="{5263E46F-01B8-FAED-8E61-05E7072EC434}"/>
              </a:ext>
            </a:extLst>
          </xdr:cNvPr>
          <xdr:cNvSpPr txBox="1"/>
        </xdr:nvSpPr>
        <xdr:spPr>
          <a:xfrm>
            <a:off x="15623474" y="804058"/>
            <a:ext cx="519545"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5174A0-0F56-4440-9110-B480E99B1239}" type="TxLink">
              <a:rPr lang="en-US" sz="2400" b="0" i="0" u="none" strike="noStrike">
                <a:solidFill>
                  <a:srgbClr val="002060"/>
                </a:solidFill>
                <a:latin typeface="Bahnschrift Condensed" panose="020B0502040204020203" pitchFamily="34" charset="0"/>
                <a:ea typeface="Calibri"/>
                <a:cs typeface="Calibri"/>
              </a:rPr>
              <a:pPr marL="0" indent="0" algn="ctr"/>
              <a:t>2.6</a:t>
            </a:fld>
            <a:endParaRPr lang="en-IN" sz="2400" b="0" i="0" u="none" strike="noStrike">
              <a:solidFill>
                <a:srgbClr val="002060"/>
              </a:solidFill>
              <a:latin typeface="Bahnschrift Condensed" panose="020B0502040204020203" pitchFamily="34" charset="0"/>
              <a:ea typeface="Calibri"/>
              <a:cs typeface="Calibri"/>
            </a:endParaRPr>
          </a:p>
        </xdr:txBody>
      </xdr:sp>
      <xdr:sp macro="" textlink="">
        <xdr:nvSpPr>
          <xdr:cNvPr id="5" name="Freeform: Shape 4">
            <a:extLst>
              <a:ext uri="{FF2B5EF4-FFF2-40B4-BE49-F238E27FC236}">
                <a16:creationId xmlns:a16="http://schemas.microsoft.com/office/drawing/2014/main" id="{2FDF0C74-FDB7-3B46-9309-7BD688D3897C}"/>
              </a:ext>
            </a:extLst>
          </xdr:cNvPr>
          <xdr:cNvSpPr/>
        </xdr:nvSpPr>
        <xdr:spPr>
          <a:xfrm>
            <a:off x="16477011" y="705097"/>
            <a:ext cx="2665763" cy="548205"/>
          </a:xfrm>
          <a:custGeom>
            <a:avLst/>
            <a:gdLst>
              <a:gd name="connsiteX0" fmla="*/ 1300433 w 2087217"/>
              <a:gd name="connsiteY0" fmla="*/ 21433 h 548205"/>
              <a:gd name="connsiteX1" fmla="*/ 1245194 w 2087217"/>
              <a:gd name="connsiteY1" fmla="*/ 199865 h 548205"/>
              <a:gd name="connsiteX2" fmla="*/ 1066433 w 2087217"/>
              <a:gd name="connsiteY2" fmla="*/ 199864 h 548205"/>
              <a:gd name="connsiteX3" fmla="*/ 1211055 w 2087217"/>
              <a:gd name="connsiteY3" fmla="*/ 310140 h 548205"/>
              <a:gd name="connsiteX4" fmla="*/ 1155813 w 2087217"/>
              <a:gd name="connsiteY4" fmla="*/ 488571 h 548205"/>
              <a:gd name="connsiteX5" fmla="*/ 1300433 w 2087217"/>
              <a:gd name="connsiteY5" fmla="*/ 378293 h 548205"/>
              <a:gd name="connsiteX6" fmla="*/ 1445053 w 2087217"/>
              <a:gd name="connsiteY6" fmla="*/ 488571 h 548205"/>
              <a:gd name="connsiteX7" fmla="*/ 1389811 w 2087217"/>
              <a:gd name="connsiteY7" fmla="*/ 310140 h 548205"/>
              <a:gd name="connsiteX8" fmla="*/ 1534433 w 2087217"/>
              <a:gd name="connsiteY8" fmla="*/ 199864 h 548205"/>
              <a:gd name="connsiteX9" fmla="*/ 1355672 w 2087217"/>
              <a:gd name="connsiteY9" fmla="*/ 199865 h 548205"/>
              <a:gd name="connsiteX10" fmla="*/ 293634 w 2087217"/>
              <a:gd name="connsiteY10" fmla="*/ 21433 h 548205"/>
              <a:gd name="connsiteX11" fmla="*/ 238395 w 2087217"/>
              <a:gd name="connsiteY11" fmla="*/ 199865 h 548205"/>
              <a:gd name="connsiteX12" fmla="*/ 59634 w 2087217"/>
              <a:gd name="connsiteY12" fmla="*/ 199864 h 548205"/>
              <a:gd name="connsiteX13" fmla="*/ 204256 w 2087217"/>
              <a:gd name="connsiteY13" fmla="*/ 310140 h 548205"/>
              <a:gd name="connsiteX14" fmla="*/ 149014 w 2087217"/>
              <a:gd name="connsiteY14" fmla="*/ 488571 h 548205"/>
              <a:gd name="connsiteX15" fmla="*/ 293634 w 2087217"/>
              <a:gd name="connsiteY15" fmla="*/ 378293 h 548205"/>
              <a:gd name="connsiteX16" fmla="*/ 438254 w 2087217"/>
              <a:gd name="connsiteY16" fmla="*/ 488571 h 548205"/>
              <a:gd name="connsiteX17" fmla="*/ 383012 w 2087217"/>
              <a:gd name="connsiteY17" fmla="*/ 310140 h 548205"/>
              <a:gd name="connsiteX18" fmla="*/ 527634 w 2087217"/>
              <a:gd name="connsiteY18" fmla="*/ 199864 h 548205"/>
              <a:gd name="connsiteX19" fmla="*/ 348873 w 2087217"/>
              <a:gd name="connsiteY19" fmla="*/ 199865 h 548205"/>
              <a:gd name="connsiteX20" fmla="*/ 797033 w 2087217"/>
              <a:gd name="connsiteY20" fmla="*/ 21432 h 548205"/>
              <a:gd name="connsiteX21" fmla="*/ 741794 w 2087217"/>
              <a:gd name="connsiteY21" fmla="*/ 199864 h 548205"/>
              <a:gd name="connsiteX22" fmla="*/ 563033 w 2087217"/>
              <a:gd name="connsiteY22" fmla="*/ 199863 h 548205"/>
              <a:gd name="connsiteX23" fmla="*/ 707655 w 2087217"/>
              <a:gd name="connsiteY23" fmla="*/ 310139 h 548205"/>
              <a:gd name="connsiteX24" fmla="*/ 652413 w 2087217"/>
              <a:gd name="connsiteY24" fmla="*/ 488570 h 548205"/>
              <a:gd name="connsiteX25" fmla="*/ 797033 w 2087217"/>
              <a:gd name="connsiteY25" fmla="*/ 378292 h 548205"/>
              <a:gd name="connsiteX26" fmla="*/ 941653 w 2087217"/>
              <a:gd name="connsiteY26" fmla="*/ 488570 h 548205"/>
              <a:gd name="connsiteX27" fmla="*/ 886411 w 2087217"/>
              <a:gd name="connsiteY27" fmla="*/ 310139 h 548205"/>
              <a:gd name="connsiteX28" fmla="*/ 1031033 w 2087217"/>
              <a:gd name="connsiteY28" fmla="*/ 199863 h 548205"/>
              <a:gd name="connsiteX29" fmla="*/ 852272 w 2087217"/>
              <a:gd name="connsiteY29" fmla="*/ 199864 h 548205"/>
              <a:gd name="connsiteX30" fmla="*/ 1803832 w 2087217"/>
              <a:gd name="connsiteY30" fmla="*/ 21431 h 548205"/>
              <a:gd name="connsiteX31" fmla="*/ 1748593 w 2087217"/>
              <a:gd name="connsiteY31" fmla="*/ 199863 h 548205"/>
              <a:gd name="connsiteX32" fmla="*/ 1569832 w 2087217"/>
              <a:gd name="connsiteY32" fmla="*/ 199862 h 548205"/>
              <a:gd name="connsiteX33" fmla="*/ 1714454 w 2087217"/>
              <a:gd name="connsiteY33" fmla="*/ 310138 h 548205"/>
              <a:gd name="connsiteX34" fmla="*/ 1659212 w 2087217"/>
              <a:gd name="connsiteY34" fmla="*/ 488569 h 548205"/>
              <a:gd name="connsiteX35" fmla="*/ 1803832 w 2087217"/>
              <a:gd name="connsiteY35" fmla="*/ 378291 h 548205"/>
              <a:gd name="connsiteX36" fmla="*/ 1948452 w 2087217"/>
              <a:gd name="connsiteY36" fmla="*/ 488569 h 548205"/>
              <a:gd name="connsiteX37" fmla="*/ 1893210 w 2087217"/>
              <a:gd name="connsiteY37" fmla="*/ 310138 h 548205"/>
              <a:gd name="connsiteX38" fmla="*/ 2037832 w 2087217"/>
              <a:gd name="connsiteY38" fmla="*/ 199862 h 548205"/>
              <a:gd name="connsiteX39" fmla="*/ 1859071 w 2087217"/>
              <a:gd name="connsiteY39" fmla="*/ 199863 h 548205"/>
              <a:gd name="connsiteX40" fmla="*/ 0 w 2087217"/>
              <a:gd name="connsiteY40" fmla="*/ 0 h 548205"/>
              <a:gd name="connsiteX41" fmla="*/ 2087217 w 2087217"/>
              <a:gd name="connsiteY41" fmla="*/ 0 h 548205"/>
              <a:gd name="connsiteX42" fmla="*/ 2087217 w 2087217"/>
              <a:gd name="connsiteY42" fmla="*/ 548205 h 548205"/>
              <a:gd name="connsiteX43" fmla="*/ 0 w 2087217"/>
              <a:gd name="connsiteY43" fmla="*/ 548205 h 5482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087217" h="548205">
                <a:moveTo>
                  <a:pt x="1300433" y="21433"/>
                </a:moveTo>
                <a:lnTo>
                  <a:pt x="1245194" y="199865"/>
                </a:lnTo>
                <a:lnTo>
                  <a:pt x="1066433" y="199864"/>
                </a:lnTo>
                <a:lnTo>
                  <a:pt x="1211055" y="310140"/>
                </a:lnTo>
                <a:lnTo>
                  <a:pt x="1155813" y="488571"/>
                </a:lnTo>
                <a:lnTo>
                  <a:pt x="1300433" y="378293"/>
                </a:lnTo>
                <a:lnTo>
                  <a:pt x="1445053" y="488571"/>
                </a:lnTo>
                <a:lnTo>
                  <a:pt x="1389811" y="310140"/>
                </a:lnTo>
                <a:lnTo>
                  <a:pt x="1534433" y="199864"/>
                </a:lnTo>
                <a:lnTo>
                  <a:pt x="1355672" y="199865"/>
                </a:lnTo>
                <a:close/>
                <a:moveTo>
                  <a:pt x="293634" y="21433"/>
                </a:moveTo>
                <a:lnTo>
                  <a:pt x="238395" y="199865"/>
                </a:lnTo>
                <a:lnTo>
                  <a:pt x="59634" y="199864"/>
                </a:lnTo>
                <a:lnTo>
                  <a:pt x="204256" y="310140"/>
                </a:lnTo>
                <a:lnTo>
                  <a:pt x="149014" y="488571"/>
                </a:lnTo>
                <a:lnTo>
                  <a:pt x="293634" y="378293"/>
                </a:lnTo>
                <a:lnTo>
                  <a:pt x="438254" y="488571"/>
                </a:lnTo>
                <a:lnTo>
                  <a:pt x="383012" y="310140"/>
                </a:lnTo>
                <a:lnTo>
                  <a:pt x="527634" y="199864"/>
                </a:lnTo>
                <a:lnTo>
                  <a:pt x="348873" y="199865"/>
                </a:lnTo>
                <a:close/>
                <a:moveTo>
                  <a:pt x="797033" y="21432"/>
                </a:moveTo>
                <a:lnTo>
                  <a:pt x="741794" y="199864"/>
                </a:lnTo>
                <a:lnTo>
                  <a:pt x="563033" y="199863"/>
                </a:lnTo>
                <a:lnTo>
                  <a:pt x="707655" y="310139"/>
                </a:lnTo>
                <a:lnTo>
                  <a:pt x="652413" y="488570"/>
                </a:lnTo>
                <a:lnTo>
                  <a:pt x="797033" y="378292"/>
                </a:lnTo>
                <a:lnTo>
                  <a:pt x="941653" y="488570"/>
                </a:lnTo>
                <a:lnTo>
                  <a:pt x="886411" y="310139"/>
                </a:lnTo>
                <a:lnTo>
                  <a:pt x="1031033" y="199863"/>
                </a:lnTo>
                <a:lnTo>
                  <a:pt x="852272" y="199864"/>
                </a:lnTo>
                <a:close/>
                <a:moveTo>
                  <a:pt x="1803832" y="21431"/>
                </a:moveTo>
                <a:lnTo>
                  <a:pt x="1748593" y="199863"/>
                </a:lnTo>
                <a:lnTo>
                  <a:pt x="1569832" y="199862"/>
                </a:lnTo>
                <a:lnTo>
                  <a:pt x="1714454" y="310138"/>
                </a:lnTo>
                <a:lnTo>
                  <a:pt x="1659212" y="488569"/>
                </a:lnTo>
                <a:lnTo>
                  <a:pt x="1803832" y="378291"/>
                </a:lnTo>
                <a:lnTo>
                  <a:pt x="1948452" y="488569"/>
                </a:lnTo>
                <a:lnTo>
                  <a:pt x="1893210" y="310138"/>
                </a:lnTo>
                <a:lnTo>
                  <a:pt x="2037832" y="199862"/>
                </a:lnTo>
                <a:lnTo>
                  <a:pt x="1859071" y="199863"/>
                </a:lnTo>
                <a:close/>
                <a:moveTo>
                  <a:pt x="0" y="0"/>
                </a:moveTo>
                <a:lnTo>
                  <a:pt x="2087217" y="0"/>
                </a:lnTo>
                <a:lnTo>
                  <a:pt x="2087217" y="548205"/>
                </a:lnTo>
                <a:lnTo>
                  <a:pt x="0" y="548205"/>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7</xdr:col>
      <xdr:colOff>129886</xdr:colOff>
      <xdr:row>19</xdr:row>
      <xdr:rowOff>126381</xdr:rowOff>
    </xdr:from>
    <xdr:to>
      <xdr:col>13</xdr:col>
      <xdr:colOff>550667</xdr:colOff>
      <xdr:row>27</xdr:row>
      <xdr:rowOff>32485</xdr:rowOff>
    </xdr:to>
    <xdr:grpSp>
      <xdr:nvGrpSpPr>
        <xdr:cNvPr id="65" name="Group 64">
          <a:extLst>
            <a:ext uri="{FF2B5EF4-FFF2-40B4-BE49-F238E27FC236}">
              <a16:creationId xmlns:a16="http://schemas.microsoft.com/office/drawing/2014/main" id="{BB0E6EB0-4E39-B5FB-7B77-7AC4C7C0E72D}"/>
            </a:ext>
          </a:extLst>
        </xdr:cNvPr>
        <xdr:cNvGrpSpPr/>
      </xdr:nvGrpSpPr>
      <xdr:grpSpPr>
        <a:xfrm>
          <a:off x="4719204" y="3651868"/>
          <a:ext cx="4354482" cy="1390520"/>
          <a:chOff x="4675909" y="3769385"/>
          <a:chExt cx="4317372" cy="1440000"/>
        </a:xfrm>
      </xdr:grpSpPr>
      <xdr:graphicFrame macro="">
        <xdr:nvGraphicFramePr>
          <xdr:cNvPr id="8" name="Chart 7">
            <a:extLst>
              <a:ext uri="{FF2B5EF4-FFF2-40B4-BE49-F238E27FC236}">
                <a16:creationId xmlns:a16="http://schemas.microsoft.com/office/drawing/2014/main" id="{2AE1D6B2-C74B-4F4B-9C0B-4FBE83AFD694}"/>
              </a:ext>
            </a:extLst>
          </xdr:cNvPr>
          <xdr:cNvGraphicFramePr>
            <a:graphicFrameLocks/>
          </xdr:cNvGraphicFramePr>
        </xdr:nvGraphicFramePr>
        <xdr:xfrm>
          <a:off x="7553281" y="3769385"/>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0" name="Chart 9">
            <a:extLst>
              <a:ext uri="{FF2B5EF4-FFF2-40B4-BE49-F238E27FC236}">
                <a16:creationId xmlns:a16="http://schemas.microsoft.com/office/drawing/2014/main" id="{68A9C38B-C72B-45A4-827C-1C9663A6584E}"/>
              </a:ext>
            </a:extLst>
          </xdr:cNvPr>
          <xdr:cNvGraphicFramePr>
            <a:graphicFrameLocks/>
          </xdr:cNvGraphicFramePr>
        </xdr:nvGraphicFramePr>
        <xdr:xfrm>
          <a:off x="4675909" y="3769385"/>
          <a:ext cx="1440000" cy="144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4" name="Graphic 13" descr="Male profile with solid fill">
            <a:extLst>
              <a:ext uri="{FF2B5EF4-FFF2-40B4-BE49-F238E27FC236}">
                <a16:creationId xmlns:a16="http://schemas.microsoft.com/office/drawing/2014/main" id="{D8EE25C7-B453-4384-2027-69BB74FCCDE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871605" y="4031530"/>
            <a:ext cx="914400" cy="914400"/>
          </a:xfrm>
          <a:prstGeom prst="rect">
            <a:avLst/>
          </a:prstGeom>
        </xdr:spPr>
      </xdr:pic>
      <xdr:pic>
        <xdr:nvPicPr>
          <xdr:cNvPr id="16" name="Graphic 15" descr="Female Profile with solid fill">
            <a:extLst>
              <a:ext uri="{FF2B5EF4-FFF2-40B4-BE49-F238E27FC236}">
                <a16:creationId xmlns:a16="http://schemas.microsoft.com/office/drawing/2014/main" id="{BB2A0959-5229-3565-2D5C-8BF04F63E90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871185" y="4031530"/>
            <a:ext cx="914400" cy="914400"/>
          </a:xfrm>
          <a:prstGeom prst="rect">
            <a:avLst/>
          </a:prstGeom>
        </xdr:spPr>
      </xdr:pic>
    </xdr:grpSp>
    <xdr:clientData/>
  </xdr:twoCellAnchor>
  <xdr:twoCellAnchor>
    <xdr:from>
      <xdr:col>7</xdr:col>
      <xdr:colOff>284512</xdr:colOff>
      <xdr:row>21</xdr:row>
      <xdr:rowOff>55664</xdr:rowOff>
    </xdr:from>
    <xdr:to>
      <xdr:col>9</xdr:col>
      <xdr:colOff>98960</xdr:colOff>
      <xdr:row>25</xdr:row>
      <xdr:rowOff>117515</xdr:rowOff>
    </xdr:to>
    <xdr:sp macro="" textlink="Gender!B10">
      <xdr:nvSpPr>
        <xdr:cNvPr id="17" name="TextBox 16">
          <a:extLst>
            <a:ext uri="{FF2B5EF4-FFF2-40B4-BE49-F238E27FC236}">
              <a16:creationId xmlns:a16="http://schemas.microsoft.com/office/drawing/2014/main" id="{509763D2-D49A-7F7C-F324-8A4E98DC776A}"/>
            </a:ext>
          </a:extLst>
        </xdr:cNvPr>
        <xdr:cNvSpPr txBox="1"/>
      </xdr:nvSpPr>
      <xdr:spPr>
        <a:xfrm>
          <a:off x="4873830" y="3952255"/>
          <a:ext cx="1125682" cy="804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5AAABC-FA96-4B1E-8992-B624471ED6E6}" type="TxLink">
            <a:rPr lang="en-US" sz="2800" b="0" i="0" u="none" strike="noStrike">
              <a:solidFill>
                <a:srgbClr val="002060"/>
              </a:solidFill>
              <a:latin typeface="Bahnschrift Condensed" panose="020B0502040204020203" pitchFamily="34" charset="0"/>
              <a:ea typeface="Calibri"/>
              <a:cs typeface="Calibri"/>
            </a:rPr>
            <a:pPr marL="0" indent="0" algn="ctr"/>
            <a:t>588</a:t>
          </a:fld>
          <a:endParaRPr lang="en-IN" sz="2800" b="0" i="0" u="none" strike="noStrike">
            <a:solidFill>
              <a:srgbClr val="002060"/>
            </a:solidFill>
            <a:latin typeface="Bahnschrift Condensed" panose="020B0502040204020203" pitchFamily="34" charset="0"/>
            <a:ea typeface="Calibri"/>
            <a:cs typeface="Calibri"/>
          </a:endParaRPr>
        </a:p>
      </xdr:txBody>
    </xdr:sp>
    <xdr:clientData/>
  </xdr:twoCellAnchor>
  <xdr:twoCellAnchor>
    <xdr:from>
      <xdr:col>11</xdr:col>
      <xdr:colOff>585353</xdr:colOff>
      <xdr:row>21</xdr:row>
      <xdr:rowOff>34882</xdr:rowOff>
    </xdr:from>
    <xdr:to>
      <xdr:col>13</xdr:col>
      <xdr:colOff>399802</xdr:colOff>
      <xdr:row>25</xdr:row>
      <xdr:rowOff>96733</xdr:rowOff>
    </xdr:to>
    <xdr:sp macro="" textlink="Gender!B11">
      <xdr:nvSpPr>
        <xdr:cNvPr id="27" name="TextBox 26">
          <a:extLst>
            <a:ext uri="{FF2B5EF4-FFF2-40B4-BE49-F238E27FC236}">
              <a16:creationId xmlns:a16="http://schemas.microsoft.com/office/drawing/2014/main" id="{1548B51B-D16D-4C62-8E2C-D75CC2DACF41}"/>
            </a:ext>
          </a:extLst>
        </xdr:cNvPr>
        <xdr:cNvSpPr txBox="1"/>
      </xdr:nvSpPr>
      <xdr:spPr>
        <a:xfrm>
          <a:off x="7797139" y="3931473"/>
          <a:ext cx="1125682" cy="804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19B6F3-1F4A-497E-AAE1-C9E310720032}" type="TxLink">
            <a:rPr lang="en-US" sz="2800" b="0" i="0" u="none" strike="noStrike">
              <a:solidFill>
                <a:srgbClr val="002060"/>
              </a:solidFill>
              <a:latin typeface="Bahnschrift Condensed" panose="020B0502040204020203" pitchFamily="34" charset="0"/>
              <a:ea typeface="Calibri"/>
              <a:cs typeface="Calibri"/>
            </a:rPr>
            <a:pPr marL="0" indent="0" algn="ctr"/>
            <a:t>0</a:t>
          </a:fld>
          <a:endParaRPr lang="en-IN" sz="2800" b="0" i="0" u="none" strike="noStrike">
            <a:solidFill>
              <a:srgbClr val="002060"/>
            </a:solidFill>
            <a:latin typeface="Bahnschrift Condensed" panose="020B0502040204020203" pitchFamily="34" charset="0"/>
            <a:ea typeface="Calibri"/>
            <a:cs typeface="Calibri"/>
          </a:endParaRPr>
        </a:p>
      </xdr:txBody>
    </xdr:sp>
    <xdr:clientData/>
  </xdr:twoCellAnchor>
  <xdr:twoCellAnchor>
    <xdr:from>
      <xdr:col>7</xdr:col>
      <xdr:colOff>303069</xdr:colOff>
      <xdr:row>13</xdr:row>
      <xdr:rowOff>129885</xdr:rowOff>
    </xdr:from>
    <xdr:to>
      <xdr:col>13</xdr:col>
      <xdr:colOff>327808</xdr:colOff>
      <xdr:row>15</xdr:row>
      <xdr:rowOff>61850</xdr:rowOff>
    </xdr:to>
    <xdr:sp macro="" textlink="">
      <xdr:nvSpPr>
        <xdr:cNvPr id="67" name="TextBox 66">
          <a:extLst>
            <a:ext uri="{FF2B5EF4-FFF2-40B4-BE49-F238E27FC236}">
              <a16:creationId xmlns:a16="http://schemas.microsoft.com/office/drawing/2014/main" id="{E73BA835-0A1C-3722-B1F7-C6A6297D5E48}"/>
            </a:ext>
          </a:extLst>
        </xdr:cNvPr>
        <xdr:cNvSpPr txBox="1"/>
      </xdr:nvSpPr>
      <xdr:spPr>
        <a:xfrm>
          <a:off x="4892387" y="2542060"/>
          <a:ext cx="3958440" cy="303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ea typeface="+mn-ea"/>
              <a:cs typeface="+mn-cs"/>
            </a:rPr>
            <a:t>Total</a:t>
          </a:r>
          <a:r>
            <a:rPr lang="en-IN" sz="2000">
              <a:latin typeface="Bahnschrift Condensed" panose="020B0502040204020203" pitchFamily="34" charset="0"/>
            </a:rPr>
            <a:t> </a:t>
          </a:r>
          <a:r>
            <a:rPr lang="en-IN" sz="2000" b="1">
              <a:solidFill>
                <a:srgbClr val="602928"/>
              </a:solidFill>
              <a:latin typeface="Bahnschrift Condensed" panose="020B0502040204020203" pitchFamily="34" charset="0"/>
              <a:ea typeface="+mn-ea"/>
              <a:cs typeface="+mn-cs"/>
            </a:rPr>
            <a:t>Employees</a:t>
          </a:r>
          <a:r>
            <a:rPr lang="en-IN" sz="2000">
              <a:latin typeface="Bahnschrift Condensed" panose="020B0502040204020203" pitchFamily="34" charset="0"/>
            </a:rPr>
            <a:t> </a:t>
          </a:r>
          <a:r>
            <a:rPr lang="en-IN" sz="2000" b="1" baseline="0">
              <a:solidFill>
                <a:srgbClr val="602928"/>
              </a:solidFill>
              <a:latin typeface="Bahnschrift Condensed" panose="020B0502040204020203" pitchFamily="34" charset="0"/>
              <a:ea typeface="+mn-ea"/>
              <a:cs typeface="+mn-cs"/>
            </a:rPr>
            <a:t>by</a:t>
          </a:r>
          <a:r>
            <a:rPr lang="en-IN" sz="2000">
              <a:latin typeface="Bahnschrift Condensed" panose="020B0502040204020203" pitchFamily="34" charset="0"/>
            </a:rPr>
            <a:t> </a:t>
          </a:r>
          <a:r>
            <a:rPr lang="en-IN" sz="2000" b="1" baseline="0">
              <a:solidFill>
                <a:srgbClr val="602928"/>
              </a:solidFill>
              <a:latin typeface="Bahnschrift Condensed" panose="020B0502040204020203" pitchFamily="34" charset="0"/>
              <a:ea typeface="+mn-ea"/>
              <a:cs typeface="+mn-cs"/>
            </a:rPr>
            <a:t>Gender</a:t>
          </a:r>
        </a:p>
      </xdr:txBody>
    </xdr:sp>
    <xdr:clientData/>
  </xdr:twoCellAnchor>
  <xdr:twoCellAnchor editAs="oneCell">
    <xdr:from>
      <xdr:col>8</xdr:col>
      <xdr:colOff>556655</xdr:colOff>
      <xdr:row>16</xdr:row>
      <xdr:rowOff>18556</xdr:rowOff>
    </xdr:from>
    <xdr:to>
      <xdr:col>12</xdr:col>
      <xdr:colOff>160812</xdr:colOff>
      <xdr:row>20</xdr:row>
      <xdr:rowOff>2</xdr:rowOff>
    </xdr:to>
    <mc:AlternateContent xmlns:mc="http://schemas.openxmlformats.org/markup-compatibility/2006">
      <mc:Choice xmlns:a14="http://schemas.microsoft.com/office/drawing/2010/main" Requires="a14">
        <xdr:graphicFrame macro="">
          <xdr:nvGraphicFramePr>
            <xdr:cNvPr id="69" name="Gender 3">
              <a:extLst>
                <a:ext uri="{FF2B5EF4-FFF2-40B4-BE49-F238E27FC236}">
                  <a16:creationId xmlns:a16="http://schemas.microsoft.com/office/drawing/2014/main" id="{25E299A5-9598-4335-B344-F612B58D7D8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5801590" y="2987387"/>
              <a:ext cx="2226625" cy="723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197922</xdr:colOff>
      <xdr:row>15</xdr:row>
      <xdr:rowOff>173181</xdr:rowOff>
    </xdr:from>
    <xdr:to>
      <xdr:col>21</xdr:col>
      <xdr:colOff>538099</xdr:colOff>
      <xdr:row>26</xdr:row>
      <xdr:rowOff>129887</xdr:rowOff>
    </xdr:to>
    <xdr:graphicFrame macro="">
      <xdr:nvGraphicFramePr>
        <xdr:cNvPr id="70" name="Chart 69">
          <a:extLst>
            <a:ext uri="{FF2B5EF4-FFF2-40B4-BE49-F238E27FC236}">
              <a16:creationId xmlns:a16="http://schemas.microsoft.com/office/drawing/2014/main" id="{1D345F71-DEC3-471C-A991-A189DB8F3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557974</xdr:colOff>
      <xdr:row>13</xdr:row>
      <xdr:rowOff>150714</xdr:rowOff>
    </xdr:from>
    <xdr:to>
      <xdr:col>20</xdr:col>
      <xdr:colOff>582713</xdr:colOff>
      <xdr:row>15</xdr:row>
      <xdr:rowOff>82679</xdr:rowOff>
    </xdr:to>
    <xdr:sp macro="" textlink="">
      <xdr:nvSpPr>
        <xdr:cNvPr id="73" name="TextBox 72">
          <a:extLst>
            <a:ext uri="{FF2B5EF4-FFF2-40B4-BE49-F238E27FC236}">
              <a16:creationId xmlns:a16="http://schemas.microsoft.com/office/drawing/2014/main" id="{25ECC3B8-E85E-4649-ACC2-03116873FE42}"/>
            </a:ext>
          </a:extLst>
        </xdr:cNvPr>
        <xdr:cNvSpPr txBox="1"/>
      </xdr:nvSpPr>
      <xdr:spPr>
        <a:xfrm>
          <a:off x="9736610" y="2562889"/>
          <a:ext cx="3958441" cy="303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Education wise attrition</a:t>
          </a:r>
        </a:p>
      </xdr:txBody>
    </xdr:sp>
    <xdr:clientData/>
  </xdr:twoCellAnchor>
  <xdr:twoCellAnchor>
    <xdr:from>
      <xdr:col>22</xdr:col>
      <xdr:colOff>321623</xdr:colOff>
      <xdr:row>15</xdr:row>
      <xdr:rowOff>113603</xdr:rowOff>
    </xdr:from>
    <xdr:to>
      <xdr:col>28</xdr:col>
      <xdr:colOff>507175</xdr:colOff>
      <xdr:row>26</xdr:row>
      <xdr:rowOff>117516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709D039-1184-4EE2-9BFB-F5A66F2FB8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4780573" y="2971103"/>
              <a:ext cx="4528952" cy="20994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142255</xdr:colOff>
      <xdr:row>13</xdr:row>
      <xdr:rowOff>148441</xdr:rowOff>
    </xdr:from>
    <xdr:to>
      <xdr:col>28</xdr:col>
      <xdr:colOff>203195</xdr:colOff>
      <xdr:row>15</xdr:row>
      <xdr:rowOff>92777</xdr:rowOff>
    </xdr:to>
    <xdr:sp macro="" textlink="">
      <xdr:nvSpPr>
        <xdr:cNvPr id="93" name="TextBox 92">
          <a:extLst>
            <a:ext uri="{FF2B5EF4-FFF2-40B4-BE49-F238E27FC236}">
              <a16:creationId xmlns:a16="http://schemas.microsoft.com/office/drawing/2014/main" id="{82658F41-B590-48A1-9F44-2F14A8FEC070}"/>
            </a:ext>
          </a:extLst>
        </xdr:cNvPr>
        <xdr:cNvSpPr txBox="1"/>
      </xdr:nvSpPr>
      <xdr:spPr>
        <a:xfrm>
          <a:off x="15221443" y="2560616"/>
          <a:ext cx="3734869" cy="31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Job role                                                                                                                                                                                                                                                                                                                                                                                                                         </a:t>
          </a:r>
        </a:p>
      </xdr:txBody>
    </xdr:sp>
    <xdr:clientData/>
  </xdr:twoCellAnchor>
  <xdr:twoCellAnchor>
    <xdr:from>
      <xdr:col>7</xdr:col>
      <xdr:colOff>327808</xdr:colOff>
      <xdr:row>29</xdr:row>
      <xdr:rowOff>142255</xdr:rowOff>
    </xdr:from>
    <xdr:to>
      <xdr:col>13</xdr:col>
      <xdr:colOff>346362</xdr:colOff>
      <xdr:row>40</xdr:row>
      <xdr:rowOff>117516</xdr:rowOff>
    </xdr:to>
    <xdr:graphicFrame macro="">
      <xdr:nvGraphicFramePr>
        <xdr:cNvPr id="94" name="Department wise attrition">
          <a:extLst>
            <a:ext uri="{FF2B5EF4-FFF2-40B4-BE49-F238E27FC236}">
              <a16:creationId xmlns:a16="http://schemas.microsoft.com/office/drawing/2014/main" id="{AEF2BFA8-15BA-47A3-AD08-C6A26F08B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381247</xdr:colOff>
      <xdr:row>28</xdr:row>
      <xdr:rowOff>78179</xdr:rowOff>
    </xdr:from>
    <xdr:to>
      <xdr:col>13</xdr:col>
      <xdr:colOff>405986</xdr:colOff>
      <xdr:row>30</xdr:row>
      <xdr:rowOff>3958</xdr:rowOff>
    </xdr:to>
    <xdr:sp macro="" textlink="">
      <xdr:nvSpPr>
        <xdr:cNvPr id="122" name="TextBox 121">
          <a:extLst>
            <a:ext uri="{FF2B5EF4-FFF2-40B4-BE49-F238E27FC236}">
              <a16:creationId xmlns:a16="http://schemas.microsoft.com/office/drawing/2014/main" id="{5ABED4C4-E689-4117-9595-BFFFF80557C4}"/>
            </a:ext>
          </a:extLst>
        </xdr:cNvPr>
        <xdr:cNvSpPr txBox="1"/>
      </xdr:nvSpPr>
      <xdr:spPr>
        <a:xfrm>
          <a:off x="4970565" y="5273634"/>
          <a:ext cx="3958440" cy="296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Department wise attrition</a:t>
          </a:r>
        </a:p>
      </xdr:txBody>
    </xdr:sp>
    <xdr:clientData/>
  </xdr:twoCellAnchor>
  <xdr:twoCellAnchor>
    <xdr:from>
      <xdr:col>14</xdr:col>
      <xdr:colOff>98962</xdr:colOff>
      <xdr:row>29</xdr:row>
      <xdr:rowOff>148443</xdr:rowOff>
    </xdr:from>
    <xdr:to>
      <xdr:col>19</xdr:col>
      <xdr:colOff>458931</xdr:colOff>
      <xdr:row>40</xdr:row>
      <xdr:rowOff>74222</xdr:rowOff>
    </xdr:to>
    <xdr:graphicFrame macro="">
      <xdr:nvGraphicFramePr>
        <xdr:cNvPr id="123" name="Chart 122">
          <a:extLst>
            <a:ext uri="{FF2B5EF4-FFF2-40B4-BE49-F238E27FC236}">
              <a16:creationId xmlns:a16="http://schemas.microsoft.com/office/drawing/2014/main" id="{01EEF5DD-588A-48C1-B823-7F91C987A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601684</xdr:colOff>
      <xdr:row>28</xdr:row>
      <xdr:rowOff>63583</xdr:rowOff>
    </xdr:from>
    <xdr:to>
      <xdr:col>19</xdr:col>
      <xdr:colOff>632609</xdr:colOff>
      <xdr:row>29</xdr:row>
      <xdr:rowOff>174914</xdr:rowOff>
    </xdr:to>
    <xdr:sp macro="" textlink="">
      <xdr:nvSpPr>
        <xdr:cNvPr id="178" name="TextBox 177">
          <a:extLst>
            <a:ext uri="{FF2B5EF4-FFF2-40B4-BE49-F238E27FC236}">
              <a16:creationId xmlns:a16="http://schemas.microsoft.com/office/drawing/2014/main" id="{1C380BEE-A9EF-407E-9841-DA526969DC2C}"/>
            </a:ext>
          </a:extLst>
        </xdr:cNvPr>
        <xdr:cNvSpPr txBox="1"/>
      </xdr:nvSpPr>
      <xdr:spPr>
        <a:xfrm>
          <a:off x="9124703" y="5259038"/>
          <a:ext cx="3964627" cy="296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Age-group</a:t>
          </a:r>
        </a:p>
      </xdr:txBody>
    </xdr:sp>
    <xdr:clientData/>
  </xdr:twoCellAnchor>
  <xdr:twoCellAnchor>
    <xdr:from>
      <xdr:col>20</xdr:col>
      <xdr:colOff>18557</xdr:colOff>
      <xdr:row>31</xdr:row>
      <xdr:rowOff>18555</xdr:rowOff>
    </xdr:from>
    <xdr:to>
      <xdr:col>24</xdr:col>
      <xdr:colOff>402031</xdr:colOff>
      <xdr:row>41</xdr:row>
      <xdr:rowOff>179367</xdr:rowOff>
    </xdr:to>
    <mc:AlternateContent xmlns:mc="http://schemas.openxmlformats.org/markup-compatibility/2006">
      <mc:Choice xmlns:cx2="http://schemas.microsoft.com/office/drawing/2015/10/21/chartex" Requires="cx2">
        <xdr:graphicFrame macro="">
          <xdr:nvGraphicFramePr>
            <xdr:cNvPr id="179" name="Chart 178">
              <a:extLst>
                <a:ext uri="{FF2B5EF4-FFF2-40B4-BE49-F238E27FC236}">
                  <a16:creationId xmlns:a16="http://schemas.microsoft.com/office/drawing/2014/main" id="{29E8DB42-112E-4881-B1E5-AD995EF8EA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3130895" y="5770665"/>
              <a:ext cx="3005941" cy="20163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544285</xdr:colOff>
      <xdr:row>28</xdr:row>
      <xdr:rowOff>37110</xdr:rowOff>
    </xdr:from>
    <xdr:to>
      <xdr:col>24</xdr:col>
      <xdr:colOff>618507</xdr:colOff>
      <xdr:row>30</xdr:row>
      <xdr:rowOff>12370</xdr:rowOff>
    </xdr:to>
    <xdr:sp macro="" textlink="">
      <xdr:nvSpPr>
        <xdr:cNvPr id="181" name="TextBox 180">
          <a:extLst>
            <a:ext uri="{FF2B5EF4-FFF2-40B4-BE49-F238E27FC236}">
              <a16:creationId xmlns:a16="http://schemas.microsoft.com/office/drawing/2014/main" id="{9112F47A-6CC0-4F1C-BA0D-0236987170B1}"/>
            </a:ext>
          </a:extLst>
        </xdr:cNvPr>
        <xdr:cNvSpPr txBox="1"/>
      </xdr:nvSpPr>
      <xdr:spPr>
        <a:xfrm>
          <a:off x="13001006" y="5232565"/>
          <a:ext cx="3352306"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Maritial Status</a:t>
          </a:r>
        </a:p>
      </xdr:txBody>
    </xdr:sp>
    <xdr:clientData/>
  </xdr:twoCellAnchor>
  <xdr:twoCellAnchor editAs="oneCell">
    <xdr:from>
      <xdr:col>25</xdr:col>
      <xdr:colOff>69442</xdr:colOff>
      <xdr:row>30</xdr:row>
      <xdr:rowOff>105145</xdr:rowOff>
    </xdr:from>
    <xdr:to>
      <xdr:col>27</xdr:col>
      <xdr:colOff>327808</xdr:colOff>
      <xdr:row>41</xdr:row>
      <xdr:rowOff>166996</xdr:rowOff>
    </xdr:to>
    <mc:AlternateContent xmlns:mc="http://schemas.openxmlformats.org/markup-compatibility/2006">
      <mc:Choice xmlns:a14="http://schemas.microsoft.com/office/drawing/2010/main" Requires="a14">
        <xdr:graphicFrame macro="">
          <xdr:nvGraphicFramePr>
            <xdr:cNvPr id="182" name="Education Field 3">
              <a:extLst>
                <a:ext uri="{FF2B5EF4-FFF2-40B4-BE49-F238E27FC236}">
                  <a16:creationId xmlns:a16="http://schemas.microsoft.com/office/drawing/2014/main" id="{B7F2585E-4C1A-4499-84B1-E36ECF54330B}"/>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16459864" y="5671703"/>
              <a:ext cx="1767522" cy="2102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476250</xdr:colOff>
      <xdr:row>30</xdr:row>
      <xdr:rowOff>154627</xdr:rowOff>
    </xdr:from>
    <xdr:to>
      <xdr:col>28</xdr:col>
      <xdr:colOff>562843</xdr:colOff>
      <xdr:row>37</xdr:row>
      <xdr:rowOff>105147</xdr:rowOff>
    </xdr:to>
    <mc:AlternateContent xmlns:mc="http://schemas.openxmlformats.org/markup-compatibility/2006">
      <mc:Choice xmlns:a14="http://schemas.microsoft.com/office/drawing/2010/main" Requires="a14">
        <xdr:graphicFrame macro="">
          <xdr:nvGraphicFramePr>
            <xdr:cNvPr id="183" name="Department 1">
              <a:extLst>
                <a:ext uri="{FF2B5EF4-FFF2-40B4-BE49-F238E27FC236}">
                  <a16:creationId xmlns:a16="http://schemas.microsoft.com/office/drawing/2014/main" id="{F1E65731-AABC-48EE-B30E-759C404CB68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8375828" y="5721185"/>
              <a:ext cx="940132" cy="1249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86590</xdr:colOff>
      <xdr:row>28</xdr:row>
      <xdr:rowOff>68035</xdr:rowOff>
    </xdr:from>
    <xdr:to>
      <xdr:col>26</xdr:col>
      <xdr:colOff>791688</xdr:colOff>
      <xdr:row>30</xdr:row>
      <xdr:rowOff>43295</xdr:rowOff>
    </xdr:to>
    <xdr:sp macro="" textlink="">
      <xdr:nvSpPr>
        <xdr:cNvPr id="189" name="TextBox 188">
          <a:extLst>
            <a:ext uri="{FF2B5EF4-FFF2-40B4-BE49-F238E27FC236}">
              <a16:creationId xmlns:a16="http://schemas.microsoft.com/office/drawing/2014/main" id="{2BDD096A-2FC9-4127-2F4E-F887DCA16879}"/>
            </a:ext>
          </a:extLst>
        </xdr:cNvPr>
        <xdr:cNvSpPr txBox="1"/>
      </xdr:nvSpPr>
      <xdr:spPr>
        <a:xfrm>
          <a:off x="16477012" y="5263490"/>
          <a:ext cx="1360715"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mn-lt"/>
            </a:rPr>
            <a:t>Education Field</a:t>
          </a:r>
        </a:p>
      </xdr:txBody>
    </xdr:sp>
    <xdr:clientData/>
  </xdr:twoCellAnchor>
  <xdr:twoCellAnchor>
    <xdr:from>
      <xdr:col>27</xdr:col>
      <xdr:colOff>241218</xdr:colOff>
      <xdr:row>28</xdr:row>
      <xdr:rowOff>96734</xdr:rowOff>
    </xdr:from>
    <xdr:to>
      <xdr:col>28</xdr:col>
      <xdr:colOff>498765</xdr:colOff>
      <xdr:row>29</xdr:row>
      <xdr:rowOff>148442</xdr:rowOff>
    </xdr:to>
    <xdr:sp macro="" textlink="">
      <xdr:nvSpPr>
        <xdr:cNvPr id="191" name="TextBox 190">
          <a:extLst>
            <a:ext uri="{FF2B5EF4-FFF2-40B4-BE49-F238E27FC236}">
              <a16:creationId xmlns:a16="http://schemas.microsoft.com/office/drawing/2014/main" id="{299B0B42-5474-45E8-9AF5-8F9C86EA4626}"/>
            </a:ext>
          </a:extLst>
        </xdr:cNvPr>
        <xdr:cNvSpPr txBox="1"/>
      </xdr:nvSpPr>
      <xdr:spPr>
        <a:xfrm>
          <a:off x="18140796" y="5292189"/>
          <a:ext cx="1111086" cy="237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mn-lt"/>
            </a:rPr>
            <a:t>Department</a:t>
          </a:r>
        </a:p>
      </xdr:txBody>
    </xdr:sp>
    <xdr:clientData/>
  </xdr:twoCellAnchor>
  <xdr:twoCellAnchor>
    <xdr:from>
      <xdr:col>8</xdr:col>
      <xdr:colOff>599951</xdr:colOff>
      <xdr:row>16</xdr:row>
      <xdr:rowOff>30926</xdr:rowOff>
    </xdr:from>
    <xdr:to>
      <xdr:col>11</xdr:col>
      <xdr:colOff>80406</xdr:colOff>
      <xdr:row>17</xdr:row>
      <xdr:rowOff>129886</xdr:rowOff>
    </xdr:to>
    <xdr:sp macro="" textlink="">
      <xdr:nvSpPr>
        <xdr:cNvPr id="219" name="TextBox 218">
          <a:extLst>
            <a:ext uri="{FF2B5EF4-FFF2-40B4-BE49-F238E27FC236}">
              <a16:creationId xmlns:a16="http://schemas.microsoft.com/office/drawing/2014/main" id="{7AE27DFB-96BD-4841-BCEC-F538B5079076}"/>
            </a:ext>
          </a:extLst>
        </xdr:cNvPr>
        <xdr:cNvSpPr txBox="1"/>
      </xdr:nvSpPr>
      <xdr:spPr>
        <a:xfrm>
          <a:off x="5844886" y="2999757"/>
          <a:ext cx="1447306" cy="284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accent6">
                  <a:lumMod val="50000"/>
                </a:schemeClr>
              </a:solidFill>
              <a:latin typeface="+mn-lt"/>
            </a:rPr>
            <a:t>Gender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395288</xdr:colOff>
      <xdr:row>2</xdr:row>
      <xdr:rowOff>14287</xdr:rowOff>
    </xdr:from>
    <xdr:to>
      <xdr:col>7</xdr:col>
      <xdr:colOff>219075</xdr:colOff>
      <xdr:row>8</xdr:row>
      <xdr:rowOff>80963</xdr:rowOff>
    </xdr:to>
    <xdr:graphicFrame macro="">
      <xdr:nvGraphicFramePr>
        <xdr:cNvPr id="2" name="Chart 1">
          <a:extLst>
            <a:ext uri="{FF2B5EF4-FFF2-40B4-BE49-F238E27FC236}">
              <a16:creationId xmlns:a16="http://schemas.microsoft.com/office/drawing/2014/main" id="{D0134891-4FFF-C769-4288-76646AD6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419100</xdr:colOff>
      <xdr:row>2</xdr:row>
      <xdr:rowOff>33337</xdr:rowOff>
    </xdr:from>
    <xdr:to>
      <xdr:col>10</xdr:col>
      <xdr:colOff>190500</xdr:colOff>
      <xdr:row>8</xdr:row>
      <xdr:rowOff>23813</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97F6EC56-338A-A4E4-13AB-0FDDA01A3D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34125" y="433387"/>
              <a:ext cx="1828800" cy="119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595313</xdr:colOff>
      <xdr:row>18</xdr:row>
      <xdr:rowOff>80963</xdr:rowOff>
    </xdr:from>
    <xdr:to>
      <xdr:col>10</xdr:col>
      <xdr:colOff>366713</xdr:colOff>
      <xdr:row>24</xdr:row>
      <xdr:rowOff>61911</xdr:rowOff>
    </xdr:to>
    <xdr:graphicFrame macro="">
      <xdr:nvGraphicFramePr>
        <xdr:cNvPr id="4" name="Chart 3">
          <a:extLst>
            <a:ext uri="{FF2B5EF4-FFF2-40B4-BE49-F238E27FC236}">
              <a16:creationId xmlns:a16="http://schemas.microsoft.com/office/drawing/2014/main" id="{80A6646C-8FF3-5829-EA8C-FE28069ED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609600</xdr:colOff>
      <xdr:row>2</xdr:row>
      <xdr:rowOff>4762</xdr:rowOff>
    </xdr:from>
    <xdr:to>
      <xdr:col>13</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99E3F44D-80E6-873F-5E34-05D8C3B3C44C}"/>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582025" y="404812"/>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223837</xdr:colOff>
      <xdr:row>1</xdr:row>
      <xdr:rowOff>38100</xdr:rowOff>
    </xdr:from>
    <xdr:to>
      <xdr:col>4</xdr:col>
      <xdr:colOff>681037</xdr:colOff>
      <xdr:row>6</xdr:row>
      <xdr:rowOff>47626</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7B138C4B-33B3-1FE4-FCBF-A8D86D5C3F8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786062" y="238125"/>
              <a:ext cx="1828800" cy="1009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1</xdr:row>
      <xdr:rowOff>42862</xdr:rowOff>
    </xdr:from>
    <xdr:to>
      <xdr:col>7</xdr:col>
      <xdr:colOff>561975</xdr:colOff>
      <xdr:row>11</xdr:row>
      <xdr:rowOff>123825</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4CC64008-9B96-43A7-F138-518BF4427499}"/>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724400" y="242887"/>
              <a:ext cx="1828800" cy="2081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1052512</xdr:colOff>
      <xdr:row>13</xdr:row>
      <xdr:rowOff>85725</xdr:rowOff>
    </xdr:from>
    <xdr:to>
      <xdr:col>3</xdr:col>
      <xdr:colOff>144600</xdr:colOff>
      <xdr:row>20</xdr:row>
      <xdr:rowOff>125550</xdr:rowOff>
    </xdr:to>
    <xdr:graphicFrame macro="">
      <xdr:nvGraphicFramePr>
        <xdr:cNvPr id="4" name="Chart 3">
          <a:extLst>
            <a:ext uri="{FF2B5EF4-FFF2-40B4-BE49-F238E27FC236}">
              <a16:creationId xmlns:a16="http://schemas.microsoft.com/office/drawing/2014/main" id="{7593E38F-C95F-A01B-1EB7-DD6F22219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7</xdr:row>
      <xdr:rowOff>71437</xdr:rowOff>
    </xdr:from>
    <xdr:to>
      <xdr:col>9</xdr:col>
      <xdr:colOff>342900</xdr:colOff>
      <xdr:row>21</xdr:row>
      <xdr:rowOff>14287</xdr:rowOff>
    </xdr:to>
    <xdr:graphicFrame macro="">
      <xdr:nvGraphicFramePr>
        <xdr:cNvPr id="2" name="Chart 1">
          <a:extLst>
            <a:ext uri="{FF2B5EF4-FFF2-40B4-BE49-F238E27FC236}">
              <a16:creationId xmlns:a16="http://schemas.microsoft.com/office/drawing/2014/main" id="{8904D288-BF9E-1527-C32C-E151F42D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442913</xdr:colOff>
      <xdr:row>7</xdr:row>
      <xdr:rowOff>71437</xdr:rowOff>
    </xdr:from>
    <xdr:to>
      <xdr:col>9</xdr:col>
      <xdr:colOff>638175</xdr:colOff>
      <xdr:row>16</xdr:row>
      <xdr:rowOff>195263</xdr:rowOff>
    </xdr:to>
    <xdr:graphicFrame macro="">
      <xdr:nvGraphicFramePr>
        <xdr:cNvPr id="2" name="Chart 1">
          <a:extLst>
            <a:ext uri="{FF2B5EF4-FFF2-40B4-BE49-F238E27FC236}">
              <a16:creationId xmlns:a16="http://schemas.microsoft.com/office/drawing/2014/main" id="{5A7ADC54-4914-D66B-FC1F-2640A556F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147637</xdr:colOff>
      <xdr:row>9</xdr:row>
      <xdr:rowOff>71437</xdr:rowOff>
    </xdr:from>
    <xdr:to>
      <xdr:col>9</xdr:col>
      <xdr:colOff>604837</xdr:colOff>
      <xdr:row>23</xdr:row>
      <xdr:rowOff>14287</xdr:rowOff>
    </xdr:to>
    <xdr:graphicFrame macro="">
      <xdr:nvGraphicFramePr>
        <xdr:cNvPr id="2" name="Chart 1">
          <a:extLst>
            <a:ext uri="{FF2B5EF4-FFF2-40B4-BE49-F238E27FC236}">
              <a16:creationId xmlns:a16="http://schemas.microsoft.com/office/drawing/2014/main" id="{F486128F-B2FA-D5FE-671E-2EE67587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423862</xdr:colOff>
      <xdr:row>6</xdr:row>
      <xdr:rowOff>152399</xdr:rowOff>
    </xdr:from>
    <xdr:to>
      <xdr:col>13</xdr:col>
      <xdr:colOff>195262</xdr:colOff>
      <xdr:row>17</xdr:row>
      <xdr:rowOff>42863</xdr:rowOff>
    </xdr:to>
    <mc:AlternateContent xmlns:mc="http://schemas.openxmlformats.org/markup-compatibility/2006" xmlns:a14="http://schemas.microsoft.com/office/drawing/2010/main">
      <mc:Choice Requires="a14">
        <xdr:graphicFrame macro="">
          <xdr:nvGraphicFramePr>
            <xdr:cNvPr id="3" name="Education Field 2">
              <a:extLst>
                <a:ext uri="{FF2B5EF4-FFF2-40B4-BE49-F238E27FC236}">
                  <a16:creationId xmlns:a16="http://schemas.microsoft.com/office/drawing/2014/main" id="{FFE1A36A-58B7-E4F3-22FF-36202F88FC6E}"/>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515350" y="1352549"/>
              <a:ext cx="1828800" cy="2090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276225</xdr:colOff>
      <xdr:row>6</xdr:row>
      <xdr:rowOff>147637</xdr:rowOff>
    </xdr:from>
    <xdr:to>
      <xdr:col>16</xdr:col>
      <xdr:colOff>47625</xdr:colOff>
      <xdr:row>12</xdr:row>
      <xdr:rowOff>180975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6E85143-F3A6-7460-46C6-D5E211B130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25113" y="1347787"/>
              <a:ext cx="1828800"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623886</xdr:colOff>
      <xdr:row>2</xdr:row>
      <xdr:rowOff>95250</xdr:rowOff>
    </xdr:from>
    <xdr:to>
      <xdr:col>11</xdr:col>
      <xdr:colOff>633411</xdr:colOff>
      <xdr:row>13</xdr:row>
      <xdr:rowOff>100013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6829F1C-FB80-690E-D26C-33AA841FD0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96211" y="495300"/>
              <a:ext cx="3438525" cy="22050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328612</xdr:colOff>
      <xdr:row>7</xdr:row>
      <xdr:rowOff>71437</xdr:rowOff>
    </xdr:from>
    <xdr:to>
      <xdr:col>11</xdr:col>
      <xdr:colOff>100012</xdr:colOff>
      <xdr:row>21</xdr:row>
      <xdr:rowOff>14287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211AF8D-A94F-0181-58FA-37B2C77056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10162" y="14716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4768517" backgroundQuery="1" createdVersion="8" refreshedVersion="6" minRefreshableVersion="3" recordCount="0" supportSubquery="1" supportAdvancedDrill="1" xr:uid="{F8D4883E-7A3E-4DFB-A82C-E59762F530E2}">
  <cacheSource type="external" connectionId="1"/>
  <cacheFields count="2">
    <cacheField name="[Table_1].[Gender].[Gender]" caption="Gender" numFmtId="0" hierarchy="52" level="1">
      <sharedItems count="1">
        <s v="Female"/>
      </sharedItems>
    </cacheField>
    <cacheField name="[Measures].[Count of Employee Count]" caption="Count of Employee Count" numFmtId="0" hierarchy="99" level="32767"/>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5347225" backgroundQuery="1" createdVersion="8" refreshedVersion="6" minRefreshableVersion="3" recordCount="0" supportSubquery="1" supportAdvancedDrill="1" xr:uid="{2367E368-88A1-433D-A89C-C8F3426CD4B1}">
  <cacheSource type="external" connectionId="1"/>
  <cacheFields count="3">
    <cacheField name="[Table_1].[CF_age band].[CF_age band]" caption="CF_age band" numFmtId="0" hierarchy="46" level="1">
      <sharedItems count="5">
        <s v="25 - 34"/>
        <s v="35 - 44"/>
        <s v="45 - 54"/>
        <s v="Over 55"/>
        <s v="Under 25"/>
      </sharedItems>
    </cacheField>
    <cacheField name="[Measures].[Sum of CF_attrition count]" caption="Sum of CF_attrition count" numFmtId="0" hierarchy="93"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2" memberValueDatatype="130" unbalanced="0"/>
    <cacheHierarchy uniqueName="[Range].[Business Travel]" caption="Business Travel" attribute="1" defaultMemberUniqueName="[Range].[Business Travel].[All]" allUniqueName="[Range].[Business Travel].[All]" dimensionUniqueName="[Range]" displayFolder="" count="2" memberValueDatatype="130" unbalanced="0"/>
    <cacheHierarchy uniqueName="[Range].[CF_age band]" caption="CF_age band" attribute="1" defaultMemberUniqueName="[Range].[CF_age band].[All]" allUniqueName="[Range].[CF_age band].[All]" dimensionUniqueName="[Range]" displayFolder="" count="2" memberValueDatatype="130" unbalanced="0"/>
    <cacheHierarchy uniqueName="[Range].[CF_attrition label]" caption="CF_attrition label" attribute="1" defaultMemberUniqueName="[Range].[CF_attrition label].[All]" allUniqueName="[Range].[CF_attrition label].[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2" memberValueDatatype="130" unbalanced="0"/>
    <cacheHierarchy uniqueName="[Range].[Employee Number]" caption="Employee Number" attribute="1" defaultMemberUniqueName="[Range].[Employee Number].[All]" allUniqueName="[Range].[Employee Number].[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Over Time]" caption="Over Time" attribute="1" defaultMemberUniqueName="[Range].[Over Time].[All]" allUniqueName="[Range].[Over Time].[All]" dimensionUniqueName="[Range]" displayFolder="" count="2" memberValueDatatype="130" unbalanced="0"/>
    <cacheHierarchy uniqueName="[Range].[Over18]" caption="Over18" attribute="1" defaultMemberUniqueName="[Range].[Over18].[All]" allUniqueName="[Range].[Over18].[All]" dimensionUniqueName="[Range]" displayFolder="" count="2"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2" memberValueDatatype="20" unbalanced="0"/>
    <cacheHierarchy uniqueName="[Range].[-2]" caption="-2" attribute="1" defaultMemberUniqueName="[Range].[-2].[All]" allUniqueName="[Range].[-2].[All]" dimensionUniqueName="[Range]" displayFolder="" count="2" memberValueDatatype="20" unbalanced="0"/>
    <cacheHierarchy uniqueName="[Range].[0]" caption="0" attribute="1" defaultMemberUniqueName="[Range].[0].[All]" allUniqueName="[Range].[0].[All]" dimensionUniqueName="[Range]" displayFolder="" count="2" memberValueDatatype="20" unbalanced="0"/>
    <cacheHierarchy uniqueName="[Range].[Age]" caption="Age" attribute="1" defaultMemberUniqueName="[Range].[Age].[All]" allUniqueName="[Range].[Age].[All]" dimensionUniqueName="[Range]" displayFolder="" count="2" memberValueDatatype="20" unbalanced="0"/>
    <cacheHierarchy uniqueName="[Range].[CF_attrition count]" caption="CF_attrition count" attribute="1" defaultMemberUniqueName="[Range].[CF_attrition count].[All]" allUniqueName="[Range].[CF_attrition count].[All]" dimensionUniqueName="[Range]" displayFolder="" count="2" memberValueDatatype="20" unbalanced="0"/>
    <cacheHierarchy uniqueName="[Range].[CF_attrition counts]" caption="CF_attrition counts" attribute="1" defaultMemberUniqueName="[Range].[CF_attrition counts].[All]" allUniqueName="[Range].[CF_attrition counts].[All]" dimensionUniqueName="[Range]" displayFolder="" count="2" memberValueDatatype="20" unbalanced="0"/>
    <cacheHierarchy uniqueName="[Range].[CF_attrition rate]" caption="CF_attrition rate" attribute="1" defaultMemberUniqueName="[Range].[CF_attrition rate].[All]" allUniqueName="[Range].[CF_attrition rate].[All]" dimensionUniqueName="[Range]" displayFolder="" count="2" memberValueDatatype="20" unbalanced="0"/>
    <cacheHierarchy uniqueName="[Range].[CF_current Employee]" caption="CF_current Employee" attribute="1" defaultMemberUniqueName="[Range].[CF_current Employee].[All]" allUniqueName="[Range].[CF_current Employee].[All]" dimensionUniqueName="[Range]" displayFolder="" count="2" memberValueDatatype="20" unbalanced="0"/>
    <cacheHierarchy uniqueName="[Range].[Daily Rate]" caption="Daily Rate" attribute="1" defaultMemberUniqueName="[Range].[Daily Rate].[All]" allUniqueName="[Range].[Daily Rate].[All]" dimensionUniqueName="[Range]" displayFolder="" count="2" memberValueDatatype="20" unbalanced="0"/>
    <cacheHierarchy uniqueName="[Range].[Distance From Home]" caption="Distance From Home" attribute="1" defaultMemberUniqueName="[Range].[Distance From Home].[All]" allUniqueName="[Range].[Distance From 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Employee Count]" caption="Employee Count" attribute="1" defaultMemberUniqueName="[Range].[Employee Count].[All]" allUniqueName="[Range].[Employee Count].[All]" dimensionUniqueName="[Range]" displayFolder="" count="2" memberValueDatatype="20" unbalanced="0"/>
    <cacheHierarchy uniqueName="[Range].[Environment Satisfaction]" caption="Environment Satisfaction" attribute="1" defaultMemberUniqueName="[Range].[Environment Satisfaction].[All]" allUniqueName="[Range].[Environment Satisfaction].[All]" dimensionUniqueName="[Range]" displayFolder="" count="2" memberValueDatatype="20" unbalanced="0"/>
    <cacheHierarchy uniqueName="[Range].[Hourly Rate]" caption="Hourly Rate" attribute="1" defaultMemberUniqueName="[Range].[Hourly Rate].[All]" allUniqueName="[Range].[Hourly Rate].[All]" dimensionUniqueName="[Range]" displayFolder="" count="2" memberValueDatatype="20" unbalanced="0"/>
    <cacheHierarchy uniqueName="[Range].[Job Involvement]" caption="Job Involvement" attribute="1" defaultMemberUniqueName="[Range].[Job Involvement].[All]" allUniqueName="[Range].[Job Involvement].[All]" dimensionUniqueName="[Range]" displayFolder="" count="2" memberValueDatatype="20" unbalanced="0"/>
    <cacheHierarchy uniqueName="[Range].[Job Level]" caption="Job Level" attribute="1" defaultMemberUniqueName="[Range].[Job Level].[All]" allUniqueName="[Range].[Job Level].[All]" dimensionUniqueName="[Range]" displayFolder="" count="2" memberValueDatatype="20" unbalanced="0"/>
    <cacheHierarchy uniqueName="[Range].[Job Satisfaction]" caption="Job Satisfaction" attribute="1" defaultMemberUniqueName="[Range].[Job Satisfaction].[All]" allUniqueName="[Range].[Job Satisfaction].[All]" dimensionUniqueName="[Range]" displayFolder="" count="2" memberValueDatatype="20" unbalanced="0"/>
    <cacheHierarchy uniqueName="[Range].[Monthly Income]" caption="Monthly Income" attribute="1" defaultMemberUniqueName="[Range].[Monthly Income].[All]" allUniqueName="[Range].[Monthly Income].[All]" dimensionUniqueName="[Range]" displayFolder="" count="2" memberValueDatatype="20" unbalanced="0"/>
    <cacheHierarchy uniqueName="[Range].[Monthly Rate]" caption="Monthly Rate" attribute="1" defaultMemberUniqueName="[Range].[Monthly Rate].[All]" allUniqueName="[Range].[Monthly Rate].[All]" dimensionUniqueName="[Range]" displayFolder="" count="2" memberValueDatatype="20" unbalanced="0"/>
    <cacheHierarchy uniqueName="[Range].[Num Companies Worked]" caption="Num Companies Worked" attribute="1" defaultMemberUniqueName="[Range].[Num Companies Worked].[All]" allUniqueName="[Range].[Num Companies Worked].[All]" dimensionUniqueName="[Range]" displayFolder="" count="2" memberValueDatatype="20" unbalanced="0"/>
    <cacheHierarchy uniqueName="[Range].[Percent Salary Hike]" caption="Percent Salary Hike" attribute="1" defaultMemberUniqueName="[Range].[Percent Salary Hike].[All]" allUniqueName="[Range].[Percent Salary Hike].[All]" dimensionUniqueName="[Range]" displayFolder="" count="2" memberValueDatatype="20" unbalanced="0"/>
    <cacheHierarchy uniqueName="[Range].[Performance Rating]" caption="Performance Rating" attribute="1" defaultMemberUniqueName="[Range].[Performance Rating].[All]" allUniqueName="[Range].[Performance Rating].[All]" dimensionUniqueName="[Range]" displayFolder="" count="2"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2" memberValueDatatype="20" unbalanced="0"/>
    <cacheHierarchy uniqueName="[Range].[Standard Hours]" caption="Standard Hours" attribute="1" defaultMemberUniqueName="[Range].[Standard Hours].[All]" allUniqueName="[Range].[Standard Hours].[All]" dimensionUniqueName="[Range]" displayFolder="" count="2" memberValueDatatype="20" unbalanced="0"/>
    <cacheHierarchy uniqueName="[Range].[Stock Option Level]" caption="Stock Option Level" attribute="1" defaultMemberUniqueName="[Range].[Stock Option Level].[All]" allUniqueName="[Range].[Stock Option Level].[All]" dimensionUniqueName="[Range]" displayFolder="" count="2" memberValueDatatype="20" unbalanced="0"/>
    <cacheHierarchy uniqueName="[Range].[Total Working Years]" caption="Total Working Years" attribute="1" defaultMemberUniqueName="[Range].[Total Working Years].[All]" allUniqueName="[Range].[Total Working Years].[All]" dimensionUniqueName="[Range]" displayFolder="" count="2" memberValueDatatype="20" unbalanced="0"/>
    <cacheHierarchy uniqueName="[Range].[Work Life Balance]" caption="Work Life Balance" attribute="1" defaultMemberUniqueName="[Range].[Work Life Balance].[All]" allUniqueName="[Range].[Work Life Balance].[All]" dimensionUniqueName="[Range]" displayFolder="" count="2" memberValueDatatype="20" unbalanced="0"/>
    <cacheHierarchy uniqueName="[Range].[Years At Company]" caption="Years At Company" attribute="1" defaultMemberUniqueName="[Range].[Years At Company].[All]" allUniqueName="[Range].[Years At Company].[All]" dimensionUniqueName="[Range]" displayFolder="" count="2" memberValueDatatype="20" unbalanced="0"/>
    <cacheHierarchy uniqueName="[Range].[Years In Current Role]" caption="Years In Current Role" attribute="1" defaultMemberUniqueName="[Range].[Years In Current Role].[All]" allUniqueName="[Range].[Years In Current Role].[All]" dimensionUniqueName="[Range]" displayFolder="" count="2"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2" memberValueDatatype="20" unbalanced="0"/>
    <cacheHierarchy uniqueName="[Range].[Years With Curr Manager]" caption="Years With Curr Manager" attribute="1" defaultMemberUniqueName="[Range].[Years With Curr Manager].[All]" allUniqueName="[Range].[Years With Curr Manager].[All]" dimensionUniqueName="[Range]" displayFolder="" count="2" memberValueDatatype="20" unbalanced="0"/>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2"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2" memberValueDatatype="130" unbalanced="0"/>
    <cacheHierarchy uniqueName="[Table_1].[Employee Number]" caption="Employee Number" attribute="1" defaultMemberUniqueName="[Table_1].[Employee Number].[All]" allUniqueName="[Table_1].[Employee Number].[All]" dimensionUniqueName="[Table_1]" displayFolder="" count="2"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2"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cacheHierarchy uniqueName="[Table_1].[Over Time]" caption="Over Time" attribute="1" defaultMemberUniqueName="[Table_1].[Over Time].[All]" allUniqueName="[Table_1].[Over Time].[All]" dimensionUniqueName="[Table_1]" displayFolder="" count="2" memberValueDatatype="130" unbalanced="0"/>
    <cacheHierarchy uniqueName="[Table_1].[Over18]" caption="Over18" attribute="1" defaultMemberUniqueName="[Table_1].[Over18].[All]" allUniqueName="[Table_1].[Over18].[All]" dimensionUniqueName="[Table_1]" displayFolder="" count="2"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2" memberValueDatatype="20" unbalanced="0"/>
    <cacheHierarchy uniqueName="[Table_1].[-2]" caption="-2" attribute="1" defaultMemberUniqueName="[Table_1].[-2].[All]" allUniqueName="[Table_1].[-2].[All]" dimensionUniqueName="[Table_1]" displayFolder="" count="2" memberValueDatatype="20" unbalanced="0"/>
    <cacheHierarchy uniqueName="[Table_1].[0]" caption="0" attribute="1" defaultMemberUniqueName="[Table_1].[0].[All]" allUniqueName="[Table_1].[0].[All]" dimensionUniqueName="[Table_1]" displayFolder="" count="2"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2" memberValueDatatype="20" unbalanced="0"/>
    <cacheHierarchy uniqueName="[Table_1].[CF_attrition counts]" caption="CF_attrition counts" attribute="1" defaultMemberUniqueName="[Table_1].[CF_attrition counts].[All]" allUniqueName="[Table_1].[CF_attrition counts].[All]" dimensionUniqueName="[Table_1]" displayFolder="" count="2" memberValueDatatype="20" unbalanced="0"/>
    <cacheHierarchy uniqueName="[Table_1].[CF_attrition rate]" caption="CF_attrition rate" attribute="1" defaultMemberUniqueName="[Table_1].[CF_attrition rate].[All]" allUniqueName="[Table_1].[CF_attrition rate].[All]" dimensionUniqueName="[Table_1]" displayFolder="" count="2" memberValueDatatype="20" unbalanced="0"/>
    <cacheHierarchy uniqueName="[Table_1].[CF_current Employee]" caption="CF_current Employee" attribute="1" defaultMemberUniqueName="[Table_1].[CF_current Employee].[All]" allUniqueName="[Table_1].[CF_current Employee].[All]" dimensionUniqueName="[Table_1]" displayFolder="" count="2" memberValueDatatype="20" unbalanced="0"/>
    <cacheHierarchy uniqueName="[Table_1].[Daily Rate]" caption="Daily Rate" attribute="1" defaultMemberUniqueName="[Table_1].[Daily Rate].[All]" allUniqueName="[Table_1].[Daily Rate].[All]" dimensionUniqueName="[Table_1]" displayFolder="" count="2" memberValueDatatype="20" unbalanced="0"/>
    <cacheHierarchy uniqueName="[Table_1].[Distance From Home]" caption="Distance From Home" attribute="1" defaultMemberUniqueName="[Table_1].[Distance From Home].[All]" allUniqueName="[Table_1].[Distance From Home].[All]" dimensionUniqueName="[Table_1]" displayFolder="" count="2" memberValueDatatype="20" unbalanced="0"/>
    <cacheHierarchy uniqueName="[Table_1].[Education]" caption="Education" attribute="1" defaultMemberUniqueName="[Table_1].[Education].[All]" allUniqueName="[Table_1].[Education].[All]" dimensionUniqueName="[Table_1]" displayFolder="" count="2" memberValueDatatype="130" unbalanced="0"/>
    <cacheHierarchy uniqueName="[Table_1].[Employee Count]" caption="Employee Count" attribute="1" defaultMemberUniqueName="[Table_1].[Employee Count].[All]" allUniqueName="[Table_1].[Employee Count].[All]" dimensionUniqueName="[Table_1]" displayFolder="" count="2"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2"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2"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2" memberValueDatatype="20" unbalanced="0"/>
    <cacheHierarchy uniqueName="[Table_1].[Monthly Income]" caption="Monthly Income" attribute="1" defaultMemberUniqueName="[Table_1].[Monthly Income].[All]" allUniqueName="[Table_1].[Monthly Income].[All]" dimensionUniqueName="[Table_1]" displayFolder="" count="2" memberValueDatatype="20" unbalanced="0"/>
    <cacheHierarchy uniqueName="[Table_1].[Monthly Rate]" caption="Monthly Rate" attribute="1" defaultMemberUniqueName="[Table_1].[Monthly Rate].[All]" allUniqueName="[Table_1].[Monthly Rate].[All]" dimensionUniqueName="[Table_1]" displayFolder="" count="2" memberValueDatatype="20" unbalanced="0"/>
    <cacheHierarchy uniqueName="[Table_1].[Num Companies Worked]" caption="Num Companies Worked" attribute="1" defaultMemberUniqueName="[Table_1].[Num Companies Worked].[All]" allUniqueName="[Table_1].[Num Companies Worked].[All]" dimensionUniqueName="[Table_1]" displayFolder="" count="2" memberValueDatatype="20" unbalanced="0"/>
    <cacheHierarchy uniqueName="[Table_1].[Percent Salary Hike]" caption="Percent Salary Hike" attribute="1" defaultMemberUniqueName="[Table_1].[Percent Salary Hike].[All]" allUniqueName="[Table_1].[Percent Salary Hike].[All]" dimensionUniqueName="[Table_1]" displayFolder="" count="2" memberValueDatatype="20" unbalanced="0"/>
    <cacheHierarchy uniqueName="[Table_1].[Performance Rating]" caption="Performance Rating" attribute="1" defaultMemberUniqueName="[Table_1].[Performance Rating].[All]" allUniqueName="[Table_1].[Performance Rating].[All]" dimensionUniqueName="[Table_1]" displayFolder="" count="2"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2" memberValueDatatype="20" unbalanced="0"/>
    <cacheHierarchy uniqueName="[Table_1].[Standard Hours]" caption="Standard Hours" attribute="1" defaultMemberUniqueName="[Table_1].[Standard Hours].[All]" allUniqueName="[Table_1].[Standard Hours].[All]" dimensionUniqueName="[Table_1]" displayFolder="" count="2" memberValueDatatype="20" unbalanced="0"/>
    <cacheHierarchy uniqueName="[Table_1].[Stock Option Level]" caption="Stock Option Level" attribute="1" defaultMemberUniqueName="[Table_1].[Stock Option Level].[All]" allUniqueName="[Table_1].[Stock Option Level].[All]" dimensionUniqueName="[Table_1]" displayFolder="" count="2" memberValueDatatype="20" unbalanced="0"/>
    <cacheHierarchy uniqueName="[Table_1].[Total Working Years]" caption="Total Working Years" attribute="1" defaultMemberUniqueName="[Table_1].[Total Working Years].[All]" allUniqueName="[Table_1].[Total Working Years].[All]" dimensionUniqueName="[Table_1]" displayFolder="" count="2" memberValueDatatype="20" unbalanced="0"/>
    <cacheHierarchy uniqueName="[Table_1].[Work Life Balance]" caption="Work Life Balance" attribute="1" defaultMemberUniqueName="[Table_1].[Work Life Balance].[All]" allUniqueName="[Table_1].[Work Life Balance].[All]" dimensionUniqueName="[Table_1]" displayFolder="" count="2" memberValueDatatype="20" unbalanced="0"/>
    <cacheHierarchy uniqueName="[Table_1].[Years At Company]" caption="Years At Company" attribute="1" defaultMemberUniqueName="[Table_1].[Years At Company].[All]" allUniqueName="[Table_1].[Years At Company].[All]" dimensionUniqueName="[Table_1]" displayFolder="" count="2" memberValueDatatype="20" unbalanced="0"/>
    <cacheHierarchy uniqueName="[Table_1].[Years In Current Role]" caption="Years In Current Role" attribute="1" defaultMemberUniqueName="[Table_1].[Years In Current Role].[All]" allUniqueName="[Table_1].[Years In Current Role].[All]" dimensionUniqueName="[Table_1]" displayFolder="" count="2"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2"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2"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5925926" backgroundQuery="1" createdVersion="8" refreshedVersion="6" minRefreshableVersion="3" recordCount="0" supportSubquery="1" supportAdvancedDrill="1" xr:uid="{B6CCDC0F-C21D-4AD4-8B02-736BD4285644}">
  <cacheSource type="external" connectionId="1"/>
  <cacheFields count="3">
    <cacheField name="[Table_1].[Department].[Department]" caption="Department" numFmtId="0" hierarchy="48" level="1">
      <sharedItems count="3">
        <s v="HR"/>
        <s v="R&amp;D"/>
        <s v="Sales"/>
      </sharedItems>
    </cacheField>
    <cacheField name="[Measures].[Sum of CF_attrition count]" caption="Sum of CF_attrition count" numFmtId="0" hierarchy="93"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6273149" backgroundQuery="1" createdVersion="8" refreshedVersion="6" minRefreshableVersion="3" recordCount="0" supportSubquery="1" supportAdvancedDrill="1" xr:uid="{4AED2A27-6130-4FF2-A63C-19DEA12AC7AE}">
  <cacheSource type="external" connectionId="1"/>
  <cacheFields count="3">
    <cacheField name="[Table_1].[Job Role].[Job Role]" caption="Job Role" numFmtId="0" hierarchy="53"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93"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6620372" backgroundQuery="1" createdVersion="8" refreshedVersion="6" minRefreshableVersion="3" recordCount="0" supportSubquery="1" supportAdvancedDrill="1" xr:uid="{3015E457-4E46-416E-B507-0AA11FABE744}">
  <cacheSource type="external" connectionId="1"/>
  <cacheFields count="3">
    <cacheField name="[Table_1].[Marital Status].[Marital Status]" caption="Marital Status" numFmtId="0" hierarchy="54" level="1">
      <sharedItems count="3">
        <s v="Divorced"/>
        <s v="Married"/>
        <s v="Single"/>
      </sharedItems>
    </cacheField>
    <cacheField name="[Measures].[Count of Attrition]" caption="Count of Attrition" numFmtId="0" hierarchy="101"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0"/>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oneField="1" hidden="1">
      <fieldsUsage count="1">
        <fieldUsage x="1"/>
      </fieldsUsage>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6967596" backgroundQuery="1" createdVersion="8" refreshedVersion="6" minRefreshableVersion="3" recordCount="0" supportSubquery="1" supportAdvancedDrill="1" xr:uid="{392F9A45-8DDD-4607-B8DC-FD5A0EE8B0BD}">
  <cacheSource type="external" connectionId="1"/>
  <cacheFields count="3">
    <cacheField name="[Table_1].[Education].[Education]" caption="Education" numFmtId="0" hierarchy="67" level="1">
      <sharedItems count="5">
        <s v="Associates Degree"/>
        <s v="Bachelor's Degree"/>
        <s v="Doctoral Degree"/>
        <s v="High School"/>
        <s v="Master's Degree"/>
      </sharedItems>
    </cacheField>
    <cacheField name="[Measures].[Sum of CF_attrition count]" caption="Sum of CF_attrition count" numFmtId="0" hierarchy="93"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7199073" backgroundQuery="1" createdVersion="8" refreshedVersion="6" minRefreshableVersion="3" recordCount="0" supportSubquery="1" supportAdvancedDrill="1" xr:uid="{1FCA472D-EF72-472C-B816-571FC01D8FCC}">
  <cacheSource type="external" connectionId="1"/>
  <cacheFields count="3">
    <cacheField name="[Measures].[Average of Job Satisfaction]" caption="Average of Job Satisfaction" numFmtId="0" hierarchy="97" level="32767"/>
    <cacheField name="[Range].[Education].[Education]" caption="Education" numFmtId="0" hierarchy="23" level="1">
      <sharedItems containsSemiMixedTypes="0" containsNonDate="0" containsString="0"/>
    </cacheField>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2"/>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4.958377546296" backgroundQuery="1" createdVersion="8" refreshedVersion="6" minRefreshableVersion="3" recordCount="0" supportSubquery="1" supportAdvancedDrill="1" xr:uid="{028EE92F-114E-415A-B5AB-D34225E59EA6}">
  <cacheSource type="external" connectionId="1"/>
  <cacheFields count="4">
    <cacheField name="[Measures].[Count of Employee Number]" caption="Count of Employee Number" numFmtId="0" hierarchy="92" level="32767"/>
    <cacheField name="[Measures].[Sum of CF_attrition count]" caption="Sum of CF_attrition count" numFmtId="0" hierarchy="93" level="32767"/>
    <cacheField name="[Measures].[Average of Age]" caption="Average of Age" numFmtId="0" hierarchy="95" level="32767"/>
    <cacheField name="[Table_1].[Gender].[Gender]" caption="Gender" numFmtId="0" hierarchy="52"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17.806320833333" backgroundQuery="1" createdVersion="3" refreshedVersion="8" minRefreshableVersion="3" recordCount="0" supportSubquery="1" supportAdvancedDrill="1" xr:uid="{8E28828F-FA04-4FC9-A6D8-7469C510DABA}">
  <cacheSource type="external" connectionId="1">
    <extLst>
      <ext xmlns:x14="http://schemas.microsoft.com/office/spreadsheetml/2009/9/main" uri="{F057638F-6D5F-4e77-A914-E7F072B9BCA8}">
        <x14:sourceConnection name="ThisWorkbookDataModel"/>
      </ext>
    </extLst>
  </cacheSource>
  <cacheFields count="0"/>
  <cacheHierarchies count="9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licerData="1" pivotCacheId="1105965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E645E-4A80-4F56-AB28-DBFDAB87C8AC}" name="KPI" cacheId="5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 Number" fld="0" subtotal="count" baseField="0" baseItem="0"/>
    <dataField name="Sum of CF_attrition count" fld="1" baseField="0" baseItem="0"/>
    <dataField name="Average of Age" fld="2" subtotal="average" baseField="0" baseItem="1"/>
  </dataFields>
  <formats count="2">
    <format dxfId="14">
      <pivotArea dataOnly="0" labelOnly="1" outline="0" fieldPosition="0">
        <references count="1">
          <reference field="4294967294" count="3">
            <x v="0"/>
            <x v="1"/>
            <x v="2"/>
          </reference>
        </references>
      </pivotArea>
    </format>
    <format dxfId="13">
      <pivotArea dataOnly="0" labelOnly="1" outline="0" fieldPosition="0">
        <references count="1">
          <reference field="4294967294" count="3">
            <x v="0"/>
            <x v="1"/>
            <x v="2"/>
          </reference>
        </references>
      </pivotArea>
    </format>
  </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Employee Number"/>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1D769-21C3-4704-90F2-BC25D6DE9978}" name="RATING" cacheId="5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Job Satisfaction" fld="0" subtotal="average" baseField="0" baseItem="0" numFmtId="164"/>
  </dataFields>
  <formats count="3">
    <format dxfId="12">
      <pivotArea dataOnly="0" labelOnly="1" outline="0" axis="axisValues" fieldPosition="0"/>
    </format>
    <format dxfId="11">
      <pivotArea dataOnly="0" labelOnly="1" outline="0" axis="axisValues" fieldPosition="0"/>
    </format>
    <format dxfId="10">
      <pivotArea outline="0" collapsedLevelsAreSubtotals="1" fieldPosition="0"/>
    </format>
  </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Education].&amp;[Master's Degre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Satisfaction"/>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AR">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CBD62-2FA0-4DDD-B873-817292561433}" name="Gender" cacheId="3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Employee Count" fld="1" subtotal="count"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ies>
  <pivotTableStyleInfo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C1E64-EFF6-4BE1-8E46-9FF6952663B0}" name="Education by Attrition" cacheId="5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9" firstHeaderRow="1" firstDataRow="1" firstDataCol="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i>
    <i>
      <x v="1"/>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F73952-C455-4924-88F7-8EF4A02DF010}" name="PivotTable1" cacheId="41"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9">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F_attrition count" fld="1" showDataAs="percentOfCol" baseField="0" baseItem="0" numFmtId="10"/>
  </dataFields>
  <chartFormats count="8">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8FADED-59FF-439A-856F-E5687C8DEC65}" name="Attrition by age group" cacheId="38"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1"/>
    </i>
    <i>
      <x v="2"/>
    </i>
    <i>
      <x v="3"/>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58D90-02A8-4330-82D8-0F89B3BA2FED}" name="Attrition by job" cacheId="4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F_attrition count" fld="1"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E5F22-0939-4981-8EF0-244C08748196}" name="Maritial Status" cacheId="4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B7"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Attrition" fld="1" subtotal="count"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E16992D-32EB-456F-BE0C-20901FDC5680}" sourceName="[Range].[Gender]">
  <pivotTables>
    <pivotTable tabId="8" name="RATING"/>
  </pivotTables>
  <data>
    <olap pivotCacheId="110596567">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B6BB1E7-86C6-498C-A864-AFCB1B6FD29A}" sourceName="[Range].[Education Field]">
  <pivotTables>
    <pivotTable tabId="8" name="RATING"/>
    <pivotTable tabId="13" name="Attrition by age group"/>
    <pivotTable tabId="12" name="PivotTable1"/>
    <pivotTable tabId="11" name="Attrition by job"/>
    <pivotTable tabId="14" name="Maritial Status"/>
    <pivotTable tabId="10" name="Education by Attrition"/>
    <pivotTable tabId="9" name="Gender"/>
    <pivotTable tabId="7" name="KPI"/>
  </pivotTables>
  <data>
    <olap pivotCacheId="110596567">
      <levels count="2">
        <level uniqueName="[Range].[Education Field].[(All)]" sourceCaption="(All)" count="0"/>
        <level uniqueName="[Range].[Education Field].[Education Field]" sourceCaption="Education Field" count="7">
          <ranges>
            <range startItem="0">
              <i n="[Range].[Education Field].&amp;[Human Resources]" c="Human Resources"/>
              <i n="[Range].[Education Field].&amp;[Life Sciences]" c="Life Sciences"/>
              <i n="[Range].[Education Field].&amp;[Marketing]" c="Marketing"/>
              <i n="[Range].[Education Field].&amp;[Medical]" c="Medical"/>
              <i n="[Range].[Education Field].&amp;[Other]" c="Other"/>
              <i n="[Range].[Education Field].&amp;[Technical Degree]" c="Technical Degree"/>
              <i n="[Range].[Education Field].&amp;" c="(blank)"/>
            </range>
          </ranges>
        </level>
      </levels>
      <selections count="1">
        <selection n="[Range].[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E10B6893-7921-4B72-9F31-B8DA5A978677}" sourceName="[Table_1].[Gender]">
  <pivotTables>
    <pivotTable tabId="9" name="Gender"/>
    <pivotTable tabId="13" name="Attrition by age group"/>
    <pivotTable tabId="12" name="PivotTable1"/>
    <pivotTable tabId="11" name="Attrition by job"/>
    <pivotTable tabId="14" name="Maritial Status"/>
    <pivotTable tabId="10" name="Education by Attrition"/>
    <pivotTable tabId="8" name="RATING"/>
    <pivotTable tabId="7" name="KPI"/>
  </pivotTables>
  <data>
    <olap pivotCacheId="110596567">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mp;[Femal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5C6CB1F1-B4C7-4725-96D2-3CBF8B37992A}" sourceName="[Table_1].[Education Field]">
  <pivotTables>
    <pivotTable tabId="13" name="Attrition by age group"/>
    <pivotTable tabId="12" name="PivotTable1"/>
    <pivotTable tabId="11" name="Attrition by job"/>
    <pivotTable tabId="14" name="Maritial Status"/>
    <pivotTable tabId="10" name="Education by Attrition"/>
    <pivotTable tabId="9" name="Gender"/>
    <pivotTable tabId="8" name="RATING"/>
    <pivotTable tabId="7" name="KPI"/>
  </pivotTables>
  <data>
    <olap pivotCacheId="110596567">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02ABF9-55E5-4311-9D73-1376679656FD}" sourceName="[Table_1].[Department]">
  <pivotTables>
    <pivotTable tabId="13" name="Attrition by age group"/>
    <pivotTable tabId="12" name="PivotTable1"/>
    <pivotTable tabId="11" name="Attrition by job"/>
    <pivotTable tabId="14" name="Maritial Status"/>
    <pivotTable tabId="10" name="Education by Attrition"/>
    <pivotTable tabId="9" name="Gender"/>
    <pivotTable tabId="8" name="RATING"/>
    <pivotTable tabId="7" name="KPI"/>
  </pivotTables>
  <data>
    <olap pivotCacheId="110596567">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056A4F-1292-4D4F-A401-E5A6A1C5BEFE}" cache="Slicer_Gender2" caption="Gende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50CB37C-F61F-49DB-8A39-40AB4969BBBD}" cache="Slicer_Gender2" columnCount="2" level="1" style="Slicer Style 1" rowHeight="257175"/>
  <slicer name="Education Field 3" xr10:uid="{2C0D71DD-B087-4197-B0BA-ED6BEB015A00}" cache="Slicer_Education_Field2" level="1" style="Slicer Style 1" rowHeight="257175"/>
  <slicer name="Department 1" xr10:uid="{72AED9DB-F099-441B-99EB-8448C77E2BE8}" cache="Slicer_Department" level="1" style="Slicer Style 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352BD2E-9C98-41B8-9F26-BBD2064E1358}" cache="Slicer_Gender1" caption="Gender" level="1" rowHeight="257175"/>
  <slicer name="Education Field" xr10:uid="{46A4C6A6-8520-4B27-B1D9-E4B48EFF967A}" cache="Slicer_Education_Field" caption="Education Field"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7055A60-2FE8-4666-8B58-32CBD4FA2497}" cache="Slicer_Gender2" caption="Gender" level="1" rowHeight="257175"/>
  <slicer name="Education Field 1" xr10:uid="{137D85CE-79AB-45BA-8549-3B12128E7F59}" cache="Slicer_Education_Field2" caption="Education Field"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521F99F0-88DD-4AF7-A3E0-524BB3C9A567}" cache="Slicer_Education_Field2" caption="Education Field" level="1" rowHeight="257175"/>
  <slicer name="Department" xr10:uid="{090005E8-C910-41D6-9F25-B9D370B3D804}" cache="Slicer_Department" caption="Department"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7E27-6E5C-4B51-90B5-5ADF51E01BD5}">
  <dimension ref="A3:E9"/>
  <sheetViews>
    <sheetView workbookViewId="0">
      <selection activeCell="F22" sqref="F22"/>
    </sheetView>
  </sheetViews>
  <sheetFormatPr defaultRowHeight="15.75"/>
  <cols>
    <col min="1" max="1" width="25" bestFit="1" customWidth="1"/>
    <col min="2" max="2" width="23.375" bestFit="1" customWidth="1"/>
    <col min="3" max="3" width="14" bestFit="1" customWidth="1"/>
    <col min="4" max="4" width="15.125" bestFit="1" customWidth="1"/>
    <col min="5" max="5" width="11.75" bestFit="1" customWidth="1"/>
  </cols>
  <sheetData>
    <row r="3" spans="1:5">
      <c r="A3" s="2" t="s">
        <v>1554</v>
      </c>
      <c r="B3" s="3" t="s">
        <v>1555</v>
      </c>
      <c r="C3" s="4" t="s">
        <v>1556</v>
      </c>
    </row>
    <row r="4" spans="1:5">
      <c r="A4" s="25">
        <v>588</v>
      </c>
      <c r="B4" s="26">
        <v>87</v>
      </c>
      <c r="C4" s="27">
        <v>37.329931972789119</v>
      </c>
    </row>
    <row r="7" spans="1:5">
      <c r="A7" s="1" t="s">
        <v>1557</v>
      </c>
      <c r="B7" s="1" t="s">
        <v>1558</v>
      </c>
      <c r="C7" s="1" t="s">
        <v>1559</v>
      </c>
      <c r="D7" s="1" t="s">
        <v>1561</v>
      </c>
      <c r="E7" s="1" t="s">
        <v>1560</v>
      </c>
    </row>
    <row r="8" spans="1:5">
      <c r="A8">
        <f>GETPIVOTDATA("[Measures].[Count of Employee Number]",$A$3)</f>
        <v>588</v>
      </c>
      <c r="B8">
        <f>GETPIVOTDATA("[Measures].[Sum of CF_attrition count]",$A$3)</f>
        <v>87</v>
      </c>
      <c r="C8" s="6">
        <f>GETPIVOTDATA("[Measures].[Average of Age]",$A$3)</f>
        <v>37.329931972789119</v>
      </c>
      <c r="D8">
        <f>A8-B8</f>
        <v>501</v>
      </c>
      <c r="E8" s="5">
        <f>B8/A8</f>
        <v>0.14795918367346939</v>
      </c>
    </row>
    <row r="9" spans="1:5">
      <c r="A9" t="s">
        <v>1562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C13C-7802-41AB-AD07-5D21D3D89FE7}">
  <dimension ref="A3:E7"/>
  <sheetViews>
    <sheetView workbookViewId="0">
      <selection activeCell="D15" sqref="D15"/>
    </sheetView>
  </sheetViews>
  <sheetFormatPr defaultRowHeight="15.75"/>
  <cols>
    <col min="1" max="1" width="12.375" bestFit="1" customWidth="1"/>
    <col min="2" max="2" width="16.375" bestFit="1" customWidth="1"/>
    <col min="3" max="3" width="22.75" bestFit="1" customWidth="1"/>
    <col min="4" max="4" width="12.5" bestFit="1" customWidth="1"/>
  </cols>
  <sheetData>
    <row r="3" spans="1:5">
      <c r="A3" s="14" t="s">
        <v>1566</v>
      </c>
      <c r="B3" t="s">
        <v>1569</v>
      </c>
      <c r="D3" t="s">
        <v>1570</v>
      </c>
      <c r="E3" t="s">
        <v>0</v>
      </c>
    </row>
    <row r="4" spans="1:5">
      <c r="A4" s="15" t="s">
        <v>79</v>
      </c>
      <c r="B4" s="16">
        <v>117</v>
      </c>
      <c r="D4" t="str">
        <f>A4</f>
        <v>Divorced</v>
      </c>
      <c r="E4">
        <f>GETPIVOTDATA("[Measures].[Count of Attrition]",$A$3,"[Table_1].[Marital Status]","[Table_1].[Marital Status].&amp;[" &amp; A4 &amp; "]")</f>
        <v>117</v>
      </c>
    </row>
    <row r="5" spans="1:5">
      <c r="A5" s="15" t="s">
        <v>53</v>
      </c>
      <c r="B5" s="16">
        <v>199</v>
      </c>
      <c r="D5" t="str">
        <f t="shared" ref="D5:D6" si="0">A5</f>
        <v>Single</v>
      </c>
      <c r="E5">
        <f t="shared" ref="E5:E6" si="1">GETPIVOTDATA("[Measures].[Count of Attrition]",$A$3,"[Table_1].[Marital Status]","[Table_1].[Marital Status].&amp;[" &amp; A5 &amp; "]")</f>
        <v>199</v>
      </c>
    </row>
    <row r="6" spans="1:5">
      <c r="A6" s="15" t="s">
        <v>64</v>
      </c>
      <c r="B6" s="16">
        <v>272</v>
      </c>
      <c r="D6" t="str">
        <f t="shared" si="0"/>
        <v>Married</v>
      </c>
      <c r="E6">
        <f t="shared" si="1"/>
        <v>272</v>
      </c>
    </row>
    <row r="7" spans="1:5">
      <c r="A7" s="15" t="s">
        <v>1571</v>
      </c>
      <c r="B7" s="16">
        <v>588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I21" sqref="I21"/>
    </sheetView>
  </sheetViews>
  <sheetFormatPr defaultColWidth="11.25" defaultRowHeight="15" customHeight="1"/>
  <cols>
    <col min="1" max="1" width="9.75" customWidth="1"/>
    <col min="2" max="2" width="15.5" customWidth="1"/>
    <col min="3" max="3" width="13.375" customWidth="1"/>
    <col min="4" max="4" width="17.625" customWidth="1"/>
    <col min="5" max="5" width="12.75" customWidth="1"/>
    <col min="6" max="6" width="15.5" customWidth="1"/>
    <col min="7" max="7" width="9" customWidth="1"/>
    <col min="8" max="8" width="18.125" customWidth="1"/>
    <col min="9" max="9" width="8.625" customWidth="1"/>
    <col min="10" max="10" width="23.375" customWidth="1"/>
    <col min="11" max="11" width="14.5" customWidth="1"/>
    <col min="12" max="12" width="11.25" customWidth="1"/>
    <col min="13" max="13" width="8.625" customWidth="1"/>
    <col min="14" max="14" width="22.75" customWidth="1"/>
    <col min="15" max="17" width="8.625" customWidth="1"/>
    <col min="18" max="18" width="17.875" customWidth="1"/>
    <col min="19" max="19" width="18.75" customWidth="1"/>
    <col min="20" max="20" width="16.5" customWidth="1"/>
    <col min="21" max="21" width="20.5" customWidth="1"/>
    <col min="22" max="22" width="11.125" customWidth="1"/>
    <col min="23" max="23" width="20.125" customWidth="1"/>
    <col min="24" max="24" width="16" customWidth="1"/>
    <col min="25" max="25" width="16.5" customWidth="1"/>
    <col min="26" max="26" width="23.625" customWidth="1"/>
    <col min="27" max="27" width="12.5" customWidth="1"/>
    <col min="28" max="28" width="16.5" customWidth="1"/>
    <col min="29" max="29" width="10.25" customWidth="1"/>
    <col min="30" max="30" width="15.75" customWidth="1"/>
    <col min="31" max="31" width="16.375" customWidth="1"/>
    <col min="32" max="32" width="14" customWidth="1"/>
    <col min="33" max="33" width="23.625" customWidth="1"/>
    <col min="34" max="34" width="18.75" customWidth="1"/>
    <col min="35" max="35" width="19.125" customWidth="1"/>
    <col min="36" max="36" width="23.375" customWidth="1"/>
    <col min="37" max="37" width="15.75" customWidth="1"/>
    <col min="38" max="38" width="18.25" customWidth="1"/>
    <col min="39" max="39" width="19.5" customWidth="1"/>
    <col min="40" max="40" width="17.625" customWidth="1"/>
    <col min="41" max="41" width="17.875" customWidth="1"/>
    <col min="42" max="42" width="20.375" customWidth="1"/>
    <col min="43" max="43" width="25.25" customWidth="1"/>
    <col min="44" max="44" width="23.75" customWidth="1"/>
  </cols>
  <sheetData>
    <row r="1" spans="1:44" ht="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 customHeight="1">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 customHeight="1">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 customHeight="1">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 customHeight="1">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 customHeight="1">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 customHeight="1">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 customHeight="1">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 customHeight="1">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 customHeight="1">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 customHeight="1">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 customHeight="1">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 customHeight="1">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 customHeight="1">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 customHeight="1">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 customHeight="1">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 customHeight="1">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 customHeight="1">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 customHeight="1">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 customHeight="1">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 customHeight="1">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 customHeight="1">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 customHeight="1">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 customHeight="1">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 customHeight="1">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 customHeight="1">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 customHeight="1">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 customHeight="1">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 customHeight="1">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 customHeight="1">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 customHeight="1">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 customHeight="1">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
  <sheetViews>
    <sheetView showGridLines="0" tabSelected="1" topLeftCell="G1" zoomScale="77" zoomScaleNormal="68" workbookViewId="0">
      <selection activeCell="G4" sqref="G4"/>
    </sheetView>
  </sheetViews>
  <sheetFormatPr defaultColWidth="11.25" defaultRowHeight="15" customHeight="1"/>
  <cols>
    <col min="1" max="4" width="8.625" style="8" customWidth="1"/>
    <col min="5" max="5" width="8.625" style="7" customWidth="1"/>
    <col min="6" max="26" width="8.625" style="8" customWidth="1"/>
    <col min="27" max="16384" width="11.25" style="8"/>
  </cols>
  <sheetData>
    <row r="1" spans="5:5" ht="15" customHeight="1">
      <c r="E1" s="8"/>
    </row>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BA1F-ADDC-47C9-A6F3-607DBF20D3F4}">
  <dimension ref="A3:C9"/>
  <sheetViews>
    <sheetView workbookViewId="0">
      <selection activeCell="O15" sqref="O15"/>
    </sheetView>
  </sheetViews>
  <sheetFormatPr defaultRowHeight="15.75"/>
  <cols>
    <col min="1" max="1" width="27.75" bestFit="1" customWidth="1"/>
  </cols>
  <sheetData>
    <row r="3" spans="1:3">
      <c r="A3" s="29" t="s">
        <v>1563</v>
      </c>
    </row>
    <row r="4" spans="1:3">
      <c r="A4" s="9">
        <v>2.6265306122448981</v>
      </c>
    </row>
    <row r="8" spans="1:3">
      <c r="A8" s="1" t="s">
        <v>1564</v>
      </c>
      <c r="B8" s="10">
        <f>GETPIVOTDATA("[Measures].[Average of Job Satisfaction]",$A$3)</f>
        <v>2.6265306122448981</v>
      </c>
      <c r="C8">
        <f>B8/4</f>
        <v>0.65663265306122454</v>
      </c>
    </row>
    <row r="9" spans="1:3">
      <c r="A9" s="1" t="s">
        <v>1565</v>
      </c>
      <c r="B9" s="10">
        <f>4-B8</f>
        <v>1.3734693877551019</v>
      </c>
      <c r="C9">
        <f>B9/4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50BF-07FB-4119-970F-7DFD7ABDFAC3}">
  <dimension ref="A3:C11"/>
  <sheetViews>
    <sheetView workbookViewId="0">
      <selection activeCell="B11" sqref="B11"/>
    </sheetView>
  </sheetViews>
  <sheetFormatPr defaultRowHeight="15.75"/>
  <cols>
    <col min="1" max="1" width="12.125" bestFit="1" customWidth="1"/>
    <col min="2" max="2" width="21.75" bestFit="1" customWidth="1"/>
  </cols>
  <sheetData>
    <row r="3" spans="1:3">
      <c r="A3" s="17" t="s">
        <v>1566</v>
      </c>
      <c r="B3" s="18" t="s">
        <v>1567</v>
      </c>
    </row>
    <row r="4" spans="1:3">
      <c r="A4" s="11" t="s">
        <v>51</v>
      </c>
      <c r="B4" s="22">
        <v>588</v>
      </c>
    </row>
    <row r="5" spans="1:3">
      <c r="A5" s="20" t="s">
        <v>1571</v>
      </c>
      <c r="B5" s="24">
        <v>588</v>
      </c>
    </row>
    <row r="10" spans="1:3">
      <c r="A10" s="11" t="s">
        <v>51</v>
      </c>
      <c r="B10">
        <f>IFERROR(GETPIVOTDATA("[Measures].[Count of Employee Count]",$A$3,"[Table_1].[Gender]","[Table_1].[Gender].&amp;[Female]"),0)</f>
        <v>588</v>
      </c>
      <c r="C10" s="13">
        <f>IFERROR(B10/($B$10+$B$11),0)</f>
        <v>1</v>
      </c>
    </row>
    <row r="11" spans="1:3">
      <c r="A11" s="12" t="s">
        <v>62</v>
      </c>
      <c r="B11">
        <f>IFERROR(GETPIVOTDATA("[Measures].[Count of Employee Count]",$A$3,"[Table_1].[Gender]","[Table_1].[Gender].&amp;[Male]"),0)</f>
        <v>0</v>
      </c>
      <c r="C11" s="13">
        <f>IFERROR(B11/($B$10+$B$11),0)</f>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F77A-229E-44E4-BC96-A411AF57421C}">
  <dimension ref="A3:B9"/>
  <sheetViews>
    <sheetView workbookViewId="0">
      <selection activeCell="D24" sqref="D24"/>
    </sheetView>
  </sheetViews>
  <sheetFormatPr defaultRowHeight="15.75"/>
  <cols>
    <col min="1" max="1" width="16.125" bestFit="1" customWidth="1"/>
    <col min="2" max="2" width="21.75" bestFit="1" customWidth="1"/>
  </cols>
  <sheetData>
    <row r="3" spans="1:2">
      <c r="A3" s="17" t="s">
        <v>1566</v>
      </c>
      <c r="B3" s="18" t="s">
        <v>1555</v>
      </c>
    </row>
    <row r="4" spans="1:2">
      <c r="A4" s="11" t="s">
        <v>134</v>
      </c>
      <c r="B4" s="22">
        <v>3</v>
      </c>
    </row>
    <row r="5" spans="1:2">
      <c r="A5" s="12" t="s">
        <v>65</v>
      </c>
      <c r="B5" s="23">
        <v>11</v>
      </c>
    </row>
    <row r="6" spans="1:2">
      <c r="A6" s="12" t="s">
        <v>71</v>
      </c>
      <c r="B6" s="23">
        <v>16</v>
      </c>
    </row>
    <row r="7" spans="1:2">
      <c r="A7" s="12" t="s">
        <v>55</v>
      </c>
      <c r="B7" s="23">
        <v>19</v>
      </c>
    </row>
    <row r="8" spans="1:2">
      <c r="A8" s="12" t="s">
        <v>77</v>
      </c>
      <c r="B8" s="23">
        <v>38</v>
      </c>
    </row>
    <row r="9" spans="1:2">
      <c r="A9" s="20" t="s">
        <v>1571</v>
      </c>
      <c r="B9" s="24">
        <v>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2787-0C67-4ADC-89A3-7C25BC3D930F}">
  <dimension ref="A3:B7"/>
  <sheetViews>
    <sheetView workbookViewId="0">
      <selection activeCell="B29" sqref="B29"/>
    </sheetView>
  </sheetViews>
  <sheetFormatPr defaultRowHeight="15.75"/>
  <cols>
    <col min="1" max="1" width="12.125" bestFit="1" customWidth="1"/>
    <col min="2" max="2" width="21.75" bestFit="1" customWidth="1"/>
  </cols>
  <sheetData>
    <row r="3" spans="1:2">
      <c r="A3" s="17" t="s">
        <v>1566</v>
      </c>
      <c r="B3" s="18" t="s">
        <v>1555</v>
      </c>
    </row>
    <row r="4" spans="1:2">
      <c r="A4" s="11" t="s">
        <v>161</v>
      </c>
      <c r="B4" s="19">
        <v>6.8965517241379309E-2</v>
      </c>
    </row>
    <row r="5" spans="1:2">
      <c r="A5" s="12" t="s">
        <v>60</v>
      </c>
      <c r="B5" s="28">
        <v>0.4942528735632184</v>
      </c>
    </row>
    <row r="6" spans="1:2">
      <c r="A6" s="12" t="s">
        <v>48</v>
      </c>
      <c r="B6" s="28">
        <v>0.43678160919540232</v>
      </c>
    </row>
    <row r="7" spans="1:2">
      <c r="A7" s="20" t="s">
        <v>1571</v>
      </c>
      <c r="B7" s="2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F9C2-DA92-4C4C-BC71-7EB14B044E0C}">
  <dimension ref="A3:B9"/>
  <sheetViews>
    <sheetView topLeftCell="A3" workbookViewId="0">
      <selection activeCell="R15" sqref="R15"/>
    </sheetView>
  </sheetViews>
  <sheetFormatPr defaultRowHeight="15.75"/>
  <cols>
    <col min="1" max="1" width="12.375" bestFit="1" customWidth="1"/>
    <col min="2" max="2" width="23.375" bestFit="1" customWidth="1"/>
  </cols>
  <sheetData>
    <row r="3" spans="1:2">
      <c r="A3" s="14" t="s">
        <v>1566</v>
      </c>
      <c r="B3" t="s">
        <v>1555</v>
      </c>
    </row>
    <row r="4" spans="1:2">
      <c r="A4" s="15" t="s">
        <v>69</v>
      </c>
      <c r="B4" s="16">
        <v>43</v>
      </c>
    </row>
    <row r="5" spans="1:2">
      <c r="A5" s="15" t="s">
        <v>92</v>
      </c>
      <c r="B5" s="16">
        <v>18</v>
      </c>
    </row>
    <row r="6" spans="1:2">
      <c r="A6" s="15" t="s">
        <v>46</v>
      </c>
      <c r="B6" s="16">
        <v>14</v>
      </c>
    </row>
    <row r="7" spans="1:2">
      <c r="A7" s="15" t="s">
        <v>58</v>
      </c>
      <c r="B7" s="16">
        <v>9</v>
      </c>
    </row>
    <row r="8" spans="1:2">
      <c r="A8" s="15" t="s">
        <v>75</v>
      </c>
      <c r="B8" s="16">
        <v>3</v>
      </c>
    </row>
    <row r="9" spans="1:2">
      <c r="A9" s="15" t="s">
        <v>1571</v>
      </c>
      <c r="B9" s="16">
        <v>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8ED60-F4F4-48E5-8155-36ACD5370377}">
  <dimension ref="A3:E13"/>
  <sheetViews>
    <sheetView workbookViewId="0">
      <selection activeCell="E4" sqref="E4"/>
    </sheetView>
  </sheetViews>
  <sheetFormatPr defaultRowHeight="15.75"/>
  <cols>
    <col min="1" max="1" width="22.875" bestFit="1" customWidth="1"/>
    <col min="2" max="2" width="23.375" bestFit="1" customWidth="1"/>
    <col min="4" max="4" width="22.5" bestFit="1" customWidth="1"/>
  </cols>
  <sheetData>
    <row r="3" spans="1:5">
      <c r="A3" s="14" t="s">
        <v>1566</v>
      </c>
      <c r="B3" t="s">
        <v>1555</v>
      </c>
      <c r="D3" s="1" t="s">
        <v>1568</v>
      </c>
      <c r="E3" s="1" t="s">
        <v>0</v>
      </c>
    </row>
    <row r="4" spans="1:5">
      <c r="A4" s="15" t="s">
        <v>83</v>
      </c>
      <c r="B4" s="16">
        <v>5</v>
      </c>
      <c r="D4" t="str">
        <f>A4</f>
        <v>Healthcare Representative</v>
      </c>
      <c r="E4">
        <f t="shared" ref="E4:E12" si="0">GETPIVOTDATA("[Measures].[Sum of CF_attrition count]", $A$3, "[Table_1].[Job Role]", "[Table_1].[Job Role].&amp;[" &amp; A4 &amp; "]")</f>
        <v>5</v>
      </c>
    </row>
    <row r="5" spans="1:5">
      <c r="A5" s="15" t="s">
        <v>163</v>
      </c>
      <c r="B5" s="16">
        <v>6</v>
      </c>
      <c r="D5" t="str">
        <f t="shared" ref="D5:D12" si="1">A5</f>
        <v>Human Resources</v>
      </c>
      <c r="E5">
        <f t="shared" si="0"/>
        <v>6</v>
      </c>
    </row>
    <row r="6" spans="1:5">
      <c r="A6" s="15" t="s">
        <v>68</v>
      </c>
      <c r="B6" s="16">
        <v>16</v>
      </c>
      <c r="D6" t="str">
        <f t="shared" si="1"/>
        <v>Laboratory Technician</v>
      </c>
      <c r="E6">
        <f t="shared" si="0"/>
        <v>16</v>
      </c>
    </row>
    <row r="7" spans="1:5">
      <c r="A7" s="15" t="s">
        <v>95</v>
      </c>
      <c r="B7" s="16">
        <v>2</v>
      </c>
      <c r="D7" t="str">
        <f t="shared" si="1"/>
        <v>Manager</v>
      </c>
      <c r="E7">
        <f t="shared" si="0"/>
        <v>2</v>
      </c>
    </row>
    <row r="8" spans="1:5">
      <c r="A8" s="15" t="s">
        <v>81</v>
      </c>
      <c r="B8" s="16">
        <v>4</v>
      </c>
      <c r="D8" t="str">
        <f t="shared" si="1"/>
        <v>Manufacturing Director</v>
      </c>
      <c r="E8">
        <f t="shared" si="0"/>
        <v>4</v>
      </c>
    </row>
    <row r="9" spans="1:5">
      <c r="A9" s="15" t="s">
        <v>101</v>
      </c>
      <c r="B9" s="16">
        <v>1</v>
      </c>
      <c r="D9" t="str">
        <f t="shared" si="1"/>
        <v>Research Director</v>
      </c>
      <c r="E9">
        <f t="shared" si="0"/>
        <v>1</v>
      </c>
    </row>
    <row r="10" spans="1:5">
      <c r="A10" s="15" t="s">
        <v>63</v>
      </c>
      <c r="B10" s="16">
        <v>17</v>
      </c>
      <c r="D10" t="str">
        <f t="shared" si="1"/>
        <v>Research Scientist</v>
      </c>
      <c r="E10">
        <f t="shared" si="0"/>
        <v>17</v>
      </c>
    </row>
    <row r="11" spans="1:5">
      <c r="A11" s="15" t="s">
        <v>52</v>
      </c>
      <c r="B11" s="16">
        <v>20</v>
      </c>
      <c r="D11" t="str">
        <f t="shared" si="1"/>
        <v>Sales Executive</v>
      </c>
      <c r="E11">
        <f t="shared" si="0"/>
        <v>20</v>
      </c>
    </row>
    <row r="12" spans="1:5">
      <c r="A12" s="15" t="s">
        <v>99</v>
      </c>
      <c r="B12" s="16">
        <v>16</v>
      </c>
      <c r="D12" t="str">
        <f t="shared" si="1"/>
        <v>Sales Representative</v>
      </c>
      <c r="E12">
        <f t="shared" si="0"/>
        <v>16</v>
      </c>
    </row>
    <row r="13" spans="1:5">
      <c r="A13" s="15" t="s">
        <v>1571</v>
      </c>
      <c r="B13" s="16">
        <v>87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Data</vt:lpstr>
      <vt:lpstr>Dashboard</vt:lpstr>
      <vt:lpstr>Job Satisfaction</vt:lpstr>
      <vt:lpstr>Gender</vt:lpstr>
      <vt:lpstr>Education by Attrition</vt:lpstr>
      <vt:lpstr>Attrition by department</vt:lpstr>
      <vt:lpstr>Attrition by age group</vt:lpstr>
      <vt:lpstr>Attrition by job role</vt:lpstr>
      <vt:lpstr>Attrition by Martial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lenovo</cp:lastModifiedBy>
  <dcterms:created xsi:type="dcterms:W3CDTF">2022-12-29T16:02:46Z</dcterms:created>
  <dcterms:modified xsi:type="dcterms:W3CDTF">2024-07-31T17:31:09Z</dcterms:modified>
</cp:coreProperties>
</file>