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30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1" name="ID_5D016A27886B4934A0A32E9BDE62633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6860" y="98298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7B1905F356A14EB7BC78CCD0F9BAB24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66860" y="170307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F9BEC7C49D9144BB9CE1C5BF603050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66860" y="242316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22810B6EFA2E4287B95B11A1E0E0B2F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66860" y="314325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5CFD32A15C5441ED8EF61DAAF44DCCF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66860" y="386334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0990B50D16EB4CC2AF3AA8FBC6B68EF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66860" y="458343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9BD02CDD3DBE423490AC9802E10CB98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166860" y="530352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BDA5D639C2A54A338176AC10F11A8EB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408420" y="98298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9EC464240E6B4A7D9EE9C9B84B896EB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408420" y="170307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2CBEE86B59948E5B79259FFFC9039A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408420" y="242316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FF1B53ED997441E586C418B386EEC29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408420" y="314325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2CDF1DF98CD04F90A6D29F8125801F6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408420" y="386334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21B8E0F1F0CE48E3AA1A1A2D828FDE6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408420" y="458343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25A806597B8B4E769E46D204ADB958C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408420" y="530352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D4227BEBA7B440149099E3757C7D30A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453640" y="98298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2293536A716145F5981BF5868DEDDCF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453640" y="170307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A5BBB72D6A5C4FE7A7F1BCE88AEC677C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453640" y="242316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7AB886E9272F46CA91AA4448BA97CFFE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453640" y="314325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5D1F20F61ED4490AA9DBE1D751A5C09A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453640" y="386334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B36BC5831E3D4EC8B8A286ED4CFC883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453640" y="458343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DCC1379BD7274CAEA14B9343A987C656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453640" y="530352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E570E0B486284295B3886A2B1483D0C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2453640" y="657225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16A41398FC964BE1B80865B4ADDEFD2A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453640" y="7286625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5E96FE8918594B6A87D8C2C34F06C74E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2453640" y="8195310"/>
          <a:ext cx="6096000" cy="457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718A7541432940728065DD7DBE4415EC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2453640" y="8909685"/>
          <a:ext cx="6096000" cy="45720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<sst xmlns="http://schemas.openxmlformats.org/spreadsheetml/2006/main" count="18" uniqueCount="8">
  <si>
    <t>"        fitness_improvement = ((self.previous_fitness - self.fitness) /self.fitness if self.previous_fitness else 0)"</t>
  </si>
  <si>
    <t>"-fitness"</t>
  </si>
  <si>
    <t>"MHC-Fitness"</t>
  </si>
  <si>
    <t>适应度值</t>
  </si>
  <si>
    <t>MHC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</si>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</sst>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topLeftCell="A7" workbookViewId="0">
      <selection activeCell="B23" sqref="B23"/>
    </sheetView>
  </sheetViews>
  <sheetFormatPr defaultColWidth="9" defaultRowHeight="14.4"/>
  <cols>
    <col min="2" max="2" width="12.8888888888889"/>
    <col min="3" max="4" width="13.8888888888889"/>
    <col min="7" max="8" width="12.8888888888889"/>
    <col min="9" max="9" width="13.8888888888889"/>
    <col min="12" max="12" width="12.8888888888889"/>
    <col min="14" max="14" width="13.8888888888889"/>
  </cols>
  <sheetData>
    <row r="1" ht="63" customHeight="1" spans="1:14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</row>
    <row r="2" spans="2:13">
      <c r="B2" t="s">
        <v>3</v>
      </c>
      <c r="C2" t="s">
        <v>4</v>
      </c>
      <c r="D2"/>
      <c r="G2" t="s">
        <v>3</v>
      </c>
      <c r="H2" t="s">
        <v>4</v>
      </c>
      <c r="I2"/>
      <c r="L2" t="s">
        <v>3</v>
      </c>
      <c r="M2" t="s">
        <v>4</v>
      </c>
    </row>
    <row r="3" ht="56.7" spans="1:14">
      <c r="A3">
        <v>1</v>
      </c>
      <c r="B3">
        <v>4436.41</v>
      </c>
      <c r="C3"/>
      <c r="D3" t="str">
        <f>_xlfn.DISPIMG("ID_D4227BEBA7B440149099E3757C7D30A4",1)</f>
        <v>=DISPIMG("ID_D4227BEBA7B440149099E3757C7D30A4",1)</v>
      </c>
      <c r="F3">
        <v>1</v>
      </c>
      <c r="G3">
        <v>4853.62</v>
      </c>
      <c r="H3"/>
      <c r="I3" t="str">
        <f>_xlfn.DISPIMG("ID_BDA5D639C2A54A338176AC10F11A8EB0",1)</f>
        <v>=DISPIMG("ID_BDA5D639C2A54A338176AC10F11A8EB0",1)</v>
      </c>
      <c r="K3">
        <v>1</v>
      </c>
      <c r="L3">
        <v>5067.07</v>
      </c>
      <c r="M3"/>
      <c r="N3" t="str">
        <f>_xlfn.DISPIMG("ID_5D016A27886B4934A0A32E9BDE62633D",1)</f>
        <v>=DISPIMG("ID_5D016A27886B4934A0A32E9BDE62633D",1)</v>
      </c>
    </row>
    <row r="4" ht="56.7" spans="1:14">
      <c r="A4">
        <v>2</v>
      </c>
      <c r="B4">
        <v>4785.48</v>
      </c>
      <c r="C4"/>
      <c r="D4" t="str">
        <f>_xlfn.DISPIMG("ID_2293536A716145F5981BF5868DEDDCF2",1)</f>
        <v>=DISPIMG("ID_2293536A716145F5981BF5868DEDDCF2",1)</v>
      </c>
      <c r="F4">
        <v>2</v>
      </c>
      <c r="G4">
        <v>4896.73</v>
      </c>
      <c r="H4"/>
      <c r="I4" t="str">
        <f>_xlfn.DISPIMG("ID_9EC464240E6B4A7D9EE9C9B84B896EB1",1)</f>
        <v>=DISPIMG("ID_9EC464240E6B4A7D9EE9C9B84B896EB1",1)</v>
      </c>
      <c r="K4">
        <v>2</v>
      </c>
      <c r="L4">
        <v>4917.15</v>
      </c>
      <c r="M4"/>
      <c r="N4" t="str">
        <f>_xlfn.DISPIMG("ID_7B1905F356A14EB7BC78CCD0F9BAB24D",1)</f>
        <v>=DISPIMG("ID_7B1905F356A14EB7BC78CCD0F9BAB24D",1)</v>
      </c>
    </row>
    <row r="5" ht="56.7" spans="1:14">
      <c r="A5">
        <v>3</v>
      </c>
      <c r="B5">
        <v>4603.55</v>
      </c>
      <c r="C5"/>
      <c r="D5" t="str">
        <f>_xlfn.DISPIMG("ID_A5BBB72D6A5C4FE7A7F1BCE88AEC677C",1)</f>
        <v>=DISPIMG("ID_A5BBB72D6A5C4FE7A7F1BCE88AEC677C",1)</v>
      </c>
      <c r="F5">
        <v>3</v>
      </c>
      <c r="G5">
        <v>4801.27</v>
      </c>
      <c r="H5"/>
      <c r="I5" t="str">
        <f>_xlfn.DISPIMG("ID_A2CBEE86B59948E5B79259FFFC9039A7",1)</f>
        <v>=DISPIMG("ID_A2CBEE86B59948E5B79259FFFC9039A7",1)</v>
      </c>
      <c r="K5">
        <v>3</v>
      </c>
      <c r="L5">
        <v>4525.06</v>
      </c>
      <c r="M5"/>
      <c r="N5" t="str">
        <f>_xlfn.DISPIMG("ID_F9BEC7C49D9144BB9CE1C5BF60305010",1)</f>
        <v>=DISPIMG("ID_F9BEC7C49D9144BB9CE1C5BF60305010",1)</v>
      </c>
    </row>
    <row r="6" ht="56.7" spans="1:14">
      <c r="A6">
        <v>4</v>
      </c>
      <c r="B6">
        <v>4803.39</v>
      </c>
      <c r="C6"/>
      <c r="D6" t="str">
        <f>_xlfn.DISPIMG("ID_7AB886E9272F46CA91AA4448BA97CFFE",1)</f>
        <v>=DISPIMG("ID_7AB886E9272F46CA91AA4448BA97CFFE",1)</v>
      </c>
      <c r="F6">
        <v>4</v>
      </c>
      <c r="G6">
        <v>4881.69</v>
      </c>
      <c r="H6"/>
      <c r="I6" t="str">
        <f>_xlfn.DISPIMG("ID_FF1B53ED997441E586C418B386EEC298",1)</f>
        <v>=DISPIMG("ID_FF1B53ED997441E586C418B386EEC298",1)</v>
      </c>
      <c r="K6">
        <v>4</v>
      </c>
      <c r="L6">
        <v>4732.39</v>
      </c>
      <c r="N6" t="str">
        <f>_xlfn.DISPIMG("ID_22810B6EFA2E4287B95B11A1E0E0B2F4",1)</f>
        <v>=DISPIMG("ID_22810B6EFA2E4287B95B11A1E0E0B2F4",1)</v>
      </c>
    </row>
    <row r="7" ht="56.7" spans="1:14">
      <c r="A7">
        <v>5</v>
      </c>
      <c r="B7">
        <v>5005.38</v>
      </c>
      <c r="C7"/>
      <c r="D7" t="str">
        <f>_xlfn.DISPIMG("ID_5D1F20F61ED4490AA9DBE1D751A5C09A",1)</f>
        <v>=DISPIMG("ID_5D1F20F61ED4490AA9DBE1D751A5C09A",1)</v>
      </c>
      <c r="F7">
        <v>5</v>
      </c>
      <c r="G7">
        <v>5109.36</v>
      </c>
      <c r="H7"/>
      <c r="I7" t="str">
        <f>_xlfn.DISPIMG("ID_2CDF1DF98CD04F90A6D29F8125801F62",1)</f>
        <v>=DISPIMG("ID_2CDF1DF98CD04F90A6D29F8125801F62",1)</v>
      </c>
      <c r="K7">
        <v>5</v>
      </c>
      <c r="L7">
        <v>4816.98</v>
      </c>
      <c r="N7" t="str">
        <f>_xlfn.DISPIMG("ID_5CFD32A15C5441ED8EF61DAAF44DCCF2",1)</f>
        <v>=DISPIMG("ID_5CFD32A15C5441ED8EF61DAAF44DCCF2",1)</v>
      </c>
    </row>
    <row r="8" ht="56.7" spans="1:14">
      <c r="A8">
        <v>6</v>
      </c>
      <c r="B8" s="2">
        <v>5173.9</v>
      </c>
      <c r="C8"/>
      <c r="D8" t="str">
        <f>_xlfn.DISPIMG("ID_B36BC5831E3D4EC8B8A286ED4CFC8834",1)</f>
        <v>=DISPIMG("ID_B36BC5831E3D4EC8B8A286ED4CFC8834",1)</v>
      </c>
      <c r="F8">
        <v>6</v>
      </c>
      <c r="G8">
        <v>4825.06</v>
      </c>
      <c r="H8"/>
      <c r="I8" t="str">
        <f>_xlfn.DISPIMG("ID_21B8E0F1F0CE48E3AA1A1A2D828FDE67",1)</f>
        <v>=DISPIMG("ID_21B8E0F1F0CE48E3AA1A1A2D828FDE67",1)</v>
      </c>
      <c r="K8">
        <v>6</v>
      </c>
      <c r="L8">
        <v>4721.34</v>
      </c>
      <c r="N8" t="str">
        <f>_xlfn.DISPIMG("ID_0990B50D16EB4CC2AF3AA8FBC6B68EFF",1)</f>
        <v>=DISPIMG("ID_0990B50D16EB4CC2AF3AA8FBC6B68EFF",1)</v>
      </c>
    </row>
    <row r="9" ht="56.7" spans="1:14">
      <c r="A9">
        <v>7</v>
      </c>
      <c r="B9">
        <v>5020.79</v>
      </c>
      <c r="C9"/>
      <c r="D9" t="str">
        <f>_xlfn.DISPIMG("ID_DCC1379BD7274CAEA14B9343A987C656",1)</f>
        <v>=DISPIMG("ID_DCC1379BD7274CAEA14B9343A987C656",1)</v>
      </c>
      <c r="F9">
        <v>7</v>
      </c>
      <c r="G9" s="2">
        <v>4880.9</v>
      </c>
      <c r="H9"/>
      <c r="I9" t="str">
        <f>_xlfn.DISPIMG("ID_25A806597B8B4E769E46D204ADB958C7",1)</f>
        <v>=DISPIMG("ID_25A806597B8B4E769E46D204ADB958C7",1)</v>
      </c>
      <c r="K9">
        <v>7</v>
      </c>
      <c r="L9">
        <v>5365</v>
      </c>
      <c r="N9" t="str">
        <f>_xlfn.DISPIMG("ID_9BD02CDD3DBE423490AC9802E10CB982",1)</f>
        <v>=DISPIMG("ID_9BD02CDD3DBE423490AC9802E10CB982",1)</v>
      </c>
    </row>
    <row r="10" spans="1:12">
      <c r="A10" t="s">
        <v>5</v>
      </c>
      <c r="B10">
        <f>MIN(B3:B9)</f>
        <v>4436.41</v>
      </c>
      <c r="F10" t="s">
        <v>5</v>
      </c>
      <c r="G10">
        <f>MIN(G3:G9)</f>
        <v>4801.27</v>
      </c>
      <c r="K10" t="s">
        <v>5</v>
      </c>
      <c r="L10">
        <f>MIN(L3:L9)</f>
        <v>4525.06</v>
      </c>
    </row>
    <row r="11" spans="1:12">
      <c r="A11" t="s">
        <v>6</v>
      </c>
      <c r="B11">
        <f>MAX(B3:B9)</f>
        <v>5173.9</v>
      </c>
      <c r="F11" t="s">
        <v>6</v>
      </c>
      <c r="G11">
        <f>MAX(G3:G9)</f>
        <v>5109.36</v>
      </c>
      <c r="K11" t="s">
        <v>6</v>
      </c>
      <c r="L11">
        <f>MAX(L3:L9)</f>
        <v>5365</v>
      </c>
    </row>
    <row r="12" spans="1:12">
      <c r="A12" t="s">
        <v>7</v>
      </c>
      <c r="B12">
        <f>AVERAGE(B3:B9)</f>
        <v>4832.7</v>
      </c>
      <c r="F12" t="s">
        <v>7</v>
      </c>
      <c r="G12">
        <f>AVERAGE(G3:G9)</f>
        <v>4892.66142857143</v>
      </c>
      <c r="K12" t="s">
        <v>7</v>
      </c>
      <c r="L12">
        <f>AVERAGE(L3:L9)</f>
        <v>4877.85571428571</v>
      </c>
    </row>
    <row r="13" ht="56.7" spans="2:4">
      <c r="B13">
        <v>256.13</v>
      </c>
      <c r="D13" t="str">
        <f>_xlfn.DISPIMG("ID_E570E0B486284295B3886A2B1483D0C5",1)</f>
        <v>=DISPIMG("ID_E570E0B486284295B3886A2B1483D0C5",1)</v>
      </c>
    </row>
    <row r="14" ht="56.7" spans="2:4">
      <c r="B14">
        <v>261.76</v>
      </c>
      <c r="D14" t="str">
        <f>_xlfn.DISPIMG("ID_16A41398FC964BE1B80865B4ADDEFD2A",1)</f>
        <v>=DISPIMG("ID_16A41398FC964BE1B80865B4ADDEFD2A",1)</v>
      </c>
    </row>
    <row r="15" spans="2:2">
      <c r="B15">
        <v>262.13</v>
      </c>
    </row>
    <row r="16" ht="56.25" spans="2:4">
      <c r="B16">
        <v>258.64</v>
      </c>
      <c r="D16" t="str">
        <f>_xlfn.DISPIMG("ID_5E96FE8918594B6A87D8C2C34F06C74E",1)</f>
        <v>=DISPIMG("ID_5E96FE8918594B6A87D8C2C34F06C74E",1)</v>
      </c>
    </row>
    <row r="17" ht="56.25" spans="2:4">
      <c r="B17">
        <v>250.33</v>
      </c>
      <c r="D17" t="str">
        <f>_xlfn.DISPIMG("ID_718A7541432940728065DD7DBE4415EC",1)</f>
        <v>=DISPIMG("ID_718A7541432940728065DD7DBE4415EC",1)</v>
      </c>
    </row>
    <row r="18" spans="2:2">
      <c r="B18">
        <v>264.92</v>
      </c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猫颜</cp:lastModifiedBy>
  <dcterms:created xsi:type="dcterms:W3CDTF">2023-05-12T11:15:00Z</dcterms:created>
  <dcterms:modified xsi:type="dcterms:W3CDTF">2024-11-18T11:58:36Z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FCBFAE0E390B4820AE894336AE4CC9D2_12</vt:lpwstr>
  </property>
</Properties>
</file>