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5875" windowHeight="13110"/>
  </bookViews>
  <sheets>
    <sheet name="Wk 19-20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6" i="1" l="1"/>
  <c r="C5" i="1"/>
  <c r="C4" i="1"/>
  <c r="C3" i="1"/>
  <c r="C2" i="1"/>
  <c r="C9" i="1" s="1"/>
  <c r="C11" i="1" s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J501" i="1"/>
  <c r="E115" i="1" s="1"/>
  <c r="J500" i="1"/>
  <c r="D115" i="1" s="1"/>
  <c r="J499" i="1"/>
  <c r="C115" i="1" s="1"/>
  <c r="J498" i="1"/>
  <c r="B115" i="1" s="1"/>
  <c r="J497" i="1"/>
  <c r="A115" i="1" s="1"/>
  <c r="J496" i="1"/>
  <c r="E114" i="1" s="1"/>
  <c r="J495" i="1"/>
  <c r="D114" i="1" s="1"/>
  <c r="J494" i="1"/>
  <c r="C114" i="1" s="1"/>
  <c r="J493" i="1"/>
  <c r="B114" i="1" s="1"/>
  <c r="J492" i="1"/>
  <c r="A114" i="1" s="1"/>
  <c r="J491" i="1"/>
  <c r="E113" i="1" s="1"/>
  <c r="J490" i="1"/>
  <c r="D113" i="1" s="1"/>
  <c r="J489" i="1"/>
  <c r="C113" i="1" s="1"/>
  <c r="J488" i="1"/>
  <c r="B113" i="1" s="1"/>
  <c r="J487" i="1"/>
  <c r="A113" i="1" s="1"/>
  <c r="J486" i="1"/>
  <c r="E112" i="1" s="1"/>
  <c r="J485" i="1"/>
  <c r="D112" i="1" s="1"/>
  <c r="J484" i="1"/>
  <c r="C112" i="1" s="1"/>
  <c r="J483" i="1"/>
  <c r="B112" i="1" s="1"/>
  <c r="J482" i="1"/>
  <c r="A112" i="1" s="1"/>
  <c r="J481" i="1"/>
  <c r="E111" i="1" s="1"/>
  <c r="J480" i="1"/>
  <c r="D111" i="1" s="1"/>
  <c r="J479" i="1"/>
  <c r="C111" i="1" s="1"/>
  <c r="J478" i="1"/>
  <c r="B111" i="1" s="1"/>
  <c r="J477" i="1"/>
  <c r="A111" i="1" s="1"/>
  <c r="J476" i="1"/>
  <c r="E110" i="1" s="1"/>
  <c r="J475" i="1"/>
  <c r="D110" i="1" s="1"/>
  <c r="J474" i="1"/>
  <c r="C110" i="1" s="1"/>
  <c r="J473" i="1"/>
  <c r="B110" i="1" s="1"/>
  <c r="J472" i="1"/>
  <c r="A110" i="1" s="1"/>
  <c r="J471" i="1"/>
  <c r="E109" i="1" s="1"/>
  <c r="J470" i="1"/>
  <c r="D109" i="1" s="1"/>
  <c r="J469" i="1"/>
  <c r="C109" i="1" s="1"/>
  <c r="J468" i="1"/>
  <c r="B109" i="1" s="1"/>
  <c r="J467" i="1"/>
  <c r="A109" i="1" s="1"/>
  <c r="J466" i="1"/>
  <c r="E108" i="1" s="1"/>
  <c r="J465" i="1"/>
  <c r="D108" i="1" s="1"/>
  <c r="J464" i="1"/>
  <c r="C108" i="1" s="1"/>
  <c r="J463" i="1"/>
  <c r="B108" i="1" s="1"/>
  <c r="J462" i="1"/>
  <c r="A108" i="1" s="1"/>
  <c r="J461" i="1"/>
  <c r="E107" i="1" s="1"/>
  <c r="J460" i="1"/>
  <c r="D107" i="1" s="1"/>
  <c r="J459" i="1"/>
  <c r="C107" i="1" s="1"/>
  <c r="J458" i="1"/>
  <c r="B107" i="1" s="1"/>
  <c r="J457" i="1"/>
  <c r="A107" i="1" s="1"/>
  <c r="J456" i="1"/>
  <c r="E106" i="1" s="1"/>
  <c r="J455" i="1"/>
  <c r="D106" i="1" s="1"/>
  <c r="J454" i="1"/>
  <c r="C106" i="1" s="1"/>
  <c r="J453" i="1"/>
  <c r="B106" i="1" s="1"/>
  <c r="J452" i="1"/>
  <c r="A106" i="1" s="1"/>
  <c r="J451" i="1"/>
  <c r="E105" i="1" s="1"/>
  <c r="J450" i="1"/>
  <c r="D105" i="1" s="1"/>
  <c r="J449" i="1"/>
  <c r="C105" i="1" s="1"/>
  <c r="J448" i="1"/>
  <c r="B105" i="1" s="1"/>
  <c r="J447" i="1"/>
  <c r="A105" i="1" s="1"/>
  <c r="J446" i="1"/>
  <c r="E104" i="1" s="1"/>
  <c r="J445" i="1"/>
  <c r="D104" i="1" s="1"/>
  <c r="J444" i="1"/>
  <c r="C104" i="1" s="1"/>
  <c r="J443" i="1"/>
  <c r="B104" i="1" s="1"/>
  <c r="J442" i="1"/>
  <c r="A104" i="1" s="1"/>
  <c r="J441" i="1"/>
  <c r="E103" i="1" s="1"/>
  <c r="J440" i="1"/>
  <c r="D103" i="1" s="1"/>
  <c r="J439" i="1"/>
  <c r="C103" i="1" s="1"/>
  <c r="J438" i="1"/>
  <c r="B103" i="1" s="1"/>
  <c r="J437" i="1"/>
  <c r="A103" i="1" s="1"/>
  <c r="J436" i="1"/>
  <c r="E102" i="1" s="1"/>
  <c r="J435" i="1"/>
  <c r="D102" i="1" s="1"/>
  <c r="J434" i="1"/>
  <c r="C102" i="1" s="1"/>
  <c r="J433" i="1"/>
  <c r="B102" i="1" s="1"/>
  <c r="J432" i="1"/>
  <c r="A102" i="1" s="1"/>
  <c r="J431" i="1"/>
  <c r="E101" i="1" s="1"/>
  <c r="J430" i="1"/>
  <c r="D101" i="1" s="1"/>
  <c r="J429" i="1"/>
  <c r="C101" i="1" s="1"/>
  <c r="J428" i="1"/>
  <c r="B101" i="1" s="1"/>
  <c r="J427" i="1"/>
  <c r="A101" i="1" s="1"/>
  <c r="J426" i="1"/>
  <c r="E100" i="1" s="1"/>
  <c r="J425" i="1"/>
  <c r="D100" i="1" s="1"/>
  <c r="J424" i="1"/>
  <c r="C100" i="1" s="1"/>
  <c r="J423" i="1"/>
  <c r="B100" i="1" s="1"/>
  <c r="J422" i="1"/>
  <c r="A100" i="1" s="1"/>
  <c r="J421" i="1"/>
  <c r="E99" i="1" s="1"/>
  <c r="J420" i="1"/>
  <c r="D99" i="1" s="1"/>
  <c r="J419" i="1"/>
  <c r="C99" i="1" s="1"/>
  <c r="J418" i="1"/>
  <c r="B99" i="1" s="1"/>
  <c r="J417" i="1"/>
  <c r="A99" i="1" s="1"/>
  <c r="J416" i="1"/>
  <c r="E98" i="1" s="1"/>
  <c r="J415" i="1"/>
  <c r="D98" i="1" s="1"/>
  <c r="J414" i="1"/>
  <c r="C98" i="1" s="1"/>
  <c r="J413" i="1"/>
  <c r="B98" i="1" s="1"/>
  <c r="J412" i="1"/>
  <c r="A98" i="1" s="1"/>
  <c r="J411" i="1"/>
  <c r="E97" i="1" s="1"/>
  <c r="J410" i="1"/>
  <c r="D97" i="1" s="1"/>
  <c r="J409" i="1"/>
  <c r="C97" i="1" s="1"/>
  <c r="J408" i="1"/>
  <c r="B97" i="1" s="1"/>
  <c r="J407" i="1"/>
  <c r="A97" i="1" s="1"/>
  <c r="J406" i="1"/>
  <c r="E96" i="1" s="1"/>
  <c r="J405" i="1"/>
  <c r="D96" i="1" s="1"/>
  <c r="J404" i="1"/>
  <c r="C96" i="1" s="1"/>
  <c r="J403" i="1"/>
  <c r="B96" i="1" s="1"/>
  <c r="J402" i="1"/>
  <c r="A96" i="1" s="1"/>
  <c r="J401" i="1"/>
  <c r="E95" i="1" s="1"/>
  <c r="J400" i="1"/>
  <c r="D95" i="1" s="1"/>
  <c r="J399" i="1"/>
  <c r="C95" i="1" s="1"/>
  <c r="J398" i="1"/>
  <c r="B95" i="1" s="1"/>
  <c r="J397" i="1"/>
  <c r="A95" i="1" s="1"/>
  <c r="J396" i="1"/>
  <c r="E94" i="1" s="1"/>
  <c r="J395" i="1"/>
  <c r="D94" i="1" s="1"/>
  <c r="J394" i="1"/>
  <c r="C94" i="1" s="1"/>
  <c r="J393" i="1"/>
  <c r="B94" i="1" s="1"/>
  <c r="J392" i="1"/>
  <c r="A94" i="1" s="1"/>
  <c r="J391" i="1"/>
  <c r="E93" i="1" s="1"/>
  <c r="J390" i="1"/>
  <c r="D93" i="1" s="1"/>
  <c r="J389" i="1"/>
  <c r="C93" i="1" s="1"/>
  <c r="J388" i="1"/>
  <c r="B93" i="1" s="1"/>
  <c r="J387" i="1"/>
  <c r="A93" i="1" s="1"/>
  <c r="J386" i="1"/>
  <c r="E92" i="1" s="1"/>
  <c r="J385" i="1"/>
  <c r="D92" i="1" s="1"/>
  <c r="J384" i="1"/>
  <c r="C92" i="1" s="1"/>
  <c r="J383" i="1"/>
  <c r="B92" i="1" s="1"/>
  <c r="J382" i="1"/>
  <c r="A92" i="1" s="1"/>
  <c r="J381" i="1"/>
  <c r="E91" i="1" s="1"/>
  <c r="J380" i="1"/>
  <c r="D91" i="1" s="1"/>
  <c r="J379" i="1"/>
  <c r="C91" i="1" s="1"/>
  <c r="J378" i="1"/>
  <c r="B91" i="1" s="1"/>
  <c r="J377" i="1"/>
  <c r="A91" i="1" s="1"/>
  <c r="J376" i="1"/>
  <c r="E90" i="1" s="1"/>
  <c r="J375" i="1"/>
  <c r="D90" i="1" s="1"/>
  <c r="J374" i="1"/>
  <c r="C90" i="1" s="1"/>
  <c r="J373" i="1"/>
  <c r="B90" i="1" s="1"/>
  <c r="J372" i="1"/>
  <c r="A90" i="1" s="1"/>
  <c r="J371" i="1"/>
  <c r="E89" i="1" s="1"/>
  <c r="J370" i="1"/>
  <c r="D89" i="1" s="1"/>
  <c r="J369" i="1"/>
  <c r="C89" i="1" s="1"/>
  <c r="J368" i="1"/>
  <c r="B89" i="1" s="1"/>
  <c r="J367" i="1"/>
  <c r="A89" i="1" s="1"/>
  <c r="J366" i="1"/>
  <c r="E88" i="1" s="1"/>
  <c r="J365" i="1"/>
  <c r="D88" i="1" s="1"/>
  <c r="J364" i="1"/>
  <c r="C88" i="1" s="1"/>
  <c r="J363" i="1"/>
  <c r="B88" i="1" s="1"/>
  <c r="J362" i="1"/>
  <c r="A88" i="1" s="1"/>
  <c r="J361" i="1"/>
  <c r="E87" i="1" s="1"/>
  <c r="J360" i="1"/>
  <c r="D87" i="1" s="1"/>
  <c r="J359" i="1"/>
  <c r="C87" i="1" s="1"/>
  <c r="J358" i="1"/>
  <c r="B87" i="1" s="1"/>
  <c r="J357" i="1"/>
  <c r="A87" i="1" s="1"/>
  <c r="J356" i="1"/>
  <c r="E86" i="1" s="1"/>
  <c r="J355" i="1"/>
  <c r="D86" i="1" s="1"/>
  <c r="J354" i="1"/>
  <c r="C86" i="1" s="1"/>
  <c r="J353" i="1"/>
  <c r="B86" i="1" s="1"/>
  <c r="J352" i="1"/>
  <c r="A86" i="1" s="1"/>
  <c r="J351" i="1"/>
  <c r="E85" i="1" s="1"/>
  <c r="J350" i="1"/>
  <c r="D85" i="1" s="1"/>
  <c r="J349" i="1"/>
  <c r="C85" i="1" s="1"/>
  <c r="J348" i="1"/>
  <c r="B85" i="1" s="1"/>
  <c r="J347" i="1"/>
  <c r="A85" i="1" s="1"/>
  <c r="J346" i="1"/>
  <c r="E84" i="1" s="1"/>
  <c r="J345" i="1"/>
  <c r="D84" i="1" s="1"/>
  <c r="J344" i="1"/>
  <c r="C84" i="1" s="1"/>
  <c r="J343" i="1"/>
  <c r="B84" i="1" s="1"/>
  <c r="J342" i="1"/>
  <c r="A84" i="1" s="1"/>
  <c r="J341" i="1"/>
  <c r="E83" i="1" s="1"/>
  <c r="J340" i="1"/>
  <c r="D83" i="1" s="1"/>
  <c r="J339" i="1"/>
  <c r="C83" i="1" s="1"/>
  <c r="J338" i="1"/>
  <c r="B83" i="1" s="1"/>
  <c r="J337" i="1"/>
  <c r="A83" i="1" s="1"/>
  <c r="J336" i="1"/>
  <c r="E82" i="1" s="1"/>
  <c r="J335" i="1"/>
  <c r="D82" i="1" s="1"/>
  <c r="J334" i="1"/>
  <c r="C82" i="1" s="1"/>
  <c r="J333" i="1"/>
  <c r="B82" i="1" s="1"/>
  <c r="J332" i="1"/>
  <c r="A82" i="1" s="1"/>
  <c r="J331" i="1"/>
  <c r="E81" i="1" s="1"/>
  <c r="J330" i="1"/>
  <c r="D81" i="1" s="1"/>
  <c r="J329" i="1"/>
  <c r="C81" i="1" s="1"/>
  <c r="J328" i="1"/>
  <c r="B81" i="1" s="1"/>
  <c r="J327" i="1"/>
  <c r="A81" i="1" s="1"/>
  <c r="J326" i="1"/>
  <c r="E80" i="1" s="1"/>
  <c r="J325" i="1"/>
  <c r="D80" i="1" s="1"/>
  <c r="J324" i="1"/>
  <c r="C80" i="1" s="1"/>
  <c r="J323" i="1"/>
  <c r="B80" i="1" s="1"/>
  <c r="J322" i="1"/>
  <c r="A80" i="1" s="1"/>
  <c r="J321" i="1"/>
  <c r="E79" i="1" s="1"/>
  <c r="J320" i="1"/>
  <c r="D79" i="1" s="1"/>
  <c r="J319" i="1"/>
  <c r="C79" i="1" s="1"/>
  <c r="J318" i="1"/>
  <c r="B79" i="1" s="1"/>
  <c r="J317" i="1"/>
  <c r="A79" i="1" s="1"/>
  <c r="J316" i="1"/>
  <c r="E78" i="1" s="1"/>
  <c r="J315" i="1"/>
  <c r="D78" i="1" s="1"/>
  <c r="J314" i="1"/>
  <c r="C78" i="1" s="1"/>
  <c r="J313" i="1"/>
  <c r="B78" i="1" s="1"/>
  <c r="J312" i="1"/>
  <c r="A78" i="1" s="1"/>
  <c r="J311" i="1"/>
  <c r="E77" i="1" s="1"/>
  <c r="J310" i="1"/>
  <c r="D77" i="1" s="1"/>
  <c r="J309" i="1"/>
  <c r="C77" i="1" s="1"/>
  <c r="J308" i="1"/>
  <c r="B77" i="1" s="1"/>
  <c r="J307" i="1"/>
  <c r="A77" i="1" s="1"/>
  <c r="J306" i="1"/>
  <c r="E76" i="1" s="1"/>
  <c r="J305" i="1"/>
  <c r="D76" i="1" s="1"/>
  <c r="J304" i="1"/>
  <c r="C76" i="1" s="1"/>
  <c r="J303" i="1"/>
  <c r="B76" i="1" s="1"/>
  <c r="J302" i="1"/>
  <c r="A76" i="1" s="1"/>
  <c r="J301" i="1"/>
  <c r="E75" i="1" s="1"/>
  <c r="J300" i="1"/>
  <c r="D75" i="1" s="1"/>
  <c r="J299" i="1"/>
  <c r="C75" i="1" s="1"/>
  <c r="J298" i="1"/>
  <c r="B75" i="1" s="1"/>
  <c r="J297" i="1"/>
  <c r="A75" i="1" s="1"/>
  <c r="J296" i="1"/>
  <c r="E74" i="1" s="1"/>
  <c r="J295" i="1"/>
  <c r="D74" i="1" s="1"/>
  <c r="J294" i="1"/>
  <c r="C74" i="1" s="1"/>
  <c r="J293" i="1"/>
  <c r="B74" i="1" s="1"/>
  <c r="J292" i="1"/>
  <c r="A74" i="1" s="1"/>
  <c r="J291" i="1"/>
  <c r="E73" i="1" s="1"/>
  <c r="J290" i="1"/>
  <c r="D73" i="1" s="1"/>
  <c r="J289" i="1"/>
  <c r="C73" i="1" s="1"/>
  <c r="J288" i="1"/>
  <c r="B73" i="1" s="1"/>
  <c r="J287" i="1"/>
  <c r="A73" i="1" s="1"/>
  <c r="J286" i="1"/>
  <c r="E72" i="1" s="1"/>
  <c r="J285" i="1"/>
  <c r="D72" i="1" s="1"/>
  <c r="J284" i="1"/>
  <c r="C72" i="1" s="1"/>
  <c r="J283" i="1"/>
  <c r="B72" i="1" s="1"/>
  <c r="J282" i="1"/>
  <c r="A72" i="1" s="1"/>
  <c r="J281" i="1"/>
  <c r="E71" i="1" s="1"/>
  <c r="J280" i="1"/>
  <c r="D71" i="1" s="1"/>
  <c r="J279" i="1"/>
  <c r="C71" i="1" s="1"/>
  <c r="J278" i="1"/>
  <c r="B71" i="1" s="1"/>
  <c r="J277" i="1"/>
  <c r="A71" i="1" s="1"/>
  <c r="J276" i="1"/>
  <c r="E70" i="1" s="1"/>
  <c r="J275" i="1"/>
  <c r="D70" i="1" s="1"/>
  <c r="J274" i="1"/>
  <c r="C70" i="1" s="1"/>
  <c r="J273" i="1"/>
  <c r="B70" i="1" s="1"/>
  <c r="J272" i="1"/>
  <c r="A70" i="1" s="1"/>
  <c r="J271" i="1"/>
  <c r="E69" i="1" s="1"/>
  <c r="J270" i="1"/>
  <c r="D69" i="1" s="1"/>
  <c r="J269" i="1"/>
  <c r="C69" i="1" s="1"/>
  <c r="J268" i="1"/>
  <c r="B69" i="1" s="1"/>
  <c r="J267" i="1"/>
  <c r="A69" i="1" s="1"/>
  <c r="J266" i="1"/>
  <c r="E68" i="1" s="1"/>
  <c r="J265" i="1"/>
  <c r="D68" i="1" s="1"/>
  <c r="J264" i="1"/>
  <c r="C68" i="1" s="1"/>
  <c r="J263" i="1"/>
  <c r="B68" i="1" s="1"/>
  <c r="J262" i="1"/>
  <c r="A68" i="1" s="1"/>
  <c r="J261" i="1"/>
  <c r="E67" i="1" s="1"/>
  <c r="J260" i="1"/>
  <c r="D67" i="1" s="1"/>
  <c r="J259" i="1"/>
  <c r="C67" i="1" s="1"/>
  <c r="J258" i="1"/>
  <c r="B67" i="1" s="1"/>
  <c r="J257" i="1"/>
  <c r="A67" i="1" s="1"/>
  <c r="J256" i="1"/>
  <c r="E66" i="1" s="1"/>
  <c r="J255" i="1"/>
  <c r="D66" i="1" s="1"/>
  <c r="J254" i="1"/>
  <c r="C66" i="1" s="1"/>
  <c r="J253" i="1"/>
  <c r="B66" i="1" s="1"/>
  <c r="J252" i="1"/>
  <c r="A66" i="1" s="1"/>
  <c r="J251" i="1"/>
  <c r="E65" i="1" s="1"/>
  <c r="J250" i="1"/>
  <c r="D65" i="1" s="1"/>
  <c r="J249" i="1"/>
  <c r="C65" i="1" s="1"/>
  <c r="J248" i="1"/>
  <c r="B65" i="1" s="1"/>
  <c r="J247" i="1"/>
  <c r="A65" i="1" s="1"/>
  <c r="J246" i="1"/>
  <c r="E64" i="1" s="1"/>
  <c r="J245" i="1"/>
  <c r="D64" i="1" s="1"/>
  <c r="J244" i="1"/>
  <c r="C64" i="1" s="1"/>
  <c r="J243" i="1"/>
  <c r="B64" i="1" s="1"/>
  <c r="J242" i="1"/>
  <c r="A64" i="1" s="1"/>
  <c r="J241" i="1"/>
  <c r="E63" i="1" s="1"/>
  <c r="J240" i="1"/>
  <c r="D63" i="1" s="1"/>
  <c r="J239" i="1"/>
  <c r="C63" i="1" s="1"/>
  <c r="J238" i="1"/>
  <c r="B63" i="1" s="1"/>
  <c r="J237" i="1"/>
  <c r="A63" i="1" s="1"/>
  <c r="J236" i="1"/>
  <c r="E62" i="1" s="1"/>
  <c r="J235" i="1"/>
  <c r="D62" i="1" s="1"/>
  <c r="J234" i="1"/>
  <c r="C62" i="1" s="1"/>
  <c r="J233" i="1"/>
  <c r="B62" i="1" s="1"/>
  <c r="J232" i="1"/>
  <c r="A62" i="1" s="1"/>
  <c r="J231" i="1"/>
  <c r="E61" i="1" s="1"/>
  <c r="J230" i="1"/>
  <c r="D61" i="1" s="1"/>
  <c r="J229" i="1"/>
  <c r="C61" i="1" s="1"/>
  <c r="J228" i="1"/>
  <c r="B61" i="1" s="1"/>
  <c r="J227" i="1"/>
  <c r="A61" i="1" s="1"/>
  <c r="J226" i="1"/>
  <c r="E60" i="1" s="1"/>
  <c r="J225" i="1"/>
  <c r="D60" i="1" s="1"/>
  <c r="J224" i="1"/>
  <c r="C60" i="1" s="1"/>
  <c r="J223" i="1"/>
  <c r="B60" i="1" s="1"/>
  <c r="J222" i="1"/>
  <c r="A60" i="1" s="1"/>
  <c r="J221" i="1"/>
  <c r="E59" i="1" s="1"/>
  <c r="J220" i="1"/>
  <c r="D59" i="1" s="1"/>
  <c r="J219" i="1"/>
  <c r="C59" i="1" s="1"/>
  <c r="J218" i="1"/>
  <c r="B59" i="1" s="1"/>
  <c r="J217" i="1"/>
  <c r="A59" i="1" s="1"/>
  <c r="J216" i="1"/>
  <c r="E58" i="1" s="1"/>
  <c r="J215" i="1"/>
  <c r="D58" i="1" s="1"/>
  <c r="J214" i="1"/>
  <c r="C58" i="1" s="1"/>
  <c r="J213" i="1"/>
  <c r="B58" i="1" s="1"/>
  <c r="J212" i="1"/>
  <c r="A58" i="1" s="1"/>
  <c r="J211" i="1"/>
  <c r="E57" i="1" s="1"/>
  <c r="J210" i="1"/>
  <c r="D57" i="1" s="1"/>
  <c r="J209" i="1"/>
  <c r="C57" i="1" s="1"/>
  <c r="J208" i="1"/>
  <c r="B57" i="1" s="1"/>
  <c r="J207" i="1"/>
  <c r="A57" i="1" s="1"/>
  <c r="J206" i="1"/>
  <c r="E56" i="1" s="1"/>
  <c r="J205" i="1"/>
  <c r="D56" i="1" s="1"/>
  <c r="J204" i="1"/>
  <c r="C56" i="1" s="1"/>
  <c r="J203" i="1"/>
  <c r="B56" i="1" s="1"/>
  <c r="J202" i="1"/>
  <c r="A56" i="1" s="1"/>
  <c r="J201" i="1"/>
  <c r="E55" i="1" s="1"/>
  <c r="J200" i="1"/>
  <c r="D55" i="1" s="1"/>
  <c r="J199" i="1"/>
  <c r="C55" i="1" s="1"/>
  <c r="J198" i="1"/>
  <c r="B55" i="1" s="1"/>
  <c r="J197" i="1"/>
  <c r="A55" i="1" s="1"/>
  <c r="J2" i="1" l="1"/>
  <c r="A16" i="1" s="1"/>
  <c r="J3" i="1"/>
  <c r="B16" i="1" s="1"/>
  <c r="J4" i="1"/>
  <c r="C16" i="1" s="1"/>
  <c r="J5" i="1"/>
  <c r="D16" i="1" s="1"/>
  <c r="J6" i="1"/>
  <c r="E16" i="1" s="1"/>
  <c r="C12" i="1" s="1"/>
  <c r="J7" i="1"/>
  <c r="A17" i="1" s="1"/>
  <c r="J8" i="1"/>
  <c r="B17" i="1" s="1"/>
  <c r="J9" i="1"/>
  <c r="C17" i="1" s="1"/>
  <c r="J10" i="1"/>
  <c r="D17" i="1" s="1"/>
  <c r="J11" i="1"/>
  <c r="E17" i="1" s="1"/>
  <c r="J12" i="1"/>
  <c r="A18" i="1" s="1"/>
  <c r="J13" i="1"/>
  <c r="B18" i="1" s="1"/>
  <c r="J14" i="1"/>
  <c r="C18" i="1" s="1"/>
  <c r="J15" i="1"/>
  <c r="D18" i="1" s="1"/>
  <c r="J16" i="1"/>
  <c r="E18" i="1" s="1"/>
  <c r="J17" i="1"/>
  <c r="A19" i="1" s="1"/>
  <c r="J18" i="1"/>
  <c r="B19" i="1" s="1"/>
  <c r="J19" i="1"/>
  <c r="C19" i="1" s="1"/>
  <c r="J20" i="1"/>
  <c r="D19" i="1" s="1"/>
  <c r="J21" i="1"/>
  <c r="E19" i="1" s="1"/>
  <c r="J22" i="1"/>
  <c r="A20" i="1" s="1"/>
  <c r="J23" i="1"/>
  <c r="B20" i="1" s="1"/>
  <c r="J24" i="1"/>
  <c r="C20" i="1" s="1"/>
  <c r="J25" i="1"/>
  <c r="D20" i="1" s="1"/>
  <c r="J26" i="1"/>
  <c r="E20" i="1" s="1"/>
  <c r="J27" i="1"/>
  <c r="A21" i="1" s="1"/>
  <c r="J28" i="1"/>
  <c r="B21" i="1" s="1"/>
  <c r="J29" i="1"/>
  <c r="C21" i="1" s="1"/>
  <c r="J30" i="1"/>
  <c r="D21" i="1" s="1"/>
  <c r="J31" i="1"/>
  <c r="E21" i="1" s="1"/>
  <c r="J32" i="1"/>
  <c r="A22" i="1" s="1"/>
  <c r="J33" i="1"/>
  <c r="B22" i="1" s="1"/>
  <c r="J34" i="1"/>
  <c r="C22" i="1" s="1"/>
  <c r="J35" i="1"/>
  <c r="D22" i="1" s="1"/>
  <c r="J36" i="1"/>
  <c r="E22" i="1" s="1"/>
  <c r="J37" i="1"/>
  <c r="A23" i="1" s="1"/>
  <c r="J38" i="1"/>
  <c r="B23" i="1" s="1"/>
  <c r="J39" i="1"/>
  <c r="C23" i="1" s="1"/>
  <c r="J40" i="1"/>
  <c r="D23" i="1" s="1"/>
  <c r="J41" i="1"/>
  <c r="E23" i="1" s="1"/>
  <c r="J42" i="1"/>
  <c r="A24" i="1" s="1"/>
  <c r="J43" i="1"/>
  <c r="B24" i="1" s="1"/>
  <c r="J44" i="1"/>
  <c r="C24" i="1" s="1"/>
  <c r="J45" i="1"/>
  <c r="D24" i="1" s="1"/>
  <c r="J46" i="1"/>
  <c r="E24" i="1" s="1"/>
  <c r="J47" i="1"/>
  <c r="A25" i="1" s="1"/>
  <c r="J48" i="1"/>
  <c r="B25" i="1" s="1"/>
  <c r="J49" i="1"/>
  <c r="C25" i="1" s="1"/>
  <c r="J50" i="1"/>
  <c r="D25" i="1" s="1"/>
  <c r="J51" i="1"/>
  <c r="E25" i="1" s="1"/>
  <c r="J52" i="1"/>
  <c r="A26" i="1" s="1"/>
  <c r="J53" i="1"/>
  <c r="B26" i="1" s="1"/>
  <c r="J54" i="1"/>
  <c r="C26" i="1" s="1"/>
  <c r="J55" i="1"/>
  <c r="D26" i="1" s="1"/>
  <c r="J56" i="1"/>
  <c r="E26" i="1" s="1"/>
  <c r="J57" i="1"/>
  <c r="A27" i="1" s="1"/>
  <c r="J58" i="1"/>
  <c r="B27" i="1" s="1"/>
  <c r="J59" i="1"/>
  <c r="C27" i="1" s="1"/>
  <c r="J60" i="1"/>
  <c r="D27" i="1" s="1"/>
  <c r="J61" i="1"/>
  <c r="E27" i="1" s="1"/>
  <c r="J62" i="1"/>
  <c r="A28" i="1" s="1"/>
  <c r="J63" i="1"/>
  <c r="B28" i="1" s="1"/>
  <c r="J64" i="1"/>
  <c r="C28" i="1" s="1"/>
  <c r="J65" i="1"/>
  <c r="D28" i="1" s="1"/>
  <c r="J66" i="1"/>
  <c r="E28" i="1" s="1"/>
  <c r="J67" i="1"/>
  <c r="A29" i="1" s="1"/>
  <c r="J68" i="1"/>
  <c r="B29" i="1" s="1"/>
  <c r="J69" i="1"/>
  <c r="C29" i="1" s="1"/>
  <c r="J70" i="1"/>
  <c r="D29" i="1" s="1"/>
  <c r="J71" i="1"/>
  <c r="E29" i="1" s="1"/>
  <c r="J72" i="1"/>
  <c r="A30" i="1" s="1"/>
  <c r="J73" i="1"/>
  <c r="B30" i="1" s="1"/>
  <c r="J74" i="1"/>
  <c r="C30" i="1" s="1"/>
  <c r="J75" i="1"/>
  <c r="D30" i="1" s="1"/>
  <c r="J76" i="1"/>
  <c r="E30" i="1" s="1"/>
  <c r="J77" i="1"/>
  <c r="A31" i="1" s="1"/>
  <c r="J78" i="1"/>
  <c r="B31" i="1" s="1"/>
  <c r="J79" i="1"/>
  <c r="C31" i="1" s="1"/>
  <c r="J80" i="1"/>
  <c r="D31" i="1" s="1"/>
  <c r="J81" i="1"/>
  <c r="E31" i="1" s="1"/>
  <c r="J82" i="1"/>
  <c r="A32" i="1" s="1"/>
  <c r="J83" i="1"/>
  <c r="B32" i="1" s="1"/>
  <c r="J84" i="1"/>
  <c r="C32" i="1" s="1"/>
  <c r="J85" i="1"/>
  <c r="D32" i="1" s="1"/>
  <c r="J86" i="1"/>
  <c r="E32" i="1" s="1"/>
  <c r="J87" i="1"/>
  <c r="A33" i="1" s="1"/>
  <c r="J88" i="1"/>
  <c r="B33" i="1" s="1"/>
  <c r="J89" i="1"/>
  <c r="C33" i="1" s="1"/>
  <c r="J90" i="1"/>
  <c r="D33" i="1" s="1"/>
  <c r="J91" i="1"/>
  <c r="E33" i="1" s="1"/>
  <c r="B4" i="1" s="1"/>
  <c r="J92" i="1"/>
  <c r="A34" i="1" s="1"/>
  <c r="J93" i="1"/>
  <c r="B34" i="1" s="1"/>
  <c r="J94" i="1"/>
  <c r="C34" i="1" s="1"/>
  <c r="J95" i="1"/>
  <c r="D34" i="1" s="1"/>
  <c r="J96" i="1"/>
  <c r="E34" i="1" s="1"/>
  <c r="J97" i="1"/>
  <c r="A35" i="1" s="1"/>
  <c r="J98" i="1"/>
  <c r="B35" i="1" s="1"/>
  <c r="J99" i="1"/>
  <c r="C35" i="1" s="1"/>
  <c r="J100" i="1"/>
  <c r="D35" i="1" s="1"/>
  <c r="J101" i="1"/>
  <c r="E35" i="1" s="1"/>
  <c r="J102" i="1"/>
  <c r="A36" i="1" s="1"/>
  <c r="J103" i="1"/>
  <c r="B36" i="1" s="1"/>
  <c r="J104" i="1"/>
  <c r="C36" i="1" s="1"/>
  <c r="J105" i="1"/>
  <c r="D36" i="1" s="1"/>
  <c r="J106" i="1"/>
  <c r="E36" i="1" s="1"/>
  <c r="J107" i="1"/>
  <c r="A37" i="1" s="1"/>
  <c r="J108" i="1"/>
  <c r="B37" i="1" s="1"/>
  <c r="J109" i="1"/>
  <c r="C37" i="1" s="1"/>
  <c r="J110" i="1"/>
  <c r="D37" i="1" s="1"/>
  <c r="J111" i="1"/>
  <c r="E37" i="1" s="1"/>
  <c r="J112" i="1"/>
  <c r="A38" i="1" s="1"/>
  <c r="J113" i="1"/>
  <c r="B38" i="1" s="1"/>
  <c r="J114" i="1"/>
  <c r="C38" i="1" s="1"/>
  <c r="J115" i="1"/>
  <c r="D38" i="1" s="1"/>
  <c r="J116" i="1"/>
  <c r="E38" i="1" s="1"/>
  <c r="J117" i="1"/>
  <c r="A39" i="1" s="1"/>
  <c r="J118" i="1"/>
  <c r="B39" i="1" s="1"/>
  <c r="J119" i="1"/>
  <c r="C39" i="1" s="1"/>
  <c r="J120" i="1"/>
  <c r="D39" i="1" s="1"/>
  <c r="J121" i="1"/>
  <c r="E39" i="1" s="1"/>
  <c r="J122" i="1"/>
  <c r="A40" i="1" s="1"/>
  <c r="J123" i="1"/>
  <c r="B40" i="1" s="1"/>
  <c r="J124" i="1"/>
  <c r="C40" i="1" s="1"/>
  <c r="J125" i="1"/>
  <c r="D40" i="1" s="1"/>
  <c r="J126" i="1"/>
  <c r="E40" i="1" s="1"/>
  <c r="J127" i="1"/>
  <c r="A41" i="1" s="1"/>
  <c r="J128" i="1"/>
  <c r="B41" i="1" s="1"/>
  <c r="J129" i="1"/>
  <c r="C41" i="1" s="1"/>
  <c r="J130" i="1"/>
  <c r="D41" i="1" s="1"/>
  <c r="J131" i="1"/>
  <c r="E41" i="1" s="1"/>
  <c r="J132" i="1"/>
  <c r="A42" i="1" s="1"/>
  <c r="J133" i="1"/>
  <c r="B42" i="1" s="1"/>
  <c r="J134" i="1"/>
  <c r="C42" i="1" s="1"/>
  <c r="J135" i="1"/>
  <c r="D42" i="1" s="1"/>
  <c r="J136" i="1"/>
  <c r="E42" i="1" s="1"/>
  <c r="J137" i="1"/>
  <c r="A43" i="1" s="1"/>
  <c r="J138" i="1"/>
  <c r="B43" i="1" s="1"/>
  <c r="J139" i="1"/>
  <c r="C43" i="1" s="1"/>
  <c r="J140" i="1"/>
  <c r="D43" i="1" s="1"/>
  <c r="J141" i="1"/>
  <c r="E43" i="1" s="1"/>
  <c r="J142" i="1"/>
  <c r="A44" i="1" s="1"/>
  <c r="J143" i="1"/>
  <c r="B44" i="1" s="1"/>
  <c r="J144" i="1"/>
  <c r="C44" i="1" s="1"/>
  <c r="J145" i="1"/>
  <c r="D44" i="1" s="1"/>
  <c r="J146" i="1"/>
  <c r="E44" i="1" s="1"/>
  <c r="J147" i="1"/>
  <c r="A45" i="1" s="1"/>
  <c r="J148" i="1"/>
  <c r="B45" i="1" s="1"/>
  <c r="J149" i="1"/>
  <c r="C45" i="1" s="1"/>
  <c r="J150" i="1"/>
  <c r="D45" i="1" s="1"/>
  <c r="J151" i="1"/>
  <c r="E45" i="1" s="1"/>
  <c r="J152" i="1"/>
  <c r="A46" i="1" s="1"/>
  <c r="J153" i="1"/>
  <c r="B46" i="1" s="1"/>
  <c r="J154" i="1"/>
  <c r="C46" i="1" s="1"/>
  <c r="J155" i="1"/>
  <c r="D46" i="1" s="1"/>
  <c r="J156" i="1"/>
  <c r="E46" i="1" s="1"/>
  <c r="J157" i="1"/>
  <c r="A47" i="1" s="1"/>
  <c r="J158" i="1"/>
  <c r="B47" i="1" s="1"/>
  <c r="J159" i="1"/>
  <c r="C47" i="1" s="1"/>
  <c r="J160" i="1"/>
  <c r="D47" i="1" s="1"/>
  <c r="J161" i="1"/>
  <c r="E47" i="1" s="1"/>
  <c r="J162" i="1"/>
  <c r="A48" i="1" s="1"/>
  <c r="J163" i="1"/>
  <c r="B48" i="1" s="1"/>
  <c r="J164" i="1"/>
  <c r="C48" i="1" s="1"/>
  <c r="J165" i="1"/>
  <c r="D48" i="1" s="1"/>
  <c r="J166" i="1"/>
  <c r="E48" i="1" s="1"/>
  <c r="J167" i="1"/>
  <c r="A49" i="1" s="1"/>
  <c r="J168" i="1"/>
  <c r="B49" i="1" s="1"/>
  <c r="J169" i="1"/>
  <c r="C49" i="1" s="1"/>
  <c r="J170" i="1"/>
  <c r="D49" i="1" s="1"/>
  <c r="J171" i="1"/>
  <c r="E49" i="1" s="1"/>
  <c r="J172" i="1"/>
  <c r="A50" i="1" s="1"/>
  <c r="J173" i="1"/>
  <c r="B50" i="1" s="1"/>
  <c r="J174" i="1"/>
  <c r="C50" i="1" s="1"/>
  <c r="J175" i="1"/>
  <c r="D50" i="1" s="1"/>
  <c r="J176" i="1"/>
  <c r="E50" i="1" s="1"/>
  <c r="J177" i="1"/>
  <c r="A51" i="1" s="1"/>
  <c r="J178" i="1"/>
  <c r="B51" i="1" s="1"/>
  <c r="J179" i="1"/>
  <c r="C51" i="1" s="1"/>
  <c r="J180" i="1"/>
  <c r="D51" i="1" s="1"/>
  <c r="J181" i="1"/>
  <c r="E51" i="1" s="1"/>
  <c r="J182" i="1"/>
  <c r="A52" i="1" s="1"/>
  <c r="J183" i="1"/>
  <c r="B52" i="1" s="1"/>
  <c r="J184" i="1"/>
  <c r="C52" i="1" s="1"/>
  <c r="J185" i="1"/>
  <c r="D52" i="1" s="1"/>
  <c r="J186" i="1"/>
  <c r="E52" i="1" s="1"/>
  <c r="J187" i="1"/>
  <c r="A53" i="1" s="1"/>
  <c r="J188" i="1"/>
  <c r="B53" i="1" s="1"/>
  <c r="J189" i="1"/>
  <c r="C53" i="1" s="1"/>
  <c r="J190" i="1"/>
  <c r="D53" i="1" s="1"/>
  <c r="J191" i="1"/>
  <c r="E53" i="1" s="1"/>
  <c r="J192" i="1"/>
  <c r="A54" i="1" s="1"/>
  <c r="J193" i="1"/>
  <c r="B54" i="1" s="1"/>
  <c r="J194" i="1"/>
  <c r="C54" i="1" s="1"/>
  <c r="J195" i="1"/>
  <c r="D54" i="1" s="1"/>
  <c r="J196" i="1"/>
  <c r="E54" i="1" s="1"/>
  <c r="F12" i="1" l="1"/>
  <c r="F11" i="1"/>
  <c r="B10" i="1"/>
  <c r="B12" i="1"/>
  <c r="B6" i="1"/>
  <c r="B3" i="1"/>
  <c r="B2" i="1"/>
  <c r="B7" i="1"/>
  <c r="B8" i="1"/>
  <c r="B5" i="1"/>
  <c r="B9" i="1" l="1"/>
  <c r="B13" i="1" s="1"/>
  <c r="F10" i="1" l="1"/>
  <c r="B11" i="1"/>
</calcChain>
</file>

<file path=xl/sharedStrings.xml><?xml version="1.0" encoding="utf-8"?>
<sst xmlns="http://schemas.openxmlformats.org/spreadsheetml/2006/main" count="250" uniqueCount="99">
  <si>
    <t>[</t>
  </si>
  <si>
    <t>D3qzE6axQEf6MgM7eq1dsOnm8bw7BrSZErLXg,</t>
  </si>
  <si>
    <t>LOBLAWS #1010,</t>
  </si>
  <si>
    <t>Whole Foods,</t>
  </si>
  <si>
    <t>Q8EzO0NkQOsNxOxQyP4AiRPbNBaaVntEvrq4b,</t>
  </si>
  <si>
    <t>6J8pE41eBEhBrOr4JzvLheoP7D1km9SabrzAV,</t>
  </si>
  <si>
    <t>2018-05-18,</t>
  </si>
  <si>
    <t>HARRY ROSEN INC PAY,</t>
  </si>
  <si>
    <t>-2413.95,</t>
  </si>
  <si>
    <t>jEeP8nN3d8UKN3N1Xzx6Ib75RXzzM8URro71v,</t>
  </si>
  <si>
    <t>15.63,</t>
  </si>
  <si>
    <t>rMAv6dzr76sz6J6vO9XyHO71ZPmmEDhBpMDaw,</t>
  </si>
  <si>
    <t>SHOPPERSDRUGMART1250,</t>
  </si>
  <si>
    <t>7.89,</t>
  </si>
  <si>
    <t>00ypZR7nEZS7505ypMVJUBzQaZqq9KFrKzqVA,</t>
  </si>
  <si>
    <t>2018-05-17,</t>
  </si>
  <si>
    <t>3.89,</t>
  </si>
  <si>
    <t>vMJ4RDzgoRsZOJOw97YvUN9dobPPAYHmdbekm,</t>
  </si>
  <si>
    <t>Zipcar,</t>
  </si>
  <si>
    <t>192.1,</t>
  </si>
  <si>
    <t>APwzvYj8mvs3LQLMEkoNI6pZ80qqLYt6Ey4bN,</t>
  </si>
  <si>
    <t>2018-05-16,</t>
  </si>
  <si>
    <t>VIA RAIL 42004,</t>
  </si>
  <si>
    <t>5.25,</t>
  </si>
  <si>
    <t>34jpgb6nOgSDNmNRqzKgT8kB4M11q3FKjkg7X,</t>
  </si>
  <si>
    <t>2018-05-14,</t>
  </si>
  <si>
    <t>AMAYA,</t>
  </si>
  <si>
    <t>15.05,</t>
  </si>
  <si>
    <t>qMKAaEzrwase9E9mnYq3UYznrVvvLPtJLM0By,</t>
  </si>
  <si>
    <t>Amazon,</t>
  </si>
  <si>
    <t>-66.13,</t>
  </si>
  <si>
    <t>PJOzxvNKZxhVdqdx5QrkUnqK8YEEVXtm86N14,</t>
  </si>
  <si>
    <t>8.98,</t>
  </si>
  <si>
    <t>kEzqrMmywrUOQyQeP95LFJqXoNPPg6tRAYe34,</t>
  </si>
  <si>
    <t>Starbucks,</t>
  </si>
  <si>
    <t>5.03,</t>
  </si>
  <si>
    <t>BqLz6drxN6cxmzm5Z9ndIoLeza445bt90Xbdy,</t>
  </si>
  <si>
    <t>58.2,</t>
  </si>
  <si>
    <t>KjJzD3bP9DhoqeqBzdknUL56wxAAX8FQBbo1e,</t>
  </si>
  <si>
    <t>7.04,</t>
  </si>
  <si>
    <t>yMgJmqz47ms35N5ma6OrIYKVPAqq9JtOn8B3v,</t>
  </si>
  <si>
    <t>7.91,</t>
  </si>
  <si>
    <t>1jkpARdnzAh3LELeqMVrI3Zrpz77EnFmJZ7jJ,</t>
  </si>
  <si>
    <t>2018-05-07,</t>
  </si>
  <si>
    <t>PRESTO SHEPPARD RELOAD,</t>
  </si>
  <si>
    <t>120,</t>
  </si>
  <si>
    <t>LrZz1ygqm1cvzJzOrwABUEKvAZVVPzH03QOmX,</t>
  </si>
  <si>
    <t>22.9,</t>
  </si>
  <si>
    <t>D3qzE6axQEf6MgM7eq1dsOJBx0mmKqhZErLVm,</t>
  </si>
  <si>
    <t>]</t>
  </si>
  <si>
    <t>Income</t>
  </si>
  <si>
    <t>Grocery</t>
  </si>
  <si>
    <t>Ottawa Trip</t>
  </si>
  <si>
    <t>Shopping</t>
  </si>
  <si>
    <t>Massage</t>
  </si>
  <si>
    <t>TTC/Pub. Trnst</t>
  </si>
  <si>
    <t>Insurance</t>
  </si>
  <si>
    <t>Amazon Prime</t>
  </si>
  <si>
    <t>Home Insurance</t>
  </si>
  <si>
    <t>Bank Fee</t>
  </si>
  <si>
    <t>Costco Membrshp</t>
  </si>
  <si>
    <t>EMI - Ajay Bhya</t>
  </si>
  <si>
    <t>Zipcar Use</t>
  </si>
  <si>
    <t>Eat out</t>
  </si>
  <si>
    <t>Other Expenses</t>
  </si>
  <si>
    <t>Net</t>
  </si>
  <si>
    <t>Fixed Expenses</t>
  </si>
  <si>
    <t>Rent</t>
  </si>
  <si>
    <t>Cellphone</t>
  </si>
  <si>
    <t>Zipcar Mnthly</t>
  </si>
  <si>
    <t>Electricity</t>
  </si>
  <si>
    <t>Gas</t>
  </si>
  <si>
    <t>Internet</t>
  </si>
  <si>
    <t>Transaction ID</t>
  </si>
  <si>
    <t>Account ID</t>
  </si>
  <si>
    <t>Date</t>
  </si>
  <si>
    <t>Description</t>
  </si>
  <si>
    <t>Amount</t>
  </si>
  <si>
    <t>Category</t>
  </si>
  <si>
    <t>Type</t>
  </si>
  <si>
    <t>Transfer</t>
  </si>
  <si>
    <t>Sub-Total (Variable Expenses)</t>
  </si>
  <si>
    <t>Budgeted</t>
  </si>
  <si>
    <t>Biweekly Expense</t>
  </si>
  <si>
    <t>Actuals</t>
  </si>
  <si>
    <t>Subtotal Expenses</t>
  </si>
  <si>
    <t>Expenses Transfer</t>
  </si>
  <si>
    <t>ID</t>
  </si>
  <si>
    <t>Name</t>
  </si>
  <si>
    <t>UBER TRIP 4XCLZ</t>
  </si>
  <si>
    <t>2018-05-09</t>
  </si>
  <si>
    <t>TRIANGLE PHYSIO</t>
  </si>
  <si>
    <t>2018-05-11</t>
  </si>
  <si>
    <t>LOBLAWS #1010</t>
  </si>
  <si>
    <t>SS TD Card Xfer</t>
  </si>
  <si>
    <t>CS TD Card Xfer</t>
  </si>
  <si>
    <t>Chase CC Xfer</t>
  </si>
  <si>
    <t>*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</si>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</sst>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72" formatCode="_(&quot;$&quot;#,##0.00_);_(&quot;$&quot;\(#,##0.00\);_(&quot;$&quot;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/>
    <xf numFmtId="0" fontId="2" fillId="3" borderId="0" xfId="0" applyFont="1" applyFill="1"/>
    <xf numFmtId="0" fontId="3" fillId="0" borderId="0" xfId="0" applyFont="1"/>
    <xf numFmtId="0" fontId="8" fillId="0" borderId="0" xfId="0" applyFont="1" applyAlignment="1">
      <alignment horizontal="right"/>
    </xf>
    <xf numFmtId="14" fontId="0" fillId="0" borderId="0" xfId="0" quotePrefix="1" applyNumberFormat="1"/>
    <xf numFmtId="0" fontId="5" fillId="2" borderId="0" xfId="0" applyFont="1" applyFill="1"/>
    <xf numFmtId="172" fontId="8" fillId="0" borderId="0" xfId="0" applyNumberFormat="1" applyFont="1" applyAlignment="1">
      <alignment horizontal="left"/>
    </xf>
    <xf numFmtId="0" fontId="9" fillId="0" borderId="0" xfId="0" applyFont="1"/>
    <xf numFmtId="44" fontId="9" fillId="0" borderId="0" xfId="1" applyFont="1"/>
    <xf numFmtId="0" fontId="7" fillId="0" borderId="0" xfId="0" applyFont="1" applyBorder="1" applyAlignment="1">
      <alignment horizontal="right"/>
    </xf>
    <xf numFmtId="44" fontId="7" fillId="0" borderId="0" xfId="1" applyFont="1" applyBorder="1"/>
    <xf numFmtId="44" fontId="0" fillId="0" borderId="0" xfId="1" applyFont="1" applyBorder="1"/>
    <xf numFmtId="0" fontId="6" fillId="0" borderId="1" xfId="0" applyFont="1" applyBorder="1" applyAlignment="1">
      <alignment horizontal="right"/>
    </xf>
    <xf numFmtId="44" fontId="6" fillId="0" borderId="1" xfId="1" applyFont="1" applyBorder="1"/>
    <xf numFmtId="0" fontId="7" fillId="0" borderId="2" xfId="0" applyFont="1" applyBorder="1" applyAlignment="1">
      <alignment horizontal="right"/>
    </xf>
    <xf numFmtId="44" fontId="7" fillId="0" borderId="2" xfId="0" applyNumberFormat="1" applyFont="1" applyBorder="1"/>
    <xf numFmtId="44" fontId="0" fillId="0" borderId="2" xfId="0" applyNumberFormat="1" applyBorder="1"/>
    <xf numFmtId="0" fontId="4" fillId="0" borderId="1" xfId="0" applyFont="1" applyBorder="1"/>
    <xf numFmtId="44" fontId="4" fillId="0" borderId="1" xfId="0" applyNumberFormat="1" applyFont="1" applyBorder="1"/>
    <xf numFmtId="0" fontId="6" fillId="0" borderId="3" xfId="0" applyFont="1" applyBorder="1" applyAlignment="1">
      <alignment horizontal="right"/>
    </xf>
    <xf numFmtId="44" fontId="6" fillId="0" borderId="3" xfId="1" applyFont="1" applyBorder="1"/>
  </cellXfs>
  <cellStyles count="3">
    <cellStyle name="Currency" xfId="1" builtinId="4"/>
    <cellStyle name="Currency 2" xfId="2"/>
    <cellStyle name="Normal" xfId="0" builtinId="0"/>
  </cellStyles>
  <dxfs count="1"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1"/>
  <sheetViews>
    <sheetView tabSelected="1" workbookViewId="0">
      <selection activeCell="E20" sqref="E20"/>
    </sheetView>
  </sheetViews>
  <sheetFormatPr defaultRowHeight="15" x14ac:dyDescent="0.25"/>
  <cols>
    <col min="1" max="1" width="30.5703125" customWidth="1"/>
    <col min="2" max="2" width="19.85546875" customWidth="1"/>
    <col min="3" max="3" width="10.42578125" bestFit="1" customWidth="1"/>
    <col min="4" max="4" width="17.7109375" bestFit="1" customWidth="1"/>
    <col min="5" max="5" width="9.5703125" customWidth="1"/>
    <col min="6" max="6" width="14" bestFit="1" customWidth="1"/>
    <col min="7" max="7" width="15" bestFit="1" customWidth="1"/>
  </cols>
  <sheetData>
    <row r="1" spans="1:28" s="1" customFormat="1" x14ac:dyDescent="0.25">
      <c r="A1" s="4" t="s">
        <v>83</v>
      </c>
      <c r="B1" s="4" t="s">
        <v>84</v>
      </c>
      <c r="C1" s="4" t="s">
        <v>82</v>
      </c>
      <c r="J1"/>
      <c r="K1"/>
      <c r="L1"/>
      <c r="M1"/>
      <c r="N1"/>
      <c r="O1"/>
      <c r="P1" s="3" t="s">
        <v>0</v>
      </c>
      <c r="Q1"/>
      <c r="R1"/>
      <c r="S1"/>
      <c r="T1"/>
      <c r="U1"/>
    </row>
    <row r="2" spans="1:28" s="1" customFormat="1" ht="12" customHeight="1" x14ac:dyDescent="0.25">
      <c r="A2" s="9" t="s">
        <v>63</v>
      </c>
      <c r="B2" s="10">
        <f ca="1">SUMIF($G$16:$G$115,"="&amp;$A2,$E$16:$E$115)</f>
        <v>-20.080000000000002</v>
      </c>
      <c r="C2" s="10">
        <f>FLOOR(-100*12/26*2,1)/2</f>
        <v>-46.5</v>
      </c>
      <c r="J2" t="str">
        <f>IF(RIGHT(Q2,1)=",",LEFT(Q2,LEN(Q2)-1),Q2)</f>
        <v>Q8EzO0NkQOsNxOxQyP4AiRPbNBaaVntEvrq4b</v>
      </c>
      <c r="K2"/>
      <c r="L2"/>
      <c r="M2"/>
      <c r="N2"/>
      <c r="O2"/>
      <c r="P2"/>
      <c r="Q2" t="s">
        <v>4</v>
      </c>
      <c r="R2"/>
      <c r="S2"/>
      <c r="T2"/>
      <c r="U2"/>
      <c r="W2" s="1" t="s">
        <v>50</v>
      </c>
      <c r="X2" s="1" t="s">
        <v>50</v>
      </c>
      <c r="AA2" s="1" t="s">
        <v>63</v>
      </c>
      <c r="AB2" s="1" t="s">
        <v>63</v>
      </c>
    </row>
    <row r="3" spans="1:28" s="1" customFormat="1" ht="12" customHeight="1" x14ac:dyDescent="0.25">
      <c r="A3" s="9" t="s">
        <v>51</v>
      </c>
      <c r="B3" s="10">
        <f ca="1">SUMIF($G$16:$G$115,"="&amp;$A3,$E$16:$E$115)</f>
        <v>-162.13000000000002</v>
      </c>
      <c r="C3" s="10">
        <f>FLOOR(-600*12/26*2,1)/2</f>
        <v>-277</v>
      </c>
      <c r="J3" t="str">
        <f>IF(RIGHT(Q3,1)=",",LEFT(Q3,LEN(Q3)-1),Q3)</f>
        <v>6J8pE41eBEhBrOr4JzvLheoP7D1km9SabrzAV</v>
      </c>
      <c r="K3"/>
      <c r="L3"/>
      <c r="M3"/>
      <c r="N3"/>
      <c r="O3"/>
      <c r="P3"/>
      <c r="Q3" t="s">
        <v>5</v>
      </c>
      <c r="R3"/>
      <c r="S3"/>
      <c r="T3"/>
      <c r="U3"/>
      <c r="W3" s="1" t="s">
        <v>63</v>
      </c>
      <c r="X3" s="1" t="s">
        <v>63</v>
      </c>
      <c r="Y3" s="1" t="s">
        <v>63</v>
      </c>
      <c r="Z3" s="1" t="s">
        <v>63</v>
      </c>
      <c r="AA3" s="1" t="s">
        <v>67</v>
      </c>
      <c r="AB3" s="1" t="s">
        <v>66</v>
      </c>
    </row>
    <row r="4" spans="1:28" s="1" customFormat="1" ht="12" customHeight="1" x14ac:dyDescent="0.25">
      <c r="A4" s="9" t="s">
        <v>54</v>
      </c>
      <c r="B4" s="10">
        <f ca="1">SUMIF($G$16:$G$115,"="&amp;$A4,$E$16:$E$115)</f>
        <v>-84.75</v>
      </c>
      <c r="C4" s="10">
        <f>FLOOR(-500/26*2,1)/2</f>
        <v>-19.5</v>
      </c>
      <c r="J4" t="str">
        <f>IF(RIGHT(Q4,1)=",",LEFT(Q4,LEN(Q4)-1),Q4)</f>
        <v>2018-05-18</v>
      </c>
      <c r="K4"/>
      <c r="L4"/>
      <c r="M4"/>
      <c r="N4"/>
      <c r="O4"/>
      <c r="P4"/>
      <c r="Q4" t="s">
        <v>6</v>
      </c>
      <c r="R4"/>
      <c r="S4"/>
      <c r="T4"/>
      <c r="U4"/>
      <c r="W4" s="1" t="s">
        <v>51</v>
      </c>
      <c r="X4" s="1" t="s">
        <v>51</v>
      </c>
      <c r="Y4" s="1" t="s">
        <v>51</v>
      </c>
      <c r="Z4" s="1" t="s">
        <v>51</v>
      </c>
      <c r="AA4" s="1" t="s">
        <v>68</v>
      </c>
      <c r="AB4" s="1" t="s">
        <v>66</v>
      </c>
    </row>
    <row r="5" spans="1:28" s="1" customFormat="1" ht="12" customHeight="1" x14ac:dyDescent="0.25">
      <c r="A5" s="9" t="s">
        <v>53</v>
      </c>
      <c r="B5" s="10">
        <f ca="1">SUMIF($G$16:$G$115,"="&amp;$A5,$E$16:$E$115)</f>
        <v>66.13</v>
      </c>
      <c r="C5" s="10">
        <f>FLOOR(-200*12/26*2,1)/2</f>
        <v>-92.5</v>
      </c>
      <c r="J5" t="str">
        <f>IF(RIGHT(Q5,1)=",",LEFT(Q5,LEN(Q5)-1),Q5)</f>
        <v>HARRY ROSEN INC PAY</v>
      </c>
      <c r="K5"/>
      <c r="L5"/>
      <c r="M5"/>
      <c r="N5"/>
      <c r="O5"/>
      <c r="P5"/>
      <c r="Q5" t="s">
        <v>7</v>
      </c>
      <c r="R5"/>
      <c r="S5"/>
      <c r="T5"/>
      <c r="U5"/>
      <c r="W5" s="1" t="s">
        <v>54</v>
      </c>
      <c r="X5" s="1" t="s">
        <v>54</v>
      </c>
      <c r="AA5" s="1" t="s">
        <v>69</v>
      </c>
      <c r="AB5" s="1" t="s">
        <v>66</v>
      </c>
    </row>
    <row r="6" spans="1:28" s="1" customFormat="1" ht="12" customHeight="1" x14ac:dyDescent="0.25">
      <c r="A6" s="9" t="s">
        <v>55</v>
      </c>
      <c r="B6" s="10">
        <f ca="1">SUMIF($G$16:$G$115,"="&amp;$A6,$E$16:$E$115)</f>
        <v>-133.29</v>
      </c>
      <c r="C6" s="10">
        <f>FLOOR(-300*12/26*2,1)/2</f>
        <v>-138.5</v>
      </c>
      <c r="J6" t="str">
        <f>IF(RIGHT(Q6,1)=",",LEFT(Q6,LEN(Q6)-1),Q6)</f>
        <v>-2413.95</v>
      </c>
      <c r="K6"/>
      <c r="L6"/>
      <c r="M6"/>
      <c r="N6"/>
      <c r="O6"/>
      <c r="P6"/>
      <c r="Q6" t="s">
        <v>8</v>
      </c>
      <c r="R6"/>
      <c r="S6"/>
      <c r="T6"/>
      <c r="U6"/>
      <c r="W6" s="1" t="s">
        <v>53</v>
      </c>
      <c r="X6" s="1" t="s">
        <v>53</v>
      </c>
      <c r="AA6" s="1" t="s">
        <v>70</v>
      </c>
      <c r="AB6" s="1" t="s">
        <v>66</v>
      </c>
    </row>
    <row r="7" spans="1:28" s="1" customFormat="1" ht="12" customHeight="1" x14ac:dyDescent="0.25">
      <c r="A7" s="9" t="s">
        <v>62</v>
      </c>
      <c r="B7" s="10">
        <f ca="1">SUMIF($G$16:$G$115,"="&amp;$A7,$E$16:$E$115)</f>
        <v>-199.14</v>
      </c>
      <c r="C7" s="10">
        <v>-96</v>
      </c>
      <c r="J7" t="str">
        <f>IF(RIGHT(Q7,1)=",",LEFT(Q7,LEN(Q7)-1),Q7)</f>
        <v>jEeP8nN3d8UKN3N1Xzx6Ib75RXzzM8URro71v</v>
      </c>
      <c r="K7"/>
      <c r="L7"/>
      <c r="M7"/>
      <c r="N7"/>
      <c r="O7"/>
      <c r="P7"/>
      <c r="Q7" t="s">
        <v>9</v>
      </c>
      <c r="R7"/>
      <c r="S7"/>
      <c r="T7"/>
      <c r="U7"/>
      <c r="W7" s="1" t="s">
        <v>55</v>
      </c>
      <c r="X7" s="1" t="s">
        <v>55</v>
      </c>
      <c r="AA7" s="1" t="s">
        <v>71</v>
      </c>
      <c r="AB7" s="1" t="s">
        <v>66</v>
      </c>
    </row>
    <row r="8" spans="1:28" s="1" customFormat="1" ht="12" customHeight="1" x14ac:dyDescent="0.25">
      <c r="A8" s="9" t="s">
        <v>64</v>
      </c>
      <c r="B8" s="10">
        <f ca="1">SUMIF($G$16:$G$115,"="&amp;$A8,$E$16:$E$115)</f>
        <v>-5.25</v>
      </c>
      <c r="C8" s="10">
        <v>0</v>
      </c>
      <c r="J8" t="str">
        <f>IF(RIGHT(Q8,1)=",",LEFT(Q8,LEN(Q8)-1),Q8)</f>
        <v>D3qzE6axQEf6MgM7eq1dsOnm8bw7BrSZErLXg</v>
      </c>
      <c r="K8"/>
      <c r="L8"/>
      <c r="M8"/>
      <c r="N8"/>
      <c r="O8"/>
      <c r="P8"/>
      <c r="Q8" t="s">
        <v>1</v>
      </c>
      <c r="R8"/>
      <c r="S8"/>
      <c r="T8"/>
      <c r="U8"/>
      <c r="W8" s="1" t="s">
        <v>62</v>
      </c>
      <c r="X8" s="1" t="s">
        <v>62</v>
      </c>
      <c r="AA8" s="1" t="s">
        <v>72</v>
      </c>
      <c r="AB8" s="1" t="s">
        <v>66</v>
      </c>
    </row>
    <row r="9" spans="1:28" s="1" customFormat="1" x14ac:dyDescent="0.25">
      <c r="A9" s="16" t="s">
        <v>81</v>
      </c>
      <c r="B9" s="17">
        <f ca="1">SUM(B2:B8)</f>
        <v>-538.51</v>
      </c>
      <c r="C9" s="18">
        <f>SUM(C2:C8)</f>
        <v>-670</v>
      </c>
      <c r="J9" t="str">
        <f>IF(RIGHT(Q9,1)=",",LEFT(Q9,LEN(Q9)-1),Q9)</f>
        <v>2018-05-18</v>
      </c>
      <c r="K9"/>
      <c r="L9"/>
      <c r="M9"/>
      <c r="N9"/>
      <c r="O9"/>
      <c r="P9"/>
      <c r="Q9" t="s">
        <v>6</v>
      </c>
      <c r="R9"/>
      <c r="S9"/>
      <c r="T9"/>
      <c r="U9"/>
      <c r="W9" s="1" t="s">
        <v>80</v>
      </c>
      <c r="X9" s="1" t="s">
        <v>80</v>
      </c>
      <c r="AA9" s="1" t="s">
        <v>56</v>
      </c>
      <c r="AB9" s="1" t="s">
        <v>66</v>
      </c>
    </row>
    <row r="10" spans="1:28" s="1" customFormat="1" x14ac:dyDescent="0.25">
      <c r="A10" s="11" t="s">
        <v>66</v>
      </c>
      <c r="B10" s="12">
        <f ca="1">SUMIF($G$16:$G$115,"="&amp;$A10,$E$16:$E$115)</f>
        <v>-7.91</v>
      </c>
      <c r="C10" s="13">
        <v>-971</v>
      </c>
      <c r="E10" s="5" t="s">
        <v>86</v>
      </c>
      <c r="F10" s="8">
        <f ca="1">B12-B13</f>
        <v>1509.51</v>
      </c>
      <c r="J10" t="str">
        <f>IF(RIGHT(Q10,1)=",",LEFT(Q10,LEN(Q10)-1),Q10)</f>
        <v>LOBLAWS #1010</v>
      </c>
      <c r="K10"/>
      <c r="L10"/>
      <c r="M10"/>
      <c r="N10"/>
      <c r="O10"/>
      <c r="P10"/>
      <c r="Q10" t="s">
        <v>2</v>
      </c>
      <c r="R10"/>
      <c r="S10"/>
      <c r="T10"/>
      <c r="U10"/>
      <c r="W10" s="1" t="s">
        <v>61</v>
      </c>
      <c r="X10" s="1" t="s">
        <v>64</v>
      </c>
      <c r="AA10" s="1" t="s">
        <v>57</v>
      </c>
      <c r="AB10" s="1" t="s">
        <v>66</v>
      </c>
    </row>
    <row r="11" spans="1:28" s="1" customFormat="1" x14ac:dyDescent="0.25">
      <c r="A11" s="21" t="s">
        <v>85</v>
      </c>
      <c r="B11" s="22">
        <f ca="1">SUM(B9:B10)</f>
        <v>-546.41999999999996</v>
      </c>
      <c r="C11" s="22">
        <f>SUM(C9:C10)</f>
        <v>-1641</v>
      </c>
      <c r="E11" s="5" t="s">
        <v>94</v>
      </c>
      <c r="F11" s="8">
        <f ca="1">SUMIF($H$16:$H$115,"=*",$E$16:$E$115)*-1</f>
        <v>546.41999999999996</v>
      </c>
      <c r="J11" t="str">
        <f>IF(RIGHT(Q11,1)=",",LEFT(Q11,LEN(Q11)-1),Q11)</f>
        <v>15.63</v>
      </c>
      <c r="K11"/>
      <c r="L11"/>
      <c r="M11"/>
      <c r="N11"/>
      <c r="O11"/>
      <c r="P11"/>
      <c r="Q11" t="s">
        <v>10</v>
      </c>
      <c r="R11"/>
      <c r="S11"/>
      <c r="T11"/>
      <c r="U11"/>
      <c r="W11" s="1" t="s">
        <v>67</v>
      </c>
      <c r="X11" s="1" t="s">
        <v>66</v>
      </c>
      <c r="AA11" s="1" t="s">
        <v>58</v>
      </c>
      <c r="AB11" s="1" t="s">
        <v>66</v>
      </c>
    </row>
    <row r="12" spans="1:28" s="1" customFormat="1" x14ac:dyDescent="0.25">
      <c r="A12" s="14" t="s">
        <v>50</v>
      </c>
      <c r="B12" s="15">
        <f ca="1">SUMIF($G$16:$G$115,"="&amp;$A12,$E$16:$E$115)</f>
        <v>2413.9499999999998</v>
      </c>
      <c r="C12" s="15">
        <f ca="1">SUMIF($G$16:$G$115,"="&amp;$A12,$E$16:$E$115)</f>
        <v>2413.9499999999998</v>
      </c>
      <c r="E12" s="5" t="s">
        <v>95</v>
      </c>
      <c r="F12" s="8">
        <f ca="1">SUMIF($H$16:$H$115,"=%",$E$16:$E$115)*-1</f>
        <v>107.69</v>
      </c>
      <c r="J12" t="str">
        <f>IF(RIGHT(Q12,1)=",",LEFT(Q12,LEN(Q12)-1),Q12)</f>
        <v>rMAv6dzr76sz6J6vO9XyHO71ZPmmEDhBpMDaw</v>
      </c>
      <c r="K12"/>
      <c r="L12"/>
      <c r="M12"/>
      <c r="N12"/>
      <c r="O12"/>
      <c r="P12"/>
      <c r="Q12" t="s">
        <v>11</v>
      </c>
      <c r="R12"/>
      <c r="S12"/>
      <c r="T12"/>
      <c r="U12"/>
      <c r="W12" s="1" t="s">
        <v>68</v>
      </c>
      <c r="X12" s="1" t="s">
        <v>66</v>
      </c>
      <c r="AA12" s="1" t="s">
        <v>59</v>
      </c>
      <c r="AB12" s="1" t="s">
        <v>66</v>
      </c>
    </row>
    <row r="13" spans="1:28" x14ac:dyDescent="0.25">
      <c r="A13" s="19" t="s">
        <v>65</v>
      </c>
      <c r="B13" s="20">
        <f ca="1">B9+C10+B12</f>
        <v>904.43999999999983</v>
      </c>
      <c r="C13" s="19"/>
      <c r="E13" s="5" t="s">
        <v>96</v>
      </c>
      <c r="F13" s="8">
        <v>0</v>
      </c>
      <c r="G13" s="1"/>
      <c r="J13" t="str">
        <f>IF(RIGHT(Q13,1)=",",LEFT(Q13,LEN(Q13)-1),Q13)</f>
        <v>D3qzE6axQEf6MgM7eq1dsOnm8bw7BrSZErLXg</v>
      </c>
      <c r="Q13" t="s">
        <v>1</v>
      </c>
      <c r="W13" s="1" t="s">
        <v>69</v>
      </c>
      <c r="X13" s="1" t="s">
        <v>66</v>
      </c>
      <c r="AA13" s="1" t="s">
        <v>60</v>
      </c>
      <c r="AB13" s="1" t="s">
        <v>66</v>
      </c>
    </row>
    <row r="14" spans="1:28" x14ac:dyDescent="0.25">
      <c r="C14" s="1"/>
      <c r="D14" s="1"/>
      <c r="E14" s="1"/>
      <c r="F14" s="1"/>
      <c r="G14" s="1"/>
      <c r="J14" t="str">
        <f>IF(RIGHT(Q14,1)=",",LEFT(Q14,LEN(Q14)-1),Q14)</f>
        <v>2018-05-18</v>
      </c>
      <c r="Q14" t="s">
        <v>6</v>
      </c>
      <c r="W14" s="1" t="s">
        <v>70</v>
      </c>
      <c r="X14" s="1" t="s">
        <v>66</v>
      </c>
      <c r="AA14" s="1" t="s">
        <v>51</v>
      </c>
      <c r="AB14" s="1" t="s">
        <v>51</v>
      </c>
    </row>
    <row r="15" spans="1:28" x14ac:dyDescent="0.25">
      <c r="A15" s="7" t="s">
        <v>73</v>
      </c>
      <c r="B15" s="7" t="s">
        <v>74</v>
      </c>
      <c r="C15" s="7" t="s">
        <v>75</v>
      </c>
      <c r="D15" s="7" t="s">
        <v>76</v>
      </c>
      <c r="E15" s="7" t="s">
        <v>77</v>
      </c>
      <c r="F15" s="7" t="s">
        <v>79</v>
      </c>
      <c r="G15" s="7" t="s">
        <v>78</v>
      </c>
      <c r="J15" t="str">
        <f>IF(RIGHT(Q15,1)=",",LEFT(Q15,LEN(Q15)-1),Q15)</f>
        <v>SHOPPERSDRUGMART1250</v>
      </c>
      <c r="Q15" t="s">
        <v>12</v>
      </c>
      <c r="W15" s="1" t="s">
        <v>71</v>
      </c>
      <c r="X15" s="1" t="s">
        <v>66</v>
      </c>
      <c r="AA15" s="1" t="s">
        <v>50</v>
      </c>
      <c r="AB15" s="1" t="s">
        <v>50</v>
      </c>
    </row>
    <row r="16" spans="1:28" x14ac:dyDescent="0.25">
      <c r="A16" t="str">
        <f ca="1">OFFSET($J$2,(ROW(O2)-ROW($O$2))*5+COLUMN(A15)-COLUMN($A$15),0)</f>
        <v>Q8EzO0NkQOsNxOxQyP4AiRPbNBaaVntEvrq4b</v>
      </c>
      <c r="B16" s="1" t="str">
        <f ca="1">OFFSET($J$2,(ROW(P2)-ROW($O$2))*5+COLUMN(B15)-COLUMN($A$15),0)</f>
        <v>6J8pE41eBEhBrOr4JzvLheoP7D1km9SabrzAV</v>
      </c>
      <c r="C16" s="2">
        <f ca="1">VALUE(OFFSET($J$2,(ROW(Q2)-ROW($O$2))*5+COLUMN(C15)-COLUMN($A$15),0))</f>
        <v>43238</v>
      </c>
      <c r="D16" s="1" t="str">
        <f ca="1">OFFSET($J$2,(ROW(R2)-ROW($O$2))*5+COLUMN(D15)-COLUMN($A$15),0)</f>
        <v>HARRY ROSEN INC PAY</v>
      </c>
      <c r="E16" s="1">
        <f ca="1">-1*VALUE(OFFSET($J$2,(ROW(S2)-ROW($O$2))*5+COLUMN(E15)-COLUMN($A$15),0))</f>
        <v>2413.9499999999998</v>
      </c>
      <c r="F16" t="s">
        <v>50</v>
      </c>
      <c r="G16" t="str">
        <f>IF(ISNA(VLOOKUP($F16,$W$1:$X$41,2,FALSE)),"Other Expenses",VLOOKUP($F16,$W$1:$X$41,2,FALSE))</f>
        <v>Income</v>
      </c>
      <c r="H16" s="1"/>
      <c r="J16" t="str">
        <f>IF(RIGHT(Q16,1)=",",LEFT(Q16,LEN(Q16)-1),Q16)</f>
        <v>7.89</v>
      </c>
      <c r="Q16" t="s">
        <v>13</v>
      </c>
      <c r="W16" s="1" t="s">
        <v>72</v>
      </c>
      <c r="X16" s="1" t="s">
        <v>66</v>
      </c>
      <c r="AA16" s="1" t="s">
        <v>54</v>
      </c>
      <c r="AB16" s="1" t="s">
        <v>54</v>
      </c>
    </row>
    <row r="17" spans="1:28" x14ac:dyDescent="0.25">
      <c r="A17" s="1" t="str">
        <f ca="1">OFFSET($J$2,(ROW(O3)-ROW($O$2))*5+COLUMN(A16)-COLUMN($A$15),0)</f>
        <v>jEeP8nN3d8UKN3N1Xzx6Ib75RXzzM8URro71v</v>
      </c>
      <c r="B17" s="1" t="str">
        <f ca="1">OFFSET($J$2,(ROW(P3)-ROW($O$2))*5+COLUMN(B16)-COLUMN($A$15),0)</f>
        <v>D3qzE6axQEf6MgM7eq1dsOnm8bw7BrSZErLXg</v>
      </c>
      <c r="C17" s="2">
        <f ca="1">VALUE(OFFSET($J$2,(ROW(Q3)-ROW($O$2))*5+COLUMN(C16)-COLUMN($A$15),0))</f>
        <v>43238</v>
      </c>
      <c r="D17" s="1" t="str">
        <f ca="1">OFFSET($J$2,(ROW(R3)-ROW($O$2))*5+COLUMN(D16)-COLUMN($A$15),0)</f>
        <v>LOBLAWS #1010</v>
      </c>
      <c r="E17" s="1">
        <f ca="1">-1*VALUE(OFFSET($J$2,(ROW(S3)-ROW($O$2))*5+COLUMN(E16)-COLUMN($A$15),0))</f>
        <v>-15.63</v>
      </c>
      <c r="F17" t="s">
        <v>51</v>
      </c>
      <c r="G17" s="1" t="str">
        <f>IF(ISNA(VLOOKUP($F17,$W$1:$X$41,2,FALSE)),"Other Expenses",VLOOKUP($F17,$W$1:$X$41,2,FALSE))</f>
        <v>Grocery</v>
      </c>
      <c r="H17" t="s">
        <v>97</v>
      </c>
      <c r="J17" t="str">
        <f>IF(RIGHT(Q17,1)=",",LEFT(Q17,LEN(Q17)-1),Q17)</f>
        <v>00ypZR7nEZS7505ypMVJUBzQaZqq9KFrKzqVA</v>
      </c>
      <c r="Q17" t="s">
        <v>14</v>
      </c>
      <c r="W17" s="1" t="s">
        <v>56</v>
      </c>
      <c r="X17" s="1" t="s">
        <v>66</v>
      </c>
      <c r="AA17" s="1" t="s">
        <v>61</v>
      </c>
      <c r="AB17" s="1" t="s">
        <v>64</v>
      </c>
    </row>
    <row r="18" spans="1:28" x14ac:dyDescent="0.25">
      <c r="A18" s="1" t="str">
        <f ca="1">OFFSET($J$2,(ROW(O4)-ROW($O$2))*5+COLUMN(A17)-COLUMN($A$15),0)</f>
        <v>rMAv6dzr76sz6J6vO9XyHO71ZPmmEDhBpMDaw</v>
      </c>
      <c r="B18" s="1" t="str">
        <f ca="1">OFFSET($J$2,(ROW(P4)-ROW($O$2))*5+COLUMN(B17)-COLUMN($A$15),0)</f>
        <v>D3qzE6axQEf6MgM7eq1dsOnm8bw7BrSZErLXg</v>
      </c>
      <c r="C18" s="2">
        <f ca="1">VALUE(OFFSET($J$2,(ROW(Q4)-ROW($O$2))*5+COLUMN(C17)-COLUMN($A$15),0))</f>
        <v>43238</v>
      </c>
      <c r="D18" s="1" t="str">
        <f ca="1">OFFSET($J$2,(ROW(R4)-ROW($O$2))*5+COLUMN(D17)-COLUMN($A$15),0)</f>
        <v>SHOPPERSDRUGMART1250</v>
      </c>
      <c r="E18" s="1">
        <f ca="1">-1*VALUE(OFFSET($J$2,(ROW(S4)-ROW($O$2))*5+COLUMN(E17)-COLUMN($A$15),0))</f>
        <v>-7.89</v>
      </c>
      <c r="F18" t="s">
        <v>51</v>
      </c>
      <c r="G18" s="1" t="str">
        <f>IF(ISNA(VLOOKUP($F18,$W$1:$X$41,2,FALSE)),"Other Expenses",VLOOKUP($F18,$W$1:$X$41,2,FALSE))</f>
        <v>Grocery</v>
      </c>
      <c r="H18" s="1" t="s">
        <v>97</v>
      </c>
      <c r="J18" t="str">
        <f>IF(RIGHT(Q18,1)=",",LEFT(Q18,LEN(Q18)-1),Q18)</f>
        <v>D3qzE6axQEf6MgM7eq1dsOnm8bw7BrSZErLXg</v>
      </c>
      <c r="Q18" t="s">
        <v>1</v>
      </c>
      <c r="W18" s="1" t="s">
        <v>57</v>
      </c>
      <c r="X18" s="1" t="s">
        <v>66</v>
      </c>
      <c r="AA18" s="1" t="s">
        <v>53</v>
      </c>
      <c r="AB18" s="1" t="s">
        <v>53</v>
      </c>
    </row>
    <row r="19" spans="1:28" x14ac:dyDescent="0.25">
      <c r="A19" s="1" t="str">
        <f ca="1">OFFSET($J$2,(ROW(O5)-ROW($O$2))*5+COLUMN(A18)-COLUMN($A$15),0)</f>
        <v>00ypZR7nEZS7505ypMVJUBzQaZqq9KFrKzqVA</v>
      </c>
      <c r="B19" s="1" t="str">
        <f ca="1">OFFSET($J$2,(ROW(P5)-ROW($O$2))*5+COLUMN(B18)-COLUMN($A$15),0)</f>
        <v>D3qzE6axQEf6MgM7eq1dsOnm8bw7BrSZErLXg</v>
      </c>
      <c r="C19" s="2">
        <f ca="1">VALUE(OFFSET($J$2,(ROW(Q5)-ROW($O$2))*5+COLUMN(C18)-COLUMN($A$15),0))</f>
        <v>43237</v>
      </c>
      <c r="D19" s="1" t="str">
        <f ca="1">OFFSET($J$2,(ROW(R5)-ROW($O$2))*5+COLUMN(D18)-COLUMN($A$15),0)</f>
        <v>Whole Foods</v>
      </c>
      <c r="E19" s="1">
        <f ca="1">-1*VALUE(OFFSET($J$2,(ROW(S5)-ROW($O$2))*5+COLUMN(E18)-COLUMN($A$15),0))</f>
        <v>-3.89</v>
      </c>
      <c r="F19" t="s">
        <v>51</v>
      </c>
      <c r="G19" s="1" t="str">
        <f>IF(ISNA(VLOOKUP($F19,$W$1:$X$41,2,FALSE)),"Other Expenses",VLOOKUP($F19,$W$1:$X$41,2,FALSE))</f>
        <v>Grocery</v>
      </c>
      <c r="H19" s="1" t="s">
        <v>97</v>
      </c>
      <c r="J19" t="str">
        <f>IF(RIGHT(Q19,1)=",",LEFT(Q19,LEN(Q19)-1),Q19)</f>
        <v>2018-05-17</v>
      </c>
      <c r="Q19" t="s">
        <v>15</v>
      </c>
      <c r="W19" s="1" t="s">
        <v>58</v>
      </c>
      <c r="X19" s="1" t="s">
        <v>66</v>
      </c>
      <c r="AA19" s="1" t="s">
        <v>80</v>
      </c>
      <c r="AB19" s="1" t="s">
        <v>80</v>
      </c>
    </row>
    <row r="20" spans="1:28" x14ac:dyDescent="0.25">
      <c r="A20" s="1" t="str">
        <f ca="1">OFFSET($J$2,(ROW(O6)-ROW($O$2))*5+COLUMN(A19)-COLUMN($A$15),0)</f>
        <v>vMJ4RDzgoRsZOJOw97YvUN9dobPPAYHmdbekm</v>
      </c>
      <c r="B20" s="1" t="str">
        <f ca="1">OFFSET($J$2,(ROW(P6)-ROW($O$2))*5+COLUMN(B19)-COLUMN($A$15),0)</f>
        <v>D3qzE6axQEf6MgM7eq1dsOnm8bw7BrSZErLXg</v>
      </c>
      <c r="C20" s="2">
        <f ca="1">VALUE(OFFSET($J$2,(ROW(Q6)-ROW($O$2))*5+COLUMN(C19)-COLUMN($A$15),0))</f>
        <v>43237</v>
      </c>
      <c r="D20" s="1" t="str">
        <f ca="1">OFFSET($J$2,(ROW(R6)-ROW($O$2))*5+COLUMN(D19)-COLUMN($A$15),0)</f>
        <v>Zipcar</v>
      </c>
      <c r="E20" s="1">
        <f ca="1">-1*VALUE(OFFSET($J$2,(ROW(S6)-ROW($O$2))*5+COLUMN(E19)-COLUMN($A$15),0))</f>
        <v>-192.1</v>
      </c>
      <c r="F20" t="s">
        <v>62</v>
      </c>
      <c r="G20" s="1" t="str">
        <f>IF(ISNA(VLOOKUP($F20,$W$1:$X$41,2,FALSE)),"Other Expenses",VLOOKUP($F20,$W$1:$X$41,2,FALSE))</f>
        <v>Zipcar Use</v>
      </c>
      <c r="H20" s="1" t="s">
        <v>97</v>
      </c>
      <c r="J20" t="str">
        <f>IF(RIGHT(Q20,1)=",",LEFT(Q20,LEN(Q20)-1),Q20)</f>
        <v>Whole Foods</v>
      </c>
      <c r="Q20" t="s">
        <v>3</v>
      </c>
      <c r="W20" s="1" t="s">
        <v>59</v>
      </c>
      <c r="X20" s="1" t="s">
        <v>66</v>
      </c>
      <c r="AA20" s="1" t="s">
        <v>55</v>
      </c>
      <c r="AB20" s="1" t="s">
        <v>55</v>
      </c>
    </row>
    <row r="21" spans="1:28" x14ac:dyDescent="0.25">
      <c r="A21" s="1" t="str">
        <f ca="1">OFFSET($J$2,(ROW(O7)-ROW($O$2))*5+COLUMN(A20)-COLUMN($A$15),0)</f>
        <v>APwzvYj8mvs3LQLMEkoNI6pZ80qqLYt6Ey4bN</v>
      </c>
      <c r="B21" s="1" t="str">
        <f ca="1">OFFSET($J$2,(ROW(P7)-ROW($O$2))*5+COLUMN(B20)-COLUMN($A$15),0)</f>
        <v>D3qzE6axQEf6MgM7eq1dsOnm8bw7BrSZErLXg</v>
      </c>
      <c r="C21" s="2">
        <f ca="1">VALUE(OFFSET($J$2,(ROW(Q7)-ROW($O$2))*5+COLUMN(C20)-COLUMN($A$15),0))</f>
        <v>43236</v>
      </c>
      <c r="D21" s="1" t="str">
        <f ca="1">OFFSET($J$2,(ROW(R7)-ROW($O$2))*5+COLUMN(D20)-COLUMN($A$15),0)</f>
        <v>VIA RAIL 42004</v>
      </c>
      <c r="E21" s="1">
        <f ca="1">-1*VALUE(OFFSET($J$2,(ROW(S7)-ROW($O$2))*5+COLUMN(E20)-COLUMN($A$15),0))</f>
        <v>-5.25</v>
      </c>
      <c r="F21" t="s">
        <v>52</v>
      </c>
      <c r="G21" s="1" t="str">
        <f>IF(ISNA(VLOOKUP($F21,$W$1:$X$41,2,FALSE)),"Other Expenses",VLOOKUP($F21,$W$1:$X$41,2,FALSE))</f>
        <v>Other Expenses</v>
      </c>
      <c r="H21" s="1" t="s">
        <v>97</v>
      </c>
      <c r="J21" t="str">
        <f>IF(RIGHT(Q21,1)=",",LEFT(Q21,LEN(Q21)-1),Q21)</f>
        <v>3.89</v>
      </c>
      <c r="Q21" t="s">
        <v>16</v>
      </c>
      <c r="W21" s="1" t="s">
        <v>60</v>
      </c>
      <c r="X21" s="1" t="s">
        <v>66</v>
      </c>
      <c r="AA21" s="1" t="s">
        <v>62</v>
      </c>
      <c r="AB21" s="1" t="s">
        <v>62</v>
      </c>
    </row>
    <row r="22" spans="1:28" x14ac:dyDescent="0.25">
      <c r="A22" s="1" t="str">
        <f ca="1">OFFSET($J$2,(ROW(O8)-ROW($O$2))*5+COLUMN(A21)-COLUMN($A$15),0)</f>
        <v>34jpgb6nOgSDNmNRqzKgT8kB4M11q3FKjkg7X</v>
      </c>
      <c r="B22" s="1" t="str">
        <f ca="1">OFFSET($J$2,(ROW(P8)-ROW($O$2))*5+COLUMN(B21)-COLUMN($A$15),0)</f>
        <v>D3qzE6axQEf6MgM7eq1dsOnm8bw7BrSZErLXg</v>
      </c>
      <c r="C22" s="2">
        <f ca="1">VALUE(OFFSET($J$2,(ROW(Q8)-ROW($O$2))*5+COLUMN(C21)-COLUMN($A$15),0))</f>
        <v>43234</v>
      </c>
      <c r="D22" s="1" t="str">
        <f ca="1">OFFSET($J$2,(ROW(R8)-ROW($O$2))*5+COLUMN(D21)-COLUMN($A$15),0)</f>
        <v>AMAYA</v>
      </c>
      <c r="E22" s="1">
        <f ca="1">-1*VALUE(OFFSET($J$2,(ROW(S8)-ROW($O$2))*5+COLUMN(E21)-COLUMN($A$15),0))</f>
        <v>-15.05</v>
      </c>
      <c r="F22" t="s">
        <v>63</v>
      </c>
      <c r="G22" s="1" t="str">
        <f>IF(ISNA(VLOOKUP($F22,$W$1:$X$41,2,FALSE)),"Other Expenses",VLOOKUP($F22,$W$1:$X$41,2,FALSE))</f>
        <v>Eat out</v>
      </c>
      <c r="H22" s="1" t="s">
        <v>97</v>
      </c>
      <c r="J22" t="str">
        <f>IF(RIGHT(Q22,1)=",",LEFT(Q22,LEN(Q22)-1),Q22)</f>
        <v>vMJ4RDzgoRsZOJOw97YvUN9dobPPAYHmdbekm</v>
      </c>
      <c r="Q22" t="s">
        <v>17</v>
      </c>
    </row>
    <row r="23" spans="1:28" x14ac:dyDescent="0.25">
      <c r="A23" s="1" t="str">
        <f ca="1">OFFSET($J$2,(ROW(O9)-ROW($O$2))*5+COLUMN(A22)-COLUMN($A$15),0)</f>
        <v>qMKAaEzrwase9E9mnYq3UYznrVvvLPtJLM0By</v>
      </c>
      <c r="B23" s="1" t="str">
        <f ca="1">OFFSET($J$2,(ROW(P9)-ROW($O$2))*5+COLUMN(B22)-COLUMN($A$15),0)</f>
        <v>D3qzE6axQEf6MgM7eq1dsOnm8bw7BrSZErLXg</v>
      </c>
      <c r="C23" s="2">
        <f ca="1">VALUE(OFFSET($J$2,(ROW(Q9)-ROW($O$2))*5+COLUMN(C22)-COLUMN($A$15),0))</f>
        <v>43234</v>
      </c>
      <c r="D23" s="1" t="str">
        <f ca="1">OFFSET($J$2,(ROW(R9)-ROW($O$2))*5+COLUMN(D22)-COLUMN($A$15),0)</f>
        <v>Amazon</v>
      </c>
      <c r="E23" s="1">
        <f ca="1">-1*VALUE(OFFSET($J$2,(ROW(S9)-ROW($O$2))*5+COLUMN(E22)-COLUMN($A$15),0))</f>
        <v>66.13</v>
      </c>
      <c r="F23" t="s">
        <v>53</v>
      </c>
      <c r="G23" s="1" t="str">
        <f>IF(ISNA(VLOOKUP($F23,$W$1:$X$41,2,FALSE)),"Other Expenses",VLOOKUP($F23,$W$1:$X$41,2,FALSE))</f>
        <v>Shopping</v>
      </c>
      <c r="H23" s="1" t="s">
        <v>97</v>
      </c>
      <c r="J23" t="str">
        <f>IF(RIGHT(Q23,1)=",",LEFT(Q23,LEN(Q23)-1),Q23)</f>
        <v>D3qzE6axQEf6MgM7eq1dsOnm8bw7BrSZErLXg</v>
      </c>
      <c r="Q23" t="s">
        <v>1</v>
      </c>
    </row>
    <row r="24" spans="1:28" x14ac:dyDescent="0.25">
      <c r="A24" s="1" t="str">
        <f ca="1">OFFSET($J$2,(ROW(O10)-ROW($O$2))*5+COLUMN(A23)-COLUMN($A$15),0)</f>
        <v>PJOzxvNKZxhVdqdx5QrkUnqK8YEEVXtm86N14</v>
      </c>
      <c r="B24" s="1" t="str">
        <f ca="1">OFFSET($J$2,(ROW(P10)-ROW($O$2))*5+COLUMN(B23)-COLUMN($A$15),0)</f>
        <v>D3qzE6axQEf6MgM7eq1dsOnm8bw7BrSZErLXg</v>
      </c>
      <c r="C24" s="2">
        <f ca="1">VALUE(OFFSET($J$2,(ROW(Q10)-ROW($O$2))*5+COLUMN(C23)-COLUMN($A$15),0))</f>
        <v>43234</v>
      </c>
      <c r="D24" s="1" t="str">
        <f ca="1">OFFSET($J$2,(ROW(R10)-ROW($O$2))*5+COLUMN(D23)-COLUMN($A$15),0)</f>
        <v>LOBLAWS #1010</v>
      </c>
      <c r="E24" s="1">
        <f ca="1">-1*VALUE(OFFSET($J$2,(ROW(S10)-ROW($O$2))*5+COLUMN(E23)-COLUMN($A$15),0))</f>
        <v>-8.98</v>
      </c>
      <c r="F24" t="s">
        <v>51</v>
      </c>
      <c r="G24" s="1" t="str">
        <f>IF(ISNA(VLOOKUP($F24,$W$1:$X$41,2,FALSE)),"Other Expenses",VLOOKUP($F24,$W$1:$X$41,2,FALSE))</f>
        <v>Grocery</v>
      </c>
      <c r="H24" s="1" t="s">
        <v>97</v>
      </c>
      <c r="J24" t="str">
        <f>IF(RIGHT(Q24,1)=",",LEFT(Q24,LEN(Q24)-1),Q24)</f>
        <v>2018-05-17</v>
      </c>
      <c r="Q24" t="s">
        <v>15</v>
      </c>
    </row>
    <row r="25" spans="1:28" x14ac:dyDescent="0.25">
      <c r="A25" s="1" t="str">
        <f ca="1">OFFSET($J$2,(ROW(O11)-ROW($O$2))*5+COLUMN(A24)-COLUMN($A$15),0)</f>
        <v>kEzqrMmywrUOQyQeP95LFJqXoNPPg6tRAYe34</v>
      </c>
      <c r="B25" s="1" t="str">
        <f ca="1">OFFSET($J$2,(ROW(P11)-ROW($O$2))*5+COLUMN(B24)-COLUMN($A$15),0)</f>
        <v>D3qzE6axQEf6MgM7eq1dsOnm8bw7BrSZErLXg</v>
      </c>
      <c r="C25" s="2">
        <f ca="1">VALUE(OFFSET($J$2,(ROW(Q11)-ROW($O$2))*5+COLUMN(C24)-COLUMN($A$15),0))</f>
        <v>43234</v>
      </c>
      <c r="D25" s="1" t="str">
        <f ca="1">OFFSET($J$2,(ROW(R11)-ROW($O$2))*5+COLUMN(D24)-COLUMN($A$15),0)</f>
        <v>Starbucks</v>
      </c>
      <c r="E25" s="1">
        <f ca="1">-1*VALUE(OFFSET($J$2,(ROW(S11)-ROW($O$2))*5+COLUMN(E24)-COLUMN($A$15),0))</f>
        <v>-5.03</v>
      </c>
      <c r="F25" t="s">
        <v>63</v>
      </c>
      <c r="G25" s="1" t="str">
        <f>IF(ISNA(VLOOKUP($F25,$W$1:$X$41,2,FALSE)),"Other Expenses",VLOOKUP($F25,$W$1:$X$41,2,FALSE))</f>
        <v>Eat out</v>
      </c>
      <c r="H25" s="1" t="s">
        <v>97</v>
      </c>
      <c r="J25" t="str">
        <f>IF(RIGHT(Q25,1)=",",LEFT(Q25,LEN(Q25)-1),Q25)</f>
        <v>Zipcar</v>
      </c>
      <c r="Q25" t="s">
        <v>18</v>
      </c>
    </row>
    <row r="26" spans="1:28" x14ac:dyDescent="0.25">
      <c r="A26" s="1" t="str">
        <f ca="1">OFFSET($J$2,(ROW(O12)-ROW($O$2))*5+COLUMN(A25)-COLUMN($A$15),0)</f>
        <v>BqLz6drxN6cxmzm5Z9ndIoLeza445bt90Xbdy</v>
      </c>
      <c r="B26" s="1" t="str">
        <f ca="1">OFFSET($J$2,(ROW(P12)-ROW($O$2))*5+COLUMN(B25)-COLUMN($A$15),0)</f>
        <v>D3qzE6axQEf6MgM7eq1dsOnm8bw7BrSZErLXg</v>
      </c>
      <c r="C26" s="2">
        <f ca="1">VALUE(OFFSET($J$2,(ROW(Q12)-ROW($O$2))*5+COLUMN(C25)-COLUMN($A$15),0))</f>
        <v>43234</v>
      </c>
      <c r="D26" s="1" t="str">
        <f ca="1">OFFSET($J$2,(ROW(R12)-ROW($O$2))*5+COLUMN(D25)-COLUMN($A$15),0)</f>
        <v>Whole Foods</v>
      </c>
      <c r="E26" s="1">
        <f ca="1">-1*VALUE(OFFSET($J$2,(ROW(S12)-ROW($O$2))*5+COLUMN(E25)-COLUMN($A$15),0))</f>
        <v>-58.2</v>
      </c>
      <c r="F26" t="s">
        <v>51</v>
      </c>
      <c r="G26" s="1" t="str">
        <f>IF(ISNA(VLOOKUP($F26,$W$1:$X$41,2,FALSE)),"Other Expenses",VLOOKUP($F26,$W$1:$X$41,2,FALSE))</f>
        <v>Grocery</v>
      </c>
      <c r="H26" s="1" t="s">
        <v>97</v>
      </c>
      <c r="J26" t="str">
        <f>IF(RIGHT(Q26,1)=",",LEFT(Q26,LEN(Q26)-1),Q26)</f>
        <v>192.1</v>
      </c>
      <c r="Q26" t="s">
        <v>19</v>
      </c>
    </row>
    <row r="27" spans="1:28" x14ac:dyDescent="0.25">
      <c r="A27" s="1" t="str">
        <f ca="1">OFFSET($J$2,(ROW(O13)-ROW($O$2))*5+COLUMN(A26)-COLUMN($A$15),0)</f>
        <v>KjJzD3bP9DhoqeqBzdknUL56wxAAX8FQBbo1e</v>
      </c>
      <c r="B27" s="1" t="str">
        <f ca="1">OFFSET($J$2,(ROW(P13)-ROW($O$2))*5+COLUMN(B26)-COLUMN($A$15),0)</f>
        <v>D3qzE6axQEf6MgM7eq1dsOnm8bw7BrSZErLXg</v>
      </c>
      <c r="C27" s="2">
        <f ca="1">VALUE(OFFSET($J$2,(ROW(Q13)-ROW($O$2))*5+COLUMN(C26)-COLUMN($A$15),0))</f>
        <v>43234</v>
      </c>
      <c r="D27" s="1" t="str">
        <f ca="1">OFFSET($J$2,(ROW(R13)-ROW($O$2))*5+COLUMN(D26)-COLUMN($A$15),0)</f>
        <v>Zipcar</v>
      </c>
      <c r="E27" s="1">
        <f ca="1">-1*VALUE(OFFSET($J$2,(ROW(S13)-ROW($O$2))*5+COLUMN(E26)-COLUMN($A$15),0))</f>
        <v>-7.04</v>
      </c>
      <c r="F27" t="s">
        <v>62</v>
      </c>
      <c r="G27" s="1" t="str">
        <f>IF(ISNA(VLOOKUP($F27,$W$1:$X$41,2,FALSE)),"Other Expenses",VLOOKUP($F27,$W$1:$X$41,2,FALSE))</f>
        <v>Zipcar Use</v>
      </c>
      <c r="H27" s="1" t="s">
        <v>97</v>
      </c>
      <c r="J27" t="str">
        <f>IF(RIGHT(Q27,1)=",",LEFT(Q27,LEN(Q27)-1),Q27)</f>
        <v>APwzvYj8mvs3LQLMEkoNI6pZ80qqLYt6Ey4bN</v>
      </c>
      <c r="Q27" t="s">
        <v>20</v>
      </c>
    </row>
    <row r="28" spans="1:28" x14ac:dyDescent="0.25">
      <c r="A28" s="1" t="str">
        <f ca="1">OFFSET($J$2,(ROW(O14)-ROW($O$2))*5+COLUMN(A27)-COLUMN($A$15),0)</f>
        <v>yMgJmqz47ms35N5ma6OrIYKVPAqq9JtOn8B3v</v>
      </c>
      <c r="B28" s="1" t="str">
        <f ca="1">OFFSET($J$2,(ROW(P14)-ROW($O$2))*5+COLUMN(B27)-COLUMN($A$15),0)</f>
        <v>D3qzE6axQEf6MgM7eq1dsOnm8bw7BrSZErLXg</v>
      </c>
      <c r="C28" s="2">
        <f ca="1">VALUE(OFFSET($J$2,(ROW(Q14)-ROW($O$2))*5+COLUMN(C27)-COLUMN($A$15),0))</f>
        <v>43234</v>
      </c>
      <c r="D28" s="1" t="str">
        <f ca="1">OFFSET($J$2,(ROW(R14)-ROW($O$2))*5+COLUMN(D27)-COLUMN($A$15),0)</f>
        <v>Zipcar</v>
      </c>
      <c r="E28" s="1">
        <f ca="1">-1*VALUE(OFFSET($J$2,(ROW(S14)-ROW($O$2))*5+COLUMN(E27)-COLUMN($A$15),0))</f>
        <v>-7.91</v>
      </c>
      <c r="F28" t="s">
        <v>69</v>
      </c>
      <c r="G28" s="1" t="str">
        <f>IF(ISNA(VLOOKUP($F28,$W$1:$X$41,2,FALSE)),"Other Expenses",VLOOKUP($F28,$W$1:$X$41,2,FALSE))</f>
        <v>Fixed Expenses</v>
      </c>
      <c r="H28" s="1" t="s">
        <v>97</v>
      </c>
      <c r="J28" t="str">
        <f>IF(RIGHT(Q28,1)=",",LEFT(Q28,LEN(Q28)-1),Q28)</f>
        <v>D3qzE6axQEf6MgM7eq1dsOnm8bw7BrSZErLXg</v>
      </c>
      <c r="Q28" t="s">
        <v>1</v>
      </c>
    </row>
    <row r="29" spans="1:28" x14ac:dyDescent="0.25">
      <c r="A29" s="1" t="str">
        <f ca="1">OFFSET($J$2,(ROW(O15)-ROW($O$2))*5+COLUMN(A28)-COLUMN($A$15),0)</f>
        <v>1jkpARdnzAh3LELeqMVrI3Zrpz77EnFmJZ7jJ</v>
      </c>
      <c r="B29" s="1" t="str">
        <f ca="1">OFFSET($J$2,(ROW(P15)-ROW($O$2))*5+COLUMN(B28)-COLUMN($A$15),0)</f>
        <v>D3qzE6axQEf6MgM7eq1dsOnm8bw7BrSZErLXg</v>
      </c>
      <c r="C29" s="2">
        <f ca="1">VALUE(OFFSET($J$2,(ROW(Q15)-ROW($O$2))*5+COLUMN(C28)-COLUMN($A$15),0))</f>
        <v>43227</v>
      </c>
      <c r="D29" s="1" t="str">
        <f ca="1">OFFSET($J$2,(ROW(R15)-ROW($O$2))*5+COLUMN(D28)-COLUMN($A$15),0)</f>
        <v>PRESTO SHEPPARD RELOAD</v>
      </c>
      <c r="E29" s="1">
        <f ca="1">-1*VALUE(OFFSET($J$2,(ROW(S15)-ROW($O$2))*5+COLUMN(E28)-COLUMN($A$15),0))</f>
        <v>-120</v>
      </c>
      <c r="F29" t="s">
        <v>55</v>
      </c>
      <c r="G29" s="1" t="str">
        <f>IF(ISNA(VLOOKUP($F29,$W$1:$X$41,2,FALSE)),"Other Expenses",VLOOKUP($F29,$W$1:$X$41,2,FALSE))</f>
        <v>TTC/Pub. Trnst</v>
      </c>
      <c r="H29" s="1" t="s">
        <v>97</v>
      </c>
      <c r="J29" t="str">
        <f>IF(RIGHT(Q29,1)=",",LEFT(Q29,LEN(Q29)-1),Q29)</f>
        <v>2018-05-16</v>
      </c>
      <c r="Q29" t="s">
        <v>21</v>
      </c>
    </row>
    <row r="30" spans="1:28" x14ac:dyDescent="0.25">
      <c r="A30" s="1" t="str">
        <f ca="1">OFFSET($J$2,(ROW(O16)-ROW($O$2))*5+COLUMN(A29)-COLUMN($A$15),0)</f>
        <v>LrZz1ygqm1cvzJzOrwABUEKvAZVVPzH03QOmX</v>
      </c>
      <c r="B30" s="1" t="str">
        <f ca="1">OFFSET($J$2,(ROW(P16)-ROW($O$2))*5+COLUMN(B29)-COLUMN($A$15),0)</f>
        <v>D3qzE6axQEf6MgM7eq1dsOnm8bw7BrSZErLXg</v>
      </c>
      <c r="C30" s="2">
        <f ca="1">VALUE(OFFSET($J$2,(ROW(Q16)-ROW($O$2))*5+COLUMN(C29)-COLUMN($A$15),0))</f>
        <v>43227</v>
      </c>
      <c r="D30" s="1" t="str">
        <f ca="1">OFFSET($J$2,(ROW(R16)-ROW($O$2))*5+COLUMN(D29)-COLUMN($A$15),0)</f>
        <v>Whole Foods</v>
      </c>
      <c r="E30" s="1">
        <f ca="1">-1*VALUE(OFFSET($J$2,(ROW(S16)-ROW($O$2))*5+COLUMN(E29)-COLUMN($A$15),0))</f>
        <v>-22.9</v>
      </c>
      <c r="F30" t="s">
        <v>51</v>
      </c>
      <c r="G30" s="1" t="str">
        <f>IF(ISNA(VLOOKUP($F30,$W$1:$X$41,2,FALSE)),"Other Expenses",VLOOKUP($F30,$W$1:$X$41,2,FALSE))</f>
        <v>Grocery</v>
      </c>
      <c r="H30" s="1" t="s">
        <v>97</v>
      </c>
      <c r="J30" t="str">
        <f>IF(RIGHT(Q30,1)=",",LEFT(Q30,LEN(Q30)-1),Q30)</f>
        <v>VIA RAIL 42004</v>
      </c>
      <c r="Q30" t="s">
        <v>22</v>
      </c>
    </row>
    <row r="31" spans="1:28" x14ac:dyDescent="0.25">
      <c r="A31" s="1" t="str">
        <f ca="1">OFFSET($J$2,(ROW(O17)-ROW($O$2))*5+COLUMN(A30)-COLUMN($A$15),0)</f>
        <v>D3qzE6axQEf6MgM7eq1dsOJBx0mmKqhZErLVm</v>
      </c>
      <c r="B31" s="1" t="str">
        <f ca="1">OFFSET($J$2,(ROW(P17)-ROW($O$2))*5+COLUMN(B30)-COLUMN($A$15),0)</f>
        <v>D3qzE6axQEf6MgM7eq1dsOnm8bw7BrSZErLXg</v>
      </c>
      <c r="C31" s="2">
        <f ca="1">VALUE(OFFSET($J$2,(ROW(Q17)-ROW($O$2))*5+COLUMN(C30)-COLUMN($A$15),0))</f>
        <v>43227</v>
      </c>
      <c r="D31" s="1" t="str">
        <f ca="1">OFFSET($J$2,(ROW(R17)-ROW($O$2))*5+COLUMN(D30)-COLUMN($A$15),0)</f>
        <v>Whole Foods</v>
      </c>
      <c r="E31" s="1">
        <f ca="1">-1*VALUE(OFFSET($J$2,(ROW(S17)-ROW($O$2))*5+COLUMN(E30)-COLUMN($A$15),0))</f>
        <v>-34.99</v>
      </c>
      <c r="F31" t="s">
        <v>51</v>
      </c>
      <c r="G31" s="1" t="str">
        <f>IF(ISNA(VLOOKUP($F31,$W$1:$X$41,2,FALSE)),"Other Expenses",VLOOKUP($F31,$W$1:$X$41,2,FALSE))</f>
        <v>Grocery</v>
      </c>
      <c r="H31" s="1" t="s">
        <v>97</v>
      </c>
      <c r="J31" t="str">
        <f>IF(RIGHT(Q31,1)=",",LEFT(Q31,LEN(Q31)-1),Q31)</f>
        <v>5.25</v>
      </c>
      <c r="Q31" t="s">
        <v>23</v>
      </c>
    </row>
    <row r="32" spans="1:28" x14ac:dyDescent="0.25">
      <c r="A32" s="1">
        <f ca="1">OFFSET($J$2,(ROW(O18)-ROW($O$2))*5+COLUMN(A31)-COLUMN($A$15),0)</f>
        <v>0</v>
      </c>
      <c r="B32" s="1">
        <f ca="1">OFFSET($J$2,(ROW(P18)-ROW($O$2))*5+COLUMN(B31)-COLUMN($A$15),0)</f>
        <v>0</v>
      </c>
      <c r="C32" s="2">
        <f ca="1">VALUE(OFFSET($J$2,(ROW(Q18)-ROW($O$2))*5+COLUMN(C31)-COLUMN($A$15),0))</f>
        <v>43229</v>
      </c>
      <c r="D32" s="1" t="str">
        <f ca="1">OFFSET($J$2,(ROW(R18)-ROW($O$2))*5+COLUMN(D31)-COLUMN($A$15),0)</f>
        <v>UBER TRIP 4XCLZ</v>
      </c>
      <c r="E32" s="1">
        <f ca="1">-1*VALUE(OFFSET($J$2,(ROW(S18)-ROW($O$2))*5+COLUMN(E31)-COLUMN($A$15),0))</f>
        <v>-13.29</v>
      </c>
      <c r="F32" t="s">
        <v>55</v>
      </c>
      <c r="G32" s="1" t="str">
        <f>IF(ISNA(VLOOKUP($F32,$W$1:$X$41,2,FALSE)),"Other Expenses",VLOOKUP($F32,$W$1:$X$41,2,FALSE))</f>
        <v>TTC/Pub. Trnst</v>
      </c>
      <c r="H32" t="s">
        <v>98</v>
      </c>
      <c r="J32" t="str">
        <f>IF(RIGHT(Q32,1)=",",LEFT(Q32,LEN(Q32)-1),Q32)</f>
        <v>34jpgb6nOgSDNmNRqzKgT8kB4M11q3FKjkg7X</v>
      </c>
      <c r="Q32" t="s">
        <v>24</v>
      </c>
    </row>
    <row r="33" spans="1:17" x14ac:dyDescent="0.25">
      <c r="A33" s="1">
        <f ca="1">OFFSET($J$2,(ROW(O19)-ROW($O$2))*5+COLUMN(A32)-COLUMN($A$15),0)</f>
        <v>0</v>
      </c>
      <c r="B33" s="1">
        <f ca="1">OFFSET($J$2,(ROW(P19)-ROW($O$2))*5+COLUMN(B32)-COLUMN($A$15),0)</f>
        <v>0</v>
      </c>
      <c r="C33" s="2">
        <f ca="1">VALUE(OFFSET($J$2,(ROW(Q19)-ROW($O$2))*5+COLUMN(C32)-COLUMN($A$15),0))</f>
        <v>43229</v>
      </c>
      <c r="D33" s="1" t="str">
        <f ca="1">OFFSET($J$2,(ROW(R19)-ROW($O$2))*5+COLUMN(D32)-COLUMN($A$15),0)</f>
        <v>TRIANGLE PHYSIO</v>
      </c>
      <c r="E33" s="1">
        <f ca="1">-1*VALUE(OFFSET($J$2,(ROW(S19)-ROW($O$2))*5+COLUMN(E32)-COLUMN($A$15),0))</f>
        <v>-84.75</v>
      </c>
      <c r="F33" t="s">
        <v>54</v>
      </c>
      <c r="G33" s="1" t="str">
        <f>IF(ISNA(VLOOKUP($F33,$W$1:$X$41,2,FALSE)),"Other Expenses",VLOOKUP($F33,$W$1:$X$41,2,FALSE))</f>
        <v>Massage</v>
      </c>
      <c r="H33" t="s">
        <v>98</v>
      </c>
      <c r="J33" t="str">
        <f>IF(RIGHT(Q33,1)=",",LEFT(Q33,LEN(Q33)-1),Q33)</f>
        <v>D3qzE6axQEf6MgM7eq1dsOnm8bw7BrSZErLXg</v>
      </c>
      <c r="Q33" t="s">
        <v>1</v>
      </c>
    </row>
    <row r="34" spans="1:17" x14ac:dyDescent="0.25">
      <c r="A34" s="1">
        <f ca="1">OFFSET($J$2,(ROW(O20)-ROW($O$2))*5+COLUMN(A33)-COLUMN($A$15),0)</f>
        <v>0</v>
      </c>
      <c r="B34" s="1">
        <f ca="1">OFFSET($J$2,(ROW(P20)-ROW($O$2))*5+COLUMN(B33)-COLUMN($A$15),0)</f>
        <v>0</v>
      </c>
      <c r="C34" s="2">
        <f ca="1">VALUE(OFFSET($J$2,(ROW(Q20)-ROW($O$2))*5+COLUMN(C33)-COLUMN($A$15),0))</f>
        <v>43231</v>
      </c>
      <c r="D34" s="1" t="str">
        <f ca="1">OFFSET($J$2,(ROW(R20)-ROW($O$2))*5+COLUMN(D33)-COLUMN($A$15),0)</f>
        <v>LOBLAWS #1010</v>
      </c>
      <c r="E34" s="1">
        <f ca="1">-1*VALUE(OFFSET($J$2,(ROW(S20)-ROW($O$2))*5+COLUMN(E33)-COLUMN($A$15),0))</f>
        <v>-9.65</v>
      </c>
      <c r="F34" t="s">
        <v>51</v>
      </c>
      <c r="G34" s="1" t="str">
        <f>IF(ISNA(VLOOKUP($F34,$W$1:$X$41,2,FALSE)),"Other Expenses",VLOOKUP($F34,$W$1:$X$41,2,FALSE))</f>
        <v>Grocery</v>
      </c>
      <c r="H34" t="s">
        <v>98</v>
      </c>
      <c r="J34" t="str">
        <f>IF(RIGHT(Q34,1)=",",LEFT(Q34,LEN(Q34)-1),Q34)</f>
        <v>2018-05-14</v>
      </c>
      <c r="Q34" t="s">
        <v>25</v>
      </c>
    </row>
    <row r="35" spans="1:17" x14ac:dyDescent="0.25">
      <c r="A35" s="1">
        <f ca="1">OFFSET($J$2,(ROW(O21)-ROW($O$2))*5+COLUMN(A34)-COLUMN($A$15),0)</f>
        <v>0</v>
      </c>
      <c r="B35" s="1">
        <f ca="1">OFFSET($J$2,(ROW(P21)-ROW($O$2))*5+COLUMN(B34)-COLUMN($A$15),0)</f>
        <v>0</v>
      </c>
      <c r="C35" s="2">
        <f ca="1">VALUE(OFFSET($J$2,(ROW(Q21)-ROW($O$2))*5+COLUMN(C34)-COLUMN($A$15),0))</f>
        <v>0</v>
      </c>
      <c r="D35" s="1">
        <f ca="1">OFFSET($J$2,(ROW(R21)-ROW($O$2))*5+COLUMN(D34)-COLUMN($A$15),0)</f>
        <v>0</v>
      </c>
      <c r="E35" s="1">
        <f ca="1">-1*VALUE(OFFSET($J$2,(ROW(S21)-ROW($O$2))*5+COLUMN(E34)-COLUMN($A$15),0))</f>
        <v>0</v>
      </c>
      <c r="G35" s="1" t="str">
        <f>IF(ISNA(VLOOKUP($F35,$W$1:$X$41,2,FALSE)),"Other Expenses",VLOOKUP($F35,$W$1:$X$41,2,FALSE))</f>
        <v>Other Expenses</v>
      </c>
      <c r="J35" t="str">
        <f>IF(RIGHT(Q35,1)=",",LEFT(Q35,LEN(Q35)-1),Q35)</f>
        <v>AMAYA</v>
      </c>
      <c r="Q35" t="s">
        <v>26</v>
      </c>
    </row>
    <row r="36" spans="1:17" x14ac:dyDescent="0.25">
      <c r="A36" s="1">
        <f ca="1">OFFSET($J$2,(ROW(O22)-ROW($O$2))*5+COLUMN(A35)-COLUMN($A$15),0)</f>
        <v>0</v>
      </c>
      <c r="B36" s="1">
        <f ca="1">OFFSET($J$2,(ROW(P22)-ROW($O$2))*5+COLUMN(B35)-COLUMN($A$15),0)</f>
        <v>0</v>
      </c>
      <c r="C36" s="2">
        <f ca="1">VALUE(OFFSET($J$2,(ROW(Q22)-ROW($O$2))*5+COLUMN(C35)-COLUMN($A$15),0))</f>
        <v>0</v>
      </c>
      <c r="D36" s="1">
        <f ca="1">OFFSET($J$2,(ROW(R22)-ROW($O$2))*5+COLUMN(D35)-COLUMN($A$15),0)</f>
        <v>0</v>
      </c>
      <c r="E36" s="1">
        <f ca="1">-1*VALUE(OFFSET($J$2,(ROW(S22)-ROW($O$2))*5+COLUMN(E35)-COLUMN($A$15),0))</f>
        <v>0</v>
      </c>
      <c r="G36" s="1" t="str">
        <f>IF(ISNA(VLOOKUP($F36,$W$1:$X$41,2,FALSE)),"Other Expenses",VLOOKUP($F36,$W$1:$X$41,2,FALSE))</f>
        <v>Other Expenses</v>
      </c>
      <c r="J36" t="str">
        <f>IF(RIGHT(Q36,1)=",",LEFT(Q36,LEN(Q36)-1),Q36)</f>
        <v>15.05</v>
      </c>
      <c r="Q36" t="s">
        <v>27</v>
      </c>
    </row>
    <row r="37" spans="1:17" x14ac:dyDescent="0.25">
      <c r="A37" s="1">
        <f ca="1">OFFSET($J$2,(ROW(O23)-ROW($O$2))*5+COLUMN(A36)-COLUMN($A$15),0)</f>
        <v>0</v>
      </c>
      <c r="B37" s="1">
        <f ca="1">OFFSET($J$2,(ROW(P23)-ROW($O$2))*5+COLUMN(B36)-COLUMN($A$15),0)</f>
        <v>0</v>
      </c>
      <c r="C37" s="2">
        <f ca="1">VALUE(OFFSET($J$2,(ROW(Q23)-ROW($O$2))*5+COLUMN(C36)-COLUMN($A$15),0))</f>
        <v>0</v>
      </c>
      <c r="D37" s="1">
        <f ca="1">OFFSET($J$2,(ROW(R23)-ROW($O$2))*5+COLUMN(D36)-COLUMN($A$15),0)</f>
        <v>0</v>
      </c>
      <c r="E37" s="1">
        <f ca="1">-1*VALUE(OFFSET($J$2,(ROW(S23)-ROW($O$2))*5+COLUMN(E36)-COLUMN($A$15),0))</f>
        <v>0</v>
      </c>
      <c r="G37" s="1" t="str">
        <f>IF(ISNA(VLOOKUP($F37,$W$1:$X$41,2,FALSE)),"Other Expenses",VLOOKUP($F37,$W$1:$X$41,2,FALSE))</f>
        <v>Other Expenses</v>
      </c>
      <c r="J37" t="str">
        <f>IF(RIGHT(Q37,1)=",",LEFT(Q37,LEN(Q37)-1),Q37)</f>
        <v>qMKAaEzrwase9E9mnYq3UYznrVvvLPtJLM0By</v>
      </c>
      <c r="Q37" t="s">
        <v>28</v>
      </c>
    </row>
    <row r="38" spans="1:17" x14ac:dyDescent="0.25">
      <c r="A38" s="1">
        <f ca="1">OFFSET($J$2,(ROW(O24)-ROW($O$2))*5+COLUMN(A37)-COLUMN($A$15),0)</f>
        <v>0</v>
      </c>
      <c r="B38" s="1">
        <f ca="1">OFFSET($J$2,(ROW(P24)-ROW($O$2))*5+COLUMN(B37)-COLUMN($A$15),0)</f>
        <v>0</v>
      </c>
      <c r="C38" s="2">
        <f ca="1">VALUE(OFFSET($J$2,(ROW(Q24)-ROW($O$2))*5+COLUMN(C37)-COLUMN($A$15),0))</f>
        <v>0</v>
      </c>
      <c r="D38" s="1">
        <f ca="1">OFFSET($J$2,(ROW(R24)-ROW($O$2))*5+COLUMN(D37)-COLUMN($A$15),0)</f>
        <v>0</v>
      </c>
      <c r="E38" s="1">
        <f ca="1">-1*VALUE(OFFSET($J$2,(ROW(S24)-ROW($O$2))*5+COLUMN(E37)-COLUMN($A$15),0))</f>
        <v>0</v>
      </c>
      <c r="G38" s="1" t="str">
        <f>IF(ISNA(VLOOKUP($F38,$W$1:$X$41,2,FALSE)),"Other Expenses",VLOOKUP($F38,$W$1:$X$41,2,FALSE))</f>
        <v>Other Expenses</v>
      </c>
      <c r="J38" t="str">
        <f>IF(RIGHT(Q38,1)=",",LEFT(Q38,LEN(Q38)-1),Q38)</f>
        <v>D3qzE6axQEf6MgM7eq1dsOnm8bw7BrSZErLXg</v>
      </c>
      <c r="Q38" t="s">
        <v>1</v>
      </c>
    </row>
    <row r="39" spans="1:17" x14ac:dyDescent="0.25">
      <c r="A39" s="1">
        <f ca="1">OFFSET($J$2,(ROW(O25)-ROW($O$2))*5+COLUMN(A38)-COLUMN($A$15),0)</f>
        <v>0</v>
      </c>
      <c r="B39" s="1">
        <f ca="1">OFFSET($J$2,(ROW(P25)-ROW($O$2))*5+COLUMN(B38)-COLUMN($A$15),0)</f>
        <v>0</v>
      </c>
      <c r="C39" s="2">
        <f ca="1">VALUE(OFFSET($J$2,(ROW(Q25)-ROW($O$2))*5+COLUMN(C38)-COLUMN($A$15),0))</f>
        <v>0</v>
      </c>
      <c r="D39" s="1">
        <f ca="1">OFFSET($J$2,(ROW(R25)-ROW($O$2))*5+COLUMN(D38)-COLUMN($A$15),0)</f>
        <v>0</v>
      </c>
      <c r="E39" s="1">
        <f ca="1">-1*VALUE(OFFSET($J$2,(ROW(S25)-ROW($O$2))*5+COLUMN(E38)-COLUMN($A$15),0))</f>
        <v>0</v>
      </c>
      <c r="G39" s="1" t="str">
        <f>IF(ISNA(VLOOKUP($F39,$W$1:$X$41,2,FALSE)),"Other Expenses",VLOOKUP($F39,$W$1:$X$41,2,FALSE))</f>
        <v>Other Expenses</v>
      </c>
      <c r="J39" t="str">
        <f>IF(RIGHT(Q39,1)=",",LEFT(Q39,LEN(Q39)-1),Q39)</f>
        <v>2018-05-14</v>
      </c>
      <c r="Q39" t="s">
        <v>25</v>
      </c>
    </row>
    <row r="40" spans="1:17" x14ac:dyDescent="0.25">
      <c r="A40" s="1">
        <f ca="1">OFFSET($J$2,(ROW(O26)-ROW($O$2))*5+COLUMN(A39)-COLUMN($A$15),0)</f>
        <v>0</v>
      </c>
      <c r="B40" s="1">
        <f ca="1">OFFSET($J$2,(ROW(P26)-ROW($O$2))*5+COLUMN(B39)-COLUMN($A$15),0)</f>
        <v>0</v>
      </c>
      <c r="C40" s="2">
        <f ca="1">VALUE(OFFSET($J$2,(ROW(Q26)-ROW($O$2))*5+COLUMN(C39)-COLUMN($A$15),0))</f>
        <v>0</v>
      </c>
      <c r="D40" s="1">
        <f ca="1">OFFSET($J$2,(ROW(R26)-ROW($O$2))*5+COLUMN(D39)-COLUMN($A$15),0)</f>
        <v>0</v>
      </c>
      <c r="E40" s="1">
        <f ca="1">-1*VALUE(OFFSET($J$2,(ROW(S26)-ROW($O$2))*5+COLUMN(E39)-COLUMN($A$15),0))</f>
        <v>0</v>
      </c>
      <c r="G40" s="1" t="str">
        <f>IF(ISNA(VLOOKUP($F40,$W$1:$X$41,2,FALSE)),"Other Expenses",VLOOKUP($F40,$W$1:$X$41,2,FALSE))</f>
        <v>Other Expenses</v>
      </c>
      <c r="J40" t="str">
        <f>IF(RIGHT(Q40,1)=",",LEFT(Q40,LEN(Q40)-1),Q40)</f>
        <v>Amazon</v>
      </c>
      <c r="Q40" t="s">
        <v>29</v>
      </c>
    </row>
    <row r="41" spans="1:17" x14ac:dyDescent="0.25">
      <c r="A41" s="1">
        <f ca="1">OFFSET($J$2,(ROW(O27)-ROW($O$2))*5+COLUMN(A40)-COLUMN($A$15),0)</f>
        <v>0</v>
      </c>
      <c r="B41" s="1">
        <f ca="1">OFFSET($J$2,(ROW(P27)-ROW($O$2))*5+COLUMN(B40)-COLUMN($A$15),0)</f>
        <v>0</v>
      </c>
      <c r="C41" s="2">
        <f ca="1">VALUE(OFFSET($J$2,(ROW(Q27)-ROW($O$2))*5+COLUMN(C40)-COLUMN($A$15),0))</f>
        <v>0</v>
      </c>
      <c r="D41" s="1">
        <f ca="1">OFFSET($J$2,(ROW(R27)-ROW($O$2))*5+COLUMN(D40)-COLUMN($A$15),0)</f>
        <v>0</v>
      </c>
      <c r="E41" s="1">
        <f ca="1">-1*VALUE(OFFSET($J$2,(ROW(S27)-ROW($O$2))*5+COLUMN(E40)-COLUMN($A$15),0))</f>
        <v>0</v>
      </c>
      <c r="G41" s="1" t="str">
        <f>IF(ISNA(VLOOKUP($F41,$W$1:$X$41,2,FALSE)),"Other Expenses",VLOOKUP($F41,$W$1:$X$41,2,FALSE))</f>
        <v>Other Expenses</v>
      </c>
      <c r="J41" t="str">
        <f>IF(RIGHT(Q41,1)=",",LEFT(Q41,LEN(Q41)-1),Q41)</f>
        <v>-66.13</v>
      </c>
      <c r="Q41" t="s">
        <v>30</v>
      </c>
    </row>
    <row r="42" spans="1:17" x14ac:dyDescent="0.25">
      <c r="A42" s="1">
        <f ca="1">OFFSET($J$2,(ROW(O28)-ROW($O$2))*5+COLUMN(A41)-COLUMN($A$15),0)</f>
        <v>0</v>
      </c>
      <c r="B42" s="1">
        <f ca="1">OFFSET($J$2,(ROW(P28)-ROW($O$2))*5+COLUMN(B41)-COLUMN($A$15),0)</f>
        <v>0</v>
      </c>
      <c r="C42" s="2">
        <f ca="1">VALUE(OFFSET($J$2,(ROW(Q28)-ROW($O$2))*5+COLUMN(C41)-COLUMN($A$15),0))</f>
        <v>0</v>
      </c>
      <c r="D42" s="1">
        <f ca="1">OFFSET($J$2,(ROW(R28)-ROW($O$2))*5+COLUMN(D41)-COLUMN($A$15),0)</f>
        <v>0</v>
      </c>
      <c r="E42" s="1">
        <f ca="1">-1*VALUE(OFFSET($J$2,(ROW(S28)-ROW($O$2))*5+COLUMN(E41)-COLUMN($A$15),0))</f>
        <v>0</v>
      </c>
      <c r="G42" s="1" t="str">
        <f>IF(ISNA(VLOOKUP($F42,$W$1:$X$41,2,FALSE)),"Other Expenses",VLOOKUP($F42,$W$1:$X$41,2,FALSE))</f>
        <v>Other Expenses</v>
      </c>
      <c r="J42" t="str">
        <f>IF(RIGHT(Q42,1)=",",LEFT(Q42,LEN(Q42)-1),Q42)</f>
        <v>PJOzxvNKZxhVdqdx5QrkUnqK8YEEVXtm86N14</v>
      </c>
      <c r="Q42" t="s">
        <v>31</v>
      </c>
    </row>
    <row r="43" spans="1:17" x14ac:dyDescent="0.25">
      <c r="A43" s="1">
        <f ca="1">OFFSET($J$2,(ROW(O29)-ROW($O$2))*5+COLUMN(A42)-COLUMN($A$15),0)</f>
        <v>0</v>
      </c>
      <c r="B43" s="1">
        <f ca="1">OFFSET($J$2,(ROW(P29)-ROW($O$2))*5+COLUMN(B42)-COLUMN($A$15),0)</f>
        <v>0</v>
      </c>
      <c r="C43" s="2">
        <f ca="1">VALUE(OFFSET($J$2,(ROW(Q29)-ROW($O$2))*5+COLUMN(C42)-COLUMN($A$15),0))</f>
        <v>0</v>
      </c>
      <c r="D43" s="1">
        <f ca="1">OFFSET($J$2,(ROW(R29)-ROW($O$2))*5+COLUMN(D42)-COLUMN($A$15),0)</f>
        <v>0</v>
      </c>
      <c r="E43" s="1">
        <f ca="1">-1*VALUE(OFFSET($J$2,(ROW(S29)-ROW($O$2))*5+COLUMN(E42)-COLUMN($A$15),0))</f>
        <v>0</v>
      </c>
      <c r="G43" s="1" t="str">
        <f>IF(ISNA(VLOOKUP($F43,$W$1:$X$41,2,FALSE)),"Other Expenses",VLOOKUP($F43,$W$1:$X$41,2,FALSE))</f>
        <v>Other Expenses</v>
      </c>
      <c r="J43" t="str">
        <f>IF(RIGHT(Q43,1)=",",LEFT(Q43,LEN(Q43)-1),Q43)</f>
        <v>D3qzE6axQEf6MgM7eq1dsOnm8bw7BrSZErLXg</v>
      </c>
      <c r="Q43" t="s">
        <v>1</v>
      </c>
    </row>
    <row r="44" spans="1:17" x14ac:dyDescent="0.25">
      <c r="A44" s="1">
        <f ca="1">OFFSET($J$2,(ROW(O30)-ROW($O$2))*5+COLUMN(A43)-COLUMN($A$15),0)</f>
        <v>0</v>
      </c>
      <c r="B44" s="1">
        <f ca="1">OFFSET($J$2,(ROW(P30)-ROW($O$2))*5+COLUMN(B43)-COLUMN($A$15),0)</f>
        <v>0</v>
      </c>
      <c r="C44" s="2">
        <f ca="1">VALUE(OFFSET($J$2,(ROW(Q30)-ROW($O$2))*5+COLUMN(C43)-COLUMN($A$15),0))</f>
        <v>0</v>
      </c>
      <c r="D44" s="1">
        <f ca="1">OFFSET($J$2,(ROW(R30)-ROW($O$2))*5+COLUMN(D43)-COLUMN($A$15),0)</f>
        <v>0</v>
      </c>
      <c r="E44" s="1">
        <f ca="1">-1*VALUE(OFFSET($J$2,(ROW(S30)-ROW($O$2))*5+COLUMN(E43)-COLUMN($A$15),0))</f>
        <v>0</v>
      </c>
      <c r="G44" s="1" t="str">
        <f>IF(ISNA(VLOOKUP($F44,$W$1:$X$41,2,FALSE)),"Other Expenses",VLOOKUP($F44,$W$1:$X$41,2,FALSE))</f>
        <v>Other Expenses</v>
      </c>
      <c r="J44" t="str">
        <f>IF(RIGHT(Q44,1)=",",LEFT(Q44,LEN(Q44)-1),Q44)</f>
        <v>2018-05-14</v>
      </c>
      <c r="Q44" t="s">
        <v>25</v>
      </c>
    </row>
    <row r="45" spans="1:17" x14ac:dyDescent="0.25">
      <c r="A45" s="1">
        <f ca="1">OFFSET($J$2,(ROW(O31)-ROW($O$2))*5+COLUMN(A44)-COLUMN($A$15),0)</f>
        <v>0</v>
      </c>
      <c r="B45" s="1">
        <f ca="1">OFFSET($J$2,(ROW(P31)-ROW($O$2))*5+COLUMN(B44)-COLUMN($A$15),0)</f>
        <v>0</v>
      </c>
      <c r="C45" s="2">
        <f ca="1">VALUE(OFFSET($J$2,(ROW(Q31)-ROW($O$2))*5+COLUMN(C44)-COLUMN($A$15),0))</f>
        <v>0</v>
      </c>
      <c r="D45" s="1">
        <f ca="1">OFFSET($J$2,(ROW(R31)-ROW($O$2))*5+COLUMN(D44)-COLUMN($A$15),0)</f>
        <v>0</v>
      </c>
      <c r="E45" s="1">
        <f ca="1">-1*VALUE(OFFSET($J$2,(ROW(S31)-ROW($O$2))*5+COLUMN(E44)-COLUMN($A$15),0))</f>
        <v>0</v>
      </c>
      <c r="G45" s="1" t="str">
        <f>IF(ISNA(VLOOKUP($F45,$W$1:$X$41,2,FALSE)),"Other Expenses",VLOOKUP($F45,$W$1:$X$41,2,FALSE))</f>
        <v>Other Expenses</v>
      </c>
      <c r="J45" t="str">
        <f>IF(RIGHT(Q45,1)=",",LEFT(Q45,LEN(Q45)-1),Q45)</f>
        <v>LOBLAWS #1010</v>
      </c>
      <c r="Q45" t="s">
        <v>2</v>
      </c>
    </row>
    <row r="46" spans="1:17" x14ac:dyDescent="0.25">
      <c r="A46" s="1">
        <f ca="1">OFFSET($J$2,(ROW(O32)-ROW($O$2))*5+COLUMN(A45)-COLUMN($A$15),0)</f>
        <v>0</v>
      </c>
      <c r="B46" s="1">
        <f ca="1">OFFSET($J$2,(ROW(P32)-ROW($O$2))*5+COLUMN(B45)-COLUMN($A$15),0)</f>
        <v>0</v>
      </c>
      <c r="C46" s="2">
        <f ca="1">VALUE(OFFSET($J$2,(ROW(Q32)-ROW($O$2))*5+COLUMN(C45)-COLUMN($A$15),0))</f>
        <v>0</v>
      </c>
      <c r="D46" s="1">
        <f ca="1">OFFSET($J$2,(ROW(R32)-ROW($O$2))*5+COLUMN(D45)-COLUMN($A$15),0)</f>
        <v>0</v>
      </c>
      <c r="E46" s="1">
        <f ca="1">-1*VALUE(OFFSET($J$2,(ROW(S32)-ROW($O$2))*5+COLUMN(E45)-COLUMN($A$15),0))</f>
        <v>0</v>
      </c>
      <c r="G46" s="1" t="str">
        <f>IF(ISNA(VLOOKUP($F46,$W$1:$X$41,2,FALSE)),"Other Expenses",VLOOKUP($F46,$W$1:$X$41,2,FALSE))</f>
        <v>Other Expenses</v>
      </c>
      <c r="J46" t="str">
        <f>IF(RIGHT(Q46,1)=",",LEFT(Q46,LEN(Q46)-1),Q46)</f>
        <v>8.98</v>
      </c>
      <c r="Q46" t="s">
        <v>32</v>
      </c>
    </row>
    <row r="47" spans="1:17" x14ac:dyDescent="0.25">
      <c r="A47" s="1">
        <f ca="1">OFFSET($J$2,(ROW(O33)-ROW($O$2))*5+COLUMN(A46)-COLUMN($A$15),0)</f>
        <v>0</v>
      </c>
      <c r="B47" s="1">
        <f ca="1">OFFSET($J$2,(ROW(P33)-ROW($O$2))*5+COLUMN(B46)-COLUMN($A$15),0)</f>
        <v>0</v>
      </c>
      <c r="C47" s="2">
        <f ca="1">VALUE(OFFSET($J$2,(ROW(Q33)-ROW($O$2))*5+COLUMN(C46)-COLUMN($A$15),0))</f>
        <v>0</v>
      </c>
      <c r="D47" s="1">
        <f ca="1">OFFSET($J$2,(ROW(R33)-ROW($O$2))*5+COLUMN(D46)-COLUMN($A$15),0)</f>
        <v>0</v>
      </c>
      <c r="E47" s="1">
        <f ca="1">-1*VALUE(OFFSET($J$2,(ROW(S33)-ROW($O$2))*5+COLUMN(E46)-COLUMN($A$15),0))</f>
        <v>0</v>
      </c>
      <c r="G47" s="1" t="str">
        <f>IF(ISNA(VLOOKUP($F47,$W$1:$X$41,2,FALSE)),"Other Expenses",VLOOKUP($F47,$W$1:$X$41,2,FALSE))</f>
        <v>Other Expenses</v>
      </c>
      <c r="J47" t="str">
        <f>IF(RIGHT(Q47,1)=",",LEFT(Q47,LEN(Q47)-1),Q47)</f>
        <v>kEzqrMmywrUOQyQeP95LFJqXoNPPg6tRAYe34</v>
      </c>
      <c r="Q47" t="s">
        <v>33</v>
      </c>
    </row>
    <row r="48" spans="1:17" x14ac:dyDescent="0.25">
      <c r="A48" s="1">
        <f ca="1">OFFSET($J$2,(ROW(O34)-ROW($O$2))*5+COLUMN(A47)-COLUMN($A$15),0)</f>
        <v>0</v>
      </c>
      <c r="B48" s="1">
        <f ca="1">OFFSET($J$2,(ROW(P34)-ROW($O$2))*5+COLUMN(B47)-COLUMN($A$15),0)</f>
        <v>0</v>
      </c>
      <c r="C48" s="2">
        <f ca="1">VALUE(OFFSET($J$2,(ROW(Q34)-ROW($O$2))*5+COLUMN(C47)-COLUMN($A$15),0))</f>
        <v>0</v>
      </c>
      <c r="D48" s="1">
        <f ca="1">OFFSET($J$2,(ROW(R34)-ROW($O$2))*5+COLUMN(D47)-COLUMN($A$15),0)</f>
        <v>0</v>
      </c>
      <c r="E48" s="1">
        <f ca="1">-1*VALUE(OFFSET($J$2,(ROW(S34)-ROW($O$2))*5+COLUMN(E47)-COLUMN($A$15),0))</f>
        <v>0</v>
      </c>
      <c r="G48" s="1" t="str">
        <f>IF(ISNA(VLOOKUP($F48,$W$1:$X$41,2,FALSE)),"Other Expenses",VLOOKUP($F48,$W$1:$X$41,2,FALSE))</f>
        <v>Other Expenses</v>
      </c>
      <c r="J48" t="str">
        <f>IF(RIGHT(Q48,1)=",",LEFT(Q48,LEN(Q48)-1),Q48)</f>
        <v>D3qzE6axQEf6MgM7eq1dsOnm8bw7BrSZErLXg</v>
      </c>
      <c r="Q48" t="s">
        <v>1</v>
      </c>
    </row>
    <row r="49" spans="1:17" x14ac:dyDescent="0.25">
      <c r="A49" s="1">
        <f ca="1">OFFSET($J$2,(ROW(O35)-ROW($O$2))*5+COLUMN(A48)-COLUMN($A$15),0)</f>
        <v>0</v>
      </c>
      <c r="B49" s="1">
        <f ca="1">OFFSET($J$2,(ROW(P35)-ROW($O$2))*5+COLUMN(B48)-COLUMN($A$15),0)</f>
        <v>0</v>
      </c>
      <c r="C49" s="2">
        <f ca="1">VALUE(OFFSET($J$2,(ROW(Q35)-ROW($O$2))*5+COLUMN(C48)-COLUMN($A$15),0))</f>
        <v>0</v>
      </c>
      <c r="D49" s="1">
        <f ca="1">OFFSET($J$2,(ROW(R35)-ROW($O$2))*5+COLUMN(D48)-COLUMN($A$15),0)</f>
        <v>0</v>
      </c>
      <c r="E49" s="1">
        <f ca="1">-1*VALUE(OFFSET($J$2,(ROW(S35)-ROW($O$2))*5+COLUMN(E48)-COLUMN($A$15),0))</f>
        <v>0</v>
      </c>
      <c r="G49" s="1" t="str">
        <f>IF(ISNA(VLOOKUP($F49,$W$1:$X$41,2,FALSE)),"Other Expenses",VLOOKUP($F49,$W$1:$X$41,2,FALSE))</f>
        <v>Other Expenses</v>
      </c>
      <c r="J49" t="str">
        <f>IF(RIGHT(Q49,1)=",",LEFT(Q49,LEN(Q49)-1),Q49)</f>
        <v>2018-05-14</v>
      </c>
      <c r="Q49" t="s">
        <v>25</v>
      </c>
    </row>
    <row r="50" spans="1:17" x14ac:dyDescent="0.25">
      <c r="A50" s="1">
        <f ca="1">OFFSET($J$2,(ROW(O36)-ROW($O$2))*5+COLUMN(A49)-COLUMN($A$15),0)</f>
        <v>0</v>
      </c>
      <c r="B50" s="1">
        <f ca="1">OFFSET($J$2,(ROW(P36)-ROW($O$2))*5+COLUMN(B49)-COLUMN($A$15),0)</f>
        <v>0</v>
      </c>
      <c r="C50" s="2">
        <f ca="1">VALUE(OFFSET($J$2,(ROW(Q36)-ROW($O$2))*5+COLUMN(C49)-COLUMN($A$15),0))</f>
        <v>0</v>
      </c>
      <c r="D50" s="1">
        <f ca="1">OFFSET($J$2,(ROW(R36)-ROW($O$2))*5+COLUMN(D49)-COLUMN($A$15),0)</f>
        <v>0</v>
      </c>
      <c r="E50" s="1">
        <f ca="1">-1*VALUE(OFFSET($J$2,(ROW(S36)-ROW($O$2))*5+COLUMN(E49)-COLUMN($A$15),0))</f>
        <v>0</v>
      </c>
      <c r="G50" s="1" t="str">
        <f>IF(ISNA(VLOOKUP($F50,$W$1:$X$41,2,FALSE)),"Other Expenses",VLOOKUP($F50,$W$1:$X$41,2,FALSE))</f>
        <v>Other Expenses</v>
      </c>
      <c r="J50" t="str">
        <f>IF(RIGHT(Q50,1)=",",LEFT(Q50,LEN(Q50)-1),Q50)</f>
        <v>Starbucks</v>
      </c>
      <c r="Q50" t="s">
        <v>34</v>
      </c>
    </row>
    <row r="51" spans="1:17" x14ac:dyDescent="0.25">
      <c r="A51" s="1">
        <f ca="1">OFFSET($J$2,(ROW(O37)-ROW($O$2))*5+COLUMN(A50)-COLUMN($A$15),0)</f>
        <v>0</v>
      </c>
      <c r="B51" s="1">
        <f ca="1">OFFSET($J$2,(ROW(P37)-ROW($O$2))*5+COLUMN(B50)-COLUMN($A$15),0)</f>
        <v>0</v>
      </c>
      <c r="C51" s="2">
        <f ca="1">VALUE(OFFSET($J$2,(ROW(Q37)-ROW($O$2))*5+COLUMN(C50)-COLUMN($A$15),0))</f>
        <v>0</v>
      </c>
      <c r="D51" s="1">
        <f ca="1">OFFSET($J$2,(ROW(R37)-ROW($O$2))*5+COLUMN(D50)-COLUMN($A$15),0)</f>
        <v>0</v>
      </c>
      <c r="E51" s="1">
        <f ca="1">-1*VALUE(OFFSET($J$2,(ROW(S37)-ROW($O$2))*5+COLUMN(E50)-COLUMN($A$15),0))</f>
        <v>0</v>
      </c>
      <c r="G51" s="1" t="str">
        <f>IF(ISNA(VLOOKUP($F51,$W$1:$X$41,2,FALSE)),"Other Expenses",VLOOKUP($F51,$W$1:$X$41,2,FALSE))</f>
        <v>Other Expenses</v>
      </c>
      <c r="J51" t="str">
        <f>IF(RIGHT(Q51,1)=",",LEFT(Q51,LEN(Q51)-1),Q51)</f>
        <v>5.03</v>
      </c>
      <c r="Q51" t="s">
        <v>35</v>
      </c>
    </row>
    <row r="52" spans="1:17" x14ac:dyDescent="0.25">
      <c r="A52" s="1">
        <f ca="1">OFFSET($J$2,(ROW(O38)-ROW($O$2))*5+COLUMN(A51)-COLUMN($A$15),0)</f>
        <v>0</v>
      </c>
      <c r="B52" s="1">
        <f ca="1">OFFSET($J$2,(ROW(P38)-ROW($O$2))*5+COLUMN(B51)-COLUMN($A$15),0)</f>
        <v>0</v>
      </c>
      <c r="C52" s="2">
        <f ca="1">VALUE(OFFSET($J$2,(ROW(Q38)-ROW($O$2))*5+COLUMN(C51)-COLUMN($A$15),0))</f>
        <v>0</v>
      </c>
      <c r="D52" s="1">
        <f ca="1">OFFSET($J$2,(ROW(R38)-ROW($O$2))*5+COLUMN(D51)-COLUMN($A$15),0)</f>
        <v>0</v>
      </c>
      <c r="E52" s="1">
        <f ca="1">-1*VALUE(OFFSET($J$2,(ROW(S38)-ROW($O$2))*5+COLUMN(E51)-COLUMN($A$15),0))</f>
        <v>0</v>
      </c>
      <c r="G52" s="1" t="str">
        <f>IF(ISNA(VLOOKUP($F52,$W$1:$X$41,2,FALSE)),"Other Expenses",VLOOKUP($F52,$W$1:$X$41,2,FALSE))</f>
        <v>Other Expenses</v>
      </c>
      <c r="J52" t="str">
        <f>IF(RIGHT(Q52,1)=",",LEFT(Q52,LEN(Q52)-1),Q52)</f>
        <v>BqLz6drxN6cxmzm5Z9ndIoLeza445bt90Xbdy</v>
      </c>
      <c r="Q52" t="s">
        <v>36</v>
      </c>
    </row>
    <row r="53" spans="1:17" x14ac:dyDescent="0.25">
      <c r="A53" s="1">
        <f ca="1">OFFSET($J$2,(ROW(O39)-ROW($O$2))*5+COLUMN(A52)-COLUMN($A$15),0)</f>
        <v>0</v>
      </c>
      <c r="B53" s="1">
        <f ca="1">OFFSET($J$2,(ROW(P39)-ROW($O$2))*5+COLUMN(B52)-COLUMN($A$15),0)</f>
        <v>0</v>
      </c>
      <c r="C53" s="2">
        <f ca="1">VALUE(OFFSET($J$2,(ROW(Q39)-ROW($O$2))*5+COLUMN(C52)-COLUMN($A$15),0))</f>
        <v>0</v>
      </c>
      <c r="D53" s="1">
        <f ca="1">OFFSET($J$2,(ROW(R39)-ROW($O$2))*5+COLUMN(D52)-COLUMN($A$15),0)</f>
        <v>0</v>
      </c>
      <c r="E53" s="1">
        <f ca="1">-1*VALUE(OFFSET($J$2,(ROW(S39)-ROW($O$2))*5+COLUMN(E52)-COLUMN($A$15),0))</f>
        <v>0</v>
      </c>
      <c r="G53" s="1" t="str">
        <f>IF(ISNA(VLOOKUP($F53,$W$1:$X$41,2,FALSE)),"Other Expenses",VLOOKUP($F53,$W$1:$X$41,2,FALSE))</f>
        <v>Other Expenses</v>
      </c>
      <c r="J53" t="str">
        <f>IF(RIGHT(Q53,1)=",",LEFT(Q53,LEN(Q53)-1),Q53)</f>
        <v>D3qzE6axQEf6MgM7eq1dsOnm8bw7BrSZErLXg</v>
      </c>
      <c r="Q53" t="s">
        <v>1</v>
      </c>
    </row>
    <row r="54" spans="1:17" x14ac:dyDescent="0.25">
      <c r="A54" s="1">
        <f ca="1">OFFSET($J$2,(ROW(O40)-ROW($O$2))*5+COLUMN(A53)-COLUMN($A$15),0)</f>
        <v>0</v>
      </c>
      <c r="B54" s="1">
        <f ca="1">OFFSET($J$2,(ROW(P40)-ROW($O$2))*5+COLUMN(B53)-COLUMN($A$15),0)</f>
        <v>0</v>
      </c>
      <c r="C54" s="2">
        <f ca="1">VALUE(OFFSET($J$2,(ROW(Q40)-ROW($O$2))*5+COLUMN(C53)-COLUMN($A$15),0))</f>
        <v>0</v>
      </c>
      <c r="D54" s="1">
        <f ca="1">OFFSET($J$2,(ROW(R40)-ROW($O$2))*5+COLUMN(D53)-COLUMN($A$15),0)</f>
        <v>0</v>
      </c>
      <c r="E54" s="1">
        <f ca="1">-1*VALUE(OFFSET($J$2,(ROW(S40)-ROW($O$2))*5+COLUMN(E53)-COLUMN($A$15),0))</f>
        <v>0</v>
      </c>
      <c r="G54" s="1" t="str">
        <f>IF(ISNA(VLOOKUP($F54,$W$1:$X$41,2,FALSE)),"Other Expenses",VLOOKUP($F54,$W$1:$X$41,2,FALSE))</f>
        <v>Other Expenses</v>
      </c>
      <c r="J54" t="str">
        <f>IF(RIGHT(Q54,1)=",",LEFT(Q54,LEN(Q54)-1),Q54)</f>
        <v>2018-05-14</v>
      </c>
      <c r="Q54" t="s">
        <v>25</v>
      </c>
    </row>
    <row r="55" spans="1:17" x14ac:dyDescent="0.25">
      <c r="A55" s="1">
        <f ca="1">OFFSET($J$2,(ROW(O41)-ROW($O$2))*5+COLUMN(A54)-COLUMN($A$15),0)</f>
        <v>0</v>
      </c>
      <c r="B55" s="1">
        <f ca="1">OFFSET($J$2,(ROW(P41)-ROW($O$2))*5+COLUMN(B54)-COLUMN($A$15),0)</f>
        <v>0</v>
      </c>
      <c r="C55" s="2">
        <f ca="1">VALUE(OFFSET($J$2,(ROW(Q41)-ROW($O$2))*5+COLUMN(C54)-COLUMN($A$15),0))</f>
        <v>0</v>
      </c>
      <c r="D55" s="1">
        <f ca="1">OFFSET($J$2,(ROW(R41)-ROW($O$2))*5+COLUMN(D54)-COLUMN($A$15),0)</f>
        <v>0</v>
      </c>
      <c r="E55" s="1">
        <f ca="1">-1*VALUE(OFFSET($J$2,(ROW(S41)-ROW($O$2))*5+COLUMN(E54)-COLUMN($A$15),0))</f>
        <v>0</v>
      </c>
      <c r="G55" s="1" t="str">
        <f>IF(ISNA(VLOOKUP($F55,$W$1:$X$41,2,FALSE)),"Other Expenses",VLOOKUP($F55,$W$1:$X$41,2,FALSE))</f>
        <v>Other Expenses</v>
      </c>
      <c r="J55" t="str">
        <f>IF(RIGHT(Q55,1)=",",LEFT(Q55,LEN(Q55)-1),Q55)</f>
        <v>Whole Foods</v>
      </c>
      <c r="Q55" t="s">
        <v>3</v>
      </c>
    </row>
    <row r="56" spans="1:17" x14ac:dyDescent="0.25">
      <c r="A56" s="1">
        <f ca="1">OFFSET($J$2,(ROW(O42)-ROW($O$2))*5+COLUMN(A55)-COLUMN($A$15),0)</f>
        <v>0</v>
      </c>
      <c r="B56" s="1">
        <f ca="1">OFFSET($J$2,(ROW(P42)-ROW($O$2))*5+COLUMN(B55)-COLUMN($A$15),0)</f>
        <v>0</v>
      </c>
      <c r="C56" s="2">
        <f ca="1">VALUE(OFFSET($J$2,(ROW(Q42)-ROW($O$2))*5+COLUMN(C55)-COLUMN($A$15),0))</f>
        <v>0</v>
      </c>
      <c r="D56" s="1">
        <f ca="1">OFFSET($J$2,(ROW(R42)-ROW($O$2))*5+COLUMN(D55)-COLUMN($A$15),0)</f>
        <v>0</v>
      </c>
      <c r="E56" s="1">
        <f ca="1">-1*VALUE(OFFSET($J$2,(ROW(S42)-ROW($O$2))*5+COLUMN(E55)-COLUMN($A$15),0))</f>
        <v>0</v>
      </c>
      <c r="G56" s="1" t="str">
        <f>IF(ISNA(VLOOKUP($F56,$W$1:$X$41,2,FALSE)),"Other Expenses",VLOOKUP($F56,$W$1:$X$41,2,FALSE))</f>
        <v>Other Expenses</v>
      </c>
      <c r="J56" t="str">
        <f>IF(RIGHT(Q56,1)=",",LEFT(Q56,LEN(Q56)-1),Q56)</f>
        <v>58.2</v>
      </c>
      <c r="Q56" t="s">
        <v>37</v>
      </c>
    </row>
    <row r="57" spans="1:17" x14ac:dyDescent="0.25">
      <c r="A57" s="1">
        <f ca="1">OFFSET($J$2,(ROW(O43)-ROW($O$2))*5+COLUMN(A56)-COLUMN($A$15),0)</f>
        <v>0</v>
      </c>
      <c r="B57" s="1">
        <f ca="1">OFFSET($J$2,(ROW(P43)-ROW($O$2))*5+COLUMN(B56)-COLUMN($A$15),0)</f>
        <v>0</v>
      </c>
      <c r="C57" s="2">
        <f ca="1">VALUE(OFFSET($J$2,(ROW(Q43)-ROW($O$2))*5+COLUMN(C56)-COLUMN($A$15),0))</f>
        <v>0</v>
      </c>
      <c r="D57" s="1">
        <f ca="1">OFFSET($J$2,(ROW(R43)-ROW($O$2))*5+COLUMN(D56)-COLUMN($A$15),0)</f>
        <v>0</v>
      </c>
      <c r="E57" s="1">
        <f ca="1">-1*VALUE(OFFSET($J$2,(ROW(S43)-ROW($O$2))*5+COLUMN(E56)-COLUMN($A$15),0))</f>
        <v>0</v>
      </c>
      <c r="G57" s="1" t="str">
        <f>IF(ISNA(VLOOKUP($F57,$W$1:$X$41,2,FALSE)),"Other Expenses",VLOOKUP($F57,$W$1:$X$41,2,FALSE))</f>
        <v>Other Expenses</v>
      </c>
      <c r="J57" t="str">
        <f>IF(RIGHT(Q57,1)=",",LEFT(Q57,LEN(Q57)-1),Q57)</f>
        <v>KjJzD3bP9DhoqeqBzdknUL56wxAAX8FQBbo1e</v>
      </c>
      <c r="Q57" t="s">
        <v>38</v>
      </c>
    </row>
    <row r="58" spans="1:17" x14ac:dyDescent="0.25">
      <c r="A58" s="1">
        <f ca="1">OFFSET($J$2,(ROW(O44)-ROW($O$2))*5+COLUMN(A57)-COLUMN($A$15),0)</f>
        <v>0</v>
      </c>
      <c r="B58" s="1">
        <f ca="1">OFFSET($J$2,(ROW(P44)-ROW($O$2))*5+COLUMN(B57)-COLUMN($A$15),0)</f>
        <v>0</v>
      </c>
      <c r="C58" s="2">
        <f ca="1">VALUE(OFFSET($J$2,(ROW(Q44)-ROW($O$2))*5+COLUMN(C57)-COLUMN($A$15),0))</f>
        <v>0</v>
      </c>
      <c r="D58" s="1">
        <f ca="1">OFFSET($J$2,(ROW(R44)-ROW($O$2))*5+COLUMN(D57)-COLUMN($A$15),0)</f>
        <v>0</v>
      </c>
      <c r="E58" s="1">
        <f ca="1">-1*VALUE(OFFSET($J$2,(ROW(S44)-ROW($O$2))*5+COLUMN(E57)-COLUMN($A$15),0))</f>
        <v>0</v>
      </c>
      <c r="G58" s="1" t="str">
        <f>IF(ISNA(VLOOKUP($F58,$W$1:$X$41,2,FALSE)),"Other Expenses",VLOOKUP($F58,$W$1:$X$41,2,FALSE))</f>
        <v>Other Expenses</v>
      </c>
      <c r="J58" t="str">
        <f>IF(RIGHT(Q58,1)=",",LEFT(Q58,LEN(Q58)-1),Q58)</f>
        <v>D3qzE6axQEf6MgM7eq1dsOnm8bw7BrSZErLXg</v>
      </c>
      <c r="Q58" t="s">
        <v>1</v>
      </c>
    </row>
    <row r="59" spans="1:17" x14ac:dyDescent="0.25">
      <c r="A59" s="1">
        <f ca="1">OFFSET($J$2,(ROW(O45)-ROW($O$2))*5+COLUMN(A58)-COLUMN($A$15),0)</f>
        <v>0</v>
      </c>
      <c r="B59" s="1">
        <f ca="1">OFFSET($J$2,(ROW(P45)-ROW($O$2))*5+COLUMN(B58)-COLUMN($A$15),0)</f>
        <v>0</v>
      </c>
      <c r="C59" s="2">
        <f ca="1">VALUE(OFFSET($J$2,(ROW(Q45)-ROW($O$2))*5+COLUMN(C58)-COLUMN($A$15),0))</f>
        <v>0</v>
      </c>
      <c r="D59" s="1">
        <f ca="1">OFFSET($J$2,(ROW(R45)-ROW($O$2))*5+COLUMN(D58)-COLUMN($A$15),0)</f>
        <v>0</v>
      </c>
      <c r="E59" s="1">
        <f ca="1">-1*VALUE(OFFSET($J$2,(ROW(S45)-ROW($O$2))*5+COLUMN(E58)-COLUMN($A$15),0))</f>
        <v>0</v>
      </c>
      <c r="G59" s="1" t="str">
        <f>IF(ISNA(VLOOKUP($F59,$W$1:$X$41,2,FALSE)),"Other Expenses",VLOOKUP($F59,$W$1:$X$41,2,FALSE))</f>
        <v>Other Expenses</v>
      </c>
      <c r="J59" t="str">
        <f>IF(RIGHT(Q59,1)=",",LEFT(Q59,LEN(Q59)-1),Q59)</f>
        <v>2018-05-14</v>
      </c>
      <c r="Q59" t="s">
        <v>25</v>
      </c>
    </row>
    <row r="60" spans="1:17" x14ac:dyDescent="0.25">
      <c r="A60" s="1">
        <f ca="1">OFFSET($J$2,(ROW(O46)-ROW($O$2))*5+COLUMN(A59)-COLUMN($A$15),0)</f>
        <v>0</v>
      </c>
      <c r="B60" s="1">
        <f ca="1">OFFSET($J$2,(ROW(P46)-ROW($O$2))*5+COLUMN(B59)-COLUMN($A$15),0)</f>
        <v>0</v>
      </c>
      <c r="C60" s="2">
        <f ca="1">VALUE(OFFSET($J$2,(ROW(Q46)-ROW($O$2))*5+COLUMN(C59)-COLUMN($A$15),0))</f>
        <v>0</v>
      </c>
      <c r="D60" s="1">
        <f ca="1">OFFSET($J$2,(ROW(R46)-ROW($O$2))*5+COLUMN(D59)-COLUMN($A$15),0)</f>
        <v>0</v>
      </c>
      <c r="E60" s="1">
        <f ca="1">-1*VALUE(OFFSET($J$2,(ROW(S46)-ROW($O$2))*5+COLUMN(E59)-COLUMN($A$15),0))</f>
        <v>0</v>
      </c>
      <c r="G60" s="1" t="str">
        <f>IF(ISNA(VLOOKUP($F60,$W$1:$X$41,2,FALSE)),"Other Expenses",VLOOKUP($F60,$W$1:$X$41,2,FALSE))</f>
        <v>Other Expenses</v>
      </c>
      <c r="J60" t="str">
        <f>IF(RIGHT(Q60,1)=",",LEFT(Q60,LEN(Q60)-1),Q60)</f>
        <v>Zipcar</v>
      </c>
      <c r="Q60" t="s">
        <v>18</v>
      </c>
    </row>
    <row r="61" spans="1:17" x14ac:dyDescent="0.25">
      <c r="A61" s="1">
        <f ca="1">OFFSET($J$2,(ROW(O47)-ROW($O$2))*5+COLUMN(A60)-COLUMN($A$15),0)</f>
        <v>0</v>
      </c>
      <c r="B61" s="1">
        <f ca="1">OFFSET($J$2,(ROW(P47)-ROW($O$2))*5+COLUMN(B60)-COLUMN($A$15),0)</f>
        <v>0</v>
      </c>
      <c r="C61" s="2">
        <f ca="1">VALUE(OFFSET($J$2,(ROW(Q47)-ROW($O$2))*5+COLUMN(C60)-COLUMN($A$15),0))</f>
        <v>0</v>
      </c>
      <c r="D61" s="1">
        <f ca="1">OFFSET($J$2,(ROW(R47)-ROW($O$2))*5+COLUMN(D60)-COLUMN($A$15),0)</f>
        <v>0</v>
      </c>
      <c r="E61" s="1">
        <f ca="1">-1*VALUE(OFFSET($J$2,(ROW(S47)-ROW($O$2))*5+COLUMN(E60)-COLUMN($A$15),0))</f>
        <v>0</v>
      </c>
      <c r="G61" s="1" t="str">
        <f>IF(ISNA(VLOOKUP($F61,$W$1:$X$41,2,FALSE)),"Other Expenses",VLOOKUP($F61,$W$1:$X$41,2,FALSE))</f>
        <v>Other Expenses</v>
      </c>
      <c r="J61" t="str">
        <f>IF(RIGHT(Q61,1)=",",LEFT(Q61,LEN(Q61)-1),Q61)</f>
        <v>7.04</v>
      </c>
      <c r="Q61" t="s">
        <v>39</v>
      </c>
    </row>
    <row r="62" spans="1:17" x14ac:dyDescent="0.25">
      <c r="A62" s="1">
        <f ca="1">OFFSET($J$2,(ROW(O48)-ROW($O$2))*5+COLUMN(A61)-COLUMN($A$15),0)</f>
        <v>0</v>
      </c>
      <c r="B62" s="1">
        <f ca="1">OFFSET($J$2,(ROW(P48)-ROW($O$2))*5+COLUMN(B61)-COLUMN($A$15),0)</f>
        <v>0</v>
      </c>
      <c r="C62" s="2">
        <f ca="1">VALUE(OFFSET($J$2,(ROW(Q48)-ROW($O$2))*5+COLUMN(C61)-COLUMN($A$15),0))</f>
        <v>0</v>
      </c>
      <c r="D62" s="1">
        <f ca="1">OFFSET($J$2,(ROW(R48)-ROW($O$2))*5+COLUMN(D61)-COLUMN($A$15),0)</f>
        <v>0</v>
      </c>
      <c r="E62" s="1">
        <f ca="1">-1*VALUE(OFFSET($J$2,(ROW(S48)-ROW($O$2))*5+COLUMN(E61)-COLUMN($A$15),0))</f>
        <v>0</v>
      </c>
      <c r="G62" s="1" t="str">
        <f>IF(ISNA(VLOOKUP($F62,$W$1:$X$41,2,FALSE)),"Other Expenses",VLOOKUP($F62,$W$1:$X$41,2,FALSE))</f>
        <v>Other Expenses</v>
      </c>
      <c r="J62" t="str">
        <f>IF(RIGHT(Q62,1)=",",LEFT(Q62,LEN(Q62)-1),Q62)</f>
        <v>yMgJmqz47ms35N5ma6OrIYKVPAqq9JtOn8B3v</v>
      </c>
      <c r="Q62" t="s">
        <v>40</v>
      </c>
    </row>
    <row r="63" spans="1:17" x14ac:dyDescent="0.25">
      <c r="A63" s="1">
        <f ca="1">OFFSET($J$2,(ROW(O49)-ROW($O$2))*5+COLUMN(A62)-COLUMN($A$15),0)</f>
        <v>0</v>
      </c>
      <c r="B63" s="1">
        <f ca="1">OFFSET($J$2,(ROW(P49)-ROW($O$2))*5+COLUMN(B62)-COLUMN($A$15),0)</f>
        <v>0</v>
      </c>
      <c r="C63" s="2">
        <f ca="1">VALUE(OFFSET($J$2,(ROW(Q49)-ROW($O$2))*5+COLUMN(C62)-COLUMN($A$15),0))</f>
        <v>0</v>
      </c>
      <c r="D63" s="1">
        <f ca="1">OFFSET($J$2,(ROW(R49)-ROW($O$2))*5+COLUMN(D62)-COLUMN($A$15),0)</f>
        <v>0</v>
      </c>
      <c r="E63" s="1">
        <f ca="1">-1*VALUE(OFFSET($J$2,(ROW(S49)-ROW($O$2))*5+COLUMN(E62)-COLUMN($A$15),0))</f>
        <v>0</v>
      </c>
      <c r="G63" s="1" t="str">
        <f>IF(ISNA(VLOOKUP($F63,$W$1:$X$41,2,FALSE)),"Other Expenses",VLOOKUP($F63,$W$1:$X$41,2,FALSE))</f>
        <v>Other Expenses</v>
      </c>
      <c r="J63" t="str">
        <f>IF(RIGHT(Q63,1)=",",LEFT(Q63,LEN(Q63)-1),Q63)</f>
        <v>D3qzE6axQEf6MgM7eq1dsOnm8bw7BrSZErLXg</v>
      </c>
      <c r="Q63" t="s">
        <v>1</v>
      </c>
    </row>
    <row r="64" spans="1:17" x14ac:dyDescent="0.25">
      <c r="A64" s="1">
        <f ca="1">OFFSET($J$2,(ROW(O50)-ROW($O$2))*5+COLUMN(A63)-COLUMN($A$15),0)</f>
        <v>0</v>
      </c>
      <c r="B64" s="1">
        <f ca="1">OFFSET($J$2,(ROW(P50)-ROW($O$2))*5+COLUMN(B63)-COLUMN($A$15),0)</f>
        <v>0</v>
      </c>
      <c r="C64" s="2">
        <f ca="1">VALUE(OFFSET($J$2,(ROW(Q50)-ROW($O$2))*5+COLUMN(C63)-COLUMN($A$15),0))</f>
        <v>0</v>
      </c>
      <c r="D64" s="1">
        <f ca="1">OFFSET($J$2,(ROW(R50)-ROW($O$2))*5+COLUMN(D63)-COLUMN($A$15),0)</f>
        <v>0</v>
      </c>
      <c r="E64" s="1">
        <f ca="1">-1*VALUE(OFFSET($J$2,(ROW(S50)-ROW($O$2))*5+COLUMN(E63)-COLUMN($A$15),0))</f>
        <v>0</v>
      </c>
      <c r="G64" s="1" t="str">
        <f>IF(ISNA(VLOOKUP($F64,$W$1:$X$41,2,FALSE)),"Other Expenses",VLOOKUP($F64,$W$1:$X$41,2,FALSE))</f>
        <v>Other Expenses</v>
      </c>
      <c r="J64" t="str">
        <f>IF(RIGHT(Q64,1)=",",LEFT(Q64,LEN(Q64)-1),Q64)</f>
        <v>2018-05-14</v>
      </c>
      <c r="Q64" t="s">
        <v>25</v>
      </c>
    </row>
    <row r="65" spans="1:17" x14ac:dyDescent="0.25">
      <c r="A65" s="1">
        <f ca="1">OFFSET($J$2,(ROW(O51)-ROW($O$2))*5+COLUMN(A64)-COLUMN($A$15),0)</f>
        <v>0</v>
      </c>
      <c r="B65" s="1">
        <f ca="1">OFFSET($J$2,(ROW(P51)-ROW($O$2))*5+COLUMN(B64)-COLUMN($A$15),0)</f>
        <v>0</v>
      </c>
      <c r="C65" s="2">
        <f ca="1">VALUE(OFFSET($J$2,(ROW(Q51)-ROW($O$2))*5+COLUMN(C64)-COLUMN($A$15),0))</f>
        <v>0</v>
      </c>
      <c r="D65" s="1">
        <f ca="1">OFFSET($J$2,(ROW(R51)-ROW($O$2))*5+COLUMN(D64)-COLUMN($A$15),0)</f>
        <v>0</v>
      </c>
      <c r="E65" s="1">
        <f ca="1">-1*VALUE(OFFSET($J$2,(ROW(S51)-ROW($O$2))*5+COLUMN(E64)-COLUMN($A$15),0))</f>
        <v>0</v>
      </c>
      <c r="G65" s="1" t="str">
        <f>IF(ISNA(VLOOKUP($F65,$W$1:$X$41,2,FALSE)),"Other Expenses",VLOOKUP($F65,$W$1:$X$41,2,FALSE))</f>
        <v>Other Expenses</v>
      </c>
      <c r="J65" t="str">
        <f>IF(RIGHT(Q65,1)=",",LEFT(Q65,LEN(Q65)-1),Q65)</f>
        <v>Zipcar</v>
      </c>
      <c r="Q65" t="s">
        <v>18</v>
      </c>
    </row>
    <row r="66" spans="1:17" x14ac:dyDescent="0.25">
      <c r="A66" s="1">
        <f ca="1">OFFSET($J$2,(ROW(O52)-ROW($O$2))*5+COLUMN(A65)-COLUMN($A$15),0)</f>
        <v>0</v>
      </c>
      <c r="B66" s="1">
        <f ca="1">OFFSET($J$2,(ROW(P52)-ROW($O$2))*5+COLUMN(B65)-COLUMN($A$15),0)</f>
        <v>0</v>
      </c>
      <c r="C66" s="2">
        <f ca="1">VALUE(OFFSET($J$2,(ROW(Q52)-ROW($O$2))*5+COLUMN(C65)-COLUMN($A$15),0))</f>
        <v>0</v>
      </c>
      <c r="D66" s="1">
        <f ca="1">OFFSET($J$2,(ROW(R52)-ROW($O$2))*5+COLUMN(D65)-COLUMN($A$15),0)</f>
        <v>0</v>
      </c>
      <c r="E66" s="1">
        <f ca="1">-1*VALUE(OFFSET($J$2,(ROW(S52)-ROW($O$2))*5+COLUMN(E65)-COLUMN($A$15),0))</f>
        <v>0</v>
      </c>
      <c r="G66" s="1" t="str">
        <f>IF(ISNA(VLOOKUP($F66,$W$1:$X$41,2,FALSE)),"Other Expenses",VLOOKUP($F66,$W$1:$X$41,2,FALSE))</f>
        <v>Other Expenses</v>
      </c>
      <c r="J66" t="str">
        <f>IF(RIGHT(Q66,1)=",",LEFT(Q66,LEN(Q66)-1),Q66)</f>
        <v>7.91</v>
      </c>
      <c r="Q66" t="s">
        <v>41</v>
      </c>
    </row>
    <row r="67" spans="1:17" x14ac:dyDescent="0.25">
      <c r="A67" s="1">
        <f ca="1">OFFSET($J$2,(ROW(O53)-ROW($O$2))*5+COLUMN(A66)-COLUMN($A$15),0)</f>
        <v>0</v>
      </c>
      <c r="B67" s="1">
        <f ca="1">OFFSET($J$2,(ROW(P53)-ROW($O$2))*5+COLUMN(B66)-COLUMN($A$15),0)</f>
        <v>0</v>
      </c>
      <c r="C67" s="2">
        <f ca="1">VALUE(OFFSET($J$2,(ROW(Q53)-ROW($O$2))*5+COLUMN(C66)-COLUMN($A$15),0))</f>
        <v>0</v>
      </c>
      <c r="D67" s="1">
        <f ca="1">OFFSET($J$2,(ROW(R53)-ROW($O$2))*5+COLUMN(D66)-COLUMN($A$15),0)</f>
        <v>0</v>
      </c>
      <c r="E67" s="1">
        <f ca="1">-1*VALUE(OFFSET($J$2,(ROW(S53)-ROW($O$2))*5+COLUMN(E66)-COLUMN($A$15),0))</f>
        <v>0</v>
      </c>
      <c r="G67" s="1" t="str">
        <f>IF(ISNA(VLOOKUP($F67,$W$1:$X$41,2,FALSE)),"Other Expenses",VLOOKUP($F67,$W$1:$X$41,2,FALSE))</f>
        <v>Other Expenses</v>
      </c>
      <c r="J67" t="str">
        <f>IF(RIGHT(Q67,1)=",",LEFT(Q67,LEN(Q67)-1),Q67)</f>
        <v>1jkpARdnzAh3LELeqMVrI3Zrpz77EnFmJZ7jJ</v>
      </c>
      <c r="Q67" t="s">
        <v>42</v>
      </c>
    </row>
    <row r="68" spans="1:17" x14ac:dyDescent="0.25">
      <c r="A68" s="1">
        <f ca="1">OFFSET($J$2,(ROW(O54)-ROW($O$2))*5+COLUMN(A67)-COLUMN($A$15),0)</f>
        <v>0</v>
      </c>
      <c r="B68" s="1">
        <f ca="1">OFFSET($J$2,(ROW(P54)-ROW($O$2))*5+COLUMN(B67)-COLUMN($A$15),0)</f>
        <v>0</v>
      </c>
      <c r="C68" s="2">
        <f ca="1">VALUE(OFFSET($J$2,(ROW(Q54)-ROW($O$2))*5+COLUMN(C67)-COLUMN($A$15),0))</f>
        <v>0</v>
      </c>
      <c r="D68" s="1">
        <f ca="1">OFFSET($J$2,(ROW(R54)-ROW($O$2))*5+COLUMN(D67)-COLUMN($A$15),0)</f>
        <v>0</v>
      </c>
      <c r="E68" s="1">
        <f ca="1">-1*VALUE(OFFSET($J$2,(ROW(S54)-ROW($O$2))*5+COLUMN(E67)-COLUMN($A$15),0))</f>
        <v>0</v>
      </c>
      <c r="G68" s="1" t="str">
        <f>IF(ISNA(VLOOKUP($F68,$W$1:$X$41,2,FALSE)),"Other Expenses",VLOOKUP($F68,$W$1:$X$41,2,FALSE))</f>
        <v>Other Expenses</v>
      </c>
      <c r="J68" t="str">
        <f>IF(RIGHT(Q68,1)=",",LEFT(Q68,LEN(Q68)-1),Q68)</f>
        <v>D3qzE6axQEf6MgM7eq1dsOnm8bw7BrSZErLXg</v>
      </c>
      <c r="Q68" t="s">
        <v>1</v>
      </c>
    </row>
    <row r="69" spans="1:17" x14ac:dyDescent="0.25">
      <c r="A69" s="1">
        <f ca="1">OFFSET($J$2,(ROW(O55)-ROW($O$2))*5+COLUMN(A68)-COLUMN($A$15),0)</f>
        <v>0</v>
      </c>
      <c r="B69" s="1">
        <f ca="1">OFFSET($J$2,(ROW(P55)-ROW($O$2))*5+COLUMN(B68)-COLUMN($A$15),0)</f>
        <v>0</v>
      </c>
      <c r="C69" s="2">
        <f ca="1">VALUE(OFFSET($J$2,(ROW(Q55)-ROW($O$2))*5+COLUMN(C68)-COLUMN($A$15),0))</f>
        <v>0</v>
      </c>
      <c r="D69" s="1">
        <f ca="1">OFFSET($J$2,(ROW(R55)-ROW($O$2))*5+COLUMN(D68)-COLUMN($A$15),0)</f>
        <v>0</v>
      </c>
      <c r="E69" s="1">
        <f ca="1">-1*VALUE(OFFSET($J$2,(ROW(S55)-ROW($O$2))*5+COLUMN(E68)-COLUMN($A$15),0))</f>
        <v>0</v>
      </c>
      <c r="G69" s="1" t="str">
        <f>IF(ISNA(VLOOKUP($F69,$W$1:$X$41,2,FALSE)),"Other Expenses",VLOOKUP($F69,$W$1:$X$41,2,FALSE))</f>
        <v>Other Expenses</v>
      </c>
      <c r="J69" t="str">
        <f>IF(RIGHT(Q69,1)=",",LEFT(Q69,LEN(Q69)-1),Q69)</f>
        <v>2018-05-07</v>
      </c>
      <c r="Q69" t="s">
        <v>43</v>
      </c>
    </row>
    <row r="70" spans="1:17" x14ac:dyDescent="0.25">
      <c r="A70" s="1">
        <f ca="1">OFFSET($J$2,(ROW(O56)-ROW($O$2))*5+COLUMN(A69)-COLUMN($A$15),0)</f>
        <v>0</v>
      </c>
      <c r="B70" s="1">
        <f ca="1">OFFSET($J$2,(ROW(P56)-ROW($O$2))*5+COLUMN(B69)-COLUMN($A$15),0)</f>
        <v>0</v>
      </c>
      <c r="C70" s="2">
        <f ca="1">VALUE(OFFSET($J$2,(ROW(Q56)-ROW($O$2))*5+COLUMN(C69)-COLUMN($A$15),0))</f>
        <v>0</v>
      </c>
      <c r="D70" s="1">
        <f ca="1">OFFSET($J$2,(ROW(R56)-ROW($O$2))*5+COLUMN(D69)-COLUMN($A$15),0)</f>
        <v>0</v>
      </c>
      <c r="E70" s="1">
        <f ca="1">-1*VALUE(OFFSET($J$2,(ROW(S56)-ROW($O$2))*5+COLUMN(E69)-COLUMN($A$15),0))</f>
        <v>0</v>
      </c>
      <c r="G70" s="1" t="str">
        <f>IF(ISNA(VLOOKUP($F70,$W$1:$X$41,2,FALSE)),"Other Expenses",VLOOKUP($F70,$W$1:$X$41,2,FALSE))</f>
        <v>Other Expenses</v>
      </c>
      <c r="J70" t="str">
        <f>IF(RIGHT(Q70,1)=",",LEFT(Q70,LEN(Q70)-1),Q70)</f>
        <v>PRESTO SHEPPARD RELOAD</v>
      </c>
      <c r="Q70" t="s">
        <v>44</v>
      </c>
    </row>
    <row r="71" spans="1:17" x14ac:dyDescent="0.25">
      <c r="A71" s="1">
        <f ca="1">OFFSET($J$2,(ROW(O57)-ROW($O$2))*5+COLUMN(A70)-COLUMN($A$15),0)</f>
        <v>0</v>
      </c>
      <c r="B71" s="1">
        <f ca="1">OFFSET($J$2,(ROW(P57)-ROW($O$2))*5+COLUMN(B70)-COLUMN($A$15),0)</f>
        <v>0</v>
      </c>
      <c r="C71" s="2">
        <f ca="1">VALUE(OFFSET($J$2,(ROW(Q57)-ROW($O$2))*5+COLUMN(C70)-COLUMN($A$15),0))</f>
        <v>0</v>
      </c>
      <c r="D71" s="1">
        <f ca="1">OFFSET($J$2,(ROW(R57)-ROW($O$2))*5+COLUMN(D70)-COLUMN($A$15),0)</f>
        <v>0</v>
      </c>
      <c r="E71" s="1">
        <f ca="1">-1*VALUE(OFFSET($J$2,(ROW(S57)-ROW($O$2))*5+COLUMN(E70)-COLUMN($A$15),0))</f>
        <v>0</v>
      </c>
      <c r="G71" s="1" t="str">
        <f>IF(ISNA(VLOOKUP($F71,$W$1:$X$41,2,FALSE)),"Other Expenses",VLOOKUP($F71,$W$1:$X$41,2,FALSE))</f>
        <v>Other Expenses</v>
      </c>
      <c r="J71" t="str">
        <f>IF(RIGHT(Q71,1)=",",LEFT(Q71,LEN(Q71)-1),Q71)</f>
        <v>120</v>
      </c>
      <c r="Q71" t="s">
        <v>45</v>
      </c>
    </row>
    <row r="72" spans="1:17" x14ac:dyDescent="0.25">
      <c r="A72" s="1">
        <f ca="1">OFFSET($J$2,(ROW(O58)-ROW($O$2))*5+COLUMN(A71)-COLUMN($A$15),0)</f>
        <v>0</v>
      </c>
      <c r="B72" s="1">
        <f ca="1">OFFSET($J$2,(ROW(P58)-ROW($O$2))*5+COLUMN(B71)-COLUMN($A$15),0)</f>
        <v>0</v>
      </c>
      <c r="C72" s="2">
        <f ca="1">VALUE(OFFSET($J$2,(ROW(Q58)-ROW($O$2))*5+COLUMN(C71)-COLUMN($A$15),0))</f>
        <v>0</v>
      </c>
      <c r="D72" s="1">
        <f ca="1">OFFSET($J$2,(ROW(R58)-ROW($O$2))*5+COLUMN(D71)-COLUMN($A$15),0)</f>
        <v>0</v>
      </c>
      <c r="E72" s="1">
        <f ca="1">-1*VALUE(OFFSET($J$2,(ROW(S58)-ROW($O$2))*5+COLUMN(E71)-COLUMN($A$15),0))</f>
        <v>0</v>
      </c>
      <c r="G72" s="1" t="str">
        <f>IF(ISNA(VLOOKUP($F72,$W$1:$X$41,2,FALSE)),"Other Expenses",VLOOKUP($F72,$W$1:$X$41,2,FALSE))</f>
        <v>Other Expenses</v>
      </c>
      <c r="J72" t="str">
        <f>IF(RIGHT(Q72,1)=",",LEFT(Q72,LEN(Q72)-1),Q72)</f>
        <v>LrZz1ygqm1cvzJzOrwABUEKvAZVVPzH03QOmX</v>
      </c>
      <c r="Q72" t="s">
        <v>46</v>
      </c>
    </row>
    <row r="73" spans="1:17" x14ac:dyDescent="0.25">
      <c r="A73" s="1">
        <f ca="1">OFFSET($J$2,(ROW(O59)-ROW($O$2))*5+COLUMN(A72)-COLUMN($A$15),0)</f>
        <v>0</v>
      </c>
      <c r="B73" s="1">
        <f ca="1">OFFSET($J$2,(ROW(P59)-ROW($O$2))*5+COLUMN(B72)-COLUMN($A$15),0)</f>
        <v>0</v>
      </c>
      <c r="C73" s="2">
        <f ca="1">VALUE(OFFSET($J$2,(ROW(Q59)-ROW($O$2))*5+COLUMN(C72)-COLUMN($A$15),0))</f>
        <v>0</v>
      </c>
      <c r="D73" s="1">
        <f ca="1">OFFSET($J$2,(ROW(R59)-ROW($O$2))*5+COLUMN(D72)-COLUMN($A$15),0)</f>
        <v>0</v>
      </c>
      <c r="E73" s="1">
        <f ca="1">-1*VALUE(OFFSET($J$2,(ROW(S59)-ROW($O$2))*5+COLUMN(E72)-COLUMN($A$15),0))</f>
        <v>0</v>
      </c>
      <c r="G73" s="1" t="str">
        <f>IF(ISNA(VLOOKUP($F73,$W$1:$X$41,2,FALSE)),"Other Expenses",VLOOKUP($F73,$W$1:$X$41,2,FALSE))</f>
        <v>Other Expenses</v>
      </c>
      <c r="J73" t="str">
        <f>IF(RIGHT(Q73,1)=",",LEFT(Q73,LEN(Q73)-1),Q73)</f>
        <v>D3qzE6axQEf6MgM7eq1dsOnm8bw7BrSZErLXg</v>
      </c>
      <c r="Q73" t="s">
        <v>1</v>
      </c>
    </row>
    <row r="74" spans="1:17" x14ac:dyDescent="0.25">
      <c r="A74" s="1">
        <f ca="1">OFFSET($J$2,(ROW(O60)-ROW($O$2))*5+COLUMN(A73)-COLUMN($A$15),0)</f>
        <v>0</v>
      </c>
      <c r="B74" s="1">
        <f ca="1">OFFSET($J$2,(ROW(P60)-ROW($O$2))*5+COLUMN(B73)-COLUMN($A$15),0)</f>
        <v>0</v>
      </c>
      <c r="C74" s="2">
        <f ca="1">VALUE(OFFSET($J$2,(ROW(Q60)-ROW($O$2))*5+COLUMN(C73)-COLUMN($A$15),0))</f>
        <v>0</v>
      </c>
      <c r="D74" s="1">
        <f ca="1">OFFSET($J$2,(ROW(R60)-ROW($O$2))*5+COLUMN(D73)-COLUMN($A$15),0)</f>
        <v>0</v>
      </c>
      <c r="E74" s="1">
        <f ca="1">-1*VALUE(OFFSET($J$2,(ROW(S60)-ROW($O$2))*5+COLUMN(E73)-COLUMN($A$15),0))</f>
        <v>0</v>
      </c>
      <c r="G74" s="1" t="str">
        <f>IF(ISNA(VLOOKUP($F74,$W$1:$X$41,2,FALSE)),"Other Expenses",VLOOKUP($F74,$W$1:$X$41,2,FALSE))</f>
        <v>Other Expenses</v>
      </c>
      <c r="J74" t="str">
        <f>IF(RIGHT(Q74,1)=",",LEFT(Q74,LEN(Q74)-1),Q74)</f>
        <v>2018-05-07</v>
      </c>
      <c r="Q74" t="s">
        <v>43</v>
      </c>
    </row>
    <row r="75" spans="1:17" x14ac:dyDescent="0.25">
      <c r="A75" s="1">
        <f ca="1">OFFSET($J$2,(ROW(O61)-ROW($O$2))*5+COLUMN(A74)-COLUMN($A$15),0)</f>
        <v>0</v>
      </c>
      <c r="B75" s="1">
        <f ca="1">OFFSET($J$2,(ROW(P61)-ROW($O$2))*5+COLUMN(B74)-COLUMN($A$15),0)</f>
        <v>0</v>
      </c>
      <c r="C75" s="2">
        <f ca="1">VALUE(OFFSET($J$2,(ROW(Q61)-ROW($O$2))*5+COLUMN(C74)-COLUMN($A$15),0))</f>
        <v>0</v>
      </c>
      <c r="D75" s="1">
        <f ca="1">OFFSET($J$2,(ROW(R61)-ROW($O$2))*5+COLUMN(D74)-COLUMN($A$15),0)</f>
        <v>0</v>
      </c>
      <c r="E75" s="1">
        <f ca="1">-1*VALUE(OFFSET($J$2,(ROW(S61)-ROW($O$2))*5+COLUMN(E74)-COLUMN($A$15),0))</f>
        <v>0</v>
      </c>
      <c r="G75" s="1" t="str">
        <f>IF(ISNA(VLOOKUP($F75,$W$1:$X$41,2,FALSE)),"Other Expenses",VLOOKUP($F75,$W$1:$X$41,2,FALSE))</f>
        <v>Other Expenses</v>
      </c>
      <c r="J75" t="str">
        <f>IF(RIGHT(Q75,1)=",",LEFT(Q75,LEN(Q75)-1),Q75)</f>
        <v>Whole Foods</v>
      </c>
      <c r="Q75" t="s">
        <v>3</v>
      </c>
    </row>
    <row r="76" spans="1:17" x14ac:dyDescent="0.25">
      <c r="A76" s="1">
        <f ca="1">OFFSET($J$2,(ROW(O62)-ROW($O$2))*5+COLUMN(A75)-COLUMN($A$15),0)</f>
        <v>0</v>
      </c>
      <c r="B76" s="1">
        <f ca="1">OFFSET($J$2,(ROW(P62)-ROW($O$2))*5+COLUMN(B75)-COLUMN($A$15),0)</f>
        <v>0</v>
      </c>
      <c r="C76" s="2">
        <f ca="1">VALUE(OFFSET($J$2,(ROW(Q62)-ROW($O$2))*5+COLUMN(C75)-COLUMN($A$15),0))</f>
        <v>0</v>
      </c>
      <c r="D76" s="1">
        <f ca="1">OFFSET($J$2,(ROW(R62)-ROW($O$2))*5+COLUMN(D75)-COLUMN($A$15),0)</f>
        <v>0</v>
      </c>
      <c r="E76" s="1">
        <f ca="1">-1*VALUE(OFFSET($J$2,(ROW(S62)-ROW($O$2))*5+COLUMN(E75)-COLUMN($A$15),0))</f>
        <v>0</v>
      </c>
      <c r="G76" s="1" t="str">
        <f>IF(ISNA(VLOOKUP($F76,$W$1:$X$41,2,FALSE)),"Other Expenses",VLOOKUP($F76,$W$1:$X$41,2,FALSE))</f>
        <v>Other Expenses</v>
      </c>
      <c r="J76" t="str">
        <f>IF(RIGHT(Q76,1)=",",LEFT(Q76,LEN(Q76)-1),Q76)</f>
        <v>22.9</v>
      </c>
      <c r="Q76" t="s">
        <v>47</v>
      </c>
    </row>
    <row r="77" spans="1:17" x14ac:dyDescent="0.25">
      <c r="A77" s="1">
        <f ca="1">OFFSET($J$2,(ROW(O63)-ROW($O$2))*5+COLUMN(A76)-COLUMN($A$15),0)</f>
        <v>0</v>
      </c>
      <c r="B77" s="1">
        <f ca="1">OFFSET($J$2,(ROW(P63)-ROW($O$2))*5+COLUMN(B76)-COLUMN($A$15),0)</f>
        <v>0</v>
      </c>
      <c r="C77" s="2">
        <f ca="1">VALUE(OFFSET($J$2,(ROW(Q63)-ROW($O$2))*5+COLUMN(C76)-COLUMN($A$15),0))</f>
        <v>0</v>
      </c>
      <c r="D77" s="1">
        <f ca="1">OFFSET($J$2,(ROW(R63)-ROW($O$2))*5+COLUMN(D76)-COLUMN($A$15),0)</f>
        <v>0</v>
      </c>
      <c r="E77" s="1">
        <f ca="1">-1*VALUE(OFFSET($J$2,(ROW(S63)-ROW($O$2))*5+COLUMN(E76)-COLUMN($A$15),0))</f>
        <v>0</v>
      </c>
      <c r="G77" s="1" t="str">
        <f>IF(ISNA(VLOOKUP($F77,$W$1:$X$41,2,FALSE)),"Other Expenses",VLOOKUP($F77,$W$1:$X$41,2,FALSE))</f>
        <v>Other Expenses</v>
      </c>
      <c r="J77" t="str">
        <f>IF(RIGHT(Q77,1)=",",LEFT(Q77,LEN(Q77)-1),Q77)</f>
        <v>D3qzE6axQEf6MgM7eq1dsOJBx0mmKqhZErLVm</v>
      </c>
      <c r="Q77" t="s">
        <v>48</v>
      </c>
    </row>
    <row r="78" spans="1:17" x14ac:dyDescent="0.25">
      <c r="A78" s="1">
        <f ca="1">OFFSET($J$2,(ROW(O64)-ROW($O$2))*5+COLUMN(A77)-COLUMN($A$15),0)</f>
        <v>0</v>
      </c>
      <c r="B78" s="1">
        <f ca="1">OFFSET($J$2,(ROW(P64)-ROW($O$2))*5+COLUMN(B77)-COLUMN($A$15),0)</f>
        <v>0</v>
      </c>
      <c r="C78" s="2">
        <f ca="1">VALUE(OFFSET($J$2,(ROW(Q64)-ROW($O$2))*5+COLUMN(C77)-COLUMN($A$15),0))</f>
        <v>0</v>
      </c>
      <c r="D78" s="1">
        <f ca="1">OFFSET($J$2,(ROW(R64)-ROW($O$2))*5+COLUMN(D77)-COLUMN($A$15),0)</f>
        <v>0</v>
      </c>
      <c r="E78" s="1">
        <f ca="1">-1*VALUE(OFFSET($J$2,(ROW(S64)-ROW($O$2))*5+COLUMN(E77)-COLUMN($A$15),0))</f>
        <v>0</v>
      </c>
      <c r="G78" s="1" t="str">
        <f>IF(ISNA(VLOOKUP($F78,$W$1:$X$41,2,FALSE)),"Other Expenses",VLOOKUP($F78,$W$1:$X$41,2,FALSE))</f>
        <v>Other Expenses</v>
      </c>
      <c r="J78" t="str">
        <f>IF(RIGHT(Q78,1)=",",LEFT(Q78,LEN(Q78)-1),Q78)</f>
        <v>D3qzE6axQEf6MgM7eq1dsOnm8bw7BrSZErLXg</v>
      </c>
      <c r="Q78" t="s">
        <v>1</v>
      </c>
    </row>
    <row r="79" spans="1:17" x14ac:dyDescent="0.25">
      <c r="A79" s="1">
        <f ca="1">OFFSET($J$2,(ROW(O65)-ROW($O$2))*5+COLUMN(A78)-COLUMN($A$15),0)</f>
        <v>0</v>
      </c>
      <c r="B79" s="1">
        <f ca="1">OFFSET($J$2,(ROW(P65)-ROW($O$2))*5+COLUMN(B78)-COLUMN($A$15),0)</f>
        <v>0</v>
      </c>
      <c r="C79" s="2">
        <f ca="1">VALUE(OFFSET($J$2,(ROW(Q65)-ROW($O$2))*5+COLUMN(C78)-COLUMN($A$15),0))</f>
        <v>0</v>
      </c>
      <c r="D79" s="1">
        <f ca="1">OFFSET($J$2,(ROW(R65)-ROW($O$2))*5+COLUMN(D78)-COLUMN($A$15),0)</f>
        <v>0</v>
      </c>
      <c r="E79" s="1">
        <f ca="1">-1*VALUE(OFFSET($J$2,(ROW(S65)-ROW($O$2))*5+COLUMN(E78)-COLUMN($A$15),0))</f>
        <v>0</v>
      </c>
      <c r="G79" s="1" t="str">
        <f>IF(ISNA(VLOOKUP($F79,$W$1:$X$41,2,FALSE)),"Other Expenses",VLOOKUP($F79,$W$1:$X$41,2,FALSE))</f>
        <v>Other Expenses</v>
      </c>
      <c r="J79" t="str">
        <f>IF(RIGHT(Q79,1)=",",LEFT(Q79,LEN(Q79)-1),Q79)</f>
        <v>2018-05-07</v>
      </c>
      <c r="Q79" t="s">
        <v>43</v>
      </c>
    </row>
    <row r="80" spans="1:17" x14ac:dyDescent="0.25">
      <c r="A80" s="1">
        <f ca="1">OFFSET($J$2,(ROW(O66)-ROW($O$2))*5+COLUMN(A79)-COLUMN($A$15),0)</f>
        <v>0</v>
      </c>
      <c r="B80" s="1">
        <f ca="1">OFFSET($J$2,(ROW(P66)-ROW($O$2))*5+COLUMN(B79)-COLUMN($A$15),0)</f>
        <v>0</v>
      </c>
      <c r="C80" s="2">
        <f ca="1">VALUE(OFFSET($J$2,(ROW(Q66)-ROW($O$2))*5+COLUMN(C79)-COLUMN($A$15),0))</f>
        <v>0</v>
      </c>
      <c r="D80" s="1">
        <f ca="1">OFFSET($J$2,(ROW(R66)-ROW($O$2))*5+COLUMN(D79)-COLUMN($A$15),0)</f>
        <v>0</v>
      </c>
      <c r="E80" s="1">
        <f ca="1">-1*VALUE(OFFSET($J$2,(ROW(S66)-ROW($O$2))*5+COLUMN(E79)-COLUMN($A$15),0))</f>
        <v>0</v>
      </c>
      <c r="G80" s="1" t="str">
        <f>IF(ISNA(VLOOKUP($F80,$W$1:$X$41,2,FALSE)),"Other Expenses",VLOOKUP($F80,$W$1:$X$41,2,FALSE))</f>
        <v>Other Expenses</v>
      </c>
      <c r="J80" t="str">
        <f>IF(RIGHT(Q80,1)=",",LEFT(Q80,LEN(Q80)-1),Q80)</f>
        <v>Whole Foods</v>
      </c>
      <c r="Q80" t="s">
        <v>3</v>
      </c>
    </row>
    <row r="81" spans="1:19" x14ac:dyDescent="0.25">
      <c r="A81" s="1">
        <f ca="1">OFFSET($J$2,(ROW(O67)-ROW($O$2))*5+COLUMN(A80)-COLUMN($A$15),0)</f>
        <v>0</v>
      </c>
      <c r="B81" s="1">
        <f ca="1">OFFSET($J$2,(ROW(P67)-ROW($O$2))*5+COLUMN(B80)-COLUMN($A$15),0)</f>
        <v>0</v>
      </c>
      <c r="C81" s="2">
        <f ca="1">VALUE(OFFSET($J$2,(ROW(Q67)-ROW($O$2))*5+COLUMN(C80)-COLUMN($A$15),0))</f>
        <v>0</v>
      </c>
      <c r="D81" s="1">
        <f ca="1">OFFSET($J$2,(ROW(R67)-ROW($O$2))*5+COLUMN(D80)-COLUMN($A$15),0)</f>
        <v>0</v>
      </c>
      <c r="E81" s="1">
        <f ca="1">-1*VALUE(OFFSET($J$2,(ROW(S67)-ROW($O$2))*5+COLUMN(E80)-COLUMN($A$15),0))</f>
        <v>0</v>
      </c>
      <c r="G81" s="1" t="str">
        <f>IF(ISNA(VLOOKUP($F81,$W$1:$X$41,2,FALSE)),"Other Expenses",VLOOKUP($F81,$W$1:$X$41,2,FALSE))</f>
        <v>Other Expenses</v>
      </c>
      <c r="J81">
        <f>IF(RIGHT(Q81,1)=",",LEFT(Q81,LEN(Q81)-1),Q81)</f>
        <v>34.99</v>
      </c>
      <c r="Q81">
        <v>34.99</v>
      </c>
    </row>
    <row r="82" spans="1:19" x14ac:dyDescent="0.25">
      <c r="A82" s="1">
        <f ca="1">OFFSET($J$2,(ROW(O68)-ROW($O$2))*5+COLUMN(A81)-COLUMN($A$15),0)</f>
        <v>0</v>
      </c>
      <c r="B82" s="1">
        <f ca="1">OFFSET($J$2,(ROW(P68)-ROW($O$2))*5+COLUMN(B81)-COLUMN($A$15),0)</f>
        <v>0</v>
      </c>
      <c r="C82" s="2">
        <f ca="1">VALUE(OFFSET($J$2,(ROW(Q68)-ROW($O$2))*5+COLUMN(C81)-COLUMN($A$15),0))</f>
        <v>0</v>
      </c>
      <c r="D82" s="1">
        <f ca="1">OFFSET($J$2,(ROW(R68)-ROW($O$2))*5+COLUMN(D81)-COLUMN($A$15),0)</f>
        <v>0</v>
      </c>
      <c r="E82" s="1">
        <f ca="1">-1*VALUE(OFFSET($J$2,(ROW(S68)-ROW($O$2))*5+COLUMN(E81)-COLUMN($A$15),0))</f>
        <v>0</v>
      </c>
      <c r="G82" s="1" t="str">
        <f>IF(ISNA(VLOOKUP($F82,$W$1:$X$41,2,FALSE)),"Other Expenses",VLOOKUP($F82,$W$1:$X$41,2,FALSE))</f>
        <v>Other Expenses</v>
      </c>
      <c r="J82">
        <f>IF(RIGHT(Q82,1)=",",LEFT(Q82,LEN(Q82)-1),Q82)</f>
        <v>0</v>
      </c>
      <c r="P82" t="s">
        <v>49</v>
      </c>
      <c r="S82" t="s">
        <v>87</v>
      </c>
    </row>
    <row r="83" spans="1:19" x14ac:dyDescent="0.25">
      <c r="A83" s="1">
        <f ca="1">OFFSET($J$2,(ROW(O69)-ROW($O$2))*5+COLUMN(A82)-COLUMN($A$15),0)</f>
        <v>0</v>
      </c>
      <c r="B83" s="1">
        <f ca="1">OFFSET($J$2,(ROW(P69)-ROW($O$2))*5+COLUMN(B82)-COLUMN($A$15),0)</f>
        <v>0</v>
      </c>
      <c r="C83" s="2">
        <f ca="1">VALUE(OFFSET($J$2,(ROW(Q69)-ROW($O$2))*5+COLUMN(C82)-COLUMN($A$15),0))</f>
        <v>0</v>
      </c>
      <c r="D83" s="1">
        <f ca="1">OFFSET($J$2,(ROW(R69)-ROW($O$2))*5+COLUMN(D82)-COLUMN($A$15),0)</f>
        <v>0</v>
      </c>
      <c r="E83" s="1">
        <f ca="1">-1*VALUE(OFFSET($J$2,(ROW(S69)-ROW($O$2))*5+COLUMN(E82)-COLUMN($A$15),0))</f>
        <v>0</v>
      </c>
      <c r="G83" s="1" t="str">
        <f>IF(ISNA(VLOOKUP($F83,$W$1:$X$41,2,FALSE)),"Other Expenses",VLOOKUP($F83,$W$1:$X$41,2,FALSE))</f>
        <v>Other Expenses</v>
      </c>
      <c r="J83">
        <f>IF(RIGHT(Q83,1)=",",LEFT(Q83,LEN(Q83)-1),Q83)</f>
        <v>0</v>
      </c>
      <c r="S83" t="s">
        <v>87</v>
      </c>
    </row>
    <row r="84" spans="1:19" x14ac:dyDescent="0.25">
      <c r="A84" s="1">
        <f ca="1">OFFSET($J$2,(ROW(O70)-ROW($O$2))*5+COLUMN(A83)-COLUMN($A$15),0)</f>
        <v>0</v>
      </c>
      <c r="B84" s="1">
        <f ca="1">OFFSET($J$2,(ROW(P70)-ROW($O$2))*5+COLUMN(B83)-COLUMN($A$15),0)</f>
        <v>0</v>
      </c>
      <c r="C84" s="2">
        <f ca="1">VALUE(OFFSET($J$2,(ROW(Q70)-ROW($O$2))*5+COLUMN(C83)-COLUMN($A$15),0))</f>
        <v>0</v>
      </c>
      <c r="D84" s="1">
        <f ca="1">OFFSET($J$2,(ROW(R70)-ROW($O$2))*5+COLUMN(D83)-COLUMN($A$15),0)</f>
        <v>0</v>
      </c>
      <c r="E84" s="1">
        <f ca="1">-1*VALUE(OFFSET($J$2,(ROW(S70)-ROW($O$2))*5+COLUMN(E83)-COLUMN($A$15),0))</f>
        <v>0</v>
      </c>
      <c r="G84" s="1" t="str">
        <f>IF(ISNA(VLOOKUP($F84,$W$1:$X$41,2,FALSE)),"Other Expenses",VLOOKUP($F84,$W$1:$X$41,2,FALSE))</f>
        <v>Other Expenses</v>
      </c>
      <c r="J84" t="str">
        <f>IF(RIGHT(Q84,1)=",",LEFT(Q84,LEN(Q84)-1),Q84)</f>
        <v>2018-05-09</v>
      </c>
      <c r="Q84" s="6" t="s">
        <v>90</v>
      </c>
      <c r="S84" t="s">
        <v>75</v>
      </c>
    </row>
    <row r="85" spans="1:19" x14ac:dyDescent="0.25">
      <c r="A85" s="1">
        <f ca="1">OFFSET($J$2,(ROW(O71)-ROW($O$2))*5+COLUMN(A84)-COLUMN($A$15),0)</f>
        <v>0</v>
      </c>
      <c r="B85" s="1">
        <f ca="1">OFFSET($J$2,(ROW(P71)-ROW($O$2))*5+COLUMN(B84)-COLUMN($A$15),0)</f>
        <v>0</v>
      </c>
      <c r="C85" s="2">
        <f ca="1">VALUE(OFFSET($J$2,(ROW(Q71)-ROW($O$2))*5+COLUMN(C84)-COLUMN($A$15),0))</f>
        <v>0</v>
      </c>
      <c r="D85" s="1">
        <f ca="1">OFFSET($J$2,(ROW(R71)-ROW($O$2))*5+COLUMN(D84)-COLUMN($A$15),0)</f>
        <v>0</v>
      </c>
      <c r="E85" s="1">
        <f ca="1">-1*VALUE(OFFSET($J$2,(ROW(S71)-ROW($O$2))*5+COLUMN(E84)-COLUMN($A$15),0))</f>
        <v>0</v>
      </c>
      <c r="G85" s="1" t="str">
        <f>IF(ISNA(VLOOKUP($F85,$W$1:$X$41,2,FALSE)),"Other Expenses",VLOOKUP($F85,$W$1:$X$41,2,FALSE))</f>
        <v>Other Expenses</v>
      </c>
      <c r="J85" t="str">
        <f>IF(RIGHT(Q85,1)=",",LEFT(Q85,LEN(Q85)-1),Q85)</f>
        <v>UBER TRIP 4XCLZ</v>
      </c>
      <c r="Q85" t="s">
        <v>89</v>
      </c>
      <c r="S85" t="s">
        <v>88</v>
      </c>
    </row>
    <row r="86" spans="1:19" x14ac:dyDescent="0.25">
      <c r="A86" s="1">
        <f ca="1">OFFSET($J$2,(ROW(O72)-ROW($O$2))*5+COLUMN(A85)-COLUMN($A$15),0)</f>
        <v>0</v>
      </c>
      <c r="B86" s="1">
        <f ca="1">OFFSET($J$2,(ROW(P72)-ROW($O$2))*5+COLUMN(B85)-COLUMN($A$15),0)</f>
        <v>0</v>
      </c>
      <c r="C86" s="2">
        <f ca="1">VALUE(OFFSET($J$2,(ROW(Q72)-ROW($O$2))*5+COLUMN(C85)-COLUMN($A$15),0))</f>
        <v>0</v>
      </c>
      <c r="D86" s="1">
        <f ca="1">OFFSET($J$2,(ROW(R72)-ROW($O$2))*5+COLUMN(D85)-COLUMN($A$15),0)</f>
        <v>0</v>
      </c>
      <c r="E86" s="1">
        <f ca="1">-1*VALUE(OFFSET($J$2,(ROW(S72)-ROW($O$2))*5+COLUMN(E85)-COLUMN($A$15),0))</f>
        <v>0</v>
      </c>
      <c r="G86" s="1" t="str">
        <f>IF(ISNA(VLOOKUP($F86,$W$1:$X$41,2,FALSE)),"Other Expenses",VLOOKUP($F86,$W$1:$X$41,2,FALSE))</f>
        <v>Other Expenses</v>
      </c>
      <c r="J86">
        <f>IF(RIGHT(Q86,1)=",",LEFT(Q86,LEN(Q86)-1),Q86)</f>
        <v>13.29</v>
      </c>
      <c r="Q86">
        <v>13.29</v>
      </c>
      <c r="S86" t="s">
        <v>77</v>
      </c>
    </row>
    <row r="87" spans="1:19" x14ac:dyDescent="0.25">
      <c r="A87" s="1">
        <f ca="1">OFFSET($J$2,(ROW(O73)-ROW($O$2))*5+COLUMN(A86)-COLUMN($A$15),0)</f>
        <v>0</v>
      </c>
      <c r="B87" s="1">
        <f ca="1">OFFSET($J$2,(ROW(P73)-ROW($O$2))*5+COLUMN(B86)-COLUMN($A$15),0)</f>
        <v>0</v>
      </c>
      <c r="C87" s="2">
        <f ca="1">VALUE(OFFSET($J$2,(ROW(Q73)-ROW($O$2))*5+COLUMN(C86)-COLUMN($A$15),0))</f>
        <v>0</v>
      </c>
      <c r="D87" s="1">
        <f ca="1">OFFSET($J$2,(ROW(R73)-ROW($O$2))*5+COLUMN(D86)-COLUMN($A$15),0)</f>
        <v>0</v>
      </c>
      <c r="E87" s="1">
        <f ca="1">-1*VALUE(OFFSET($J$2,(ROW(S73)-ROW($O$2))*5+COLUMN(E86)-COLUMN($A$15),0))</f>
        <v>0</v>
      </c>
      <c r="G87" s="1" t="str">
        <f>IF(ISNA(VLOOKUP($F87,$W$1:$X$41,2,FALSE)),"Other Expenses",VLOOKUP($F87,$W$1:$X$41,2,FALSE))</f>
        <v>Other Expenses</v>
      </c>
      <c r="J87">
        <f>IF(RIGHT(Q87,1)=",",LEFT(Q87,LEN(Q87)-1),Q87)</f>
        <v>0</v>
      </c>
      <c r="S87" s="1" t="s">
        <v>87</v>
      </c>
    </row>
    <row r="88" spans="1:19" x14ac:dyDescent="0.25">
      <c r="A88" s="1">
        <f ca="1">OFFSET($J$2,(ROW(O74)-ROW($O$2))*5+COLUMN(A87)-COLUMN($A$15),0)</f>
        <v>0</v>
      </c>
      <c r="B88" s="1">
        <f ca="1">OFFSET($J$2,(ROW(P74)-ROW($O$2))*5+COLUMN(B87)-COLUMN($A$15),0)</f>
        <v>0</v>
      </c>
      <c r="C88" s="2">
        <f ca="1">VALUE(OFFSET($J$2,(ROW(Q74)-ROW($O$2))*5+COLUMN(C87)-COLUMN($A$15),0))</f>
        <v>0</v>
      </c>
      <c r="D88" s="1">
        <f ca="1">OFFSET($J$2,(ROW(R74)-ROW($O$2))*5+COLUMN(D87)-COLUMN($A$15),0)</f>
        <v>0</v>
      </c>
      <c r="E88" s="1">
        <f ca="1">-1*VALUE(OFFSET($J$2,(ROW(S74)-ROW($O$2))*5+COLUMN(E87)-COLUMN($A$15),0))</f>
        <v>0</v>
      </c>
      <c r="G88" s="1" t="str">
        <f>IF(ISNA(VLOOKUP($F88,$W$1:$X$41,2,FALSE)),"Other Expenses",VLOOKUP($F88,$W$1:$X$41,2,FALSE))</f>
        <v>Other Expenses</v>
      </c>
      <c r="J88">
        <f>IF(RIGHT(Q88,1)=",",LEFT(Q88,LEN(Q88)-1),Q88)</f>
        <v>0</v>
      </c>
      <c r="S88" s="1" t="s">
        <v>87</v>
      </c>
    </row>
    <row r="89" spans="1:19" x14ac:dyDescent="0.25">
      <c r="A89" s="1">
        <f ca="1">OFFSET($J$2,(ROW(O75)-ROW($O$2))*5+COLUMN(A88)-COLUMN($A$15),0)</f>
        <v>0</v>
      </c>
      <c r="B89" s="1">
        <f ca="1">OFFSET($J$2,(ROW(P75)-ROW($O$2))*5+COLUMN(B88)-COLUMN($A$15),0)</f>
        <v>0</v>
      </c>
      <c r="C89" s="2">
        <f ca="1">VALUE(OFFSET($J$2,(ROW(Q75)-ROW($O$2))*5+COLUMN(C88)-COLUMN($A$15),0))</f>
        <v>0</v>
      </c>
      <c r="D89" s="1">
        <f ca="1">OFFSET($J$2,(ROW(R75)-ROW($O$2))*5+COLUMN(D88)-COLUMN($A$15),0)</f>
        <v>0</v>
      </c>
      <c r="E89" s="1">
        <f ca="1">-1*VALUE(OFFSET($J$2,(ROW(S75)-ROW($O$2))*5+COLUMN(E88)-COLUMN($A$15),0))</f>
        <v>0</v>
      </c>
      <c r="G89" s="1" t="str">
        <f>IF(ISNA(VLOOKUP($F89,$W$1:$X$41,2,FALSE)),"Other Expenses",VLOOKUP($F89,$W$1:$X$41,2,FALSE))</f>
        <v>Other Expenses</v>
      </c>
      <c r="J89" t="str">
        <f>IF(RIGHT(Q89,1)=",",LEFT(Q89,LEN(Q89)-1),Q89)</f>
        <v>2018-05-09</v>
      </c>
      <c r="Q89" s="6" t="s">
        <v>90</v>
      </c>
      <c r="S89" s="1" t="s">
        <v>75</v>
      </c>
    </row>
    <row r="90" spans="1:19" x14ac:dyDescent="0.25">
      <c r="A90" s="1">
        <f ca="1">OFFSET($J$2,(ROW(O76)-ROW($O$2))*5+COLUMN(A89)-COLUMN($A$15),0)</f>
        <v>0</v>
      </c>
      <c r="B90" s="1">
        <f ca="1">OFFSET($J$2,(ROW(P76)-ROW($O$2))*5+COLUMN(B89)-COLUMN($A$15),0)</f>
        <v>0</v>
      </c>
      <c r="C90" s="2">
        <f ca="1">VALUE(OFFSET($J$2,(ROW(Q76)-ROW($O$2))*5+COLUMN(C89)-COLUMN($A$15),0))</f>
        <v>0</v>
      </c>
      <c r="D90" s="1">
        <f ca="1">OFFSET($J$2,(ROW(R76)-ROW($O$2))*5+COLUMN(D89)-COLUMN($A$15),0)</f>
        <v>0</v>
      </c>
      <c r="E90" s="1">
        <f ca="1">-1*VALUE(OFFSET($J$2,(ROW(S76)-ROW($O$2))*5+COLUMN(E89)-COLUMN($A$15),0))</f>
        <v>0</v>
      </c>
      <c r="G90" s="1" t="str">
        <f>IF(ISNA(VLOOKUP($F90,$W$1:$X$41,2,FALSE)),"Other Expenses",VLOOKUP($F90,$W$1:$X$41,2,FALSE))</f>
        <v>Other Expenses</v>
      </c>
      <c r="J90" t="str">
        <f>IF(RIGHT(Q90,1)=",",LEFT(Q90,LEN(Q90)-1),Q90)</f>
        <v>TRIANGLE PHYSIO</v>
      </c>
      <c r="Q90" s="1" t="s">
        <v>91</v>
      </c>
      <c r="S90" s="1" t="s">
        <v>88</v>
      </c>
    </row>
    <row r="91" spans="1:19" x14ac:dyDescent="0.25">
      <c r="A91" s="1">
        <f ca="1">OFFSET($J$2,(ROW(O77)-ROW($O$2))*5+COLUMN(A90)-COLUMN($A$15),0)</f>
        <v>0</v>
      </c>
      <c r="B91" s="1">
        <f ca="1">OFFSET($J$2,(ROW(P77)-ROW($O$2))*5+COLUMN(B90)-COLUMN($A$15),0)</f>
        <v>0</v>
      </c>
      <c r="C91" s="2">
        <f ca="1">VALUE(OFFSET($J$2,(ROW(Q77)-ROW($O$2))*5+COLUMN(C90)-COLUMN($A$15),0))</f>
        <v>0</v>
      </c>
      <c r="D91" s="1">
        <f ca="1">OFFSET($J$2,(ROW(R77)-ROW($O$2))*5+COLUMN(D90)-COLUMN($A$15),0)</f>
        <v>0</v>
      </c>
      <c r="E91" s="1">
        <f ca="1">-1*VALUE(OFFSET($J$2,(ROW(S77)-ROW($O$2))*5+COLUMN(E90)-COLUMN($A$15),0))</f>
        <v>0</v>
      </c>
      <c r="G91" s="1" t="str">
        <f>IF(ISNA(VLOOKUP($F91,$W$1:$X$41,2,FALSE)),"Other Expenses",VLOOKUP($F91,$W$1:$X$41,2,FALSE))</f>
        <v>Other Expenses</v>
      </c>
      <c r="J91">
        <f>IF(RIGHT(Q91,1)=",",LEFT(Q91,LEN(Q91)-1),Q91)</f>
        <v>84.75</v>
      </c>
      <c r="Q91" s="1">
        <v>84.75</v>
      </c>
      <c r="S91" s="1" t="s">
        <v>77</v>
      </c>
    </row>
    <row r="92" spans="1:19" x14ac:dyDescent="0.25">
      <c r="A92" s="1">
        <f ca="1">OFFSET($J$2,(ROW(O78)-ROW($O$2))*5+COLUMN(A91)-COLUMN($A$15),0)</f>
        <v>0</v>
      </c>
      <c r="B92" s="1">
        <f ca="1">OFFSET($J$2,(ROW(P78)-ROW($O$2))*5+COLUMN(B91)-COLUMN($A$15),0)</f>
        <v>0</v>
      </c>
      <c r="C92" s="2">
        <f ca="1">VALUE(OFFSET($J$2,(ROW(Q78)-ROW($O$2))*5+COLUMN(C91)-COLUMN($A$15),0))</f>
        <v>0</v>
      </c>
      <c r="D92" s="1">
        <f ca="1">OFFSET($J$2,(ROW(R78)-ROW($O$2))*5+COLUMN(D91)-COLUMN($A$15),0)</f>
        <v>0</v>
      </c>
      <c r="E92" s="1">
        <f ca="1">-1*VALUE(OFFSET($J$2,(ROW(S78)-ROW($O$2))*5+COLUMN(E91)-COLUMN($A$15),0))</f>
        <v>0</v>
      </c>
      <c r="G92" s="1" t="str">
        <f>IF(ISNA(VLOOKUP($F92,$W$1:$X$41,2,FALSE)),"Other Expenses",VLOOKUP($F92,$W$1:$X$41,2,FALSE))</f>
        <v>Other Expenses</v>
      </c>
      <c r="J92">
        <f>IF(RIGHT(Q92,1)=",",LEFT(Q92,LEN(Q92)-1),Q92)</f>
        <v>0</v>
      </c>
      <c r="S92" s="1" t="s">
        <v>87</v>
      </c>
    </row>
    <row r="93" spans="1:19" x14ac:dyDescent="0.25">
      <c r="A93" s="1">
        <f ca="1">OFFSET($J$2,(ROW(O79)-ROW($O$2))*5+COLUMN(A92)-COLUMN($A$15),0)</f>
        <v>0</v>
      </c>
      <c r="B93" s="1">
        <f ca="1">OFFSET($J$2,(ROW(P79)-ROW($O$2))*5+COLUMN(B92)-COLUMN($A$15),0)</f>
        <v>0</v>
      </c>
      <c r="C93" s="2">
        <f ca="1">VALUE(OFFSET($J$2,(ROW(Q79)-ROW($O$2))*5+COLUMN(C92)-COLUMN($A$15),0))</f>
        <v>0</v>
      </c>
      <c r="D93" s="1">
        <f ca="1">OFFSET($J$2,(ROW(R79)-ROW($O$2))*5+COLUMN(D92)-COLUMN($A$15),0)</f>
        <v>0</v>
      </c>
      <c r="E93" s="1">
        <f ca="1">-1*VALUE(OFFSET($J$2,(ROW(S79)-ROW($O$2))*5+COLUMN(E92)-COLUMN($A$15),0))</f>
        <v>0</v>
      </c>
      <c r="G93" s="1" t="str">
        <f>IF(ISNA(VLOOKUP($F93,$W$1:$X$41,2,FALSE)),"Other Expenses",VLOOKUP($F93,$W$1:$X$41,2,FALSE))</f>
        <v>Other Expenses</v>
      </c>
      <c r="J93">
        <f>IF(RIGHT(Q93,1)=",",LEFT(Q93,LEN(Q93)-1),Q93)</f>
        <v>0</v>
      </c>
      <c r="S93" s="1" t="s">
        <v>87</v>
      </c>
    </row>
    <row r="94" spans="1:19" x14ac:dyDescent="0.25">
      <c r="A94" s="1">
        <f ca="1">OFFSET($J$2,(ROW(O80)-ROW($O$2))*5+COLUMN(A93)-COLUMN($A$15),0)</f>
        <v>0</v>
      </c>
      <c r="B94" s="1">
        <f ca="1">OFFSET($J$2,(ROW(P80)-ROW($O$2))*5+COLUMN(B93)-COLUMN($A$15),0)</f>
        <v>0</v>
      </c>
      <c r="C94" s="2">
        <f ca="1">VALUE(OFFSET($J$2,(ROW(Q80)-ROW($O$2))*5+COLUMN(C93)-COLUMN($A$15),0))</f>
        <v>0</v>
      </c>
      <c r="D94" s="1">
        <f ca="1">OFFSET($J$2,(ROW(R80)-ROW($O$2))*5+COLUMN(D93)-COLUMN($A$15),0)</f>
        <v>0</v>
      </c>
      <c r="E94" s="1">
        <f ca="1">-1*VALUE(OFFSET($J$2,(ROW(S80)-ROW($O$2))*5+COLUMN(E93)-COLUMN($A$15),0))</f>
        <v>0</v>
      </c>
      <c r="G94" s="1" t="str">
        <f>IF(ISNA(VLOOKUP($F94,$W$1:$X$41,2,FALSE)),"Other Expenses",VLOOKUP($F94,$W$1:$X$41,2,FALSE))</f>
        <v>Other Expenses</v>
      </c>
      <c r="J94" t="str">
        <f>IF(RIGHT(Q94,1)=",",LEFT(Q94,LEN(Q94)-1),Q94)</f>
        <v>2018-05-11</v>
      </c>
      <c r="Q94" s="6" t="s">
        <v>92</v>
      </c>
      <c r="S94" s="1" t="s">
        <v>75</v>
      </c>
    </row>
    <row r="95" spans="1:19" x14ac:dyDescent="0.25">
      <c r="A95" s="1">
        <f ca="1">OFFSET($J$2,(ROW(O81)-ROW($O$2))*5+COLUMN(A94)-COLUMN($A$15),0)</f>
        <v>0</v>
      </c>
      <c r="B95" s="1">
        <f ca="1">OFFSET($J$2,(ROW(P81)-ROW($O$2))*5+COLUMN(B94)-COLUMN($A$15),0)</f>
        <v>0</v>
      </c>
      <c r="C95" s="2">
        <f ca="1">VALUE(OFFSET($J$2,(ROW(Q81)-ROW($O$2))*5+COLUMN(C94)-COLUMN($A$15),0))</f>
        <v>0</v>
      </c>
      <c r="D95" s="1">
        <f ca="1">OFFSET($J$2,(ROW(R81)-ROW($O$2))*5+COLUMN(D94)-COLUMN($A$15),0)</f>
        <v>0</v>
      </c>
      <c r="E95" s="1">
        <f ca="1">-1*VALUE(OFFSET($J$2,(ROW(S81)-ROW($O$2))*5+COLUMN(E94)-COLUMN($A$15),0))</f>
        <v>0</v>
      </c>
      <c r="G95" s="1" t="str">
        <f>IF(ISNA(VLOOKUP($F95,$W$1:$X$41,2,FALSE)),"Other Expenses",VLOOKUP($F95,$W$1:$X$41,2,FALSE))</f>
        <v>Other Expenses</v>
      </c>
      <c r="J95" t="str">
        <f>IF(RIGHT(Q95,1)=",",LEFT(Q95,LEN(Q95)-1),Q95)</f>
        <v>LOBLAWS #1010</v>
      </c>
      <c r="Q95" s="1" t="s">
        <v>93</v>
      </c>
      <c r="S95" s="1" t="s">
        <v>88</v>
      </c>
    </row>
    <row r="96" spans="1:19" x14ac:dyDescent="0.25">
      <c r="A96" s="1">
        <f ca="1">OFFSET($J$2,(ROW(O82)-ROW($O$2))*5+COLUMN(A95)-COLUMN($A$15),0)</f>
        <v>0</v>
      </c>
      <c r="B96" s="1">
        <f ca="1">OFFSET($J$2,(ROW(P82)-ROW($O$2))*5+COLUMN(B95)-COLUMN($A$15),0)</f>
        <v>0</v>
      </c>
      <c r="C96" s="2">
        <f ca="1">VALUE(OFFSET($J$2,(ROW(Q82)-ROW($O$2))*5+COLUMN(C95)-COLUMN($A$15),0))</f>
        <v>0</v>
      </c>
      <c r="D96" s="1">
        <f ca="1">OFFSET($J$2,(ROW(R82)-ROW($O$2))*5+COLUMN(D95)-COLUMN($A$15),0)</f>
        <v>0</v>
      </c>
      <c r="E96" s="1">
        <f ca="1">-1*VALUE(OFFSET($J$2,(ROW(S82)-ROW($O$2))*5+COLUMN(E95)-COLUMN($A$15),0))</f>
        <v>0</v>
      </c>
      <c r="G96" s="1" t="str">
        <f>IF(ISNA(VLOOKUP($F96,$W$1:$X$41,2,FALSE)),"Other Expenses",VLOOKUP($F96,$W$1:$X$41,2,FALSE))</f>
        <v>Other Expenses</v>
      </c>
      <c r="J96">
        <f>IF(RIGHT(Q96,1)=",",LEFT(Q96,LEN(Q96)-1),Q96)</f>
        <v>9.65</v>
      </c>
      <c r="Q96" s="1">
        <v>9.65</v>
      </c>
      <c r="S96" s="1" t="s">
        <v>77</v>
      </c>
    </row>
    <row r="97" spans="1:10" x14ac:dyDescent="0.25">
      <c r="A97" s="1">
        <f ca="1">OFFSET($J$2,(ROW(O83)-ROW($O$2))*5+COLUMN(A96)-COLUMN($A$15),0)</f>
        <v>0</v>
      </c>
      <c r="B97" s="1">
        <f ca="1">OFFSET($J$2,(ROW(P83)-ROW($O$2))*5+COLUMN(B96)-COLUMN($A$15),0)</f>
        <v>0</v>
      </c>
      <c r="C97" s="2">
        <f ca="1">VALUE(OFFSET($J$2,(ROW(Q83)-ROW($O$2))*5+COLUMN(C96)-COLUMN($A$15),0))</f>
        <v>0</v>
      </c>
      <c r="D97" s="1">
        <f ca="1">OFFSET($J$2,(ROW(R83)-ROW($O$2))*5+COLUMN(D96)-COLUMN($A$15),0)</f>
        <v>0</v>
      </c>
      <c r="E97" s="1">
        <f ca="1">-1*VALUE(OFFSET($J$2,(ROW(S83)-ROW($O$2))*5+COLUMN(E96)-COLUMN($A$15),0))</f>
        <v>0</v>
      </c>
      <c r="G97" s="1" t="str">
        <f>IF(ISNA(VLOOKUP($F97,$W$1:$X$41,2,FALSE)),"Other Expenses",VLOOKUP($F97,$W$1:$X$41,2,FALSE))</f>
        <v>Other Expenses</v>
      </c>
      <c r="J97">
        <f>IF(RIGHT(Q97,1)=",",LEFT(Q97,LEN(Q97)-1),Q97)</f>
        <v>0</v>
      </c>
    </row>
    <row r="98" spans="1:10" x14ac:dyDescent="0.25">
      <c r="A98" s="1">
        <f ca="1">OFFSET($J$2,(ROW(O84)-ROW($O$2))*5+COLUMN(A97)-COLUMN($A$15),0)</f>
        <v>0</v>
      </c>
      <c r="B98" s="1">
        <f ca="1">OFFSET($J$2,(ROW(P84)-ROW($O$2))*5+COLUMN(B97)-COLUMN($A$15),0)</f>
        <v>0</v>
      </c>
      <c r="C98" s="2">
        <f ca="1">VALUE(OFFSET($J$2,(ROW(Q84)-ROW($O$2))*5+COLUMN(C97)-COLUMN($A$15),0))</f>
        <v>0</v>
      </c>
      <c r="D98" s="1">
        <f ca="1">OFFSET($J$2,(ROW(R84)-ROW($O$2))*5+COLUMN(D97)-COLUMN($A$15),0)</f>
        <v>0</v>
      </c>
      <c r="E98" s="1">
        <f ca="1">-1*VALUE(OFFSET($J$2,(ROW(S84)-ROW($O$2))*5+COLUMN(E97)-COLUMN($A$15),0))</f>
        <v>0</v>
      </c>
      <c r="G98" s="1" t="str">
        <f>IF(ISNA(VLOOKUP($F98,$W$1:$X$41,2,FALSE)),"Other Expenses",VLOOKUP($F98,$W$1:$X$41,2,FALSE))</f>
        <v>Other Expenses</v>
      </c>
      <c r="J98">
        <f>IF(RIGHT(Q98,1)=",",LEFT(Q98,LEN(Q98)-1),Q98)</f>
        <v>0</v>
      </c>
    </row>
    <row r="99" spans="1:10" x14ac:dyDescent="0.25">
      <c r="A99" s="1">
        <f ca="1">OFFSET($J$2,(ROW(O85)-ROW($O$2))*5+COLUMN(A98)-COLUMN($A$15),0)</f>
        <v>0</v>
      </c>
      <c r="B99" s="1">
        <f ca="1">OFFSET($J$2,(ROW(P85)-ROW($O$2))*5+COLUMN(B98)-COLUMN($A$15),0)</f>
        <v>0</v>
      </c>
      <c r="C99" s="2">
        <f ca="1">VALUE(OFFSET($J$2,(ROW(Q85)-ROW($O$2))*5+COLUMN(C98)-COLUMN($A$15),0))</f>
        <v>0</v>
      </c>
      <c r="D99" s="1">
        <f ca="1">OFFSET($J$2,(ROW(R85)-ROW($O$2))*5+COLUMN(D98)-COLUMN($A$15),0)</f>
        <v>0</v>
      </c>
      <c r="E99" s="1">
        <f ca="1">-1*VALUE(OFFSET($J$2,(ROW(S85)-ROW($O$2))*5+COLUMN(E98)-COLUMN($A$15),0))</f>
        <v>0</v>
      </c>
      <c r="G99" s="1" t="str">
        <f>IF(ISNA(VLOOKUP($F99,$W$1:$X$41,2,FALSE)),"Other Expenses",VLOOKUP($F99,$W$1:$X$41,2,FALSE))</f>
        <v>Other Expenses</v>
      </c>
      <c r="J99">
        <f>IF(RIGHT(Q99,1)=",",LEFT(Q99,LEN(Q99)-1),Q99)</f>
        <v>0</v>
      </c>
    </row>
    <row r="100" spans="1:10" x14ac:dyDescent="0.25">
      <c r="A100" s="1">
        <f ca="1">OFFSET($J$2,(ROW(O86)-ROW($O$2))*5+COLUMN(A99)-COLUMN($A$15),0)</f>
        <v>0</v>
      </c>
      <c r="B100" s="1">
        <f ca="1">OFFSET($J$2,(ROW(P86)-ROW($O$2))*5+COLUMN(B99)-COLUMN($A$15),0)</f>
        <v>0</v>
      </c>
      <c r="C100" s="2">
        <f ca="1">VALUE(OFFSET($J$2,(ROW(Q86)-ROW($O$2))*5+COLUMN(C99)-COLUMN($A$15),0))</f>
        <v>0</v>
      </c>
      <c r="D100" s="1">
        <f ca="1">OFFSET($J$2,(ROW(R86)-ROW($O$2))*5+COLUMN(D99)-COLUMN($A$15),0)</f>
        <v>0</v>
      </c>
      <c r="E100" s="1">
        <f ca="1">-1*VALUE(OFFSET($J$2,(ROW(S86)-ROW($O$2))*5+COLUMN(E99)-COLUMN($A$15),0))</f>
        <v>0</v>
      </c>
      <c r="G100" s="1" t="str">
        <f>IF(ISNA(VLOOKUP($F100,$W$1:$X$41,2,FALSE)),"Other Expenses",VLOOKUP($F100,$W$1:$X$41,2,FALSE))</f>
        <v>Other Expenses</v>
      </c>
      <c r="J100">
        <f>IF(RIGHT(Q100,1)=",",LEFT(Q100,LEN(Q100)-1),Q100)</f>
        <v>0</v>
      </c>
    </row>
    <row r="101" spans="1:10" x14ac:dyDescent="0.25">
      <c r="A101" s="1">
        <f ca="1">OFFSET($J$2,(ROW(O87)-ROW($O$2))*5+COLUMN(A100)-COLUMN($A$15),0)</f>
        <v>0</v>
      </c>
      <c r="B101" s="1">
        <f ca="1">OFFSET($J$2,(ROW(P87)-ROW($O$2))*5+COLUMN(B100)-COLUMN($A$15),0)</f>
        <v>0</v>
      </c>
      <c r="C101" s="2">
        <f ca="1">VALUE(OFFSET($J$2,(ROW(Q87)-ROW($O$2))*5+COLUMN(C100)-COLUMN($A$15),0))</f>
        <v>0</v>
      </c>
      <c r="D101" s="1">
        <f ca="1">OFFSET($J$2,(ROW(R87)-ROW($O$2))*5+COLUMN(D100)-COLUMN($A$15),0)</f>
        <v>0</v>
      </c>
      <c r="E101" s="1">
        <f ca="1">-1*VALUE(OFFSET($J$2,(ROW(S87)-ROW($O$2))*5+COLUMN(E100)-COLUMN($A$15),0))</f>
        <v>0</v>
      </c>
      <c r="G101" s="1" t="str">
        <f>IF(ISNA(VLOOKUP($F101,$W$1:$X$41,2,FALSE)),"Other Expenses",VLOOKUP($F101,$W$1:$X$41,2,FALSE))</f>
        <v>Other Expenses</v>
      </c>
      <c r="J101">
        <f>IF(RIGHT(Q101,1)=",",LEFT(Q101,LEN(Q101)-1),Q101)</f>
        <v>0</v>
      </c>
    </row>
    <row r="102" spans="1:10" x14ac:dyDescent="0.25">
      <c r="A102" s="1">
        <f ca="1">OFFSET($J$2,(ROW(O88)-ROW($O$2))*5+COLUMN(A101)-COLUMN($A$15),0)</f>
        <v>0</v>
      </c>
      <c r="B102" s="1">
        <f ca="1">OFFSET($J$2,(ROW(P88)-ROW($O$2))*5+COLUMN(B101)-COLUMN($A$15),0)</f>
        <v>0</v>
      </c>
      <c r="C102" s="2">
        <f ca="1">VALUE(OFFSET($J$2,(ROW(Q88)-ROW($O$2))*5+COLUMN(C101)-COLUMN($A$15),0))</f>
        <v>0</v>
      </c>
      <c r="D102" s="1">
        <f ca="1">OFFSET($J$2,(ROW(R88)-ROW($O$2))*5+COLUMN(D101)-COLUMN($A$15),0)</f>
        <v>0</v>
      </c>
      <c r="E102" s="1">
        <f ca="1">-1*VALUE(OFFSET($J$2,(ROW(S88)-ROW($O$2))*5+COLUMN(E101)-COLUMN($A$15),0))</f>
        <v>0</v>
      </c>
      <c r="G102" s="1" t="str">
        <f>IF(ISNA(VLOOKUP($F102,$W$1:$X$41,2,FALSE)),"Other Expenses",VLOOKUP($F102,$W$1:$X$41,2,FALSE))</f>
        <v>Other Expenses</v>
      </c>
      <c r="J102">
        <f>IF(RIGHT(Q102,1)=",",LEFT(Q102,LEN(Q102)-1),Q102)</f>
        <v>0</v>
      </c>
    </row>
    <row r="103" spans="1:10" x14ac:dyDescent="0.25">
      <c r="A103" s="1">
        <f ca="1">OFFSET($J$2,(ROW(O89)-ROW($O$2))*5+COLUMN(A102)-COLUMN($A$15),0)</f>
        <v>0</v>
      </c>
      <c r="B103" s="1">
        <f ca="1">OFFSET($J$2,(ROW(P89)-ROW($O$2))*5+COLUMN(B102)-COLUMN($A$15),0)</f>
        <v>0</v>
      </c>
      <c r="C103" s="2">
        <f ca="1">VALUE(OFFSET($J$2,(ROW(Q89)-ROW($O$2))*5+COLUMN(C102)-COLUMN($A$15),0))</f>
        <v>0</v>
      </c>
      <c r="D103" s="1">
        <f ca="1">OFFSET($J$2,(ROW(R89)-ROW($O$2))*5+COLUMN(D102)-COLUMN($A$15),0)</f>
        <v>0</v>
      </c>
      <c r="E103" s="1">
        <f ca="1">-1*VALUE(OFFSET($J$2,(ROW(S89)-ROW($O$2))*5+COLUMN(E102)-COLUMN($A$15),0))</f>
        <v>0</v>
      </c>
      <c r="G103" s="1" t="str">
        <f>IF(ISNA(VLOOKUP($F103,$W$1:$X$41,2,FALSE)),"Other Expenses",VLOOKUP($F103,$W$1:$X$41,2,FALSE))</f>
        <v>Other Expenses</v>
      </c>
      <c r="J103">
        <f>IF(RIGHT(Q103,1)=",",LEFT(Q103,LEN(Q103)-1),Q103)</f>
        <v>0</v>
      </c>
    </row>
    <row r="104" spans="1:10" x14ac:dyDescent="0.25">
      <c r="A104" s="1">
        <f ca="1">OFFSET($J$2,(ROW(O90)-ROW($O$2))*5+COLUMN(A103)-COLUMN($A$15),0)</f>
        <v>0</v>
      </c>
      <c r="B104" s="1">
        <f ca="1">OFFSET($J$2,(ROW(P90)-ROW($O$2))*5+COLUMN(B103)-COLUMN($A$15),0)</f>
        <v>0</v>
      </c>
      <c r="C104" s="2">
        <f ca="1">VALUE(OFFSET($J$2,(ROW(Q90)-ROW($O$2))*5+COLUMN(C103)-COLUMN($A$15),0))</f>
        <v>0</v>
      </c>
      <c r="D104" s="1">
        <f ca="1">OFFSET($J$2,(ROW(R90)-ROW($O$2))*5+COLUMN(D103)-COLUMN($A$15),0)</f>
        <v>0</v>
      </c>
      <c r="E104" s="1">
        <f ca="1">-1*VALUE(OFFSET($J$2,(ROW(S90)-ROW($O$2))*5+COLUMN(E103)-COLUMN($A$15),0))</f>
        <v>0</v>
      </c>
      <c r="G104" s="1" t="str">
        <f>IF(ISNA(VLOOKUP($F104,$W$1:$X$41,2,FALSE)),"Other Expenses",VLOOKUP($F104,$W$1:$X$41,2,FALSE))</f>
        <v>Other Expenses</v>
      </c>
      <c r="J104">
        <f>IF(RIGHT(Q104,1)=",",LEFT(Q104,LEN(Q104)-1),Q104)</f>
        <v>0</v>
      </c>
    </row>
    <row r="105" spans="1:10" x14ac:dyDescent="0.25">
      <c r="A105" s="1">
        <f ca="1">OFFSET($J$2,(ROW(O91)-ROW($O$2))*5+COLUMN(A104)-COLUMN($A$15),0)</f>
        <v>0</v>
      </c>
      <c r="B105" s="1">
        <f ca="1">OFFSET($J$2,(ROW(P91)-ROW($O$2))*5+COLUMN(B104)-COLUMN($A$15),0)</f>
        <v>0</v>
      </c>
      <c r="C105" s="2">
        <f ca="1">VALUE(OFFSET($J$2,(ROW(Q91)-ROW($O$2))*5+COLUMN(C104)-COLUMN($A$15),0))</f>
        <v>0</v>
      </c>
      <c r="D105" s="1">
        <f ca="1">OFFSET($J$2,(ROW(R91)-ROW($O$2))*5+COLUMN(D104)-COLUMN($A$15),0)</f>
        <v>0</v>
      </c>
      <c r="E105" s="1">
        <f ca="1">-1*VALUE(OFFSET($J$2,(ROW(S91)-ROW($O$2))*5+COLUMN(E104)-COLUMN($A$15),0))</f>
        <v>0</v>
      </c>
      <c r="G105" s="1" t="str">
        <f>IF(ISNA(VLOOKUP($F105,$W$1:$X$41,2,FALSE)),"Other Expenses",VLOOKUP($F105,$W$1:$X$41,2,FALSE))</f>
        <v>Other Expenses</v>
      </c>
      <c r="J105">
        <f>IF(RIGHT(Q105,1)=",",LEFT(Q105,LEN(Q105)-1),Q105)</f>
        <v>0</v>
      </c>
    </row>
    <row r="106" spans="1:10" x14ac:dyDescent="0.25">
      <c r="A106" s="1">
        <f ca="1">OFFSET($J$2,(ROW(O92)-ROW($O$2))*5+COLUMN(A105)-COLUMN($A$15),0)</f>
        <v>0</v>
      </c>
      <c r="B106" s="1">
        <f ca="1">OFFSET($J$2,(ROW(P92)-ROW($O$2))*5+COLUMN(B105)-COLUMN($A$15),0)</f>
        <v>0</v>
      </c>
      <c r="C106" s="2">
        <f ca="1">VALUE(OFFSET($J$2,(ROW(Q92)-ROW($O$2))*5+COLUMN(C105)-COLUMN($A$15),0))</f>
        <v>0</v>
      </c>
      <c r="D106" s="1">
        <f ca="1">OFFSET($J$2,(ROW(R92)-ROW($O$2))*5+COLUMN(D105)-COLUMN($A$15),0)</f>
        <v>0</v>
      </c>
      <c r="E106" s="1">
        <f ca="1">-1*VALUE(OFFSET($J$2,(ROW(S92)-ROW($O$2))*5+COLUMN(E105)-COLUMN($A$15),0))</f>
        <v>0</v>
      </c>
      <c r="G106" s="1" t="str">
        <f>IF(ISNA(VLOOKUP($F106,$W$1:$X$41,2,FALSE)),"Other Expenses",VLOOKUP($F106,$W$1:$X$41,2,FALSE))</f>
        <v>Other Expenses</v>
      </c>
      <c r="J106">
        <f>IF(RIGHT(Q106,1)=",",LEFT(Q106,LEN(Q106)-1),Q106)</f>
        <v>0</v>
      </c>
    </row>
    <row r="107" spans="1:10" x14ac:dyDescent="0.25">
      <c r="A107" s="1">
        <f ca="1">OFFSET($J$2,(ROW(O93)-ROW($O$2))*5+COLUMN(A106)-COLUMN($A$15),0)</f>
        <v>0</v>
      </c>
      <c r="B107" s="1">
        <f ca="1">OFFSET($J$2,(ROW(P93)-ROW($O$2))*5+COLUMN(B106)-COLUMN($A$15),0)</f>
        <v>0</v>
      </c>
      <c r="C107" s="2">
        <f ca="1">VALUE(OFFSET($J$2,(ROW(Q93)-ROW($O$2))*5+COLUMN(C106)-COLUMN($A$15),0))</f>
        <v>0</v>
      </c>
      <c r="D107" s="1">
        <f ca="1">OFFSET($J$2,(ROW(R93)-ROW($O$2))*5+COLUMN(D106)-COLUMN($A$15),0)</f>
        <v>0</v>
      </c>
      <c r="E107" s="1">
        <f ca="1">-1*VALUE(OFFSET($J$2,(ROW(S93)-ROW($O$2))*5+COLUMN(E106)-COLUMN($A$15),0))</f>
        <v>0</v>
      </c>
      <c r="G107" s="1" t="str">
        <f>IF(ISNA(VLOOKUP($F107,$W$1:$X$41,2,FALSE)),"Other Expenses",VLOOKUP($F107,$W$1:$X$41,2,FALSE))</f>
        <v>Other Expenses</v>
      </c>
      <c r="J107">
        <f>IF(RIGHT(Q107,1)=",",LEFT(Q107,LEN(Q107)-1),Q107)</f>
        <v>0</v>
      </c>
    </row>
    <row r="108" spans="1:10" x14ac:dyDescent="0.25">
      <c r="A108" s="1">
        <f ca="1">OFFSET($J$2,(ROW(O94)-ROW($O$2))*5+COLUMN(A107)-COLUMN($A$15),0)</f>
        <v>0</v>
      </c>
      <c r="B108" s="1">
        <f ca="1">OFFSET($J$2,(ROW(P94)-ROW($O$2))*5+COLUMN(B107)-COLUMN($A$15),0)</f>
        <v>0</v>
      </c>
      <c r="C108" s="2">
        <f ca="1">VALUE(OFFSET($J$2,(ROW(Q94)-ROW($O$2))*5+COLUMN(C107)-COLUMN($A$15),0))</f>
        <v>0</v>
      </c>
      <c r="D108" s="1">
        <f ca="1">OFFSET($J$2,(ROW(R94)-ROW($O$2))*5+COLUMN(D107)-COLUMN($A$15),0)</f>
        <v>0</v>
      </c>
      <c r="E108" s="1">
        <f ca="1">-1*VALUE(OFFSET($J$2,(ROW(S94)-ROW($O$2))*5+COLUMN(E107)-COLUMN($A$15),0))</f>
        <v>0</v>
      </c>
      <c r="G108" s="1" t="str">
        <f>IF(ISNA(VLOOKUP($F108,$W$1:$X$41,2,FALSE)),"Other Expenses",VLOOKUP($F108,$W$1:$X$41,2,FALSE))</f>
        <v>Other Expenses</v>
      </c>
      <c r="J108">
        <f>IF(RIGHT(Q108,1)=",",LEFT(Q108,LEN(Q108)-1),Q108)</f>
        <v>0</v>
      </c>
    </row>
    <row r="109" spans="1:10" x14ac:dyDescent="0.25">
      <c r="A109" s="1">
        <f ca="1">OFFSET($J$2,(ROW(O95)-ROW($O$2))*5+COLUMN(A108)-COLUMN($A$15),0)</f>
        <v>0</v>
      </c>
      <c r="B109" s="1">
        <f ca="1">OFFSET($J$2,(ROW(P95)-ROW($O$2))*5+COLUMN(B108)-COLUMN($A$15),0)</f>
        <v>0</v>
      </c>
      <c r="C109" s="2">
        <f ca="1">VALUE(OFFSET($J$2,(ROW(Q95)-ROW($O$2))*5+COLUMN(C108)-COLUMN($A$15),0))</f>
        <v>0</v>
      </c>
      <c r="D109" s="1">
        <f ca="1">OFFSET($J$2,(ROW(R95)-ROW($O$2))*5+COLUMN(D108)-COLUMN($A$15),0)</f>
        <v>0</v>
      </c>
      <c r="E109" s="1">
        <f ca="1">-1*VALUE(OFFSET($J$2,(ROW(S95)-ROW($O$2))*5+COLUMN(E108)-COLUMN($A$15),0))</f>
        <v>0</v>
      </c>
      <c r="G109" s="1" t="str">
        <f>IF(ISNA(VLOOKUP($F109,$W$1:$X$41,2,FALSE)),"Other Expenses",VLOOKUP($F109,$W$1:$X$41,2,FALSE))</f>
        <v>Other Expenses</v>
      </c>
      <c r="J109">
        <f>IF(RIGHT(Q109,1)=",",LEFT(Q109,LEN(Q109)-1),Q109)</f>
        <v>0</v>
      </c>
    </row>
    <row r="110" spans="1:10" x14ac:dyDescent="0.25">
      <c r="A110" s="1">
        <f ca="1">OFFSET($J$2,(ROW(O96)-ROW($O$2))*5+COLUMN(A109)-COLUMN($A$15),0)</f>
        <v>0</v>
      </c>
      <c r="B110" s="1">
        <f ca="1">OFFSET($J$2,(ROW(P96)-ROW($O$2))*5+COLUMN(B109)-COLUMN($A$15),0)</f>
        <v>0</v>
      </c>
      <c r="C110" s="2">
        <f ca="1">VALUE(OFFSET($J$2,(ROW(Q96)-ROW($O$2))*5+COLUMN(C109)-COLUMN($A$15),0))</f>
        <v>0</v>
      </c>
      <c r="D110" s="1">
        <f ca="1">OFFSET($J$2,(ROW(R96)-ROW($O$2))*5+COLUMN(D109)-COLUMN($A$15),0)</f>
        <v>0</v>
      </c>
      <c r="E110" s="1">
        <f ca="1">-1*VALUE(OFFSET($J$2,(ROW(S96)-ROW($O$2))*5+COLUMN(E109)-COLUMN($A$15),0))</f>
        <v>0</v>
      </c>
      <c r="G110" s="1" t="str">
        <f>IF(ISNA(VLOOKUP($F110,$W$1:$X$41,2,FALSE)),"Other Expenses",VLOOKUP($F110,$W$1:$X$41,2,FALSE))</f>
        <v>Other Expenses</v>
      </c>
      <c r="J110">
        <f>IF(RIGHT(Q110,1)=",",LEFT(Q110,LEN(Q110)-1),Q110)</f>
        <v>0</v>
      </c>
    </row>
    <row r="111" spans="1:10" x14ac:dyDescent="0.25">
      <c r="A111" s="1">
        <f ca="1">OFFSET($J$2,(ROW(O97)-ROW($O$2))*5+COLUMN(A110)-COLUMN($A$15),0)</f>
        <v>0</v>
      </c>
      <c r="B111" s="1">
        <f ca="1">OFFSET($J$2,(ROW(P97)-ROW($O$2))*5+COLUMN(B110)-COLUMN($A$15),0)</f>
        <v>0</v>
      </c>
      <c r="C111" s="2">
        <f ca="1">VALUE(OFFSET($J$2,(ROW(Q97)-ROW($O$2))*5+COLUMN(C110)-COLUMN($A$15),0))</f>
        <v>0</v>
      </c>
      <c r="D111" s="1">
        <f ca="1">OFFSET($J$2,(ROW(R97)-ROW($O$2))*5+COLUMN(D110)-COLUMN($A$15),0)</f>
        <v>0</v>
      </c>
      <c r="E111" s="1">
        <f ca="1">-1*VALUE(OFFSET($J$2,(ROW(S97)-ROW($O$2))*5+COLUMN(E110)-COLUMN($A$15),0))</f>
        <v>0</v>
      </c>
      <c r="G111" s="1" t="str">
        <f>IF(ISNA(VLOOKUP($F111,$W$1:$X$41,2,FALSE)),"Other Expenses",VLOOKUP($F111,$W$1:$X$41,2,FALSE))</f>
        <v>Other Expenses</v>
      </c>
      <c r="J111">
        <f>IF(RIGHT(Q111,1)=",",LEFT(Q111,LEN(Q111)-1),Q111)</f>
        <v>0</v>
      </c>
    </row>
    <row r="112" spans="1:10" x14ac:dyDescent="0.25">
      <c r="A112" s="1">
        <f ca="1">OFFSET($J$2,(ROW(O98)-ROW($O$2))*5+COLUMN(A111)-COLUMN($A$15),0)</f>
        <v>0</v>
      </c>
      <c r="B112" s="1">
        <f ca="1">OFFSET($J$2,(ROW(P98)-ROW($O$2))*5+COLUMN(B111)-COLUMN($A$15),0)</f>
        <v>0</v>
      </c>
      <c r="C112" s="2">
        <f ca="1">VALUE(OFFSET($J$2,(ROW(Q98)-ROW($O$2))*5+COLUMN(C111)-COLUMN($A$15),0))</f>
        <v>0</v>
      </c>
      <c r="D112" s="1">
        <f ca="1">OFFSET($J$2,(ROW(R98)-ROW($O$2))*5+COLUMN(D111)-COLUMN($A$15),0)</f>
        <v>0</v>
      </c>
      <c r="E112" s="1">
        <f ca="1">-1*VALUE(OFFSET($J$2,(ROW(S98)-ROW($O$2))*5+COLUMN(E111)-COLUMN($A$15),0))</f>
        <v>0</v>
      </c>
      <c r="G112" s="1" t="str">
        <f>IF(ISNA(VLOOKUP($F112,$W$1:$X$41,2,FALSE)),"Other Expenses",VLOOKUP($F112,$W$1:$X$41,2,FALSE))</f>
        <v>Other Expenses</v>
      </c>
      <c r="J112">
        <f>IF(RIGHT(Q112,1)=",",LEFT(Q112,LEN(Q112)-1),Q112)</f>
        <v>0</v>
      </c>
    </row>
    <row r="113" spans="1:10" x14ac:dyDescent="0.25">
      <c r="A113" s="1">
        <f ca="1">OFFSET($J$2,(ROW(O99)-ROW($O$2))*5+COLUMN(A112)-COLUMN($A$15),0)</f>
        <v>0</v>
      </c>
      <c r="B113" s="1">
        <f ca="1">OFFSET($J$2,(ROW(P99)-ROW($O$2))*5+COLUMN(B112)-COLUMN($A$15),0)</f>
        <v>0</v>
      </c>
      <c r="C113" s="2">
        <f ca="1">VALUE(OFFSET($J$2,(ROW(Q99)-ROW($O$2))*5+COLUMN(C112)-COLUMN($A$15),0))</f>
        <v>0</v>
      </c>
      <c r="D113" s="1">
        <f ca="1">OFFSET($J$2,(ROW(R99)-ROW($O$2))*5+COLUMN(D112)-COLUMN($A$15),0)</f>
        <v>0</v>
      </c>
      <c r="E113" s="1">
        <f ca="1">-1*VALUE(OFFSET($J$2,(ROW(S99)-ROW($O$2))*5+COLUMN(E112)-COLUMN($A$15),0))</f>
        <v>0</v>
      </c>
      <c r="G113" s="1" t="str">
        <f>IF(ISNA(VLOOKUP($F113,$W$1:$X$41,2,FALSE)),"Other Expenses",VLOOKUP($F113,$W$1:$X$41,2,FALSE))</f>
        <v>Other Expenses</v>
      </c>
      <c r="J113">
        <f>IF(RIGHT(Q113,1)=",",LEFT(Q113,LEN(Q113)-1),Q113)</f>
        <v>0</v>
      </c>
    </row>
    <row r="114" spans="1:10" x14ac:dyDescent="0.25">
      <c r="A114" s="1">
        <f ca="1">OFFSET($J$2,(ROW(O100)-ROW($O$2))*5+COLUMN(A113)-COLUMN($A$15),0)</f>
        <v>0</v>
      </c>
      <c r="B114" s="1">
        <f ca="1">OFFSET($J$2,(ROW(P100)-ROW($O$2))*5+COLUMN(B113)-COLUMN($A$15),0)</f>
        <v>0</v>
      </c>
      <c r="C114" s="2">
        <f ca="1">VALUE(OFFSET($J$2,(ROW(Q100)-ROW($O$2))*5+COLUMN(C113)-COLUMN($A$15),0))</f>
        <v>0</v>
      </c>
      <c r="D114" s="1">
        <f ca="1">OFFSET($J$2,(ROW(R100)-ROW($O$2))*5+COLUMN(D113)-COLUMN($A$15),0)</f>
        <v>0</v>
      </c>
      <c r="E114" s="1">
        <f ca="1">-1*VALUE(OFFSET($J$2,(ROW(S100)-ROW($O$2))*5+COLUMN(E113)-COLUMN($A$15),0))</f>
        <v>0</v>
      </c>
      <c r="G114" s="1" t="str">
        <f>IF(ISNA(VLOOKUP($F114,$W$1:$X$41,2,FALSE)),"Other Expenses",VLOOKUP($F114,$W$1:$X$41,2,FALSE))</f>
        <v>Other Expenses</v>
      </c>
      <c r="J114">
        <f>IF(RIGHT(Q114,1)=",",LEFT(Q114,LEN(Q114)-1),Q114)</f>
        <v>0</v>
      </c>
    </row>
    <row r="115" spans="1:10" x14ac:dyDescent="0.25">
      <c r="A115" s="1">
        <f ca="1">OFFSET($J$2,(ROW(O101)-ROW($O$2))*5+COLUMN(A114)-COLUMN($A$15),0)</f>
        <v>0</v>
      </c>
      <c r="B115" s="1">
        <f ca="1">OFFSET($J$2,(ROW(P101)-ROW($O$2))*5+COLUMN(B114)-COLUMN($A$15),0)</f>
        <v>0</v>
      </c>
      <c r="C115" s="2">
        <f ca="1">VALUE(OFFSET($J$2,(ROW(Q101)-ROW($O$2))*5+COLUMN(C114)-COLUMN($A$15),0))</f>
        <v>0</v>
      </c>
      <c r="D115" s="1">
        <f ca="1">OFFSET($J$2,(ROW(R101)-ROW($O$2))*5+COLUMN(D114)-COLUMN($A$15),0)</f>
        <v>0</v>
      </c>
      <c r="E115" s="1">
        <f ca="1">-1*VALUE(OFFSET($J$2,(ROW(S101)-ROW($O$2))*5+COLUMN(E114)-COLUMN($A$15),0))</f>
        <v>0</v>
      </c>
      <c r="G115" s="1" t="str">
        <f>IF(ISNA(VLOOKUP($F115,$W$1:$X$41,2,FALSE)),"Other Expenses",VLOOKUP($F115,$W$1:$X$41,2,FALSE))</f>
        <v>Other Expenses</v>
      </c>
      <c r="J115">
        <f>IF(RIGHT(Q115,1)=",",LEFT(Q115,LEN(Q115)-1),Q115)</f>
        <v>0</v>
      </c>
    </row>
    <row r="116" spans="1:10" x14ac:dyDescent="0.25">
      <c r="J116">
        <f>IF(RIGHT(Q116,1)=",",LEFT(Q116,LEN(Q116)-1),Q116)</f>
        <v>0</v>
      </c>
    </row>
    <row r="117" spans="1:10" x14ac:dyDescent="0.25">
      <c r="J117">
        <f>IF(RIGHT(Q117,1)=",",LEFT(Q117,LEN(Q117)-1),Q117)</f>
        <v>0</v>
      </c>
    </row>
    <row r="118" spans="1:10" x14ac:dyDescent="0.25">
      <c r="J118">
        <f>IF(RIGHT(Q118,1)=",",LEFT(Q118,LEN(Q118)-1),Q118)</f>
        <v>0</v>
      </c>
    </row>
    <row r="119" spans="1:10" x14ac:dyDescent="0.25">
      <c r="J119">
        <f>IF(RIGHT(Q119,1)=",",LEFT(Q119,LEN(Q119)-1),Q119)</f>
        <v>0</v>
      </c>
    </row>
    <row r="120" spans="1:10" x14ac:dyDescent="0.25">
      <c r="J120">
        <f>IF(RIGHT(Q120,1)=",",LEFT(Q120,LEN(Q120)-1),Q120)</f>
        <v>0</v>
      </c>
    </row>
    <row r="121" spans="1:10" x14ac:dyDescent="0.25">
      <c r="J121">
        <f>IF(RIGHT(Q121,1)=",",LEFT(Q121,LEN(Q121)-1),Q121)</f>
        <v>0</v>
      </c>
    </row>
    <row r="122" spans="1:10" x14ac:dyDescent="0.25">
      <c r="J122">
        <f>IF(RIGHT(Q122,1)=",",LEFT(Q122,LEN(Q122)-1),Q122)</f>
        <v>0</v>
      </c>
    </row>
    <row r="123" spans="1:10" x14ac:dyDescent="0.25">
      <c r="J123">
        <f>IF(RIGHT(Q123,1)=",",LEFT(Q123,LEN(Q123)-1),Q123)</f>
        <v>0</v>
      </c>
    </row>
    <row r="124" spans="1:10" x14ac:dyDescent="0.25">
      <c r="J124">
        <f>IF(RIGHT(Q124,1)=",",LEFT(Q124,LEN(Q124)-1),Q124)</f>
        <v>0</v>
      </c>
    </row>
    <row r="125" spans="1:10" x14ac:dyDescent="0.25">
      <c r="J125">
        <f>IF(RIGHT(Q125,1)=",",LEFT(Q125,LEN(Q125)-1),Q125)</f>
        <v>0</v>
      </c>
    </row>
    <row r="126" spans="1:10" x14ac:dyDescent="0.25">
      <c r="J126">
        <f>IF(RIGHT(Q126,1)=",",LEFT(Q126,LEN(Q126)-1),Q126)</f>
        <v>0</v>
      </c>
    </row>
    <row r="127" spans="1:10" x14ac:dyDescent="0.25">
      <c r="J127">
        <f>IF(RIGHT(Q127,1)=",",LEFT(Q127,LEN(Q127)-1),Q127)</f>
        <v>0</v>
      </c>
    </row>
    <row r="128" spans="1:10" x14ac:dyDescent="0.25">
      <c r="J128">
        <f>IF(RIGHT(Q128,1)=",",LEFT(Q128,LEN(Q128)-1),Q128)</f>
        <v>0</v>
      </c>
    </row>
    <row r="129" spans="10:10" x14ac:dyDescent="0.25">
      <c r="J129">
        <f>IF(RIGHT(Q129,1)=",",LEFT(Q129,LEN(Q129)-1),Q129)</f>
        <v>0</v>
      </c>
    </row>
    <row r="130" spans="10:10" x14ac:dyDescent="0.25">
      <c r="J130">
        <f>IF(RIGHT(Q130,1)=",",LEFT(Q130,LEN(Q130)-1),Q130)</f>
        <v>0</v>
      </c>
    </row>
    <row r="131" spans="10:10" x14ac:dyDescent="0.25">
      <c r="J131">
        <f>IF(RIGHT(Q131,1)=",",LEFT(Q131,LEN(Q131)-1),Q131)</f>
        <v>0</v>
      </c>
    </row>
    <row r="132" spans="10:10" x14ac:dyDescent="0.25">
      <c r="J132">
        <f>IF(RIGHT(Q132,1)=",",LEFT(Q132,LEN(Q132)-1),Q132)</f>
        <v>0</v>
      </c>
    </row>
    <row r="133" spans="10:10" x14ac:dyDescent="0.25">
      <c r="J133">
        <f>IF(RIGHT(Q133,1)=",",LEFT(Q133,LEN(Q133)-1),Q133)</f>
        <v>0</v>
      </c>
    </row>
    <row r="134" spans="10:10" x14ac:dyDescent="0.25">
      <c r="J134">
        <f>IF(RIGHT(Q134,1)=",",LEFT(Q134,LEN(Q134)-1),Q134)</f>
        <v>0</v>
      </c>
    </row>
    <row r="135" spans="10:10" x14ac:dyDescent="0.25">
      <c r="J135">
        <f>IF(RIGHT(Q135,1)=",",LEFT(Q135,LEN(Q135)-1),Q135)</f>
        <v>0</v>
      </c>
    </row>
    <row r="136" spans="10:10" x14ac:dyDescent="0.25">
      <c r="J136">
        <f>IF(RIGHT(Q136,1)=",",LEFT(Q136,LEN(Q136)-1),Q136)</f>
        <v>0</v>
      </c>
    </row>
    <row r="137" spans="10:10" x14ac:dyDescent="0.25">
      <c r="J137">
        <f>IF(RIGHT(Q137,1)=",",LEFT(Q137,LEN(Q137)-1),Q137)</f>
        <v>0</v>
      </c>
    </row>
    <row r="138" spans="10:10" x14ac:dyDescent="0.25">
      <c r="J138">
        <f>IF(RIGHT(Q138,1)=",",LEFT(Q138,LEN(Q138)-1),Q138)</f>
        <v>0</v>
      </c>
    </row>
    <row r="139" spans="10:10" x14ac:dyDescent="0.25">
      <c r="J139">
        <f>IF(RIGHT(Q139,1)=",",LEFT(Q139,LEN(Q139)-1),Q139)</f>
        <v>0</v>
      </c>
    </row>
    <row r="140" spans="10:10" x14ac:dyDescent="0.25">
      <c r="J140">
        <f>IF(RIGHT(Q140,1)=",",LEFT(Q140,LEN(Q140)-1),Q140)</f>
        <v>0</v>
      </c>
    </row>
    <row r="141" spans="10:10" x14ac:dyDescent="0.25">
      <c r="J141">
        <f>IF(RIGHT(Q141,1)=",",LEFT(Q141,LEN(Q141)-1),Q141)</f>
        <v>0</v>
      </c>
    </row>
    <row r="142" spans="10:10" x14ac:dyDescent="0.25">
      <c r="J142">
        <f>IF(RIGHT(Q142,1)=",",LEFT(Q142,LEN(Q142)-1),Q142)</f>
        <v>0</v>
      </c>
    </row>
    <row r="143" spans="10:10" x14ac:dyDescent="0.25">
      <c r="J143">
        <f>IF(RIGHT(Q143,1)=",",LEFT(Q143,LEN(Q143)-1),Q143)</f>
        <v>0</v>
      </c>
    </row>
    <row r="144" spans="10:10" x14ac:dyDescent="0.25">
      <c r="J144">
        <f>IF(RIGHT(Q144,1)=",",LEFT(Q144,LEN(Q144)-1),Q144)</f>
        <v>0</v>
      </c>
    </row>
    <row r="145" spans="10:10" x14ac:dyDescent="0.25">
      <c r="J145">
        <f>IF(RIGHT(Q145,1)=",",LEFT(Q145,LEN(Q145)-1),Q145)</f>
        <v>0</v>
      </c>
    </row>
    <row r="146" spans="10:10" x14ac:dyDescent="0.25">
      <c r="J146">
        <f>IF(RIGHT(Q146,1)=",",LEFT(Q146,LEN(Q146)-1),Q146)</f>
        <v>0</v>
      </c>
    </row>
    <row r="147" spans="10:10" x14ac:dyDescent="0.25">
      <c r="J147">
        <f>IF(RIGHT(Q147,1)=",",LEFT(Q147,LEN(Q147)-1),Q147)</f>
        <v>0</v>
      </c>
    </row>
    <row r="148" spans="10:10" x14ac:dyDescent="0.25">
      <c r="J148">
        <f>IF(RIGHT(Q148,1)=",",LEFT(Q148,LEN(Q148)-1),Q148)</f>
        <v>0</v>
      </c>
    </row>
    <row r="149" spans="10:10" x14ac:dyDescent="0.25">
      <c r="J149">
        <f>IF(RIGHT(Q149,1)=",",LEFT(Q149,LEN(Q149)-1),Q149)</f>
        <v>0</v>
      </c>
    </row>
    <row r="150" spans="10:10" x14ac:dyDescent="0.25">
      <c r="J150">
        <f>IF(RIGHT(Q150,1)=",",LEFT(Q150,LEN(Q150)-1),Q150)</f>
        <v>0</v>
      </c>
    </row>
    <row r="151" spans="10:10" x14ac:dyDescent="0.25">
      <c r="J151">
        <f>IF(RIGHT(Q151,1)=",",LEFT(Q151,LEN(Q151)-1),Q151)</f>
        <v>0</v>
      </c>
    </row>
    <row r="152" spans="10:10" x14ac:dyDescent="0.25">
      <c r="J152">
        <f>IF(RIGHT(Q152,1)=",",LEFT(Q152,LEN(Q152)-1),Q152)</f>
        <v>0</v>
      </c>
    </row>
    <row r="153" spans="10:10" x14ac:dyDescent="0.25">
      <c r="J153">
        <f>IF(RIGHT(Q153,1)=",",LEFT(Q153,LEN(Q153)-1),Q153)</f>
        <v>0</v>
      </c>
    </row>
    <row r="154" spans="10:10" x14ac:dyDescent="0.25">
      <c r="J154">
        <f>IF(RIGHT(Q154,1)=",",LEFT(Q154,LEN(Q154)-1),Q154)</f>
        <v>0</v>
      </c>
    </row>
    <row r="155" spans="10:10" x14ac:dyDescent="0.25">
      <c r="J155">
        <f>IF(RIGHT(Q155,1)=",",LEFT(Q155,LEN(Q155)-1),Q155)</f>
        <v>0</v>
      </c>
    </row>
    <row r="156" spans="10:10" x14ac:dyDescent="0.25">
      <c r="J156">
        <f>IF(RIGHT(Q156,1)=",",LEFT(Q156,LEN(Q156)-1),Q156)</f>
        <v>0</v>
      </c>
    </row>
    <row r="157" spans="10:10" x14ac:dyDescent="0.25">
      <c r="J157">
        <f>IF(RIGHT(Q157,1)=",",LEFT(Q157,LEN(Q157)-1),Q157)</f>
        <v>0</v>
      </c>
    </row>
    <row r="158" spans="10:10" x14ac:dyDescent="0.25">
      <c r="J158">
        <f>IF(RIGHT(Q158,1)=",",LEFT(Q158,LEN(Q158)-1),Q158)</f>
        <v>0</v>
      </c>
    </row>
    <row r="159" spans="10:10" x14ac:dyDescent="0.25">
      <c r="J159">
        <f>IF(RIGHT(Q159,1)=",",LEFT(Q159,LEN(Q159)-1),Q159)</f>
        <v>0</v>
      </c>
    </row>
    <row r="160" spans="10:10" x14ac:dyDescent="0.25">
      <c r="J160">
        <f>IF(RIGHT(Q160,1)=",",LEFT(Q160,LEN(Q160)-1),Q160)</f>
        <v>0</v>
      </c>
    </row>
    <row r="161" spans="10:10" x14ac:dyDescent="0.25">
      <c r="J161">
        <f>IF(RIGHT(Q161,1)=",",LEFT(Q161,LEN(Q161)-1),Q161)</f>
        <v>0</v>
      </c>
    </row>
    <row r="162" spans="10:10" x14ac:dyDescent="0.25">
      <c r="J162">
        <f>IF(RIGHT(Q162,1)=",",LEFT(Q162,LEN(Q162)-1),Q162)</f>
        <v>0</v>
      </c>
    </row>
    <row r="163" spans="10:10" x14ac:dyDescent="0.25">
      <c r="J163">
        <f>IF(RIGHT(Q163,1)=",",LEFT(Q163,LEN(Q163)-1),Q163)</f>
        <v>0</v>
      </c>
    </row>
    <row r="164" spans="10:10" x14ac:dyDescent="0.25">
      <c r="J164">
        <f>IF(RIGHT(Q164,1)=",",LEFT(Q164,LEN(Q164)-1),Q164)</f>
        <v>0</v>
      </c>
    </row>
    <row r="165" spans="10:10" x14ac:dyDescent="0.25">
      <c r="J165">
        <f>IF(RIGHT(Q165,1)=",",LEFT(Q165,LEN(Q165)-1),Q165)</f>
        <v>0</v>
      </c>
    </row>
    <row r="166" spans="10:10" x14ac:dyDescent="0.25">
      <c r="J166">
        <f>IF(RIGHT(Q166,1)=",",LEFT(Q166,LEN(Q166)-1),Q166)</f>
        <v>0</v>
      </c>
    </row>
    <row r="167" spans="10:10" x14ac:dyDescent="0.25">
      <c r="J167">
        <f>IF(RIGHT(Q167,1)=",",LEFT(Q167,LEN(Q167)-1),Q167)</f>
        <v>0</v>
      </c>
    </row>
    <row r="168" spans="10:10" x14ac:dyDescent="0.25">
      <c r="J168">
        <f>IF(RIGHT(Q168,1)=",",LEFT(Q168,LEN(Q168)-1),Q168)</f>
        <v>0</v>
      </c>
    </row>
    <row r="169" spans="10:10" x14ac:dyDescent="0.25">
      <c r="J169">
        <f>IF(RIGHT(Q169,1)=",",LEFT(Q169,LEN(Q169)-1),Q169)</f>
        <v>0</v>
      </c>
    </row>
    <row r="170" spans="10:10" x14ac:dyDescent="0.25">
      <c r="J170">
        <f>IF(RIGHT(Q170,1)=",",LEFT(Q170,LEN(Q170)-1),Q170)</f>
        <v>0</v>
      </c>
    </row>
    <row r="171" spans="10:10" x14ac:dyDescent="0.25">
      <c r="J171">
        <f>IF(RIGHT(Q171,1)=",",LEFT(Q171,LEN(Q171)-1),Q171)</f>
        <v>0</v>
      </c>
    </row>
    <row r="172" spans="10:10" x14ac:dyDescent="0.25">
      <c r="J172">
        <f>IF(RIGHT(Q172,1)=",",LEFT(Q172,LEN(Q172)-1),Q172)</f>
        <v>0</v>
      </c>
    </row>
    <row r="173" spans="10:10" x14ac:dyDescent="0.25">
      <c r="J173">
        <f>IF(RIGHT(Q173,1)=",",LEFT(Q173,LEN(Q173)-1),Q173)</f>
        <v>0</v>
      </c>
    </row>
    <row r="174" spans="10:10" x14ac:dyDescent="0.25">
      <c r="J174">
        <f>IF(RIGHT(Q174,1)=",",LEFT(Q174,LEN(Q174)-1),Q174)</f>
        <v>0</v>
      </c>
    </row>
    <row r="175" spans="10:10" x14ac:dyDescent="0.25">
      <c r="J175">
        <f>IF(RIGHT(Q175,1)=",",LEFT(Q175,LEN(Q175)-1),Q175)</f>
        <v>0</v>
      </c>
    </row>
    <row r="176" spans="10:10" x14ac:dyDescent="0.25">
      <c r="J176">
        <f>IF(RIGHT(Q176,1)=",",LEFT(Q176,LEN(Q176)-1),Q176)</f>
        <v>0</v>
      </c>
    </row>
    <row r="177" spans="10:10" x14ac:dyDescent="0.25">
      <c r="J177">
        <f>IF(RIGHT(Q177,1)=",",LEFT(Q177,LEN(Q177)-1),Q177)</f>
        <v>0</v>
      </c>
    </row>
    <row r="178" spans="10:10" x14ac:dyDescent="0.25">
      <c r="J178">
        <f>IF(RIGHT(Q178,1)=",",LEFT(Q178,LEN(Q178)-1),Q178)</f>
        <v>0</v>
      </c>
    </row>
    <row r="179" spans="10:10" x14ac:dyDescent="0.25">
      <c r="J179">
        <f>IF(RIGHT(Q179,1)=",",LEFT(Q179,LEN(Q179)-1),Q179)</f>
        <v>0</v>
      </c>
    </row>
    <row r="180" spans="10:10" x14ac:dyDescent="0.25">
      <c r="J180">
        <f>IF(RIGHT(Q180,1)=",",LEFT(Q180,LEN(Q180)-1),Q180)</f>
        <v>0</v>
      </c>
    </row>
    <row r="181" spans="10:10" x14ac:dyDescent="0.25">
      <c r="J181">
        <f>IF(RIGHT(Q181,1)=",",LEFT(Q181,LEN(Q181)-1),Q181)</f>
        <v>0</v>
      </c>
    </row>
    <row r="182" spans="10:10" x14ac:dyDescent="0.25">
      <c r="J182">
        <f>IF(RIGHT(Q182,1)=",",LEFT(Q182,LEN(Q182)-1),Q182)</f>
        <v>0</v>
      </c>
    </row>
    <row r="183" spans="10:10" x14ac:dyDescent="0.25">
      <c r="J183">
        <f>IF(RIGHT(Q183,1)=",",LEFT(Q183,LEN(Q183)-1),Q183)</f>
        <v>0</v>
      </c>
    </row>
    <row r="184" spans="10:10" x14ac:dyDescent="0.25">
      <c r="J184">
        <f>IF(RIGHT(Q184,1)=",",LEFT(Q184,LEN(Q184)-1),Q184)</f>
        <v>0</v>
      </c>
    </row>
    <row r="185" spans="10:10" x14ac:dyDescent="0.25">
      <c r="J185">
        <f>IF(RIGHT(Q185,1)=",",LEFT(Q185,LEN(Q185)-1),Q185)</f>
        <v>0</v>
      </c>
    </row>
    <row r="186" spans="10:10" x14ac:dyDescent="0.25">
      <c r="J186">
        <f>IF(RIGHT(Q186,1)=",",LEFT(Q186,LEN(Q186)-1),Q186)</f>
        <v>0</v>
      </c>
    </row>
    <row r="187" spans="10:10" x14ac:dyDescent="0.25">
      <c r="J187">
        <f>IF(RIGHT(Q187,1)=",",LEFT(Q187,LEN(Q187)-1),Q187)</f>
        <v>0</v>
      </c>
    </row>
    <row r="188" spans="10:10" x14ac:dyDescent="0.25">
      <c r="J188">
        <f>IF(RIGHT(Q188,1)=",",LEFT(Q188,LEN(Q188)-1),Q188)</f>
        <v>0</v>
      </c>
    </row>
    <row r="189" spans="10:10" x14ac:dyDescent="0.25">
      <c r="J189">
        <f>IF(RIGHT(Q189,1)=",",LEFT(Q189,LEN(Q189)-1),Q189)</f>
        <v>0</v>
      </c>
    </row>
    <row r="190" spans="10:10" x14ac:dyDescent="0.25">
      <c r="J190">
        <f>IF(RIGHT(Q190,1)=",",LEFT(Q190,LEN(Q190)-1),Q190)</f>
        <v>0</v>
      </c>
    </row>
    <row r="191" spans="10:10" x14ac:dyDescent="0.25">
      <c r="J191">
        <f>IF(RIGHT(Q191,1)=",",LEFT(Q191,LEN(Q191)-1),Q191)</f>
        <v>0</v>
      </c>
    </row>
    <row r="192" spans="10:10" x14ac:dyDescent="0.25">
      <c r="J192">
        <f>IF(RIGHT(Q192,1)=",",LEFT(Q192,LEN(Q192)-1),Q192)</f>
        <v>0</v>
      </c>
    </row>
    <row r="193" spans="10:16" x14ac:dyDescent="0.25">
      <c r="J193">
        <f>IF(RIGHT(Q193,1)=",",LEFT(Q193,LEN(Q193)-1),Q193)</f>
        <v>0</v>
      </c>
    </row>
    <row r="194" spans="10:16" x14ac:dyDescent="0.25">
      <c r="J194">
        <f>IF(RIGHT(Q194,1)=",",LEFT(Q194,LEN(Q194)-1),Q194)</f>
        <v>0</v>
      </c>
    </row>
    <row r="195" spans="10:16" x14ac:dyDescent="0.25">
      <c r="J195">
        <f>IF(RIGHT(Q195,1)=",",LEFT(Q195,LEN(Q195)-1),Q195)</f>
        <v>0</v>
      </c>
    </row>
    <row r="196" spans="10:16" x14ac:dyDescent="0.25">
      <c r="J196">
        <f>IF(RIGHT(Q196,1)=",",LEFT(Q196,LEN(Q196)-1),Q196)</f>
        <v>0</v>
      </c>
    </row>
    <row r="197" spans="10:16" x14ac:dyDescent="0.25">
      <c r="J197" s="1">
        <f>IF(RIGHT(Q197,1)=",",LEFT(Q197,LEN(Q197)-1),Q197)</f>
        <v>0</v>
      </c>
      <c r="P197" t="s">
        <v>49</v>
      </c>
    </row>
    <row r="198" spans="10:16" x14ac:dyDescent="0.25">
      <c r="J198" s="1">
        <f>IF(RIGHT(Q198,1)=",",LEFT(Q198,LEN(Q198)-1),Q198)</f>
        <v>0</v>
      </c>
    </row>
    <row r="199" spans="10:16" x14ac:dyDescent="0.25">
      <c r="J199" s="1">
        <f>IF(RIGHT(Q199,1)=",",LEFT(Q199,LEN(Q199)-1),Q199)</f>
        <v>0</v>
      </c>
    </row>
    <row r="200" spans="10:16" x14ac:dyDescent="0.25">
      <c r="J200" s="1">
        <f>IF(RIGHT(Q200,1)=",",LEFT(Q200,LEN(Q200)-1),Q200)</f>
        <v>0</v>
      </c>
    </row>
    <row r="201" spans="10:16" x14ac:dyDescent="0.25">
      <c r="J201" s="1">
        <f>IF(RIGHT(Q201,1)=",",LEFT(Q201,LEN(Q201)-1),Q201)</f>
        <v>0</v>
      </c>
    </row>
    <row r="202" spans="10:16" x14ac:dyDescent="0.25">
      <c r="J202" s="1">
        <f>IF(RIGHT(Q202,1)=",",LEFT(Q202,LEN(Q202)-1),Q202)</f>
        <v>0</v>
      </c>
    </row>
    <row r="203" spans="10:16" x14ac:dyDescent="0.25">
      <c r="J203" s="1">
        <f>IF(RIGHT(Q203,1)=",",LEFT(Q203,LEN(Q203)-1),Q203)</f>
        <v>0</v>
      </c>
    </row>
    <row r="204" spans="10:16" x14ac:dyDescent="0.25">
      <c r="J204" s="1">
        <f>IF(RIGHT(Q204,1)=",",LEFT(Q204,LEN(Q204)-1),Q204)</f>
        <v>0</v>
      </c>
    </row>
    <row r="205" spans="10:16" x14ac:dyDescent="0.25">
      <c r="J205" s="1">
        <f>IF(RIGHT(Q205,1)=",",LEFT(Q205,LEN(Q205)-1),Q205)</f>
        <v>0</v>
      </c>
    </row>
    <row r="206" spans="10:16" x14ac:dyDescent="0.25">
      <c r="J206" s="1">
        <f>IF(RIGHT(Q206,1)=",",LEFT(Q206,LEN(Q206)-1),Q206)</f>
        <v>0</v>
      </c>
    </row>
    <row r="207" spans="10:16" x14ac:dyDescent="0.25">
      <c r="J207" s="1">
        <f>IF(RIGHT(Q207,1)=",",LEFT(Q207,LEN(Q207)-1),Q207)</f>
        <v>0</v>
      </c>
    </row>
    <row r="208" spans="10:16" x14ac:dyDescent="0.25">
      <c r="J208" s="1">
        <f>IF(RIGHT(Q208,1)=",",LEFT(Q208,LEN(Q208)-1),Q208)</f>
        <v>0</v>
      </c>
    </row>
    <row r="209" spans="10:10" x14ac:dyDescent="0.25">
      <c r="J209" s="1">
        <f>IF(RIGHT(Q209,1)=",",LEFT(Q209,LEN(Q209)-1),Q209)</f>
        <v>0</v>
      </c>
    </row>
    <row r="210" spans="10:10" x14ac:dyDescent="0.25">
      <c r="J210" s="1">
        <f>IF(RIGHT(Q210,1)=",",LEFT(Q210,LEN(Q210)-1),Q210)</f>
        <v>0</v>
      </c>
    </row>
    <row r="211" spans="10:10" x14ac:dyDescent="0.25">
      <c r="J211" s="1">
        <f>IF(RIGHT(Q211,1)=",",LEFT(Q211,LEN(Q211)-1),Q211)</f>
        <v>0</v>
      </c>
    </row>
    <row r="212" spans="10:10" x14ac:dyDescent="0.25">
      <c r="J212" s="1">
        <f>IF(RIGHT(Q212,1)=",",LEFT(Q212,LEN(Q212)-1),Q212)</f>
        <v>0</v>
      </c>
    </row>
    <row r="213" spans="10:10" x14ac:dyDescent="0.25">
      <c r="J213" s="1">
        <f>IF(RIGHT(Q213,1)=",",LEFT(Q213,LEN(Q213)-1),Q213)</f>
        <v>0</v>
      </c>
    </row>
    <row r="214" spans="10:10" x14ac:dyDescent="0.25">
      <c r="J214" s="1">
        <f>IF(RIGHT(Q214,1)=",",LEFT(Q214,LEN(Q214)-1),Q214)</f>
        <v>0</v>
      </c>
    </row>
    <row r="215" spans="10:10" x14ac:dyDescent="0.25">
      <c r="J215" s="1">
        <f>IF(RIGHT(Q215,1)=",",LEFT(Q215,LEN(Q215)-1),Q215)</f>
        <v>0</v>
      </c>
    </row>
    <row r="216" spans="10:10" x14ac:dyDescent="0.25">
      <c r="J216" s="1">
        <f>IF(RIGHT(Q216,1)=",",LEFT(Q216,LEN(Q216)-1),Q216)</f>
        <v>0</v>
      </c>
    </row>
    <row r="217" spans="10:10" x14ac:dyDescent="0.25">
      <c r="J217" s="1">
        <f>IF(RIGHT(Q217,1)=",",LEFT(Q217,LEN(Q217)-1),Q217)</f>
        <v>0</v>
      </c>
    </row>
    <row r="218" spans="10:10" x14ac:dyDescent="0.25">
      <c r="J218" s="1">
        <f>IF(RIGHT(Q218,1)=",",LEFT(Q218,LEN(Q218)-1),Q218)</f>
        <v>0</v>
      </c>
    </row>
    <row r="219" spans="10:10" x14ac:dyDescent="0.25">
      <c r="J219" s="1">
        <f>IF(RIGHT(Q219,1)=",",LEFT(Q219,LEN(Q219)-1),Q219)</f>
        <v>0</v>
      </c>
    </row>
    <row r="220" spans="10:10" x14ac:dyDescent="0.25">
      <c r="J220" s="1">
        <f>IF(RIGHT(Q220,1)=",",LEFT(Q220,LEN(Q220)-1),Q220)</f>
        <v>0</v>
      </c>
    </row>
    <row r="221" spans="10:10" x14ac:dyDescent="0.25">
      <c r="J221" s="1">
        <f>IF(RIGHT(Q221,1)=",",LEFT(Q221,LEN(Q221)-1),Q221)</f>
        <v>0</v>
      </c>
    </row>
    <row r="222" spans="10:10" x14ac:dyDescent="0.25">
      <c r="J222" s="1">
        <f>IF(RIGHT(Q222,1)=",",LEFT(Q222,LEN(Q222)-1),Q222)</f>
        <v>0</v>
      </c>
    </row>
    <row r="223" spans="10:10" x14ac:dyDescent="0.25">
      <c r="J223" s="1">
        <f>IF(RIGHT(Q223,1)=",",LEFT(Q223,LEN(Q223)-1),Q223)</f>
        <v>0</v>
      </c>
    </row>
    <row r="224" spans="10:10" x14ac:dyDescent="0.25">
      <c r="J224" s="1">
        <f>IF(RIGHT(Q224,1)=",",LEFT(Q224,LEN(Q224)-1),Q224)</f>
        <v>0</v>
      </c>
    </row>
    <row r="225" spans="10:10" x14ac:dyDescent="0.25">
      <c r="J225" s="1">
        <f>IF(RIGHT(Q225,1)=",",LEFT(Q225,LEN(Q225)-1),Q225)</f>
        <v>0</v>
      </c>
    </row>
    <row r="226" spans="10:10" x14ac:dyDescent="0.25">
      <c r="J226" s="1">
        <f>IF(RIGHT(Q226,1)=",",LEFT(Q226,LEN(Q226)-1),Q226)</f>
        <v>0</v>
      </c>
    </row>
    <row r="227" spans="10:10" x14ac:dyDescent="0.25">
      <c r="J227" s="1">
        <f>IF(RIGHT(Q227,1)=",",LEFT(Q227,LEN(Q227)-1),Q227)</f>
        <v>0</v>
      </c>
    </row>
    <row r="228" spans="10:10" x14ac:dyDescent="0.25">
      <c r="J228" s="1">
        <f>IF(RIGHT(Q228,1)=",",LEFT(Q228,LEN(Q228)-1),Q228)</f>
        <v>0</v>
      </c>
    </row>
    <row r="229" spans="10:10" x14ac:dyDescent="0.25">
      <c r="J229" s="1">
        <f>IF(RIGHT(Q229,1)=",",LEFT(Q229,LEN(Q229)-1),Q229)</f>
        <v>0</v>
      </c>
    </row>
    <row r="230" spans="10:10" x14ac:dyDescent="0.25">
      <c r="J230" s="1">
        <f>IF(RIGHT(Q230,1)=",",LEFT(Q230,LEN(Q230)-1),Q230)</f>
        <v>0</v>
      </c>
    </row>
    <row r="231" spans="10:10" x14ac:dyDescent="0.25">
      <c r="J231" s="1">
        <f>IF(RIGHT(Q231,1)=",",LEFT(Q231,LEN(Q231)-1),Q231)</f>
        <v>0</v>
      </c>
    </row>
    <row r="232" spans="10:10" x14ac:dyDescent="0.25">
      <c r="J232" s="1">
        <f>IF(RIGHT(Q232,1)=",",LEFT(Q232,LEN(Q232)-1),Q232)</f>
        <v>0</v>
      </c>
    </row>
    <row r="233" spans="10:10" x14ac:dyDescent="0.25">
      <c r="J233" s="1">
        <f>IF(RIGHT(Q233,1)=",",LEFT(Q233,LEN(Q233)-1),Q233)</f>
        <v>0</v>
      </c>
    </row>
    <row r="234" spans="10:10" x14ac:dyDescent="0.25">
      <c r="J234" s="1">
        <f>IF(RIGHT(Q234,1)=",",LEFT(Q234,LEN(Q234)-1),Q234)</f>
        <v>0</v>
      </c>
    </row>
    <row r="235" spans="10:10" x14ac:dyDescent="0.25">
      <c r="J235" s="1">
        <f>IF(RIGHT(Q235,1)=",",LEFT(Q235,LEN(Q235)-1),Q235)</f>
        <v>0</v>
      </c>
    </row>
    <row r="236" spans="10:10" x14ac:dyDescent="0.25">
      <c r="J236" s="1">
        <f>IF(RIGHT(Q236,1)=",",LEFT(Q236,LEN(Q236)-1),Q236)</f>
        <v>0</v>
      </c>
    </row>
    <row r="237" spans="10:10" x14ac:dyDescent="0.25">
      <c r="J237" s="1">
        <f>IF(RIGHT(Q237,1)=",",LEFT(Q237,LEN(Q237)-1),Q237)</f>
        <v>0</v>
      </c>
    </row>
    <row r="238" spans="10:10" x14ac:dyDescent="0.25">
      <c r="J238" s="1">
        <f>IF(RIGHT(Q238,1)=",",LEFT(Q238,LEN(Q238)-1),Q238)</f>
        <v>0</v>
      </c>
    </row>
    <row r="239" spans="10:10" x14ac:dyDescent="0.25">
      <c r="J239" s="1">
        <f>IF(RIGHT(Q239,1)=",",LEFT(Q239,LEN(Q239)-1),Q239)</f>
        <v>0</v>
      </c>
    </row>
    <row r="240" spans="10:10" x14ac:dyDescent="0.25">
      <c r="J240" s="1">
        <f>IF(RIGHT(Q240,1)=",",LEFT(Q240,LEN(Q240)-1),Q240)</f>
        <v>0</v>
      </c>
    </row>
    <row r="241" spans="10:10" x14ac:dyDescent="0.25">
      <c r="J241" s="1">
        <f>IF(RIGHT(Q241,1)=",",LEFT(Q241,LEN(Q241)-1),Q241)</f>
        <v>0</v>
      </c>
    </row>
    <row r="242" spans="10:10" x14ac:dyDescent="0.25">
      <c r="J242" s="1">
        <f>IF(RIGHT(Q242,1)=",",LEFT(Q242,LEN(Q242)-1),Q242)</f>
        <v>0</v>
      </c>
    </row>
    <row r="243" spans="10:10" x14ac:dyDescent="0.25">
      <c r="J243" s="1">
        <f>IF(RIGHT(Q243,1)=",",LEFT(Q243,LEN(Q243)-1),Q243)</f>
        <v>0</v>
      </c>
    </row>
    <row r="244" spans="10:10" x14ac:dyDescent="0.25">
      <c r="J244" s="1">
        <f>IF(RIGHT(Q244,1)=",",LEFT(Q244,LEN(Q244)-1),Q244)</f>
        <v>0</v>
      </c>
    </row>
    <row r="245" spans="10:10" x14ac:dyDescent="0.25">
      <c r="J245" s="1">
        <f>IF(RIGHT(Q245,1)=",",LEFT(Q245,LEN(Q245)-1),Q245)</f>
        <v>0</v>
      </c>
    </row>
    <row r="246" spans="10:10" x14ac:dyDescent="0.25">
      <c r="J246" s="1">
        <f>IF(RIGHT(Q246,1)=",",LEFT(Q246,LEN(Q246)-1),Q246)</f>
        <v>0</v>
      </c>
    </row>
    <row r="247" spans="10:10" x14ac:dyDescent="0.25">
      <c r="J247" s="1">
        <f>IF(RIGHT(Q247,1)=",",LEFT(Q247,LEN(Q247)-1),Q247)</f>
        <v>0</v>
      </c>
    </row>
    <row r="248" spans="10:10" x14ac:dyDescent="0.25">
      <c r="J248" s="1">
        <f>IF(RIGHT(Q248,1)=",",LEFT(Q248,LEN(Q248)-1),Q248)</f>
        <v>0</v>
      </c>
    </row>
    <row r="249" spans="10:10" x14ac:dyDescent="0.25">
      <c r="J249" s="1">
        <f>IF(RIGHT(Q249,1)=",",LEFT(Q249,LEN(Q249)-1),Q249)</f>
        <v>0</v>
      </c>
    </row>
    <row r="250" spans="10:10" x14ac:dyDescent="0.25">
      <c r="J250" s="1">
        <f>IF(RIGHT(Q250,1)=",",LEFT(Q250,LEN(Q250)-1),Q250)</f>
        <v>0</v>
      </c>
    </row>
    <row r="251" spans="10:10" x14ac:dyDescent="0.25">
      <c r="J251" s="1">
        <f>IF(RIGHT(Q251,1)=",",LEFT(Q251,LEN(Q251)-1),Q251)</f>
        <v>0</v>
      </c>
    </row>
    <row r="252" spans="10:10" x14ac:dyDescent="0.25">
      <c r="J252" s="1">
        <f>IF(RIGHT(Q252,1)=",",LEFT(Q252,LEN(Q252)-1),Q252)</f>
        <v>0</v>
      </c>
    </row>
    <row r="253" spans="10:10" x14ac:dyDescent="0.25">
      <c r="J253" s="1">
        <f>IF(RIGHT(Q253,1)=",",LEFT(Q253,LEN(Q253)-1),Q253)</f>
        <v>0</v>
      </c>
    </row>
    <row r="254" spans="10:10" x14ac:dyDescent="0.25">
      <c r="J254" s="1">
        <f>IF(RIGHT(Q254,1)=",",LEFT(Q254,LEN(Q254)-1),Q254)</f>
        <v>0</v>
      </c>
    </row>
    <row r="255" spans="10:10" x14ac:dyDescent="0.25">
      <c r="J255" s="1">
        <f>IF(RIGHT(Q255,1)=",",LEFT(Q255,LEN(Q255)-1),Q255)</f>
        <v>0</v>
      </c>
    </row>
    <row r="256" spans="10:10" x14ac:dyDescent="0.25">
      <c r="J256" s="1">
        <f>IF(RIGHT(Q256,1)=",",LEFT(Q256,LEN(Q256)-1),Q256)</f>
        <v>0</v>
      </c>
    </row>
    <row r="257" spans="10:10" x14ac:dyDescent="0.25">
      <c r="J257" s="1">
        <f>IF(RIGHT(Q257,1)=",",LEFT(Q257,LEN(Q257)-1),Q257)</f>
        <v>0</v>
      </c>
    </row>
    <row r="258" spans="10:10" x14ac:dyDescent="0.25">
      <c r="J258" s="1">
        <f>IF(RIGHT(Q258,1)=",",LEFT(Q258,LEN(Q258)-1),Q258)</f>
        <v>0</v>
      </c>
    </row>
    <row r="259" spans="10:10" x14ac:dyDescent="0.25">
      <c r="J259" s="1">
        <f>IF(RIGHT(Q259,1)=",",LEFT(Q259,LEN(Q259)-1),Q259)</f>
        <v>0</v>
      </c>
    </row>
    <row r="260" spans="10:10" x14ac:dyDescent="0.25">
      <c r="J260" s="1">
        <f>IF(RIGHT(Q260,1)=",",LEFT(Q260,LEN(Q260)-1),Q260)</f>
        <v>0</v>
      </c>
    </row>
    <row r="261" spans="10:10" x14ac:dyDescent="0.25">
      <c r="J261" s="1">
        <f>IF(RIGHT(Q261,1)=",",LEFT(Q261,LEN(Q261)-1),Q261)</f>
        <v>0</v>
      </c>
    </row>
    <row r="262" spans="10:10" x14ac:dyDescent="0.25">
      <c r="J262" s="1">
        <f>IF(RIGHT(Q262,1)=",",LEFT(Q262,LEN(Q262)-1),Q262)</f>
        <v>0</v>
      </c>
    </row>
    <row r="263" spans="10:10" x14ac:dyDescent="0.25">
      <c r="J263" s="1">
        <f>IF(RIGHT(Q263,1)=",",LEFT(Q263,LEN(Q263)-1),Q263)</f>
        <v>0</v>
      </c>
    </row>
    <row r="264" spans="10:10" x14ac:dyDescent="0.25">
      <c r="J264" s="1">
        <f>IF(RIGHT(Q264,1)=",",LEFT(Q264,LEN(Q264)-1),Q264)</f>
        <v>0</v>
      </c>
    </row>
    <row r="265" spans="10:10" x14ac:dyDescent="0.25">
      <c r="J265" s="1">
        <f>IF(RIGHT(Q265,1)=",",LEFT(Q265,LEN(Q265)-1),Q265)</f>
        <v>0</v>
      </c>
    </row>
    <row r="266" spans="10:10" x14ac:dyDescent="0.25">
      <c r="J266" s="1">
        <f>IF(RIGHT(Q266,1)=",",LEFT(Q266,LEN(Q266)-1),Q266)</f>
        <v>0</v>
      </c>
    </row>
    <row r="267" spans="10:10" x14ac:dyDescent="0.25">
      <c r="J267" s="1">
        <f>IF(RIGHT(Q267,1)=",",LEFT(Q267,LEN(Q267)-1),Q267)</f>
        <v>0</v>
      </c>
    </row>
    <row r="268" spans="10:10" x14ac:dyDescent="0.25">
      <c r="J268" s="1">
        <f>IF(RIGHT(Q268,1)=",",LEFT(Q268,LEN(Q268)-1),Q268)</f>
        <v>0</v>
      </c>
    </row>
    <row r="269" spans="10:10" x14ac:dyDescent="0.25">
      <c r="J269" s="1">
        <f>IF(RIGHT(Q269,1)=",",LEFT(Q269,LEN(Q269)-1),Q269)</f>
        <v>0</v>
      </c>
    </row>
    <row r="270" spans="10:10" x14ac:dyDescent="0.25">
      <c r="J270" s="1">
        <f>IF(RIGHT(Q270,1)=",",LEFT(Q270,LEN(Q270)-1),Q270)</f>
        <v>0</v>
      </c>
    </row>
    <row r="271" spans="10:10" x14ac:dyDescent="0.25">
      <c r="J271" s="1">
        <f>IF(RIGHT(Q271,1)=",",LEFT(Q271,LEN(Q271)-1),Q271)</f>
        <v>0</v>
      </c>
    </row>
    <row r="272" spans="10:10" x14ac:dyDescent="0.25">
      <c r="J272" s="1">
        <f>IF(RIGHT(Q272,1)=",",LEFT(Q272,LEN(Q272)-1),Q272)</f>
        <v>0</v>
      </c>
    </row>
    <row r="273" spans="10:10" x14ac:dyDescent="0.25">
      <c r="J273" s="1">
        <f>IF(RIGHT(Q273,1)=",",LEFT(Q273,LEN(Q273)-1),Q273)</f>
        <v>0</v>
      </c>
    </row>
    <row r="274" spans="10:10" x14ac:dyDescent="0.25">
      <c r="J274" s="1">
        <f>IF(RIGHT(Q274,1)=",",LEFT(Q274,LEN(Q274)-1),Q274)</f>
        <v>0</v>
      </c>
    </row>
    <row r="275" spans="10:10" x14ac:dyDescent="0.25">
      <c r="J275" s="1">
        <f>IF(RIGHT(Q275,1)=",",LEFT(Q275,LEN(Q275)-1),Q275)</f>
        <v>0</v>
      </c>
    </row>
    <row r="276" spans="10:10" x14ac:dyDescent="0.25">
      <c r="J276" s="1">
        <f>IF(RIGHT(Q276,1)=",",LEFT(Q276,LEN(Q276)-1),Q276)</f>
        <v>0</v>
      </c>
    </row>
    <row r="277" spans="10:10" x14ac:dyDescent="0.25">
      <c r="J277" s="1">
        <f>IF(RIGHT(Q277,1)=",",LEFT(Q277,LEN(Q277)-1),Q277)</f>
        <v>0</v>
      </c>
    </row>
    <row r="278" spans="10:10" x14ac:dyDescent="0.25">
      <c r="J278" s="1">
        <f>IF(RIGHT(Q278,1)=",",LEFT(Q278,LEN(Q278)-1),Q278)</f>
        <v>0</v>
      </c>
    </row>
    <row r="279" spans="10:10" x14ac:dyDescent="0.25">
      <c r="J279" s="1">
        <f>IF(RIGHT(Q279,1)=",",LEFT(Q279,LEN(Q279)-1),Q279)</f>
        <v>0</v>
      </c>
    </row>
    <row r="280" spans="10:10" x14ac:dyDescent="0.25">
      <c r="J280" s="1">
        <f>IF(RIGHT(Q280,1)=",",LEFT(Q280,LEN(Q280)-1),Q280)</f>
        <v>0</v>
      </c>
    </row>
    <row r="281" spans="10:10" x14ac:dyDescent="0.25">
      <c r="J281" s="1">
        <f>IF(RIGHT(Q281,1)=",",LEFT(Q281,LEN(Q281)-1),Q281)</f>
        <v>0</v>
      </c>
    </row>
    <row r="282" spans="10:10" x14ac:dyDescent="0.25">
      <c r="J282" s="1">
        <f>IF(RIGHT(Q282,1)=",",LEFT(Q282,LEN(Q282)-1),Q282)</f>
        <v>0</v>
      </c>
    </row>
    <row r="283" spans="10:10" x14ac:dyDescent="0.25">
      <c r="J283" s="1">
        <f>IF(RIGHT(Q283,1)=",",LEFT(Q283,LEN(Q283)-1),Q283)</f>
        <v>0</v>
      </c>
    </row>
    <row r="284" spans="10:10" x14ac:dyDescent="0.25">
      <c r="J284" s="1">
        <f>IF(RIGHT(Q284,1)=",",LEFT(Q284,LEN(Q284)-1),Q284)</f>
        <v>0</v>
      </c>
    </row>
    <row r="285" spans="10:10" x14ac:dyDescent="0.25">
      <c r="J285" s="1">
        <f>IF(RIGHT(Q285,1)=",",LEFT(Q285,LEN(Q285)-1),Q285)</f>
        <v>0</v>
      </c>
    </row>
    <row r="286" spans="10:10" x14ac:dyDescent="0.25">
      <c r="J286" s="1">
        <f>IF(RIGHT(Q286,1)=",",LEFT(Q286,LEN(Q286)-1),Q286)</f>
        <v>0</v>
      </c>
    </row>
    <row r="287" spans="10:10" x14ac:dyDescent="0.25">
      <c r="J287" s="1">
        <f>IF(RIGHT(Q287,1)=",",LEFT(Q287,LEN(Q287)-1),Q287)</f>
        <v>0</v>
      </c>
    </row>
    <row r="288" spans="10:10" x14ac:dyDescent="0.25">
      <c r="J288" s="1">
        <f>IF(RIGHT(Q288,1)=",",LEFT(Q288,LEN(Q288)-1),Q288)</f>
        <v>0</v>
      </c>
    </row>
    <row r="289" spans="10:10" x14ac:dyDescent="0.25">
      <c r="J289" s="1">
        <f>IF(RIGHT(Q289,1)=",",LEFT(Q289,LEN(Q289)-1),Q289)</f>
        <v>0</v>
      </c>
    </row>
    <row r="290" spans="10:10" x14ac:dyDescent="0.25">
      <c r="J290" s="1">
        <f>IF(RIGHT(Q290,1)=",",LEFT(Q290,LEN(Q290)-1),Q290)</f>
        <v>0</v>
      </c>
    </row>
    <row r="291" spans="10:10" x14ac:dyDescent="0.25">
      <c r="J291" s="1">
        <f>IF(RIGHT(Q291,1)=",",LEFT(Q291,LEN(Q291)-1),Q291)</f>
        <v>0</v>
      </c>
    </row>
    <row r="292" spans="10:10" x14ac:dyDescent="0.25">
      <c r="J292" s="1">
        <f>IF(RIGHT(Q292,1)=",",LEFT(Q292,LEN(Q292)-1),Q292)</f>
        <v>0</v>
      </c>
    </row>
    <row r="293" spans="10:10" x14ac:dyDescent="0.25">
      <c r="J293" s="1">
        <f>IF(RIGHT(Q293,1)=",",LEFT(Q293,LEN(Q293)-1),Q293)</f>
        <v>0</v>
      </c>
    </row>
    <row r="294" spans="10:10" x14ac:dyDescent="0.25">
      <c r="J294" s="1">
        <f>IF(RIGHT(Q294,1)=",",LEFT(Q294,LEN(Q294)-1),Q294)</f>
        <v>0</v>
      </c>
    </row>
    <row r="295" spans="10:10" x14ac:dyDescent="0.25">
      <c r="J295" s="1">
        <f>IF(RIGHT(Q295,1)=",",LEFT(Q295,LEN(Q295)-1),Q295)</f>
        <v>0</v>
      </c>
    </row>
    <row r="296" spans="10:10" x14ac:dyDescent="0.25">
      <c r="J296" s="1">
        <f>IF(RIGHT(Q296,1)=",",LEFT(Q296,LEN(Q296)-1),Q296)</f>
        <v>0</v>
      </c>
    </row>
    <row r="297" spans="10:10" x14ac:dyDescent="0.25">
      <c r="J297" s="1">
        <f>IF(RIGHT(Q297,1)=",",LEFT(Q297,LEN(Q297)-1),Q297)</f>
        <v>0</v>
      </c>
    </row>
    <row r="298" spans="10:10" x14ac:dyDescent="0.25">
      <c r="J298" s="1">
        <f>IF(RIGHT(Q298,1)=",",LEFT(Q298,LEN(Q298)-1),Q298)</f>
        <v>0</v>
      </c>
    </row>
    <row r="299" spans="10:10" x14ac:dyDescent="0.25">
      <c r="J299" s="1">
        <f>IF(RIGHT(Q299,1)=",",LEFT(Q299,LEN(Q299)-1),Q299)</f>
        <v>0</v>
      </c>
    </row>
    <row r="300" spans="10:10" x14ac:dyDescent="0.25">
      <c r="J300" s="1">
        <f>IF(RIGHT(Q300,1)=",",LEFT(Q300,LEN(Q300)-1),Q300)</f>
        <v>0</v>
      </c>
    </row>
    <row r="301" spans="10:10" x14ac:dyDescent="0.25">
      <c r="J301" s="1">
        <f>IF(RIGHT(Q301,1)=",",LEFT(Q301,LEN(Q301)-1),Q301)</f>
        <v>0</v>
      </c>
    </row>
    <row r="302" spans="10:10" x14ac:dyDescent="0.25">
      <c r="J302" s="1">
        <f>IF(RIGHT(Q302,1)=",",LEFT(Q302,LEN(Q302)-1),Q302)</f>
        <v>0</v>
      </c>
    </row>
    <row r="303" spans="10:10" x14ac:dyDescent="0.25">
      <c r="J303" s="1">
        <f>IF(RIGHT(Q303,1)=",",LEFT(Q303,LEN(Q303)-1),Q303)</f>
        <v>0</v>
      </c>
    </row>
    <row r="304" spans="10:10" x14ac:dyDescent="0.25">
      <c r="J304" s="1">
        <f>IF(RIGHT(Q304,1)=",",LEFT(Q304,LEN(Q304)-1),Q304)</f>
        <v>0</v>
      </c>
    </row>
    <row r="305" spans="10:10" x14ac:dyDescent="0.25">
      <c r="J305" s="1">
        <f>IF(RIGHT(Q305,1)=",",LEFT(Q305,LEN(Q305)-1),Q305)</f>
        <v>0</v>
      </c>
    </row>
    <row r="306" spans="10:10" x14ac:dyDescent="0.25">
      <c r="J306" s="1">
        <f>IF(RIGHT(Q306,1)=",",LEFT(Q306,LEN(Q306)-1),Q306)</f>
        <v>0</v>
      </c>
    </row>
    <row r="307" spans="10:10" x14ac:dyDescent="0.25">
      <c r="J307" s="1">
        <f>IF(RIGHT(Q307,1)=",",LEFT(Q307,LEN(Q307)-1),Q307)</f>
        <v>0</v>
      </c>
    </row>
    <row r="308" spans="10:10" x14ac:dyDescent="0.25">
      <c r="J308" s="1">
        <f>IF(RIGHT(Q308,1)=",",LEFT(Q308,LEN(Q308)-1),Q308)</f>
        <v>0</v>
      </c>
    </row>
    <row r="309" spans="10:10" x14ac:dyDescent="0.25">
      <c r="J309" s="1">
        <f>IF(RIGHT(Q309,1)=",",LEFT(Q309,LEN(Q309)-1),Q309)</f>
        <v>0</v>
      </c>
    </row>
    <row r="310" spans="10:10" x14ac:dyDescent="0.25">
      <c r="J310" s="1">
        <f>IF(RIGHT(Q310,1)=",",LEFT(Q310,LEN(Q310)-1),Q310)</f>
        <v>0</v>
      </c>
    </row>
    <row r="311" spans="10:10" x14ac:dyDescent="0.25">
      <c r="J311" s="1">
        <f>IF(RIGHT(Q311,1)=",",LEFT(Q311,LEN(Q311)-1),Q311)</f>
        <v>0</v>
      </c>
    </row>
    <row r="312" spans="10:10" x14ac:dyDescent="0.25">
      <c r="J312" s="1">
        <f>IF(RIGHT(Q312,1)=",",LEFT(Q312,LEN(Q312)-1),Q312)</f>
        <v>0</v>
      </c>
    </row>
    <row r="313" spans="10:10" x14ac:dyDescent="0.25">
      <c r="J313" s="1">
        <f>IF(RIGHT(Q313,1)=",",LEFT(Q313,LEN(Q313)-1),Q313)</f>
        <v>0</v>
      </c>
    </row>
    <row r="314" spans="10:10" x14ac:dyDescent="0.25">
      <c r="J314" s="1">
        <f>IF(RIGHT(Q314,1)=",",LEFT(Q314,LEN(Q314)-1),Q314)</f>
        <v>0</v>
      </c>
    </row>
    <row r="315" spans="10:10" x14ac:dyDescent="0.25">
      <c r="J315" s="1">
        <f>IF(RIGHT(Q315,1)=",",LEFT(Q315,LEN(Q315)-1),Q315)</f>
        <v>0</v>
      </c>
    </row>
    <row r="316" spans="10:10" x14ac:dyDescent="0.25">
      <c r="J316" s="1">
        <f>IF(RIGHT(Q316,1)=",",LEFT(Q316,LEN(Q316)-1),Q316)</f>
        <v>0</v>
      </c>
    </row>
    <row r="317" spans="10:10" x14ac:dyDescent="0.25">
      <c r="J317" s="1">
        <f>IF(RIGHT(Q317,1)=",",LEFT(Q317,LEN(Q317)-1),Q317)</f>
        <v>0</v>
      </c>
    </row>
    <row r="318" spans="10:10" x14ac:dyDescent="0.25">
      <c r="J318" s="1">
        <f>IF(RIGHT(Q318,1)=",",LEFT(Q318,LEN(Q318)-1),Q318)</f>
        <v>0</v>
      </c>
    </row>
    <row r="319" spans="10:10" x14ac:dyDescent="0.25">
      <c r="J319" s="1">
        <f>IF(RIGHT(Q319,1)=",",LEFT(Q319,LEN(Q319)-1),Q319)</f>
        <v>0</v>
      </c>
    </row>
    <row r="320" spans="10:10" x14ac:dyDescent="0.25">
      <c r="J320" s="1">
        <f>IF(RIGHT(Q320,1)=",",LEFT(Q320,LEN(Q320)-1),Q320)</f>
        <v>0</v>
      </c>
    </row>
    <row r="321" spans="10:10" x14ac:dyDescent="0.25">
      <c r="J321" s="1">
        <f>IF(RIGHT(Q321,1)=",",LEFT(Q321,LEN(Q321)-1),Q321)</f>
        <v>0</v>
      </c>
    </row>
    <row r="322" spans="10:10" x14ac:dyDescent="0.25">
      <c r="J322" s="1">
        <f>IF(RIGHT(Q322,1)=",",LEFT(Q322,LEN(Q322)-1),Q322)</f>
        <v>0</v>
      </c>
    </row>
    <row r="323" spans="10:10" x14ac:dyDescent="0.25">
      <c r="J323" s="1">
        <f>IF(RIGHT(Q323,1)=",",LEFT(Q323,LEN(Q323)-1),Q323)</f>
        <v>0</v>
      </c>
    </row>
    <row r="324" spans="10:10" x14ac:dyDescent="0.25">
      <c r="J324" s="1">
        <f>IF(RIGHT(Q324,1)=",",LEFT(Q324,LEN(Q324)-1),Q324)</f>
        <v>0</v>
      </c>
    </row>
    <row r="325" spans="10:10" x14ac:dyDescent="0.25">
      <c r="J325" s="1">
        <f>IF(RIGHT(Q325,1)=",",LEFT(Q325,LEN(Q325)-1),Q325)</f>
        <v>0</v>
      </c>
    </row>
    <row r="326" spans="10:10" x14ac:dyDescent="0.25">
      <c r="J326" s="1">
        <f>IF(RIGHT(Q326,1)=",",LEFT(Q326,LEN(Q326)-1),Q326)</f>
        <v>0</v>
      </c>
    </row>
    <row r="327" spans="10:10" x14ac:dyDescent="0.25">
      <c r="J327" s="1">
        <f>IF(RIGHT(Q327,1)=",",LEFT(Q327,LEN(Q327)-1),Q327)</f>
        <v>0</v>
      </c>
    </row>
    <row r="328" spans="10:10" x14ac:dyDescent="0.25">
      <c r="J328" s="1">
        <f>IF(RIGHT(Q328,1)=",",LEFT(Q328,LEN(Q328)-1),Q328)</f>
        <v>0</v>
      </c>
    </row>
    <row r="329" spans="10:10" x14ac:dyDescent="0.25">
      <c r="J329" s="1">
        <f>IF(RIGHT(Q329,1)=",",LEFT(Q329,LEN(Q329)-1),Q329)</f>
        <v>0</v>
      </c>
    </row>
    <row r="330" spans="10:10" x14ac:dyDescent="0.25">
      <c r="J330" s="1">
        <f>IF(RIGHT(Q330,1)=",",LEFT(Q330,LEN(Q330)-1),Q330)</f>
        <v>0</v>
      </c>
    </row>
    <row r="331" spans="10:10" x14ac:dyDescent="0.25">
      <c r="J331" s="1">
        <f>IF(RIGHT(Q331,1)=",",LEFT(Q331,LEN(Q331)-1),Q331)</f>
        <v>0</v>
      </c>
    </row>
    <row r="332" spans="10:10" x14ac:dyDescent="0.25">
      <c r="J332" s="1">
        <f>IF(RIGHT(Q332,1)=",",LEFT(Q332,LEN(Q332)-1),Q332)</f>
        <v>0</v>
      </c>
    </row>
    <row r="333" spans="10:10" x14ac:dyDescent="0.25">
      <c r="J333" s="1">
        <f>IF(RIGHT(Q333,1)=",",LEFT(Q333,LEN(Q333)-1),Q333)</f>
        <v>0</v>
      </c>
    </row>
    <row r="334" spans="10:10" x14ac:dyDescent="0.25">
      <c r="J334" s="1">
        <f>IF(RIGHT(Q334,1)=",",LEFT(Q334,LEN(Q334)-1),Q334)</f>
        <v>0</v>
      </c>
    </row>
    <row r="335" spans="10:10" x14ac:dyDescent="0.25">
      <c r="J335" s="1">
        <f>IF(RIGHT(Q335,1)=",",LEFT(Q335,LEN(Q335)-1),Q335)</f>
        <v>0</v>
      </c>
    </row>
    <row r="336" spans="10:10" x14ac:dyDescent="0.25">
      <c r="J336" s="1">
        <f>IF(RIGHT(Q336,1)=",",LEFT(Q336,LEN(Q336)-1),Q336)</f>
        <v>0</v>
      </c>
    </row>
    <row r="337" spans="10:10" x14ac:dyDescent="0.25">
      <c r="J337" s="1">
        <f>IF(RIGHT(Q337,1)=",",LEFT(Q337,LEN(Q337)-1),Q337)</f>
        <v>0</v>
      </c>
    </row>
    <row r="338" spans="10:10" x14ac:dyDescent="0.25">
      <c r="J338" s="1">
        <f>IF(RIGHT(Q338,1)=",",LEFT(Q338,LEN(Q338)-1),Q338)</f>
        <v>0</v>
      </c>
    </row>
    <row r="339" spans="10:10" x14ac:dyDescent="0.25">
      <c r="J339" s="1">
        <f>IF(RIGHT(Q339,1)=",",LEFT(Q339,LEN(Q339)-1),Q339)</f>
        <v>0</v>
      </c>
    </row>
    <row r="340" spans="10:10" x14ac:dyDescent="0.25">
      <c r="J340" s="1">
        <f>IF(RIGHT(Q340,1)=",",LEFT(Q340,LEN(Q340)-1),Q340)</f>
        <v>0</v>
      </c>
    </row>
    <row r="341" spans="10:10" x14ac:dyDescent="0.25">
      <c r="J341" s="1">
        <f>IF(RIGHT(Q341,1)=",",LEFT(Q341,LEN(Q341)-1),Q341)</f>
        <v>0</v>
      </c>
    </row>
    <row r="342" spans="10:10" x14ac:dyDescent="0.25">
      <c r="J342" s="1">
        <f>IF(RIGHT(Q342,1)=",",LEFT(Q342,LEN(Q342)-1),Q342)</f>
        <v>0</v>
      </c>
    </row>
    <row r="343" spans="10:10" x14ac:dyDescent="0.25">
      <c r="J343" s="1">
        <f>IF(RIGHT(Q343,1)=",",LEFT(Q343,LEN(Q343)-1),Q343)</f>
        <v>0</v>
      </c>
    </row>
    <row r="344" spans="10:10" x14ac:dyDescent="0.25">
      <c r="J344" s="1">
        <f>IF(RIGHT(Q344,1)=",",LEFT(Q344,LEN(Q344)-1),Q344)</f>
        <v>0</v>
      </c>
    </row>
    <row r="345" spans="10:10" x14ac:dyDescent="0.25">
      <c r="J345" s="1">
        <f>IF(RIGHT(Q345,1)=",",LEFT(Q345,LEN(Q345)-1),Q345)</f>
        <v>0</v>
      </c>
    </row>
    <row r="346" spans="10:10" x14ac:dyDescent="0.25">
      <c r="J346" s="1">
        <f>IF(RIGHT(Q346,1)=",",LEFT(Q346,LEN(Q346)-1),Q346)</f>
        <v>0</v>
      </c>
    </row>
    <row r="347" spans="10:10" x14ac:dyDescent="0.25">
      <c r="J347" s="1">
        <f>IF(RIGHT(Q347,1)=",",LEFT(Q347,LEN(Q347)-1),Q347)</f>
        <v>0</v>
      </c>
    </row>
    <row r="348" spans="10:10" x14ac:dyDescent="0.25">
      <c r="J348" s="1">
        <f>IF(RIGHT(Q348,1)=",",LEFT(Q348,LEN(Q348)-1),Q348)</f>
        <v>0</v>
      </c>
    </row>
    <row r="349" spans="10:10" x14ac:dyDescent="0.25">
      <c r="J349" s="1">
        <f>IF(RIGHT(Q349,1)=",",LEFT(Q349,LEN(Q349)-1),Q349)</f>
        <v>0</v>
      </c>
    </row>
    <row r="350" spans="10:10" x14ac:dyDescent="0.25">
      <c r="J350" s="1">
        <f>IF(RIGHT(Q350,1)=",",LEFT(Q350,LEN(Q350)-1),Q350)</f>
        <v>0</v>
      </c>
    </row>
    <row r="351" spans="10:10" x14ac:dyDescent="0.25">
      <c r="J351" s="1">
        <f>IF(RIGHT(Q351,1)=",",LEFT(Q351,LEN(Q351)-1),Q351)</f>
        <v>0</v>
      </c>
    </row>
    <row r="352" spans="10:10" x14ac:dyDescent="0.25">
      <c r="J352" s="1">
        <f>IF(RIGHT(Q352,1)=",",LEFT(Q352,LEN(Q352)-1),Q352)</f>
        <v>0</v>
      </c>
    </row>
    <row r="353" spans="10:10" x14ac:dyDescent="0.25">
      <c r="J353" s="1">
        <f>IF(RIGHT(Q353,1)=",",LEFT(Q353,LEN(Q353)-1),Q353)</f>
        <v>0</v>
      </c>
    </row>
    <row r="354" spans="10:10" x14ac:dyDescent="0.25">
      <c r="J354" s="1">
        <f>IF(RIGHT(Q354,1)=",",LEFT(Q354,LEN(Q354)-1),Q354)</f>
        <v>0</v>
      </c>
    </row>
    <row r="355" spans="10:10" x14ac:dyDescent="0.25">
      <c r="J355" s="1">
        <f>IF(RIGHT(Q355,1)=",",LEFT(Q355,LEN(Q355)-1),Q355)</f>
        <v>0</v>
      </c>
    </row>
    <row r="356" spans="10:10" x14ac:dyDescent="0.25">
      <c r="J356" s="1">
        <f>IF(RIGHT(Q356,1)=",",LEFT(Q356,LEN(Q356)-1),Q356)</f>
        <v>0</v>
      </c>
    </row>
    <row r="357" spans="10:10" x14ac:dyDescent="0.25">
      <c r="J357" s="1">
        <f>IF(RIGHT(Q357,1)=",",LEFT(Q357,LEN(Q357)-1),Q357)</f>
        <v>0</v>
      </c>
    </row>
    <row r="358" spans="10:10" x14ac:dyDescent="0.25">
      <c r="J358" s="1">
        <f>IF(RIGHT(Q358,1)=",",LEFT(Q358,LEN(Q358)-1),Q358)</f>
        <v>0</v>
      </c>
    </row>
    <row r="359" spans="10:10" x14ac:dyDescent="0.25">
      <c r="J359" s="1">
        <f>IF(RIGHT(Q359,1)=",",LEFT(Q359,LEN(Q359)-1),Q359)</f>
        <v>0</v>
      </c>
    </row>
    <row r="360" spans="10:10" x14ac:dyDescent="0.25">
      <c r="J360" s="1">
        <f>IF(RIGHT(Q360,1)=",",LEFT(Q360,LEN(Q360)-1),Q360)</f>
        <v>0</v>
      </c>
    </row>
    <row r="361" spans="10:10" x14ac:dyDescent="0.25">
      <c r="J361" s="1">
        <f>IF(RIGHT(Q361,1)=",",LEFT(Q361,LEN(Q361)-1),Q361)</f>
        <v>0</v>
      </c>
    </row>
    <row r="362" spans="10:10" x14ac:dyDescent="0.25">
      <c r="J362" s="1">
        <f>IF(RIGHT(Q362,1)=",",LEFT(Q362,LEN(Q362)-1),Q362)</f>
        <v>0</v>
      </c>
    </row>
    <row r="363" spans="10:10" x14ac:dyDescent="0.25">
      <c r="J363" s="1">
        <f>IF(RIGHT(Q363,1)=",",LEFT(Q363,LEN(Q363)-1),Q363)</f>
        <v>0</v>
      </c>
    </row>
    <row r="364" spans="10:10" x14ac:dyDescent="0.25">
      <c r="J364" s="1">
        <f>IF(RIGHT(Q364,1)=",",LEFT(Q364,LEN(Q364)-1),Q364)</f>
        <v>0</v>
      </c>
    </row>
    <row r="365" spans="10:10" x14ac:dyDescent="0.25">
      <c r="J365" s="1">
        <f>IF(RIGHT(Q365,1)=",",LEFT(Q365,LEN(Q365)-1),Q365)</f>
        <v>0</v>
      </c>
    </row>
    <row r="366" spans="10:10" x14ac:dyDescent="0.25">
      <c r="J366" s="1">
        <f>IF(RIGHT(Q366,1)=",",LEFT(Q366,LEN(Q366)-1),Q366)</f>
        <v>0</v>
      </c>
    </row>
    <row r="367" spans="10:10" x14ac:dyDescent="0.25">
      <c r="J367" s="1">
        <f>IF(RIGHT(Q367,1)=",",LEFT(Q367,LEN(Q367)-1),Q367)</f>
        <v>0</v>
      </c>
    </row>
    <row r="368" spans="10:10" x14ac:dyDescent="0.25">
      <c r="J368" s="1">
        <f>IF(RIGHT(Q368,1)=",",LEFT(Q368,LEN(Q368)-1),Q368)</f>
        <v>0</v>
      </c>
    </row>
    <row r="369" spans="10:10" x14ac:dyDescent="0.25">
      <c r="J369" s="1">
        <f>IF(RIGHT(Q369,1)=",",LEFT(Q369,LEN(Q369)-1),Q369)</f>
        <v>0</v>
      </c>
    </row>
    <row r="370" spans="10:10" x14ac:dyDescent="0.25">
      <c r="J370" s="1">
        <f>IF(RIGHT(Q370,1)=",",LEFT(Q370,LEN(Q370)-1),Q370)</f>
        <v>0</v>
      </c>
    </row>
    <row r="371" spans="10:10" x14ac:dyDescent="0.25">
      <c r="J371" s="1">
        <f>IF(RIGHT(Q371,1)=",",LEFT(Q371,LEN(Q371)-1),Q371)</f>
        <v>0</v>
      </c>
    </row>
    <row r="372" spans="10:10" x14ac:dyDescent="0.25">
      <c r="J372" s="1">
        <f>IF(RIGHT(Q372,1)=",",LEFT(Q372,LEN(Q372)-1),Q372)</f>
        <v>0</v>
      </c>
    </row>
    <row r="373" spans="10:10" x14ac:dyDescent="0.25">
      <c r="J373" s="1">
        <f>IF(RIGHT(Q373,1)=",",LEFT(Q373,LEN(Q373)-1),Q373)</f>
        <v>0</v>
      </c>
    </row>
    <row r="374" spans="10:10" x14ac:dyDescent="0.25">
      <c r="J374" s="1">
        <f>IF(RIGHT(Q374,1)=",",LEFT(Q374,LEN(Q374)-1),Q374)</f>
        <v>0</v>
      </c>
    </row>
    <row r="375" spans="10:10" x14ac:dyDescent="0.25">
      <c r="J375" s="1">
        <f>IF(RIGHT(Q375,1)=",",LEFT(Q375,LEN(Q375)-1),Q375)</f>
        <v>0</v>
      </c>
    </row>
    <row r="376" spans="10:10" x14ac:dyDescent="0.25">
      <c r="J376" s="1">
        <f>IF(RIGHT(Q376,1)=",",LEFT(Q376,LEN(Q376)-1),Q376)</f>
        <v>0</v>
      </c>
    </row>
    <row r="377" spans="10:10" x14ac:dyDescent="0.25">
      <c r="J377" s="1">
        <f>IF(RIGHT(Q377,1)=",",LEFT(Q377,LEN(Q377)-1),Q377)</f>
        <v>0</v>
      </c>
    </row>
    <row r="378" spans="10:10" x14ac:dyDescent="0.25">
      <c r="J378" s="1">
        <f>IF(RIGHT(Q378,1)=",",LEFT(Q378,LEN(Q378)-1),Q378)</f>
        <v>0</v>
      </c>
    </row>
    <row r="379" spans="10:10" x14ac:dyDescent="0.25">
      <c r="J379" s="1">
        <f>IF(RIGHT(Q379,1)=",",LEFT(Q379,LEN(Q379)-1),Q379)</f>
        <v>0</v>
      </c>
    </row>
    <row r="380" spans="10:10" x14ac:dyDescent="0.25">
      <c r="J380" s="1">
        <f>IF(RIGHT(Q380,1)=",",LEFT(Q380,LEN(Q380)-1),Q380)</f>
        <v>0</v>
      </c>
    </row>
    <row r="381" spans="10:10" x14ac:dyDescent="0.25">
      <c r="J381" s="1">
        <f>IF(RIGHT(Q381,1)=",",LEFT(Q381,LEN(Q381)-1),Q381)</f>
        <v>0</v>
      </c>
    </row>
    <row r="382" spans="10:10" x14ac:dyDescent="0.25">
      <c r="J382" s="1">
        <f>IF(RIGHT(Q382,1)=",",LEFT(Q382,LEN(Q382)-1),Q382)</f>
        <v>0</v>
      </c>
    </row>
    <row r="383" spans="10:10" x14ac:dyDescent="0.25">
      <c r="J383" s="1">
        <f>IF(RIGHT(Q383,1)=",",LEFT(Q383,LEN(Q383)-1),Q383)</f>
        <v>0</v>
      </c>
    </row>
    <row r="384" spans="10:10" x14ac:dyDescent="0.25">
      <c r="J384" s="1">
        <f>IF(RIGHT(Q384,1)=",",LEFT(Q384,LEN(Q384)-1),Q384)</f>
        <v>0</v>
      </c>
    </row>
    <row r="385" spans="10:10" x14ac:dyDescent="0.25">
      <c r="J385" s="1">
        <f>IF(RIGHT(Q385,1)=",",LEFT(Q385,LEN(Q385)-1),Q385)</f>
        <v>0</v>
      </c>
    </row>
    <row r="386" spans="10:10" x14ac:dyDescent="0.25">
      <c r="J386" s="1">
        <f>IF(RIGHT(Q386,1)=",",LEFT(Q386,LEN(Q386)-1),Q386)</f>
        <v>0</v>
      </c>
    </row>
    <row r="387" spans="10:10" x14ac:dyDescent="0.25">
      <c r="J387" s="1">
        <f>IF(RIGHT(Q387,1)=",",LEFT(Q387,LEN(Q387)-1),Q387)</f>
        <v>0</v>
      </c>
    </row>
    <row r="388" spans="10:10" x14ac:dyDescent="0.25">
      <c r="J388" s="1">
        <f>IF(RIGHT(Q388,1)=",",LEFT(Q388,LEN(Q388)-1),Q388)</f>
        <v>0</v>
      </c>
    </row>
    <row r="389" spans="10:10" x14ac:dyDescent="0.25">
      <c r="J389" s="1">
        <f>IF(RIGHT(Q389,1)=",",LEFT(Q389,LEN(Q389)-1),Q389)</f>
        <v>0</v>
      </c>
    </row>
    <row r="390" spans="10:10" x14ac:dyDescent="0.25">
      <c r="J390" s="1">
        <f>IF(RIGHT(Q390,1)=",",LEFT(Q390,LEN(Q390)-1),Q390)</f>
        <v>0</v>
      </c>
    </row>
    <row r="391" spans="10:10" x14ac:dyDescent="0.25">
      <c r="J391" s="1">
        <f>IF(RIGHT(Q391,1)=",",LEFT(Q391,LEN(Q391)-1),Q391)</f>
        <v>0</v>
      </c>
    </row>
    <row r="392" spans="10:10" x14ac:dyDescent="0.25">
      <c r="J392" s="1">
        <f>IF(RIGHT(Q392,1)=",",LEFT(Q392,LEN(Q392)-1),Q392)</f>
        <v>0</v>
      </c>
    </row>
    <row r="393" spans="10:10" x14ac:dyDescent="0.25">
      <c r="J393" s="1">
        <f>IF(RIGHT(Q393,1)=",",LEFT(Q393,LEN(Q393)-1),Q393)</f>
        <v>0</v>
      </c>
    </row>
    <row r="394" spans="10:10" x14ac:dyDescent="0.25">
      <c r="J394" s="1">
        <f>IF(RIGHT(Q394,1)=",",LEFT(Q394,LEN(Q394)-1),Q394)</f>
        <v>0</v>
      </c>
    </row>
    <row r="395" spans="10:10" x14ac:dyDescent="0.25">
      <c r="J395" s="1">
        <f>IF(RIGHT(Q395,1)=",",LEFT(Q395,LEN(Q395)-1),Q395)</f>
        <v>0</v>
      </c>
    </row>
    <row r="396" spans="10:10" x14ac:dyDescent="0.25">
      <c r="J396" s="1">
        <f>IF(RIGHT(Q396,1)=",",LEFT(Q396,LEN(Q396)-1),Q396)</f>
        <v>0</v>
      </c>
    </row>
    <row r="397" spans="10:10" x14ac:dyDescent="0.25">
      <c r="J397" s="1">
        <f>IF(RIGHT(Q397,1)=",",LEFT(Q397,LEN(Q397)-1),Q397)</f>
        <v>0</v>
      </c>
    </row>
    <row r="398" spans="10:10" x14ac:dyDescent="0.25">
      <c r="J398" s="1">
        <f>IF(RIGHT(Q398,1)=",",LEFT(Q398,LEN(Q398)-1),Q398)</f>
        <v>0</v>
      </c>
    </row>
    <row r="399" spans="10:10" x14ac:dyDescent="0.25">
      <c r="J399" s="1">
        <f>IF(RIGHT(Q399,1)=",",LEFT(Q399,LEN(Q399)-1),Q399)</f>
        <v>0</v>
      </c>
    </row>
    <row r="400" spans="10:10" x14ac:dyDescent="0.25">
      <c r="J400" s="1">
        <f>IF(RIGHT(Q400,1)=",",LEFT(Q400,LEN(Q400)-1),Q400)</f>
        <v>0</v>
      </c>
    </row>
    <row r="401" spans="10:10" x14ac:dyDescent="0.25">
      <c r="J401" s="1">
        <f>IF(RIGHT(Q401,1)=",",LEFT(Q401,LEN(Q401)-1),Q401)</f>
        <v>0</v>
      </c>
    </row>
    <row r="402" spans="10:10" x14ac:dyDescent="0.25">
      <c r="J402" s="1">
        <f>IF(RIGHT(Q402,1)=",",LEFT(Q402,LEN(Q402)-1),Q402)</f>
        <v>0</v>
      </c>
    </row>
    <row r="403" spans="10:10" x14ac:dyDescent="0.25">
      <c r="J403" s="1">
        <f>IF(RIGHT(Q403,1)=",",LEFT(Q403,LEN(Q403)-1),Q403)</f>
        <v>0</v>
      </c>
    </row>
    <row r="404" spans="10:10" x14ac:dyDescent="0.25">
      <c r="J404" s="1">
        <f>IF(RIGHT(Q404,1)=",",LEFT(Q404,LEN(Q404)-1),Q404)</f>
        <v>0</v>
      </c>
    </row>
    <row r="405" spans="10:10" x14ac:dyDescent="0.25">
      <c r="J405" s="1">
        <f>IF(RIGHT(Q405,1)=",",LEFT(Q405,LEN(Q405)-1),Q405)</f>
        <v>0</v>
      </c>
    </row>
    <row r="406" spans="10:10" x14ac:dyDescent="0.25">
      <c r="J406" s="1">
        <f>IF(RIGHT(Q406,1)=",",LEFT(Q406,LEN(Q406)-1),Q406)</f>
        <v>0</v>
      </c>
    </row>
    <row r="407" spans="10:10" x14ac:dyDescent="0.25">
      <c r="J407" s="1">
        <f>IF(RIGHT(Q407,1)=",",LEFT(Q407,LEN(Q407)-1),Q407)</f>
        <v>0</v>
      </c>
    </row>
    <row r="408" spans="10:10" x14ac:dyDescent="0.25">
      <c r="J408" s="1">
        <f>IF(RIGHT(Q408,1)=",",LEFT(Q408,LEN(Q408)-1),Q408)</f>
        <v>0</v>
      </c>
    </row>
    <row r="409" spans="10:10" x14ac:dyDescent="0.25">
      <c r="J409" s="1">
        <f>IF(RIGHT(Q409,1)=",",LEFT(Q409,LEN(Q409)-1),Q409)</f>
        <v>0</v>
      </c>
    </row>
    <row r="410" spans="10:10" x14ac:dyDescent="0.25">
      <c r="J410" s="1">
        <f>IF(RIGHT(Q410,1)=",",LEFT(Q410,LEN(Q410)-1),Q410)</f>
        <v>0</v>
      </c>
    </row>
    <row r="411" spans="10:10" x14ac:dyDescent="0.25">
      <c r="J411" s="1">
        <f>IF(RIGHT(Q411,1)=",",LEFT(Q411,LEN(Q411)-1),Q411)</f>
        <v>0</v>
      </c>
    </row>
    <row r="412" spans="10:10" x14ac:dyDescent="0.25">
      <c r="J412" s="1">
        <f>IF(RIGHT(Q412,1)=",",LEFT(Q412,LEN(Q412)-1),Q412)</f>
        <v>0</v>
      </c>
    </row>
    <row r="413" spans="10:10" x14ac:dyDescent="0.25">
      <c r="J413" s="1">
        <f>IF(RIGHT(Q413,1)=",",LEFT(Q413,LEN(Q413)-1),Q413)</f>
        <v>0</v>
      </c>
    </row>
    <row r="414" spans="10:10" x14ac:dyDescent="0.25">
      <c r="J414" s="1">
        <f>IF(RIGHT(Q414,1)=",",LEFT(Q414,LEN(Q414)-1),Q414)</f>
        <v>0</v>
      </c>
    </row>
    <row r="415" spans="10:10" x14ac:dyDescent="0.25">
      <c r="J415" s="1">
        <f>IF(RIGHT(Q415,1)=",",LEFT(Q415,LEN(Q415)-1),Q415)</f>
        <v>0</v>
      </c>
    </row>
    <row r="416" spans="10:10" x14ac:dyDescent="0.25">
      <c r="J416" s="1">
        <f>IF(RIGHT(Q416,1)=",",LEFT(Q416,LEN(Q416)-1),Q416)</f>
        <v>0</v>
      </c>
    </row>
    <row r="417" spans="10:10" x14ac:dyDescent="0.25">
      <c r="J417" s="1">
        <f>IF(RIGHT(Q417,1)=",",LEFT(Q417,LEN(Q417)-1),Q417)</f>
        <v>0</v>
      </c>
    </row>
    <row r="418" spans="10:10" x14ac:dyDescent="0.25">
      <c r="J418" s="1">
        <f>IF(RIGHT(Q418,1)=",",LEFT(Q418,LEN(Q418)-1),Q418)</f>
        <v>0</v>
      </c>
    </row>
    <row r="419" spans="10:10" x14ac:dyDescent="0.25">
      <c r="J419" s="1">
        <f>IF(RIGHT(Q419,1)=",",LEFT(Q419,LEN(Q419)-1),Q419)</f>
        <v>0</v>
      </c>
    </row>
    <row r="420" spans="10:10" x14ac:dyDescent="0.25">
      <c r="J420" s="1">
        <f>IF(RIGHT(Q420,1)=",",LEFT(Q420,LEN(Q420)-1),Q420)</f>
        <v>0</v>
      </c>
    </row>
    <row r="421" spans="10:10" x14ac:dyDescent="0.25">
      <c r="J421" s="1">
        <f>IF(RIGHT(Q421,1)=",",LEFT(Q421,LEN(Q421)-1),Q421)</f>
        <v>0</v>
      </c>
    </row>
    <row r="422" spans="10:10" x14ac:dyDescent="0.25">
      <c r="J422" s="1">
        <f>IF(RIGHT(Q422,1)=",",LEFT(Q422,LEN(Q422)-1),Q422)</f>
        <v>0</v>
      </c>
    </row>
    <row r="423" spans="10:10" x14ac:dyDescent="0.25">
      <c r="J423" s="1">
        <f>IF(RIGHT(Q423,1)=",",LEFT(Q423,LEN(Q423)-1),Q423)</f>
        <v>0</v>
      </c>
    </row>
    <row r="424" spans="10:10" x14ac:dyDescent="0.25">
      <c r="J424" s="1">
        <f>IF(RIGHT(Q424,1)=",",LEFT(Q424,LEN(Q424)-1),Q424)</f>
        <v>0</v>
      </c>
    </row>
    <row r="425" spans="10:10" x14ac:dyDescent="0.25">
      <c r="J425" s="1">
        <f>IF(RIGHT(Q425,1)=",",LEFT(Q425,LEN(Q425)-1),Q425)</f>
        <v>0</v>
      </c>
    </row>
    <row r="426" spans="10:10" x14ac:dyDescent="0.25">
      <c r="J426" s="1">
        <f>IF(RIGHT(Q426,1)=",",LEFT(Q426,LEN(Q426)-1),Q426)</f>
        <v>0</v>
      </c>
    </row>
    <row r="427" spans="10:10" x14ac:dyDescent="0.25">
      <c r="J427" s="1">
        <f>IF(RIGHT(Q427,1)=",",LEFT(Q427,LEN(Q427)-1),Q427)</f>
        <v>0</v>
      </c>
    </row>
    <row r="428" spans="10:10" x14ac:dyDescent="0.25">
      <c r="J428" s="1">
        <f>IF(RIGHT(Q428,1)=",",LEFT(Q428,LEN(Q428)-1),Q428)</f>
        <v>0</v>
      </c>
    </row>
    <row r="429" spans="10:10" x14ac:dyDescent="0.25">
      <c r="J429" s="1">
        <f>IF(RIGHT(Q429,1)=",",LEFT(Q429,LEN(Q429)-1),Q429)</f>
        <v>0</v>
      </c>
    </row>
    <row r="430" spans="10:10" x14ac:dyDescent="0.25">
      <c r="J430" s="1">
        <f>IF(RIGHT(Q430,1)=",",LEFT(Q430,LEN(Q430)-1),Q430)</f>
        <v>0</v>
      </c>
    </row>
    <row r="431" spans="10:10" x14ac:dyDescent="0.25">
      <c r="J431" s="1">
        <f>IF(RIGHT(Q431,1)=",",LEFT(Q431,LEN(Q431)-1),Q431)</f>
        <v>0</v>
      </c>
    </row>
    <row r="432" spans="10:10" x14ac:dyDescent="0.25">
      <c r="J432" s="1">
        <f>IF(RIGHT(Q432,1)=",",LEFT(Q432,LEN(Q432)-1),Q432)</f>
        <v>0</v>
      </c>
    </row>
    <row r="433" spans="10:10" x14ac:dyDescent="0.25">
      <c r="J433" s="1">
        <f>IF(RIGHT(Q433,1)=",",LEFT(Q433,LEN(Q433)-1),Q433)</f>
        <v>0</v>
      </c>
    </row>
    <row r="434" spans="10:10" x14ac:dyDescent="0.25">
      <c r="J434" s="1">
        <f>IF(RIGHT(Q434,1)=",",LEFT(Q434,LEN(Q434)-1),Q434)</f>
        <v>0</v>
      </c>
    </row>
    <row r="435" spans="10:10" x14ac:dyDescent="0.25">
      <c r="J435" s="1">
        <f>IF(RIGHT(Q435,1)=",",LEFT(Q435,LEN(Q435)-1),Q435)</f>
        <v>0</v>
      </c>
    </row>
    <row r="436" spans="10:10" x14ac:dyDescent="0.25">
      <c r="J436" s="1">
        <f>IF(RIGHT(Q436,1)=",",LEFT(Q436,LEN(Q436)-1),Q436)</f>
        <v>0</v>
      </c>
    </row>
    <row r="437" spans="10:10" x14ac:dyDescent="0.25">
      <c r="J437" s="1">
        <f>IF(RIGHT(Q437,1)=",",LEFT(Q437,LEN(Q437)-1),Q437)</f>
        <v>0</v>
      </c>
    </row>
    <row r="438" spans="10:10" x14ac:dyDescent="0.25">
      <c r="J438" s="1">
        <f>IF(RIGHT(Q438,1)=",",LEFT(Q438,LEN(Q438)-1),Q438)</f>
        <v>0</v>
      </c>
    </row>
    <row r="439" spans="10:10" x14ac:dyDescent="0.25">
      <c r="J439" s="1">
        <f>IF(RIGHT(Q439,1)=",",LEFT(Q439,LEN(Q439)-1),Q439)</f>
        <v>0</v>
      </c>
    </row>
    <row r="440" spans="10:10" x14ac:dyDescent="0.25">
      <c r="J440" s="1">
        <f>IF(RIGHT(Q440,1)=",",LEFT(Q440,LEN(Q440)-1),Q440)</f>
        <v>0</v>
      </c>
    </row>
    <row r="441" spans="10:10" x14ac:dyDescent="0.25">
      <c r="J441" s="1">
        <f>IF(RIGHT(Q441,1)=",",LEFT(Q441,LEN(Q441)-1),Q441)</f>
        <v>0</v>
      </c>
    </row>
    <row r="442" spans="10:10" x14ac:dyDescent="0.25">
      <c r="J442" s="1">
        <f>IF(RIGHT(Q442,1)=",",LEFT(Q442,LEN(Q442)-1),Q442)</f>
        <v>0</v>
      </c>
    </row>
    <row r="443" spans="10:10" x14ac:dyDescent="0.25">
      <c r="J443" s="1">
        <f>IF(RIGHT(Q443,1)=",",LEFT(Q443,LEN(Q443)-1),Q443)</f>
        <v>0</v>
      </c>
    </row>
    <row r="444" spans="10:10" x14ac:dyDescent="0.25">
      <c r="J444" s="1">
        <f>IF(RIGHT(Q444,1)=",",LEFT(Q444,LEN(Q444)-1),Q444)</f>
        <v>0</v>
      </c>
    </row>
    <row r="445" spans="10:10" x14ac:dyDescent="0.25">
      <c r="J445" s="1">
        <f>IF(RIGHT(Q445,1)=",",LEFT(Q445,LEN(Q445)-1),Q445)</f>
        <v>0</v>
      </c>
    </row>
    <row r="446" spans="10:10" x14ac:dyDescent="0.25">
      <c r="J446" s="1">
        <f>IF(RIGHT(Q446,1)=",",LEFT(Q446,LEN(Q446)-1),Q446)</f>
        <v>0</v>
      </c>
    </row>
    <row r="447" spans="10:10" x14ac:dyDescent="0.25">
      <c r="J447" s="1">
        <f>IF(RIGHT(Q447,1)=",",LEFT(Q447,LEN(Q447)-1),Q447)</f>
        <v>0</v>
      </c>
    </row>
    <row r="448" spans="10:10" x14ac:dyDescent="0.25">
      <c r="J448" s="1">
        <f>IF(RIGHT(Q448,1)=",",LEFT(Q448,LEN(Q448)-1),Q448)</f>
        <v>0</v>
      </c>
    </row>
    <row r="449" spans="10:10" x14ac:dyDescent="0.25">
      <c r="J449" s="1">
        <f>IF(RIGHT(Q449,1)=",",LEFT(Q449,LEN(Q449)-1),Q449)</f>
        <v>0</v>
      </c>
    </row>
    <row r="450" spans="10:10" x14ac:dyDescent="0.25">
      <c r="J450" s="1">
        <f>IF(RIGHT(Q450,1)=",",LEFT(Q450,LEN(Q450)-1),Q450)</f>
        <v>0</v>
      </c>
    </row>
    <row r="451" spans="10:10" x14ac:dyDescent="0.25">
      <c r="J451" s="1">
        <f>IF(RIGHT(Q451,1)=",",LEFT(Q451,LEN(Q451)-1),Q451)</f>
        <v>0</v>
      </c>
    </row>
    <row r="452" spans="10:10" x14ac:dyDescent="0.25">
      <c r="J452" s="1">
        <f>IF(RIGHT(Q452,1)=",",LEFT(Q452,LEN(Q452)-1),Q452)</f>
        <v>0</v>
      </c>
    </row>
    <row r="453" spans="10:10" x14ac:dyDescent="0.25">
      <c r="J453" s="1">
        <f>IF(RIGHT(Q453,1)=",",LEFT(Q453,LEN(Q453)-1),Q453)</f>
        <v>0</v>
      </c>
    </row>
    <row r="454" spans="10:10" x14ac:dyDescent="0.25">
      <c r="J454" s="1">
        <f>IF(RIGHT(Q454,1)=",",LEFT(Q454,LEN(Q454)-1),Q454)</f>
        <v>0</v>
      </c>
    </row>
    <row r="455" spans="10:10" x14ac:dyDescent="0.25">
      <c r="J455" s="1">
        <f>IF(RIGHT(Q455,1)=",",LEFT(Q455,LEN(Q455)-1),Q455)</f>
        <v>0</v>
      </c>
    </row>
    <row r="456" spans="10:10" x14ac:dyDescent="0.25">
      <c r="J456" s="1">
        <f>IF(RIGHT(Q456,1)=",",LEFT(Q456,LEN(Q456)-1),Q456)</f>
        <v>0</v>
      </c>
    </row>
    <row r="457" spans="10:10" x14ac:dyDescent="0.25">
      <c r="J457" s="1">
        <f>IF(RIGHT(Q457,1)=",",LEFT(Q457,LEN(Q457)-1),Q457)</f>
        <v>0</v>
      </c>
    </row>
    <row r="458" spans="10:10" x14ac:dyDescent="0.25">
      <c r="J458" s="1">
        <f>IF(RIGHT(Q458,1)=",",LEFT(Q458,LEN(Q458)-1),Q458)</f>
        <v>0</v>
      </c>
    </row>
    <row r="459" spans="10:10" x14ac:dyDescent="0.25">
      <c r="J459" s="1">
        <f>IF(RIGHT(Q459,1)=",",LEFT(Q459,LEN(Q459)-1),Q459)</f>
        <v>0</v>
      </c>
    </row>
    <row r="460" spans="10:10" x14ac:dyDescent="0.25">
      <c r="J460" s="1">
        <f>IF(RIGHT(Q460,1)=",",LEFT(Q460,LEN(Q460)-1),Q460)</f>
        <v>0</v>
      </c>
    </row>
    <row r="461" spans="10:10" x14ac:dyDescent="0.25">
      <c r="J461" s="1">
        <f>IF(RIGHT(Q461,1)=",",LEFT(Q461,LEN(Q461)-1),Q461)</f>
        <v>0</v>
      </c>
    </row>
    <row r="462" spans="10:10" x14ac:dyDescent="0.25">
      <c r="J462" s="1">
        <f>IF(RIGHT(Q462,1)=",",LEFT(Q462,LEN(Q462)-1),Q462)</f>
        <v>0</v>
      </c>
    </row>
    <row r="463" spans="10:10" x14ac:dyDescent="0.25">
      <c r="J463" s="1">
        <f>IF(RIGHT(Q463,1)=",",LEFT(Q463,LEN(Q463)-1),Q463)</f>
        <v>0</v>
      </c>
    </row>
    <row r="464" spans="10:10" x14ac:dyDescent="0.25">
      <c r="J464" s="1">
        <f>IF(RIGHT(Q464,1)=",",LEFT(Q464,LEN(Q464)-1),Q464)</f>
        <v>0</v>
      </c>
    </row>
    <row r="465" spans="10:10" x14ac:dyDescent="0.25">
      <c r="J465" s="1">
        <f>IF(RIGHT(Q465,1)=",",LEFT(Q465,LEN(Q465)-1),Q465)</f>
        <v>0</v>
      </c>
    </row>
    <row r="466" spans="10:10" x14ac:dyDescent="0.25">
      <c r="J466" s="1">
        <f>IF(RIGHT(Q466,1)=",",LEFT(Q466,LEN(Q466)-1),Q466)</f>
        <v>0</v>
      </c>
    </row>
    <row r="467" spans="10:10" x14ac:dyDescent="0.25">
      <c r="J467" s="1">
        <f>IF(RIGHT(Q467,1)=",",LEFT(Q467,LEN(Q467)-1),Q467)</f>
        <v>0</v>
      </c>
    </row>
    <row r="468" spans="10:10" x14ac:dyDescent="0.25">
      <c r="J468" s="1">
        <f>IF(RIGHT(Q468,1)=",",LEFT(Q468,LEN(Q468)-1),Q468)</f>
        <v>0</v>
      </c>
    </row>
    <row r="469" spans="10:10" x14ac:dyDescent="0.25">
      <c r="J469" s="1">
        <f>IF(RIGHT(Q469,1)=",",LEFT(Q469,LEN(Q469)-1),Q469)</f>
        <v>0</v>
      </c>
    </row>
    <row r="470" spans="10:10" x14ac:dyDescent="0.25">
      <c r="J470" s="1">
        <f>IF(RIGHT(Q470,1)=",",LEFT(Q470,LEN(Q470)-1),Q470)</f>
        <v>0</v>
      </c>
    </row>
    <row r="471" spans="10:10" x14ac:dyDescent="0.25">
      <c r="J471" s="1">
        <f>IF(RIGHT(Q471,1)=",",LEFT(Q471,LEN(Q471)-1),Q471)</f>
        <v>0</v>
      </c>
    </row>
    <row r="472" spans="10:10" x14ac:dyDescent="0.25">
      <c r="J472" s="1">
        <f>IF(RIGHT(Q472,1)=",",LEFT(Q472,LEN(Q472)-1),Q472)</f>
        <v>0</v>
      </c>
    </row>
    <row r="473" spans="10:10" x14ac:dyDescent="0.25">
      <c r="J473" s="1">
        <f>IF(RIGHT(Q473,1)=",",LEFT(Q473,LEN(Q473)-1),Q473)</f>
        <v>0</v>
      </c>
    </row>
    <row r="474" spans="10:10" x14ac:dyDescent="0.25">
      <c r="J474" s="1">
        <f>IF(RIGHT(Q474,1)=",",LEFT(Q474,LEN(Q474)-1),Q474)</f>
        <v>0</v>
      </c>
    </row>
    <row r="475" spans="10:10" x14ac:dyDescent="0.25">
      <c r="J475" s="1">
        <f>IF(RIGHT(Q475,1)=",",LEFT(Q475,LEN(Q475)-1),Q475)</f>
        <v>0</v>
      </c>
    </row>
    <row r="476" spans="10:10" x14ac:dyDescent="0.25">
      <c r="J476" s="1">
        <f>IF(RIGHT(Q476,1)=",",LEFT(Q476,LEN(Q476)-1),Q476)</f>
        <v>0</v>
      </c>
    </row>
    <row r="477" spans="10:10" x14ac:dyDescent="0.25">
      <c r="J477" s="1">
        <f>IF(RIGHT(Q477,1)=",",LEFT(Q477,LEN(Q477)-1),Q477)</f>
        <v>0</v>
      </c>
    </row>
    <row r="478" spans="10:10" x14ac:dyDescent="0.25">
      <c r="J478" s="1">
        <f>IF(RIGHT(Q478,1)=",",LEFT(Q478,LEN(Q478)-1),Q478)</f>
        <v>0</v>
      </c>
    </row>
    <row r="479" spans="10:10" x14ac:dyDescent="0.25">
      <c r="J479" s="1">
        <f>IF(RIGHT(Q479,1)=",",LEFT(Q479,LEN(Q479)-1),Q479)</f>
        <v>0</v>
      </c>
    </row>
    <row r="480" spans="10:10" x14ac:dyDescent="0.25">
      <c r="J480" s="1">
        <f>IF(RIGHT(Q480,1)=",",LEFT(Q480,LEN(Q480)-1),Q480)</f>
        <v>0</v>
      </c>
    </row>
    <row r="481" spans="10:10" x14ac:dyDescent="0.25">
      <c r="J481" s="1">
        <f>IF(RIGHT(Q481,1)=",",LEFT(Q481,LEN(Q481)-1),Q481)</f>
        <v>0</v>
      </c>
    </row>
    <row r="482" spans="10:10" x14ac:dyDescent="0.25">
      <c r="J482" s="1">
        <f>IF(RIGHT(Q482,1)=",",LEFT(Q482,LEN(Q482)-1),Q482)</f>
        <v>0</v>
      </c>
    </row>
    <row r="483" spans="10:10" x14ac:dyDescent="0.25">
      <c r="J483" s="1">
        <f>IF(RIGHT(Q483,1)=",",LEFT(Q483,LEN(Q483)-1),Q483)</f>
        <v>0</v>
      </c>
    </row>
    <row r="484" spans="10:10" x14ac:dyDescent="0.25">
      <c r="J484" s="1">
        <f>IF(RIGHT(Q484,1)=",",LEFT(Q484,LEN(Q484)-1),Q484)</f>
        <v>0</v>
      </c>
    </row>
    <row r="485" spans="10:10" x14ac:dyDescent="0.25">
      <c r="J485" s="1">
        <f>IF(RIGHT(Q485,1)=",",LEFT(Q485,LEN(Q485)-1),Q485)</f>
        <v>0</v>
      </c>
    </row>
    <row r="486" spans="10:10" x14ac:dyDescent="0.25">
      <c r="J486" s="1">
        <f>IF(RIGHT(Q486,1)=",",LEFT(Q486,LEN(Q486)-1),Q486)</f>
        <v>0</v>
      </c>
    </row>
    <row r="487" spans="10:10" x14ac:dyDescent="0.25">
      <c r="J487" s="1">
        <f>IF(RIGHT(Q487,1)=",",LEFT(Q487,LEN(Q487)-1),Q487)</f>
        <v>0</v>
      </c>
    </row>
    <row r="488" spans="10:10" x14ac:dyDescent="0.25">
      <c r="J488" s="1">
        <f>IF(RIGHT(Q488,1)=",",LEFT(Q488,LEN(Q488)-1),Q488)</f>
        <v>0</v>
      </c>
    </row>
    <row r="489" spans="10:10" x14ac:dyDescent="0.25">
      <c r="J489" s="1">
        <f>IF(RIGHT(Q489,1)=",",LEFT(Q489,LEN(Q489)-1),Q489)</f>
        <v>0</v>
      </c>
    </row>
    <row r="490" spans="10:10" x14ac:dyDescent="0.25">
      <c r="J490" s="1">
        <f>IF(RIGHT(Q490,1)=",",LEFT(Q490,LEN(Q490)-1),Q490)</f>
        <v>0</v>
      </c>
    </row>
    <row r="491" spans="10:10" x14ac:dyDescent="0.25">
      <c r="J491" s="1">
        <f>IF(RIGHT(Q491,1)=",",LEFT(Q491,LEN(Q491)-1),Q491)</f>
        <v>0</v>
      </c>
    </row>
    <row r="492" spans="10:10" x14ac:dyDescent="0.25">
      <c r="J492" s="1">
        <f>IF(RIGHT(Q492,1)=",",LEFT(Q492,LEN(Q492)-1),Q492)</f>
        <v>0</v>
      </c>
    </row>
    <row r="493" spans="10:10" x14ac:dyDescent="0.25">
      <c r="J493" s="1">
        <f>IF(RIGHT(Q493,1)=",",LEFT(Q493,LEN(Q493)-1),Q493)</f>
        <v>0</v>
      </c>
    </row>
    <row r="494" spans="10:10" x14ac:dyDescent="0.25">
      <c r="J494" s="1">
        <f>IF(RIGHT(Q494,1)=",",LEFT(Q494,LEN(Q494)-1),Q494)</f>
        <v>0</v>
      </c>
    </row>
    <row r="495" spans="10:10" x14ac:dyDescent="0.25">
      <c r="J495" s="1">
        <f>IF(RIGHT(Q495,1)=",",LEFT(Q495,LEN(Q495)-1),Q495)</f>
        <v>0</v>
      </c>
    </row>
    <row r="496" spans="10:10" x14ac:dyDescent="0.25">
      <c r="J496" s="1">
        <f>IF(RIGHT(Q496,1)=",",LEFT(Q496,LEN(Q496)-1),Q496)</f>
        <v>0</v>
      </c>
    </row>
    <row r="497" spans="10:10" x14ac:dyDescent="0.25">
      <c r="J497" s="1">
        <f>IF(RIGHT(Q497,1)=",",LEFT(Q497,LEN(Q497)-1),Q497)</f>
        <v>0</v>
      </c>
    </row>
    <row r="498" spans="10:10" x14ac:dyDescent="0.25">
      <c r="J498" s="1">
        <f>IF(RIGHT(Q498,1)=",",LEFT(Q498,LEN(Q498)-1),Q498)</f>
        <v>0</v>
      </c>
    </row>
    <row r="499" spans="10:10" x14ac:dyDescent="0.25">
      <c r="J499" s="1">
        <f>IF(RIGHT(Q499,1)=",",LEFT(Q499,LEN(Q499)-1),Q499)</f>
        <v>0</v>
      </c>
    </row>
    <row r="500" spans="10:10" x14ac:dyDescent="0.25">
      <c r="J500" s="1">
        <f>IF(RIGHT(Q500,1)=",",LEFT(Q500,LEN(Q500)-1),Q500)</f>
        <v>0</v>
      </c>
    </row>
    <row r="501" spans="10:10" x14ac:dyDescent="0.25">
      <c r="J501" s="1">
        <f>IF(RIGHT(Q501,1)=",",LEFT(Q501,LEN(Q501)-1),Q501)</f>
        <v>0</v>
      </c>
    </row>
  </sheetData>
  <sortState ref="AA2:AB21">
    <sortCondition ref="AB2:AB21"/>
  </sortState>
  <conditionalFormatting sqref="A13:C13">
    <cfRule type="expression" dxfId="0" priority="1">
      <formula>$B13&lt;0</formula>
    </cfRule>
  </conditionalFormatting>
  <dataValidations count="1">
    <dataValidation type="list" errorStyle="information" allowBlank="1" showInputMessage="1" sqref="F16:F115">
      <formula1>$W$1:$W$39</formula1>
    </dataValidation>
  </dataValidations>
  <pageMargins left="0.7" right="0.7" top="0.75" bottom="0.75" header="0.3" footer="0.3"/>
  <pageSetup orientation="portrait" verticalDpi="0" r:id="rId1"/>
  <ignoredErrors>
    <ignoredError sqref="B9 C16:C1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Wk 19-20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Sairam Simha</dc:creator>
  <cp:lastModifiedBy>Sairam Simha</cp:lastModifiedBy>
  <dcterms:created xsi:type="dcterms:W3CDTF">2018-05-24T19:02:08Z</dcterms:created>
  <dcterms:modified xsi:type="dcterms:W3CDTF">2018-05-25T18:10:52Z</dcterms:modified>
</cp:coreProperties>
</file>