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anstepanov/Desktop/moyoutlet/"/>
    </mc:Choice>
  </mc:AlternateContent>
  <bookViews>
    <workbookView xWindow="0" yWindow="460" windowWidth="38400" windowHeight="22280" tabRatio="500"/>
  </bookViews>
  <sheets>
    <sheet name="Лист1" sheetId="1" r:id="rId1"/>
    <sheet name="Лист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8" i="1"/>
  <c r="K19" i="1"/>
  <c r="K16" i="1"/>
  <c r="K22" i="1"/>
  <c r="L22" i="1"/>
  <c r="N22" i="1"/>
  <c r="K23" i="1"/>
  <c r="L23" i="1"/>
  <c r="N23" i="1"/>
  <c r="K24" i="1"/>
  <c r="L24" i="1"/>
  <c r="N24" i="1"/>
  <c r="M22" i="1"/>
  <c r="M23" i="1"/>
  <c r="M24" i="1"/>
  <c r="L17" i="1"/>
  <c r="N17" i="1"/>
  <c r="L18" i="1"/>
  <c r="N18" i="1"/>
  <c r="L19" i="1"/>
  <c r="N19" i="1"/>
  <c r="M17" i="1"/>
  <c r="M18" i="1"/>
  <c r="M19" i="1"/>
  <c r="K12" i="1"/>
  <c r="L12" i="1"/>
  <c r="N12" i="1"/>
  <c r="K13" i="1"/>
  <c r="L13" i="1"/>
  <c r="N13" i="1"/>
  <c r="K14" i="1"/>
  <c r="L14" i="1"/>
  <c r="N14" i="1"/>
  <c r="M12" i="1"/>
  <c r="M13" i="1"/>
  <c r="M14" i="1"/>
  <c r="K7" i="1"/>
  <c r="L7" i="1"/>
  <c r="N7" i="1"/>
  <c r="K8" i="1"/>
  <c r="L8" i="1"/>
  <c r="N8" i="1"/>
  <c r="K9" i="1"/>
  <c r="L9" i="1"/>
  <c r="N9" i="1"/>
  <c r="M7" i="1"/>
  <c r="M8" i="1"/>
  <c r="M9" i="1"/>
  <c r="I35" i="1"/>
  <c r="J35" i="1"/>
  <c r="K35" i="1"/>
  <c r="L34" i="1"/>
  <c r="M34" i="1"/>
  <c r="K34" i="1"/>
  <c r="J34" i="1"/>
  <c r="L35" i="1"/>
  <c r="M35" i="1"/>
  <c r="N35" i="1"/>
  <c r="I30" i="1"/>
  <c r="J30" i="1"/>
  <c r="K30" i="1"/>
  <c r="L30" i="1"/>
  <c r="L29" i="1"/>
  <c r="M29" i="1"/>
  <c r="M30" i="1"/>
  <c r="N30" i="1"/>
  <c r="K29" i="1"/>
  <c r="J29" i="1"/>
  <c r="K21" i="1"/>
  <c r="L21" i="1"/>
  <c r="N21" i="1"/>
  <c r="M21" i="1"/>
  <c r="L16" i="1"/>
  <c r="N16" i="1"/>
  <c r="M16" i="1"/>
  <c r="K11" i="1"/>
  <c r="L11" i="1"/>
  <c r="N11" i="1"/>
  <c r="M11" i="1"/>
  <c r="K6" i="1"/>
  <c r="L6" i="1"/>
  <c r="N6" i="1"/>
  <c r="M6" i="1"/>
</calcChain>
</file>

<file path=xl/sharedStrings.xml><?xml version="1.0" encoding="utf-8"?>
<sst xmlns="http://schemas.openxmlformats.org/spreadsheetml/2006/main" count="68" uniqueCount="43">
  <si>
    <t>Максимальные габариты в см</t>
  </si>
  <si>
    <t>Д</t>
  </si>
  <si>
    <t>Ш</t>
  </si>
  <si>
    <t>В</t>
  </si>
  <si>
    <t>на сайте СДЭКа</t>
  </si>
  <si>
    <t>Контракт (нетто)</t>
  </si>
  <si>
    <t>Прилож (нетто+%)</t>
  </si>
  <si>
    <t xml:space="preserve"> - 2,5% экв</t>
  </si>
  <si>
    <t xml:space="preserve"> = 2,5%</t>
  </si>
  <si>
    <t>Прибыль</t>
  </si>
  <si>
    <t>Экран выбора Shipping Label</t>
  </si>
  <si>
    <t>Выберите примерный вес Вашего отправления</t>
  </si>
  <si>
    <t>До 1 кг.</t>
  </si>
  <si>
    <t>Максимальные габариты посылки 20Х20Х20см</t>
  </si>
  <si>
    <t>Максимальные габариты посылки 35Х25Х15см</t>
  </si>
  <si>
    <t>До 5 кг.</t>
  </si>
  <si>
    <t>Максимальные габариты посылки 65Х45Х20см</t>
  </si>
  <si>
    <t>До 10 кг.</t>
  </si>
  <si>
    <t>Максимальные габариты посылки 100Х40Х15см</t>
  </si>
  <si>
    <t>Музыкальные инструменты, крупная электроника и др.</t>
  </si>
  <si>
    <t>"Посылка"</t>
  </si>
  <si>
    <t>Отд-Отд</t>
  </si>
  <si>
    <t>Дверь-Дверь</t>
  </si>
  <si>
    <t>Итого</t>
  </si>
  <si>
    <t xml:space="preserve"> - СДЭКу </t>
  </si>
  <si>
    <t>Товар - джинсы</t>
  </si>
  <si>
    <t>Доставка Сочи-Чел О-О</t>
  </si>
  <si>
    <t xml:space="preserve"> - Продавцу</t>
  </si>
  <si>
    <t xml:space="preserve"> - Платежка =0,5%</t>
  </si>
  <si>
    <t>Доставка Сочи-Чел Д-Д</t>
  </si>
  <si>
    <t>Тип товара</t>
  </si>
  <si>
    <t>Пример 1</t>
  </si>
  <si>
    <t>Пример 2</t>
  </si>
  <si>
    <t>Расходная часть</t>
  </si>
  <si>
    <t>Сочи - Челябинск</t>
  </si>
  <si>
    <t>До 3 кг.</t>
  </si>
  <si>
    <t>Вес 1 едц. (до, кг)</t>
  </si>
  <si>
    <t>Отд-Дверь</t>
  </si>
  <si>
    <t>Дверь-Отд</t>
  </si>
  <si>
    <t xml:space="preserve">Обувь, верхняя одежда, электроника и др. </t>
  </si>
  <si>
    <t xml:space="preserve">Аксессуары, украшения, одежда, косметика и др. </t>
  </si>
  <si>
    <t>Бытовая техника, предметы интерьера и др,</t>
  </si>
  <si>
    <t>Бытовая техника, предметы интерьера и др.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</si>
</sst>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4" fontId="3" fillId="0" borderId="0" xfId="0" applyNumberFormat="1" applyFont="1"/>
    <xf numFmtId="4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4" fontId="0" fillId="0" borderId="0" xfId="0" applyNumberFormat="1" applyAlignment="1"/>
    <xf numFmtId="4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4" fontId="1" fillId="0" borderId="0" xfId="0" applyNumberFormat="1" applyFont="1" applyFill="1" applyAlignment="1"/>
    <xf numFmtId="0" fontId="1" fillId="7" borderId="0" xfId="0" applyFont="1" applyFill="1" applyAlignment="1">
      <alignment horizontal="center"/>
    </xf>
    <xf numFmtId="4" fontId="0" fillId="8" borderId="0" xfId="0" applyNumberFormat="1" applyFill="1" applyAlignment="1"/>
    <xf numFmtId="4" fontId="3" fillId="8" borderId="0" xfId="0" applyNumberFormat="1" applyFont="1" applyFill="1"/>
    <xf numFmtId="4" fontId="3" fillId="0" borderId="0" xfId="0" applyNumberFormat="1" applyFont="1" applyFill="1"/>
    <xf numFmtId="4" fontId="0" fillId="0" borderId="0" xfId="0" applyNumberFormat="1" applyFill="1"/>
    <xf numFmtId="0" fontId="1" fillId="0" borderId="0" xfId="0" applyFont="1" applyBorder="1" applyAlignment="1"/>
    <xf numFmtId="0" fontId="2" fillId="0" borderId="0" xfId="0" applyFont="1" applyFill="1" applyBorder="1" applyAlignmen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4" fontId="4" fillId="0" borderId="0" xfId="0" applyNumberFormat="1" applyFont="1" applyFill="1"/>
    <xf numFmtId="0" fontId="6" fillId="4" borderId="1" xfId="0" applyFont="1" applyFill="1" applyBorder="1" applyAlignment="1">
      <alignment horizontal="center"/>
    </xf>
    <xf numFmtId="4" fontId="4" fillId="4" borderId="0" xfId="0" applyNumberFormat="1" applyFont="1" applyFill="1"/>
    <xf numFmtId="4" fontId="0" fillId="4" borderId="0" xfId="0" applyNumberFormat="1" applyFill="1" applyAlignment="1"/>
    <xf numFmtId="0" fontId="0" fillId="0" borderId="0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abSelected="1" zoomScale="108" workbookViewId="0">
      <selection activeCell="L23" sqref="L23"/>
    </sheetView>
  </sheetViews>
  <sheetFormatPr baseColWidth="10" defaultRowHeight="16" x14ac:dyDescent="0.2"/>
  <cols>
    <col min="1" max="1" width="8.83203125" style="18" customWidth="1"/>
    <col min="2" max="2" width="70.6640625" bestFit="1" customWidth="1"/>
    <col min="3" max="3" width="10.83203125" style="2"/>
    <col min="4" max="6" width="9.6640625" style="2" customWidth="1"/>
    <col min="7" max="7" width="14.5" style="2" customWidth="1"/>
    <col min="8" max="8" width="20.6640625" style="3" customWidth="1"/>
    <col min="9" max="9" width="12.5" customWidth="1"/>
    <col min="10" max="10" width="10.5" customWidth="1"/>
    <col min="11" max="11" width="12.33203125" customWidth="1"/>
    <col min="13" max="13" width="16.1640625" customWidth="1"/>
  </cols>
  <sheetData>
    <row r="2" spans="1:14" ht="19" x14ac:dyDescent="0.25">
      <c r="I2" s="52" t="s">
        <v>34</v>
      </c>
      <c r="J2" s="52"/>
      <c r="K2" s="52"/>
      <c r="L2" s="52"/>
      <c r="M2" s="52"/>
      <c r="N2" s="52"/>
    </row>
    <row r="3" spans="1:14" x14ac:dyDescent="0.2">
      <c r="D3" s="53" t="s">
        <v>0</v>
      </c>
      <c r="E3" s="53"/>
      <c r="F3" s="53"/>
      <c r="G3" s="4"/>
      <c r="H3" s="4"/>
    </row>
    <row r="4" spans="1:14" s="7" customFormat="1" ht="32" x14ac:dyDescent="0.2">
      <c r="A4" s="20"/>
      <c r="B4" s="21" t="s">
        <v>30</v>
      </c>
      <c r="C4" s="5" t="s">
        <v>36</v>
      </c>
      <c r="D4" s="5" t="s">
        <v>1</v>
      </c>
      <c r="E4" s="5" t="s">
        <v>2</v>
      </c>
      <c r="F4" s="5" t="s">
        <v>3</v>
      </c>
      <c r="G4" s="5"/>
      <c r="H4" s="5" t="s">
        <v>20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6" t="s">
        <v>9</v>
      </c>
    </row>
    <row r="5" spans="1:14" x14ac:dyDescent="0.2">
      <c r="A5" s="22"/>
      <c r="B5" s="23"/>
    </row>
    <row r="6" spans="1:14" ht="16" customHeight="1" x14ac:dyDescent="0.2">
      <c r="A6" s="24"/>
      <c r="B6" s="57" t="s">
        <v>40</v>
      </c>
      <c r="C6" s="55">
        <v>1</v>
      </c>
      <c r="D6" s="55">
        <v>20</v>
      </c>
      <c r="E6" s="55">
        <v>20</v>
      </c>
      <c r="F6" s="55">
        <v>20</v>
      </c>
      <c r="G6" s="56"/>
      <c r="H6" s="8" t="s">
        <v>21</v>
      </c>
      <c r="I6" s="10"/>
      <c r="J6" s="49">
        <v>265</v>
      </c>
      <c r="K6" s="34">
        <f>J6*1.1</f>
        <v>291.5</v>
      </c>
      <c r="L6" s="10">
        <f>K6*0.975</f>
        <v>284.21249999999998</v>
      </c>
      <c r="M6" s="10">
        <f>K6-L6</f>
        <v>7.2875000000000227</v>
      </c>
      <c r="N6" s="12">
        <f>L6-J6</f>
        <v>19.212499999999977</v>
      </c>
    </row>
    <row r="7" spans="1:14" x14ac:dyDescent="0.2">
      <c r="A7" s="22"/>
      <c r="B7" s="57"/>
      <c r="C7" s="55"/>
      <c r="D7" s="55"/>
      <c r="E7" s="55"/>
      <c r="F7" s="55"/>
      <c r="G7" s="56"/>
      <c r="H7" s="3" t="s">
        <v>37</v>
      </c>
      <c r="J7" s="12">
        <v>405</v>
      </c>
      <c r="K7" s="11">
        <f t="shared" ref="K7:K9" si="0">J7*1.1</f>
        <v>445.50000000000006</v>
      </c>
      <c r="L7" s="10">
        <f t="shared" ref="L7:L9" si="1">K7*0.975</f>
        <v>434.36250000000007</v>
      </c>
      <c r="M7" s="10">
        <f t="shared" ref="M7:M9" si="2">K7-L7</f>
        <v>11.137499999999989</v>
      </c>
      <c r="N7" s="12">
        <f t="shared" ref="N7:N9" si="3">L7-J7</f>
        <v>29.362500000000068</v>
      </c>
    </row>
    <row r="8" spans="1:14" x14ac:dyDescent="0.2">
      <c r="A8" s="22"/>
      <c r="B8" s="57"/>
      <c r="C8" s="55"/>
      <c r="D8" s="55"/>
      <c r="E8" s="55"/>
      <c r="F8" s="55"/>
      <c r="G8" s="56"/>
      <c r="H8" s="3" t="s">
        <v>38</v>
      </c>
      <c r="J8" s="12">
        <v>405</v>
      </c>
      <c r="K8" s="11">
        <f t="shared" si="0"/>
        <v>445.50000000000006</v>
      </c>
      <c r="L8" s="10">
        <f t="shared" si="1"/>
        <v>434.36250000000007</v>
      </c>
      <c r="M8" s="10">
        <f t="shared" si="2"/>
        <v>11.137499999999989</v>
      </c>
      <c r="N8" s="12">
        <f t="shared" si="3"/>
        <v>29.362500000000068</v>
      </c>
    </row>
    <row r="9" spans="1:14" x14ac:dyDescent="0.2">
      <c r="A9" s="22"/>
      <c r="B9" s="57"/>
      <c r="C9" s="55"/>
      <c r="D9" s="55"/>
      <c r="E9" s="55"/>
      <c r="F9" s="55"/>
      <c r="G9" s="56"/>
      <c r="H9" s="1" t="s">
        <v>22</v>
      </c>
      <c r="I9" s="10"/>
      <c r="J9" s="49">
        <v>545</v>
      </c>
      <c r="K9" s="34">
        <f t="shared" si="0"/>
        <v>599.5</v>
      </c>
      <c r="L9" s="10">
        <f t="shared" si="1"/>
        <v>584.51249999999993</v>
      </c>
      <c r="M9" s="10">
        <f t="shared" si="2"/>
        <v>14.987500000000068</v>
      </c>
      <c r="N9" s="12">
        <f t="shared" si="3"/>
        <v>39.512499999999932</v>
      </c>
    </row>
    <row r="10" spans="1:14" x14ac:dyDescent="0.2">
      <c r="A10" s="22"/>
      <c r="B10" s="25"/>
      <c r="C10" s="8"/>
      <c r="D10" s="8"/>
      <c r="E10" s="8"/>
      <c r="F10" s="8"/>
      <c r="G10" s="13"/>
      <c r="H10" s="1"/>
      <c r="I10" s="10"/>
      <c r="J10" s="10"/>
      <c r="K10" s="11"/>
      <c r="L10" s="10"/>
      <c r="M10" s="10"/>
      <c r="N10" s="12"/>
    </row>
    <row r="11" spans="1:14" ht="16" customHeight="1" x14ac:dyDescent="0.2">
      <c r="A11" s="24"/>
      <c r="B11" s="57" t="s">
        <v>39</v>
      </c>
      <c r="C11" s="55">
        <v>3</v>
      </c>
      <c r="D11" s="55">
        <v>35</v>
      </c>
      <c r="E11" s="55">
        <v>25</v>
      </c>
      <c r="F11" s="55">
        <v>15</v>
      </c>
      <c r="G11" s="56"/>
      <c r="H11" s="8" t="s">
        <v>21</v>
      </c>
      <c r="I11" s="10"/>
      <c r="J11" s="47">
        <v>265</v>
      </c>
      <c r="K11" s="35">
        <f>J11*1.3</f>
        <v>344.5</v>
      </c>
      <c r="L11" s="10">
        <f t="shared" ref="L11:L24" si="4">K11*0.975</f>
        <v>335.88749999999999</v>
      </c>
      <c r="M11" s="10">
        <f t="shared" ref="M11:M24" si="5">K11-L11</f>
        <v>8.6125000000000114</v>
      </c>
      <c r="N11" s="12">
        <f t="shared" ref="N11:N24" si="6">L11-J11</f>
        <v>70.887499999999989</v>
      </c>
    </row>
    <row r="12" spans="1:14" x14ac:dyDescent="0.2">
      <c r="A12" s="22"/>
      <c r="B12" s="57"/>
      <c r="C12" s="55"/>
      <c r="D12" s="55"/>
      <c r="E12" s="55"/>
      <c r="F12" s="55"/>
      <c r="G12" s="56"/>
      <c r="H12" s="3" t="s">
        <v>37</v>
      </c>
      <c r="J12" s="36">
        <v>405</v>
      </c>
      <c r="K12" s="35">
        <f t="shared" ref="K12:K14" si="7">J12*1.3</f>
        <v>526.5</v>
      </c>
      <c r="L12" s="10">
        <f t="shared" si="4"/>
        <v>513.33749999999998</v>
      </c>
      <c r="M12" s="10">
        <f t="shared" si="5"/>
        <v>13.162500000000023</v>
      </c>
      <c r="N12" s="12">
        <f t="shared" si="6"/>
        <v>108.33749999999998</v>
      </c>
    </row>
    <row r="13" spans="1:14" x14ac:dyDescent="0.2">
      <c r="A13" s="22"/>
      <c r="B13" s="57"/>
      <c r="C13" s="55"/>
      <c r="D13" s="55"/>
      <c r="E13" s="55"/>
      <c r="F13" s="55"/>
      <c r="G13" s="56"/>
      <c r="H13" s="3" t="s">
        <v>38</v>
      </c>
      <c r="J13" s="36">
        <v>405</v>
      </c>
      <c r="K13" s="35">
        <f t="shared" si="7"/>
        <v>526.5</v>
      </c>
      <c r="L13" s="10">
        <f t="shared" si="4"/>
        <v>513.33749999999998</v>
      </c>
      <c r="M13" s="10">
        <f t="shared" si="5"/>
        <v>13.162500000000023</v>
      </c>
      <c r="N13" s="12">
        <f t="shared" si="6"/>
        <v>108.33749999999998</v>
      </c>
    </row>
    <row r="14" spans="1:14" x14ac:dyDescent="0.2">
      <c r="A14" s="22"/>
      <c r="B14" s="57"/>
      <c r="C14" s="55"/>
      <c r="D14" s="55"/>
      <c r="E14" s="55"/>
      <c r="F14" s="55"/>
      <c r="G14" s="56"/>
      <c r="H14" s="1" t="s">
        <v>22</v>
      </c>
      <c r="I14" s="10"/>
      <c r="J14" s="47">
        <v>545</v>
      </c>
      <c r="K14" s="35">
        <f t="shared" si="7"/>
        <v>708.5</v>
      </c>
      <c r="L14" s="10">
        <f t="shared" si="4"/>
        <v>690.78750000000002</v>
      </c>
      <c r="M14" s="10">
        <f t="shared" si="5"/>
        <v>17.712499999999977</v>
      </c>
      <c r="N14" s="12">
        <f t="shared" si="6"/>
        <v>145.78750000000002</v>
      </c>
    </row>
    <row r="15" spans="1:14" x14ac:dyDescent="0.2">
      <c r="A15" s="22"/>
      <c r="B15" s="25"/>
      <c r="C15" s="8"/>
      <c r="D15" s="8"/>
      <c r="E15" s="8"/>
      <c r="F15" s="8"/>
      <c r="G15" s="13"/>
      <c r="H15" s="1"/>
      <c r="I15" s="10"/>
      <c r="J15" s="10"/>
      <c r="K15" s="11"/>
      <c r="L15" s="10"/>
      <c r="M15" s="10"/>
      <c r="N15" s="12"/>
    </row>
    <row r="16" spans="1:14" ht="16" customHeight="1" x14ac:dyDescent="0.2">
      <c r="A16" s="24"/>
      <c r="B16" s="57" t="s">
        <v>41</v>
      </c>
      <c r="C16" s="55">
        <v>5</v>
      </c>
      <c r="D16" s="55">
        <v>60</v>
      </c>
      <c r="E16" s="55">
        <v>45</v>
      </c>
      <c r="F16" s="55">
        <v>20</v>
      </c>
      <c r="G16" s="56"/>
      <c r="H16" s="8" t="s">
        <v>21</v>
      </c>
      <c r="I16" s="10"/>
      <c r="J16" s="10">
        <v>585</v>
      </c>
      <c r="K16" s="11">
        <f>J16*1.2</f>
        <v>702</v>
      </c>
      <c r="L16" s="10">
        <f t="shared" si="4"/>
        <v>684.44999999999993</v>
      </c>
      <c r="M16" s="10">
        <f t="shared" si="5"/>
        <v>17.550000000000068</v>
      </c>
      <c r="N16" s="12">
        <f t="shared" si="6"/>
        <v>99.449999999999932</v>
      </c>
    </row>
    <row r="17" spans="1:14" x14ac:dyDescent="0.2">
      <c r="A17" s="22"/>
      <c r="B17" s="57"/>
      <c r="C17" s="55"/>
      <c r="D17" s="55"/>
      <c r="E17" s="55"/>
      <c r="F17" s="55"/>
      <c r="G17" s="56"/>
      <c r="H17" s="3" t="s">
        <v>37</v>
      </c>
      <c r="J17" s="12">
        <v>765</v>
      </c>
      <c r="K17" s="11">
        <f t="shared" ref="K17:K19" si="8">J17*1.2</f>
        <v>918</v>
      </c>
      <c r="L17" s="10">
        <f t="shared" si="4"/>
        <v>895.05</v>
      </c>
      <c r="M17" s="10">
        <f t="shared" si="5"/>
        <v>22.950000000000045</v>
      </c>
      <c r="N17" s="12">
        <f t="shared" si="6"/>
        <v>130.04999999999995</v>
      </c>
    </row>
    <row r="18" spans="1:14" x14ac:dyDescent="0.2">
      <c r="A18" s="22"/>
      <c r="B18" s="57"/>
      <c r="C18" s="55"/>
      <c r="D18" s="55"/>
      <c r="E18" s="55"/>
      <c r="F18" s="55"/>
      <c r="G18" s="56"/>
      <c r="H18" s="3" t="s">
        <v>38</v>
      </c>
      <c r="I18" s="10"/>
      <c r="J18" s="10">
        <v>765</v>
      </c>
      <c r="K18" s="11">
        <f t="shared" si="8"/>
        <v>918</v>
      </c>
      <c r="L18" s="10">
        <f t="shared" si="4"/>
        <v>895.05</v>
      </c>
      <c r="M18" s="10">
        <f t="shared" si="5"/>
        <v>22.950000000000045</v>
      </c>
      <c r="N18" s="12">
        <f t="shared" si="6"/>
        <v>130.04999999999995</v>
      </c>
    </row>
    <row r="19" spans="1:14" x14ac:dyDescent="0.2">
      <c r="A19" s="22"/>
      <c r="B19" s="57"/>
      <c r="C19" s="55"/>
      <c r="D19" s="55"/>
      <c r="E19" s="55"/>
      <c r="F19" s="55"/>
      <c r="G19" s="56"/>
      <c r="H19" s="1" t="s">
        <v>22</v>
      </c>
      <c r="I19" s="10"/>
      <c r="J19" s="10">
        <v>945</v>
      </c>
      <c r="K19" s="11">
        <f t="shared" si="8"/>
        <v>1134</v>
      </c>
      <c r="L19" s="10">
        <f t="shared" si="4"/>
        <v>1105.6499999999999</v>
      </c>
      <c r="M19" s="10">
        <f t="shared" si="5"/>
        <v>28.350000000000136</v>
      </c>
      <c r="N19" s="12">
        <f t="shared" si="6"/>
        <v>160.64999999999986</v>
      </c>
    </row>
    <row r="20" spans="1:14" x14ac:dyDescent="0.2">
      <c r="A20" s="22"/>
      <c r="B20" s="25"/>
      <c r="C20" s="8"/>
      <c r="D20" s="8"/>
      <c r="E20" s="8"/>
      <c r="F20" s="8"/>
      <c r="G20" s="13"/>
      <c r="H20" s="1"/>
      <c r="I20" s="10"/>
      <c r="J20" s="10"/>
      <c r="K20" s="11"/>
      <c r="L20" s="10"/>
      <c r="M20" s="10"/>
      <c r="N20" s="12"/>
    </row>
    <row r="21" spans="1:14" x14ac:dyDescent="0.2">
      <c r="A21" s="24"/>
      <c r="B21" s="57" t="s">
        <v>19</v>
      </c>
      <c r="C21" s="55">
        <v>10</v>
      </c>
      <c r="D21" s="55">
        <v>100</v>
      </c>
      <c r="E21" s="55">
        <v>40</v>
      </c>
      <c r="F21" s="55">
        <v>15</v>
      </c>
      <c r="G21" s="56"/>
      <c r="H21" s="8" t="s">
        <v>21</v>
      </c>
      <c r="I21" s="10"/>
      <c r="J21" s="10">
        <v>625</v>
      </c>
      <c r="K21" s="11">
        <f t="shared" ref="K21:K24" si="9">J21*1.1</f>
        <v>687.5</v>
      </c>
      <c r="L21" s="10">
        <f t="shared" si="4"/>
        <v>670.3125</v>
      </c>
      <c r="M21" s="10">
        <f t="shared" si="5"/>
        <v>17.1875</v>
      </c>
      <c r="N21" s="12">
        <f t="shared" si="6"/>
        <v>45.3125</v>
      </c>
    </row>
    <row r="22" spans="1:14" x14ac:dyDescent="0.2">
      <c r="A22" s="22"/>
      <c r="B22" s="57"/>
      <c r="C22" s="55"/>
      <c r="D22" s="55"/>
      <c r="E22" s="55"/>
      <c r="F22" s="55"/>
      <c r="G22" s="56"/>
      <c r="H22" s="3" t="s">
        <v>37</v>
      </c>
      <c r="J22" s="10">
        <v>810</v>
      </c>
      <c r="K22" s="11">
        <f t="shared" si="9"/>
        <v>891.00000000000011</v>
      </c>
      <c r="L22" s="10">
        <f t="shared" si="4"/>
        <v>868.72500000000014</v>
      </c>
      <c r="M22" s="10">
        <f t="shared" si="5"/>
        <v>22.274999999999977</v>
      </c>
      <c r="N22" s="12">
        <f t="shared" si="6"/>
        <v>58.725000000000136</v>
      </c>
    </row>
    <row r="23" spans="1:14" x14ac:dyDescent="0.2">
      <c r="A23" s="22"/>
      <c r="B23" s="57"/>
      <c r="C23" s="55"/>
      <c r="D23" s="55"/>
      <c r="E23" s="55"/>
      <c r="F23" s="55"/>
      <c r="G23" s="56"/>
      <c r="H23" s="3" t="s">
        <v>38</v>
      </c>
      <c r="I23" s="10"/>
      <c r="J23" s="10">
        <v>810</v>
      </c>
      <c r="K23" s="11">
        <f t="shared" si="9"/>
        <v>891.00000000000011</v>
      </c>
      <c r="L23" s="10">
        <f t="shared" si="4"/>
        <v>868.72500000000014</v>
      </c>
      <c r="M23" s="10">
        <f t="shared" si="5"/>
        <v>22.274999999999977</v>
      </c>
      <c r="N23" s="12">
        <f t="shared" si="6"/>
        <v>58.725000000000136</v>
      </c>
    </row>
    <row r="24" spans="1:14" x14ac:dyDescent="0.2">
      <c r="A24" s="22"/>
      <c r="B24" s="57"/>
      <c r="C24" s="55"/>
      <c r="D24" s="55"/>
      <c r="E24" s="55"/>
      <c r="F24" s="55"/>
      <c r="G24" s="56"/>
      <c r="H24" s="1" t="s">
        <v>22</v>
      </c>
      <c r="I24" s="10"/>
      <c r="J24" s="10">
        <v>995</v>
      </c>
      <c r="K24" s="11">
        <f t="shared" si="9"/>
        <v>1094.5</v>
      </c>
      <c r="L24" s="10">
        <f t="shared" si="4"/>
        <v>1067.1375</v>
      </c>
      <c r="M24" s="10">
        <f t="shared" si="5"/>
        <v>27.362499999999955</v>
      </c>
      <c r="N24" s="12">
        <f t="shared" si="6"/>
        <v>72.137500000000045</v>
      </c>
    </row>
    <row r="25" spans="1:14" x14ac:dyDescent="0.2">
      <c r="B25" s="9"/>
      <c r="C25" s="8"/>
      <c r="D25" s="8"/>
      <c r="E25" s="8"/>
      <c r="F25" s="8"/>
      <c r="G25" s="14"/>
    </row>
    <row r="26" spans="1:14" x14ac:dyDescent="0.2">
      <c r="B26" s="9"/>
      <c r="C26" s="8"/>
      <c r="D26" s="8"/>
      <c r="E26" s="8"/>
      <c r="F26" s="8"/>
      <c r="G26" s="14"/>
      <c r="H26" s="14"/>
      <c r="I26" s="10"/>
      <c r="J26" s="10"/>
      <c r="K26" s="11"/>
      <c r="L26" s="10"/>
      <c r="M26" s="10"/>
      <c r="N26" s="12"/>
    </row>
    <row r="27" spans="1:14" x14ac:dyDescent="0.2">
      <c r="G27" s="30" t="s">
        <v>31</v>
      </c>
      <c r="J27" s="54" t="s">
        <v>33</v>
      </c>
      <c r="K27" s="54"/>
      <c r="L27" s="54"/>
      <c r="M27" s="54"/>
    </row>
    <row r="28" spans="1:14" ht="20" thickBot="1" x14ac:dyDescent="0.3">
      <c r="B28" s="48" t="s">
        <v>10</v>
      </c>
      <c r="C28" s="38"/>
      <c r="G28" s="26" t="s">
        <v>25</v>
      </c>
      <c r="H28" s="26" t="s">
        <v>26</v>
      </c>
      <c r="I28" s="26" t="s">
        <v>23</v>
      </c>
      <c r="J28" s="32" t="s">
        <v>7</v>
      </c>
      <c r="K28" s="32" t="s">
        <v>24</v>
      </c>
      <c r="L28" s="32" t="s">
        <v>27</v>
      </c>
      <c r="M28" s="32" t="s">
        <v>28</v>
      </c>
      <c r="N28" s="29" t="s">
        <v>9</v>
      </c>
    </row>
    <row r="29" spans="1:14" x14ac:dyDescent="0.2">
      <c r="B29" s="39"/>
      <c r="C29" s="15"/>
      <c r="D29" s="15"/>
      <c r="E29" s="15"/>
      <c r="F29" s="15"/>
      <c r="G29" s="27"/>
      <c r="H29" s="27"/>
      <c r="I29" s="27"/>
      <c r="J29" s="27">
        <f>I30-J30</f>
        <v>32.375</v>
      </c>
      <c r="K29" s="50">
        <f>J30-K30</f>
        <v>265</v>
      </c>
      <c r="L29" s="27">
        <f>G30*0.9</f>
        <v>900</v>
      </c>
      <c r="M29" s="27">
        <f>L29*0.005</f>
        <v>4.5</v>
      </c>
      <c r="N29" s="27"/>
    </row>
    <row r="30" spans="1:14" x14ac:dyDescent="0.2">
      <c r="B30" s="40" t="s">
        <v>11</v>
      </c>
      <c r="C30" s="37"/>
      <c r="D30" s="16"/>
      <c r="E30" s="16"/>
      <c r="F30" s="16"/>
      <c r="G30" s="27">
        <v>1000</v>
      </c>
      <c r="H30" s="33">
        <v>295</v>
      </c>
      <c r="I30" s="28">
        <f>SUM(G30:H30)</f>
        <v>1295</v>
      </c>
      <c r="J30" s="27">
        <f>I30*0.975</f>
        <v>1262.625</v>
      </c>
      <c r="K30" s="27">
        <f>J30-265</f>
        <v>997.625</v>
      </c>
      <c r="L30" s="27">
        <f>K30-(G30*0.9)</f>
        <v>97.625</v>
      </c>
      <c r="M30" s="27">
        <f>L30-M29</f>
        <v>93.125</v>
      </c>
      <c r="N30" s="31">
        <f>M30</f>
        <v>93.125</v>
      </c>
    </row>
    <row r="31" spans="1:14" x14ac:dyDescent="0.2">
      <c r="B31" s="41"/>
      <c r="C31" s="15"/>
      <c r="D31" s="15"/>
      <c r="E31" s="15"/>
      <c r="F31" s="15"/>
    </row>
    <row r="32" spans="1:14" x14ac:dyDescent="0.2">
      <c r="B32" s="45" t="s">
        <v>12</v>
      </c>
      <c r="C32" s="51"/>
      <c r="D32" s="17"/>
      <c r="E32" s="17"/>
      <c r="F32" s="17"/>
      <c r="G32" s="30" t="s">
        <v>32</v>
      </c>
      <c r="H32" s="15"/>
      <c r="J32" s="54" t="s">
        <v>33</v>
      </c>
      <c r="K32" s="54"/>
      <c r="L32" s="54"/>
      <c r="M32" s="54"/>
    </row>
    <row r="33" spans="1:14" x14ac:dyDescent="0.2">
      <c r="B33" s="42" t="s">
        <v>40</v>
      </c>
      <c r="C33" s="51"/>
      <c r="D33" s="17"/>
      <c r="E33" s="17"/>
      <c r="F33" s="17"/>
      <c r="G33" s="26" t="s">
        <v>25</v>
      </c>
      <c r="H33" s="26" t="s">
        <v>29</v>
      </c>
      <c r="I33" s="26" t="s">
        <v>23</v>
      </c>
      <c r="J33" s="32" t="s">
        <v>7</v>
      </c>
      <c r="K33" s="32" t="s">
        <v>24</v>
      </c>
      <c r="L33" s="32" t="s">
        <v>27</v>
      </c>
      <c r="M33" s="32" t="s">
        <v>28</v>
      </c>
      <c r="N33" s="29" t="s">
        <v>9</v>
      </c>
    </row>
    <row r="34" spans="1:14" x14ac:dyDescent="0.2">
      <c r="B34" s="42" t="s">
        <v>13</v>
      </c>
      <c r="C34" s="51"/>
      <c r="D34" s="17"/>
      <c r="E34" s="17"/>
      <c r="F34" s="17"/>
      <c r="G34" s="27"/>
      <c r="H34" s="27"/>
      <c r="I34" s="27"/>
      <c r="J34" s="27">
        <f>I35-J35</f>
        <v>40</v>
      </c>
      <c r="K34" s="50">
        <f>J35-K35</f>
        <v>545</v>
      </c>
      <c r="L34" s="27">
        <f>G35*0.9</f>
        <v>900</v>
      </c>
      <c r="M34" s="27">
        <f>L34*0.005</f>
        <v>4.5</v>
      </c>
      <c r="N34" s="27"/>
    </row>
    <row r="35" spans="1:14" x14ac:dyDescent="0.2">
      <c r="B35" s="43"/>
      <c r="C35" s="15"/>
      <c r="D35" s="15"/>
      <c r="E35" s="15"/>
      <c r="F35" s="15"/>
      <c r="G35" s="27">
        <v>1000</v>
      </c>
      <c r="H35" s="33">
        <v>600</v>
      </c>
      <c r="I35" s="28">
        <f>SUM(G35:H35)</f>
        <v>1600</v>
      </c>
      <c r="J35" s="27">
        <f>I35*0.975</f>
        <v>1560</v>
      </c>
      <c r="K35" s="27">
        <f>J35-J14</f>
        <v>1015</v>
      </c>
      <c r="L35" s="27">
        <f>K35-(G35*0.9)</f>
        <v>115</v>
      </c>
      <c r="M35" s="27">
        <f>L35-M34</f>
        <v>110.5</v>
      </c>
      <c r="N35" s="31">
        <f>M35</f>
        <v>110.5</v>
      </c>
    </row>
    <row r="36" spans="1:14" x14ac:dyDescent="0.2">
      <c r="B36" s="46" t="s">
        <v>35</v>
      </c>
      <c r="C36" s="51"/>
      <c r="D36" s="17"/>
      <c r="E36" s="17"/>
      <c r="F36" s="17"/>
    </row>
    <row r="37" spans="1:14" x14ac:dyDescent="0.2">
      <c r="B37" s="42" t="s">
        <v>39</v>
      </c>
      <c r="C37" s="51"/>
      <c r="D37" s="17"/>
      <c r="E37" s="17"/>
      <c r="F37" s="17"/>
      <c r="G37" s="17"/>
      <c r="H37" s="17"/>
    </row>
    <row r="38" spans="1:14" x14ac:dyDescent="0.2">
      <c r="B38" s="42" t="s">
        <v>14</v>
      </c>
      <c r="C38" s="51"/>
      <c r="D38" s="17"/>
      <c r="E38" s="17"/>
      <c r="F38" s="17"/>
      <c r="G38" s="17"/>
      <c r="H38" s="17"/>
    </row>
    <row r="39" spans="1:14" x14ac:dyDescent="0.2">
      <c r="A39" s="19"/>
      <c r="B39" s="43"/>
      <c r="C39" s="15"/>
      <c r="D39" s="15"/>
      <c r="E39" s="15"/>
      <c r="F39" s="15"/>
      <c r="G39" s="15"/>
      <c r="H39" s="15"/>
    </row>
    <row r="40" spans="1:14" x14ac:dyDescent="0.2">
      <c r="A40" s="19"/>
      <c r="B40" s="46" t="s">
        <v>15</v>
      </c>
      <c r="C40" s="51"/>
      <c r="D40" s="17"/>
      <c r="E40" s="17"/>
      <c r="F40" s="17"/>
      <c r="G40" s="17"/>
      <c r="H40" s="17"/>
    </row>
    <row r="41" spans="1:14" x14ac:dyDescent="0.2">
      <c r="A41" s="19"/>
      <c r="B41" s="42" t="s">
        <v>42</v>
      </c>
      <c r="C41" s="51"/>
      <c r="D41" s="17"/>
      <c r="E41" s="17"/>
      <c r="F41" s="17"/>
      <c r="G41" s="17"/>
      <c r="H41" s="17"/>
    </row>
    <row r="42" spans="1:14" x14ac:dyDescent="0.2">
      <c r="A42" s="19"/>
      <c r="B42" s="42" t="s">
        <v>16</v>
      </c>
      <c r="C42" s="51"/>
      <c r="D42" s="17"/>
      <c r="E42" s="17"/>
      <c r="F42" s="17"/>
      <c r="G42" s="17"/>
      <c r="H42" s="17"/>
    </row>
    <row r="43" spans="1:14" x14ac:dyDescent="0.2">
      <c r="A43" s="19"/>
      <c r="B43" s="43"/>
      <c r="C43" s="15"/>
      <c r="D43" s="15"/>
      <c r="E43" s="15"/>
      <c r="F43" s="15"/>
      <c r="G43" s="15"/>
      <c r="H43" s="15"/>
    </row>
    <row r="44" spans="1:14" x14ac:dyDescent="0.2">
      <c r="A44" s="19"/>
      <c r="B44" s="46" t="s">
        <v>17</v>
      </c>
      <c r="C44" s="51"/>
      <c r="D44" s="17"/>
      <c r="E44" s="17"/>
      <c r="F44" s="17"/>
      <c r="G44" s="17"/>
      <c r="H44" s="17"/>
    </row>
    <row r="45" spans="1:14" x14ac:dyDescent="0.2">
      <c r="A45" s="19"/>
      <c r="B45" s="42" t="s">
        <v>19</v>
      </c>
      <c r="C45" s="51"/>
      <c r="D45" s="17"/>
      <c r="E45" s="17"/>
      <c r="F45" s="17"/>
      <c r="G45" s="17"/>
      <c r="H45" s="17"/>
    </row>
    <row r="46" spans="1:14" x14ac:dyDescent="0.2">
      <c r="A46" s="19"/>
      <c r="B46" s="42" t="s">
        <v>18</v>
      </c>
      <c r="C46" s="51"/>
      <c r="D46" s="15"/>
      <c r="E46" s="15"/>
      <c r="F46" s="15"/>
      <c r="G46" s="15"/>
      <c r="H46" s="15"/>
    </row>
    <row r="47" spans="1:14" ht="17" thickBot="1" x14ac:dyDescent="0.25">
      <c r="A47" s="19"/>
      <c r="B47" s="44"/>
      <c r="C47" s="15"/>
      <c r="D47" s="15"/>
      <c r="E47" s="15"/>
      <c r="F47" s="15"/>
      <c r="G47" s="15"/>
      <c r="H47" s="15"/>
    </row>
    <row r="48" spans="1:14" x14ac:dyDescent="0.2">
      <c r="C48" s="15"/>
    </row>
  </sheetData>
  <mergeCells count="32">
    <mergeCell ref="B6:B9"/>
    <mergeCell ref="B11:B14"/>
    <mergeCell ref="B16:B19"/>
    <mergeCell ref="G21:G24"/>
    <mergeCell ref="F21:F24"/>
    <mergeCell ref="E21:E24"/>
    <mergeCell ref="D21:D24"/>
    <mergeCell ref="C21:C24"/>
    <mergeCell ref="B21:B24"/>
    <mergeCell ref="G6:G9"/>
    <mergeCell ref="F6:F9"/>
    <mergeCell ref="C6:C9"/>
    <mergeCell ref="D6:D9"/>
    <mergeCell ref="E6:E9"/>
    <mergeCell ref="F11:F14"/>
    <mergeCell ref="G11:G14"/>
    <mergeCell ref="C44:C46"/>
    <mergeCell ref="I2:N2"/>
    <mergeCell ref="D3:F3"/>
    <mergeCell ref="C32:C34"/>
    <mergeCell ref="C36:C38"/>
    <mergeCell ref="C40:C42"/>
    <mergeCell ref="J27:M27"/>
    <mergeCell ref="J32:M32"/>
    <mergeCell ref="E11:E14"/>
    <mergeCell ref="D11:D14"/>
    <mergeCell ref="C11:C14"/>
    <mergeCell ref="F16:F19"/>
    <mergeCell ref="E16:E19"/>
    <mergeCell ref="D16:D19"/>
    <mergeCell ref="C16:C19"/>
    <mergeCell ref="G16:G1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2016-09-17T14:36:51Z</dcterms:created>
  <dcterms:modified xsi:type="dcterms:W3CDTF">2017-05-03T10:26:47Z</dcterms:modified>
</cp:coreProperties>
</file>