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ydha_000\Desktop\Cornell Tech\Fall Term\Designing data products\"/>
    </mc:Choice>
  </mc:AlternateContent>
  <bookViews>
    <workbookView xWindow="3720" yWindow="0" windowWidth="17340" windowHeight="8490" xr2:uid="{9445A026-644F-4A0A-AAE9-205831CADBA8}"/>
  </bookViews>
  <sheets>
    <sheet name="Application" sheetId="1" r:id="rId1"/>
    <sheet name="City List" sheetId="2" state="hidden" r:id="rId2"/>
    <sheet name="Cuisine list" sheetId="3" state="hidden" r:id="rId3"/>
    <sheet name="processed_data_0_20" sheetId="6" state="hidden" r:id="rId4"/>
    <sheet name="Phoenix Restaurants - raw" sheetId="8" state="hidden" r:id="rId5"/>
    <sheet name="cluster_analysis_raw" sheetId="15" state="hidden" r:id="rId6"/>
    <sheet name="bag_of_words_matches" sheetId="10" r:id="rId7"/>
    <sheet name="Sheet9" sheetId="16" state="hidden" r:id="rId8"/>
    <sheet name="cluster_analysis_matches" sheetId="14" r:id="rId9"/>
    <sheet name="business" sheetId="7" state="hidden" r:id="rId10"/>
  </sheets>
  <definedNames>
    <definedName name="_xlnm._FilterDatabase" localSheetId="9" hidden="1">business!$A$1:$V$1</definedName>
    <definedName name="_xlnm._FilterDatabase" localSheetId="7" hidden="1">Sheet9!$A$1:$T$116</definedName>
  </definedNames>
  <calcPr calcId="17102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P6" i="10" l="1"/>
  <c r="DO3" i="10"/>
  <c r="DO4" i="10"/>
  <c r="DO6" i="10"/>
  <c r="DO9" i="10"/>
  <c r="DN2" i="10"/>
  <c r="DN3" i="10"/>
  <c r="DN4" i="10"/>
  <c r="DN5" i="10"/>
  <c r="DN6" i="10"/>
  <c r="DN7" i="10"/>
  <c r="DN8" i="10"/>
  <c r="DN9" i="10"/>
  <c r="K19" i="1"/>
  <c r="K17" i="1"/>
  <c r="K15" i="1"/>
  <c r="DN10" i="10"/>
  <c r="DO10" i="10"/>
  <c r="DN11" i="10"/>
  <c r="DN12" i="10"/>
  <c r="DO12" i="10"/>
  <c r="DP12" i="10"/>
  <c r="DN13" i="10"/>
  <c r="DO13" i="10"/>
  <c r="DN14" i="10"/>
  <c r="DN15" i="10"/>
  <c r="DP15" i="10"/>
  <c r="DN16" i="10"/>
  <c r="DP16" i="10"/>
  <c r="DN18" i="10"/>
  <c r="DO18" i="10"/>
  <c r="DN19" i="10"/>
  <c r="AE20" i="8" l="1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CX20" i="8"/>
  <c r="CY20" i="8"/>
  <c r="CZ20" i="8"/>
  <c r="DA20" i="8"/>
  <c r="DB20" i="8"/>
  <c r="DC20" i="8"/>
  <c r="DD20" i="8"/>
  <c r="DE20" i="8"/>
  <c r="DF20" i="8"/>
  <c r="DG20" i="8"/>
  <c r="DH20" i="8"/>
  <c r="DI20" i="8"/>
  <c r="DJ20" i="8"/>
  <c r="DK20" i="8"/>
  <c r="DL20" i="8"/>
  <c r="DM20" i="8"/>
  <c r="DN20" i="8"/>
  <c r="DO20" i="8"/>
  <c r="DP20" i="8"/>
  <c r="DQ20" i="8"/>
  <c r="DR20" i="8"/>
  <c r="DS20" i="8"/>
  <c r="DT20" i="8"/>
  <c r="DU20" i="8"/>
  <c r="DV20" i="8"/>
  <c r="DW20" i="8"/>
  <c r="DX20" i="8"/>
  <c r="DY20" i="8"/>
  <c r="DZ20" i="8"/>
  <c r="EA20" i="8"/>
  <c r="EB20" i="8"/>
  <c r="EC20" i="8"/>
  <c r="ED20" i="8"/>
  <c r="EE20" i="8"/>
  <c r="EF20" i="8"/>
  <c r="EG20" i="8"/>
  <c r="EH20" i="8"/>
  <c r="EI20" i="8"/>
  <c r="EJ20" i="8"/>
  <c r="EK20" i="8"/>
  <c r="EL20" i="8"/>
  <c r="EM20" i="8"/>
  <c r="EN20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DG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DZ21" i="8"/>
  <c r="EA21" i="8"/>
  <c r="EB21" i="8"/>
  <c r="EC21" i="8"/>
  <c r="ED21" i="8"/>
  <c r="EE21" i="8"/>
  <c r="EF21" i="8"/>
  <c r="EG21" i="8"/>
  <c r="EH21" i="8"/>
  <c r="EI21" i="8"/>
  <c r="EJ21" i="8"/>
  <c r="EK21" i="8"/>
  <c r="EL21" i="8"/>
  <c r="EM21" i="8"/>
  <c r="EN21" i="8"/>
  <c r="AD21" i="8"/>
  <c r="AD20" i="8"/>
  <c r="AE2" i="8"/>
  <c r="AM2" i="8"/>
  <c r="AU2" i="8"/>
  <c r="BC2" i="8"/>
  <c r="BK2" i="8"/>
  <c r="BS2" i="8"/>
  <c r="CA2" i="8"/>
  <c r="CI2" i="8"/>
  <c r="CQ2" i="8"/>
  <c r="CY2" i="8"/>
  <c r="DG2" i="8"/>
  <c r="DO2" i="8"/>
  <c r="DW2" i="8"/>
  <c r="EE2" i="8"/>
  <c r="EM2" i="8"/>
  <c r="AF3" i="8"/>
  <c r="AN3" i="8"/>
  <c r="AV3" i="8"/>
  <c r="BD3" i="8"/>
  <c r="BL3" i="8"/>
  <c r="BT3" i="8"/>
  <c r="CB3" i="8"/>
  <c r="CJ3" i="8"/>
  <c r="CR3" i="8"/>
  <c r="CZ3" i="8"/>
  <c r="DH3" i="8"/>
  <c r="DP3" i="8"/>
  <c r="DX3" i="8"/>
  <c r="EF3" i="8"/>
  <c r="EN3" i="8"/>
  <c r="AG4" i="8"/>
  <c r="AO4" i="8"/>
  <c r="AW4" i="8"/>
  <c r="BE4" i="8"/>
  <c r="BM4" i="8"/>
  <c r="BU4" i="8"/>
  <c r="CC4" i="8"/>
  <c r="CK4" i="8"/>
  <c r="CS4" i="8"/>
  <c r="DA4" i="8"/>
  <c r="DI4" i="8"/>
  <c r="DQ4" i="8"/>
  <c r="DY4" i="8"/>
  <c r="EG4" i="8"/>
  <c r="AH5" i="8"/>
  <c r="AP5" i="8"/>
  <c r="AX5" i="8"/>
  <c r="BF5" i="8"/>
  <c r="BN5" i="8"/>
  <c r="BV5" i="8"/>
  <c r="CD5" i="8"/>
  <c r="CL5" i="8"/>
  <c r="CT5" i="8"/>
  <c r="DB5" i="8"/>
  <c r="DJ5" i="8"/>
  <c r="DR5" i="8"/>
  <c r="DZ5" i="8"/>
  <c r="EH5" i="8"/>
  <c r="AI6" i="8"/>
  <c r="AQ6" i="8"/>
  <c r="AY6" i="8"/>
  <c r="BG6" i="8"/>
  <c r="BO6" i="8"/>
  <c r="BW6" i="8"/>
  <c r="CE6" i="8"/>
  <c r="CM6" i="8"/>
  <c r="CU6" i="8"/>
  <c r="DC6" i="8"/>
  <c r="DK6" i="8"/>
  <c r="DS6" i="8"/>
  <c r="EA6" i="8"/>
  <c r="EI6" i="8"/>
  <c r="AJ7" i="8"/>
  <c r="AR7" i="8"/>
  <c r="AZ7" i="8"/>
  <c r="BH7" i="8"/>
  <c r="BP7" i="8"/>
  <c r="BX7" i="8"/>
  <c r="CF7" i="8"/>
  <c r="CN7" i="8"/>
  <c r="CV7" i="8"/>
  <c r="DD7" i="8"/>
  <c r="DL7" i="8"/>
  <c r="DT7" i="8"/>
  <c r="EB7" i="8"/>
  <c r="EJ7" i="8"/>
  <c r="AF2" i="8"/>
  <c r="AN2" i="8"/>
  <c r="AV2" i="8"/>
  <c r="BD2" i="8"/>
  <c r="BL2" i="8"/>
  <c r="BT2" i="8"/>
  <c r="CB2" i="8"/>
  <c r="CJ2" i="8"/>
  <c r="CR2" i="8"/>
  <c r="CZ2" i="8"/>
  <c r="DH2" i="8"/>
  <c r="DP2" i="8"/>
  <c r="DX2" i="8"/>
  <c r="EF2" i="8"/>
  <c r="EN2" i="8"/>
  <c r="AG3" i="8"/>
  <c r="AO3" i="8"/>
  <c r="AW3" i="8"/>
  <c r="BE3" i="8"/>
  <c r="BM3" i="8"/>
  <c r="BU3" i="8"/>
  <c r="CC3" i="8"/>
  <c r="CK3" i="8"/>
  <c r="CS3" i="8"/>
  <c r="DA3" i="8"/>
  <c r="DI3" i="8"/>
  <c r="DQ3" i="8"/>
  <c r="DY3" i="8"/>
  <c r="EG3" i="8"/>
  <c r="AH4" i="8"/>
  <c r="AP4" i="8"/>
  <c r="AX4" i="8"/>
  <c r="BF4" i="8"/>
  <c r="BN4" i="8"/>
  <c r="BV4" i="8"/>
  <c r="CD4" i="8"/>
  <c r="CL4" i="8"/>
  <c r="CT4" i="8"/>
  <c r="DB4" i="8"/>
  <c r="DJ4" i="8"/>
  <c r="DR4" i="8"/>
  <c r="DZ4" i="8"/>
  <c r="EH4" i="8"/>
  <c r="AI5" i="8"/>
  <c r="AQ5" i="8"/>
  <c r="AY5" i="8"/>
  <c r="BG5" i="8"/>
  <c r="BO5" i="8"/>
  <c r="BW5" i="8"/>
  <c r="CE5" i="8"/>
  <c r="CM5" i="8"/>
  <c r="CU5" i="8"/>
  <c r="DC5" i="8"/>
  <c r="DK5" i="8"/>
  <c r="DS5" i="8"/>
  <c r="EA5" i="8"/>
  <c r="EI5" i="8"/>
  <c r="AJ6" i="8"/>
  <c r="AR6" i="8"/>
  <c r="AZ6" i="8"/>
  <c r="BH6" i="8"/>
  <c r="BP6" i="8"/>
  <c r="BX6" i="8"/>
  <c r="CF6" i="8"/>
  <c r="CN6" i="8"/>
  <c r="CV6" i="8"/>
  <c r="DD6" i="8"/>
  <c r="DL6" i="8"/>
  <c r="DT6" i="8"/>
  <c r="EB6" i="8"/>
  <c r="EJ6" i="8"/>
  <c r="AK7" i="8"/>
  <c r="AS7" i="8"/>
  <c r="BA7" i="8"/>
  <c r="BI7" i="8"/>
  <c r="BQ7" i="8"/>
  <c r="BY7" i="8"/>
  <c r="CG7" i="8"/>
  <c r="CO7" i="8"/>
  <c r="CW7" i="8"/>
  <c r="DE7" i="8"/>
  <c r="DM7" i="8"/>
  <c r="DU7" i="8"/>
  <c r="EC7" i="8"/>
  <c r="EK7" i="8"/>
  <c r="AL8" i="8"/>
  <c r="AT8" i="8"/>
  <c r="BB8" i="8"/>
  <c r="BJ8" i="8"/>
  <c r="BR8" i="8"/>
  <c r="BZ8" i="8"/>
  <c r="CH8" i="8"/>
  <c r="CP8" i="8"/>
  <c r="CX8" i="8"/>
  <c r="DF8" i="8"/>
  <c r="DN8" i="8"/>
  <c r="DV8" i="8"/>
  <c r="ED8" i="8"/>
  <c r="EL8" i="8"/>
  <c r="AE9" i="8"/>
  <c r="AM9" i="8"/>
  <c r="AU9" i="8"/>
  <c r="BC9" i="8"/>
  <c r="BK9" i="8"/>
  <c r="BS9" i="8"/>
  <c r="CA9" i="8"/>
  <c r="CI9" i="8"/>
  <c r="CQ9" i="8"/>
  <c r="AG2" i="8"/>
  <c r="AO2" i="8"/>
  <c r="AW2" i="8"/>
  <c r="BE2" i="8"/>
  <c r="BM2" i="8"/>
  <c r="BU2" i="8"/>
  <c r="CC2" i="8"/>
  <c r="CK2" i="8"/>
  <c r="CS2" i="8"/>
  <c r="DA2" i="8"/>
  <c r="DI2" i="8"/>
  <c r="DQ2" i="8"/>
  <c r="DY2" i="8"/>
  <c r="EG2" i="8"/>
  <c r="AH3" i="8"/>
  <c r="AP3" i="8"/>
  <c r="AX3" i="8"/>
  <c r="BF3" i="8"/>
  <c r="BN3" i="8"/>
  <c r="BV3" i="8"/>
  <c r="CD3" i="8"/>
  <c r="CL3" i="8"/>
  <c r="CT3" i="8"/>
  <c r="DB3" i="8"/>
  <c r="DJ3" i="8"/>
  <c r="DR3" i="8"/>
  <c r="DZ3" i="8"/>
  <c r="EH3" i="8"/>
  <c r="AI4" i="8"/>
  <c r="AQ4" i="8"/>
  <c r="AY4" i="8"/>
  <c r="BG4" i="8"/>
  <c r="BO4" i="8"/>
  <c r="BW4" i="8"/>
  <c r="CE4" i="8"/>
  <c r="CM4" i="8"/>
  <c r="CU4" i="8"/>
  <c r="DC4" i="8"/>
  <c r="DK4" i="8"/>
  <c r="DS4" i="8"/>
  <c r="EA4" i="8"/>
  <c r="EI4" i="8"/>
  <c r="AJ5" i="8"/>
  <c r="AR5" i="8"/>
  <c r="AZ5" i="8"/>
  <c r="BH5" i="8"/>
  <c r="BP5" i="8"/>
  <c r="BX5" i="8"/>
  <c r="CF5" i="8"/>
  <c r="CN5" i="8"/>
  <c r="CV5" i="8"/>
  <c r="DD5" i="8"/>
  <c r="DL5" i="8"/>
  <c r="DT5" i="8"/>
  <c r="EB5" i="8"/>
  <c r="EJ5" i="8"/>
  <c r="AK6" i="8"/>
  <c r="AS6" i="8"/>
  <c r="BA6" i="8"/>
  <c r="BI6" i="8"/>
  <c r="BQ6" i="8"/>
  <c r="BY6" i="8"/>
  <c r="CG6" i="8"/>
  <c r="CO6" i="8"/>
  <c r="CW6" i="8"/>
  <c r="DE6" i="8"/>
  <c r="DM6" i="8"/>
  <c r="DU6" i="8"/>
  <c r="EC6" i="8"/>
  <c r="EK6" i="8"/>
  <c r="AL7" i="8"/>
  <c r="AT7" i="8"/>
  <c r="BB7" i="8"/>
  <c r="BJ7" i="8"/>
  <c r="BR7" i="8"/>
  <c r="BZ7" i="8"/>
  <c r="CH7" i="8"/>
  <c r="CP7" i="8"/>
  <c r="CX7" i="8"/>
  <c r="DF7" i="8"/>
  <c r="DN7" i="8"/>
  <c r="DV7" i="8"/>
  <c r="ED7" i="8"/>
  <c r="EL7" i="8"/>
  <c r="AE8" i="8"/>
  <c r="AM8" i="8"/>
  <c r="AU8" i="8"/>
  <c r="BC8" i="8"/>
  <c r="BK8" i="8"/>
  <c r="AH2" i="8"/>
  <c r="AP2" i="8"/>
  <c r="AX2" i="8"/>
  <c r="BF2" i="8"/>
  <c r="BN2" i="8"/>
  <c r="BV2" i="8"/>
  <c r="CD2" i="8"/>
  <c r="CL2" i="8"/>
  <c r="CT2" i="8"/>
  <c r="DB2" i="8"/>
  <c r="DJ2" i="8"/>
  <c r="DR2" i="8"/>
  <c r="DZ2" i="8"/>
  <c r="EH2" i="8"/>
  <c r="AI3" i="8"/>
  <c r="AQ3" i="8"/>
  <c r="AY3" i="8"/>
  <c r="BG3" i="8"/>
  <c r="BO3" i="8"/>
  <c r="BW3" i="8"/>
  <c r="CE3" i="8"/>
  <c r="CM3" i="8"/>
  <c r="CU3" i="8"/>
  <c r="DC3" i="8"/>
  <c r="DK3" i="8"/>
  <c r="DS3" i="8"/>
  <c r="EA3" i="8"/>
  <c r="EI3" i="8"/>
  <c r="AJ4" i="8"/>
  <c r="AR4" i="8"/>
  <c r="AZ4" i="8"/>
  <c r="BH4" i="8"/>
  <c r="BP4" i="8"/>
  <c r="BX4" i="8"/>
  <c r="CF4" i="8"/>
  <c r="CN4" i="8"/>
  <c r="CV4" i="8"/>
  <c r="DD4" i="8"/>
  <c r="DL4" i="8"/>
  <c r="DT4" i="8"/>
  <c r="EB4" i="8"/>
  <c r="EJ4" i="8"/>
  <c r="AK5" i="8"/>
  <c r="AS5" i="8"/>
  <c r="BA5" i="8"/>
  <c r="BI5" i="8"/>
  <c r="BQ5" i="8"/>
  <c r="BY5" i="8"/>
  <c r="CG5" i="8"/>
  <c r="CO5" i="8"/>
  <c r="CW5" i="8"/>
  <c r="DE5" i="8"/>
  <c r="DM5" i="8"/>
  <c r="DU5" i="8"/>
  <c r="EC5" i="8"/>
  <c r="EK5" i="8"/>
  <c r="AL6" i="8"/>
  <c r="AT6" i="8"/>
  <c r="BB6" i="8"/>
  <c r="BJ6" i="8"/>
  <c r="BR6" i="8"/>
  <c r="BZ6" i="8"/>
  <c r="CH6" i="8"/>
  <c r="CP6" i="8"/>
  <c r="CX6" i="8"/>
  <c r="DF6" i="8"/>
  <c r="DN6" i="8"/>
  <c r="DV6" i="8"/>
  <c r="ED6" i="8"/>
  <c r="EL6" i="8"/>
  <c r="AE7" i="8"/>
  <c r="AM7" i="8"/>
  <c r="AU7" i="8"/>
  <c r="BC7" i="8"/>
  <c r="BK7" i="8"/>
  <c r="BS7" i="8"/>
  <c r="CA7" i="8"/>
  <c r="CI7" i="8"/>
  <c r="CQ7" i="8"/>
  <c r="CY7" i="8"/>
  <c r="DG7" i="8"/>
  <c r="DO7" i="8"/>
  <c r="DW7" i="8"/>
  <c r="EE7" i="8"/>
  <c r="EM7" i="8"/>
  <c r="AF8" i="8"/>
  <c r="AN8" i="8"/>
  <c r="AV8" i="8"/>
  <c r="BD8" i="8"/>
  <c r="BL8" i="8"/>
  <c r="BT8" i="8"/>
  <c r="CB8" i="8"/>
  <c r="CJ8" i="8"/>
  <c r="CR8" i="8"/>
  <c r="CZ8" i="8"/>
  <c r="DH8" i="8"/>
  <c r="DP8" i="8"/>
  <c r="DX8" i="8"/>
  <c r="EF8" i="8"/>
  <c r="EN8" i="8"/>
  <c r="AG9" i="8"/>
  <c r="AO9" i="8"/>
  <c r="AW9" i="8"/>
  <c r="BE9" i="8"/>
  <c r="BM9" i="8"/>
  <c r="BU9" i="8"/>
  <c r="CC9" i="8"/>
  <c r="AI2" i="8"/>
  <c r="AQ2" i="8"/>
  <c r="AY2" i="8"/>
  <c r="BG2" i="8"/>
  <c r="BO2" i="8"/>
  <c r="BW2" i="8"/>
  <c r="CE2" i="8"/>
  <c r="CM2" i="8"/>
  <c r="CU2" i="8"/>
  <c r="DC2" i="8"/>
  <c r="DK2" i="8"/>
  <c r="DS2" i="8"/>
  <c r="EA2" i="8"/>
  <c r="EI2" i="8"/>
  <c r="AJ3" i="8"/>
  <c r="AR3" i="8"/>
  <c r="AJ2" i="8"/>
  <c r="AR2" i="8"/>
  <c r="AZ2" i="8"/>
  <c r="BH2" i="8"/>
  <c r="BP2" i="8"/>
  <c r="BX2" i="8"/>
  <c r="CF2" i="8"/>
  <c r="CN2" i="8"/>
  <c r="CV2" i="8"/>
  <c r="DD2" i="8"/>
  <c r="DL2" i="8"/>
  <c r="DT2" i="8"/>
  <c r="EB2" i="8"/>
  <c r="EJ2" i="8"/>
  <c r="AK3" i="8"/>
  <c r="AS3" i="8"/>
  <c r="BA3" i="8"/>
  <c r="BI3" i="8"/>
  <c r="BQ3" i="8"/>
  <c r="BY3" i="8"/>
  <c r="CG3" i="8"/>
  <c r="CO3" i="8"/>
  <c r="CW3" i="8"/>
  <c r="DE3" i="8"/>
  <c r="DM3" i="8"/>
  <c r="DU3" i="8"/>
  <c r="EC3" i="8"/>
  <c r="EK3" i="8"/>
  <c r="AL4" i="8"/>
  <c r="AT4" i="8"/>
  <c r="BB4" i="8"/>
  <c r="BJ4" i="8"/>
  <c r="BR4" i="8"/>
  <c r="BZ4" i="8"/>
  <c r="CH4" i="8"/>
  <c r="CP4" i="8"/>
  <c r="CX4" i="8"/>
  <c r="DF4" i="8"/>
  <c r="DN4" i="8"/>
  <c r="DV4" i="8"/>
  <c r="ED4" i="8"/>
  <c r="EL4" i="8"/>
  <c r="AE5" i="8"/>
  <c r="AM5" i="8"/>
  <c r="AU5" i="8"/>
  <c r="BC5" i="8"/>
  <c r="BK5" i="8"/>
  <c r="BS5" i="8"/>
  <c r="CA5" i="8"/>
  <c r="CI5" i="8"/>
  <c r="CQ5" i="8"/>
  <c r="CY5" i="8"/>
  <c r="DG5" i="8"/>
  <c r="DO5" i="8"/>
  <c r="DW5" i="8"/>
  <c r="EE5" i="8"/>
  <c r="EM5" i="8"/>
  <c r="AF6" i="8"/>
  <c r="AN6" i="8"/>
  <c r="AV6" i="8"/>
  <c r="BD6" i="8"/>
  <c r="BL6" i="8"/>
  <c r="BT6" i="8"/>
  <c r="CB6" i="8"/>
  <c r="CJ6" i="8"/>
  <c r="CR6" i="8"/>
  <c r="CZ6" i="8"/>
  <c r="DH6" i="8"/>
  <c r="DP6" i="8"/>
  <c r="DX6" i="8"/>
  <c r="EF6" i="8"/>
  <c r="EN6" i="8"/>
  <c r="AG7" i="8"/>
  <c r="AO7" i="8"/>
  <c r="AW7" i="8"/>
  <c r="BE7" i="8"/>
  <c r="BM7" i="8"/>
  <c r="BU7" i="8"/>
  <c r="CC7" i="8"/>
  <c r="CK7" i="8"/>
  <c r="CS7" i="8"/>
  <c r="DA7" i="8"/>
  <c r="DI7" i="8"/>
  <c r="DQ7" i="8"/>
  <c r="DY7" i="8"/>
  <c r="EG7" i="8"/>
  <c r="AH8" i="8"/>
  <c r="AP8" i="8"/>
  <c r="AX8" i="8"/>
  <c r="BF8" i="8"/>
  <c r="BN8" i="8"/>
  <c r="BV8" i="8"/>
  <c r="CD8" i="8"/>
  <c r="CL8" i="8"/>
  <c r="CT8" i="8"/>
  <c r="DB8" i="8"/>
  <c r="DJ8" i="8"/>
  <c r="DR8" i="8"/>
  <c r="DZ8" i="8"/>
  <c r="EH8" i="8"/>
  <c r="AK2" i="8"/>
  <c r="BQ2" i="8"/>
  <c r="CW2" i="8"/>
  <c r="EC2" i="8"/>
  <c r="BC3" i="8"/>
  <c r="BZ3" i="8"/>
  <c r="CV3" i="8"/>
  <c r="DO3" i="8"/>
  <c r="EL3" i="8"/>
  <c r="AV4" i="8"/>
  <c r="BS4" i="8"/>
  <c r="CO4" i="8"/>
  <c r="DH4" i="8"/>
  <c r="EE4" i="8"/>
  <c r="AO5" i="8"/>
  <c r="BL5" i="8"/>
  <c r="CH5" i="8"/>
  <c r="DA5" i="8"/>
  <c r="DX5" i="8"/>
  <c r="AH6" i="8"/>
  <c r="BE6" i="8"/>
  <c r="CA6" i="8"/>
  <c r="CT6" i="8"/>
  <c r="DQ6" i="8"/>
  <c r="EM6" i="8"/>
  <c r="AX7" i="8"/>
  <c r="BT7" i="8"/>
  <c r="CM7" i="8"/>
  <c r="DJ7" i="8"/>
  <c r="EF7" i="8"/>
  <c r="AK8" i="8"/>
  <c r="BA8" i="8"/>
  <c r="BQ8" i="8"/>
  <c r="CE8" i="8"/>
  <c r="CQ8" i="8"/>
  <c r="DD8" i="8"/>
  <c r="DQ8" i="8"/>
  <c r="EC8" i="8"/>
  <c r="AL2" i="8"/>
  <c r="BR2" i="8"/>
  <c r="CX2" i="8"/>
  <c r="ED2" i="8"/>
  <c r="AE3" i="8"/>
  <c r="BH3" i="8"/>
  <c r="CA3" i="8"/>
  <c r="CX3" i="8"/>
  <c r="DT3" i="8"/>
  <c r="EM3" i="8"/>
  <c r="AE4" i="8"/>
  <c r="BA4" i="8"/>
  <c r="BT4" i="8"/>
  <c r="CQ4" i="8"/>
  <c r="DM4" i="8"/>
  <c r="EF4" i="8"/>
  <c r="AT5" i="8"/>
  <c r="BM5" i="8"/>
  <c r="CJ5" i="8"/>
  <c r="DF5" i="8"/>
  <c r="DY5" i="8"/>
  <c r="AM6" i="8"/>
  <c r="BF6" i="8"/>
  <c r="CC6" i="8"/>
  <c r="CY6" i="8"/>
  <c r="DR6" i="8"/>
  <c r="AF7" i="8"/>
  <c r="AY7" i="8"/>
  <c r="BV7" i="8"/>
  <c r="CR7" i="8"/>
  <c r="DK7" i="8"/>
  <c r="EH7" i="8"/>
  <c r="AO8" i="8"/>
  <c r="BE8" i="8"/>
  <c r="BS8" i="8"/>
  <c r="CF8" i="8"/>
  <c r="CS8" i="8"/>
  <c r="DE8" i="8"/>
  <c r="DS8" i="8"/>
  <c r="EE8" i="8"/>
  <c r="AH9" i="8"/>
  <c r="AR9" i="8"/>
  <c r="BB9" i="8"/>
  <c r="BN9" i="8"/>
  <c r="BX9" i="8"/>
  <c r="CH9" i="8"/>
  <c r="CR9" i="8"/>
  <c r="CZ9" i="8"/>
  <c r="DH9" i="8"/>
  <c r="DP9" i="8"/>
  <c r="DX9" i="8"/>
  <c r="EF9" i="8"/>
  <c r="EN9" i="8"/>
  <c r="AG10" i="8"/>
  <c r="AO10" i="8"/>
  <c r="AW10" i="8"/>
  <c r="BE10" i="8"/>
  <c r="BM10" i="8"/>
  <c r="BU10" i="8"/>
  <c r="CC10" i="8"/>
  <c r="CK10" i="8"/>
  <c r="CS10" i="8"/>
  <c r="DA10" i="8"/>
  <c r="DI10" i="8"/>
  <c r="DQ10" i="8"/>
  <c r="DY10" i="8"/>
  <c r="EG10" i="8"/>
  <c r="AH11" i="8"/>
  <c r="AP11" i="8"/>
  <c r="AX11" i="8"/>
  <c r="BF11" i="8"/>
  <c r="BN11" i="8"/>
  <c r="BV11" i="8"/>
  <c r="CD11" i="8"/>
  <c r="CL11" i="8"/>
  <c r="CT11" i="8"/>
  <c r="DB11" i="8"/>
  <c r="DJ11" i="8"/>
  <c r="DR11" i="8"/>
  <c r="DZ11" i="8"/>
  <c r="EH11" i="8"/>
  <c r="AI12" i="8"/>
  <c r="AQ12" i="8"/>
  <c r="AY12" i="8"/>
  <c r="BG12" i="8"/>
  <c r="BO12" i="8"/>
  <c r="BW12" i="8"/>
  <c r="CE12" i="8"/>
  <c r="CM12" i="8"/>
  <c r="CU12" i="8"/>
  <c r="DC12" i="8"/>
  <c r="DK12" i="8"/>
  <c r="DS12" i="8"/>
  <c r="EA12" i="8"/>
  <c r="EI12" i="8"/>
  <c r="AJ13" i="8"/>
  <c r="AR13" i="8"/>
  <c r="AZ13" i="8"/>
  <c r="BH13" i="8"/>
  <c r="BP13" i="8"/>
  <c r="BX13" i="8"/>
  <c r="CF13" i="8"/>
  <c r="CN13" i="8"/>
  <c r="CV13" i="8"/>
  <c r="DD13" i="8"/>
  <c r="DL13" i="8"/>
  <c r="DT13" i="8"/>
  <c r="EB13" i="8"/>
  <c r="EJ13" i="8"/>
  <c r="AK14" i="8"/>
  <c r="AS14" i="8"/>
  <c r="AS2" i="8"/>
  <c r="BY2" i="8"/>
  <c r="DE2" i="8"/>
  <c r="EK2" i="8"/>
  <c r="AL3" i="8"/>
  <c r="BJ3" i="8"/>
  <c r="CF3" i="8"/>
  <c r="CY3" i="8"/>
  <c r="DV3" i="8"/>
  <c r="AF4" i="8"/>
  <c r="BC4" i="8"/>
  <c r="BY4" i="8"/>
  <c r="CR4" i="8"/>
  <c r="DO4" i="8"/>
  <c r="EK4" i="8"/>
  <c r="AV5" i="8"/>
  <c r="BR5" i="8"/>
  <c r="CK5" i="8"/>
  <c r="DH5" i="8"/>
  <c r="ED5" i="8"/>
  <c r="AO6" i="8"/>
  <c r="BK6" i="8"/>
  <c r="CD6" i="8"/>
  <c r="DA6" i="8"/>
  <c r="DW6" i="8"/>
  <c r="AH7" i="8"/>
  <c r="BD7" i="8"/>
  <c r="BW7" i="8"/>
  <c r="CT7" i="8"/>
  <c r="DP7" i="8"/>
  <c r="EI7" i="8"/>
  <c r="AQ8" i="8"/>
  <c r="BG8" i="8"/>
  <c r="BU8" i="8"/>
  <c r="CG8" i="8"/>
  <c r="CU8" i="8"/>
  <c r="DG8" i="8"/>
  <c r="DT8" i="8"/>
  <c r="EG8" i="8"/>
  <c r="AI9" i="8"/>
  <c r="AS9" i="8"/>
  <c r="BD9" i="8"/>
  <c r="BO9" i="8"/>
  <c r="BY9" i="8"/>
  <c r="CJ9" i="8"/>
  <c r="CS9" i="8"/>
  <c r="DA9" i="8"/>
  <c r="DI9" i="8"/>
  <c r="DQ9" i="8"/>
  <c r="DY9" i="8"/>
  <c r="EG9" i="8"/>
  <c r="AH10" i="8"/>
  <c r="AP10" i="8"/>
  <c r="AX10" i="8"/>
  <c r="BF10" i="8"/>
  <c r="BN10" i="8"/>
  <c r="BV10" i="8"/>
  <c r="CD10" i="8"/>
  <c r="CL10" i="8"/>
  <c r="CT10" i="8"/>
  <c r="DB10" i="8"/>
  <c r="DJ10" i="8"/>
  <c r="DR10" i="8"/>
  <c r="DZ10" i="8"/>
  <c r="EH10" i="8"/>
  <c r="AI11" i="8"/>
  <c r="AQ11" i="8"/>
  <c r="AY11" i="8"/>
  <c r="BG11" i="8"/>
  <c r="BO11" i="8"/>
  <c r="BW11" i="8"/>
  <c r="CE11" i="8"/>
  <c r="CM11" i="8"/>
  <c r="CU11" i="8"/>
  <c r="DC11" i="8"/>
  <c r="DK11" i="8"/>
  <c r="DS11" i="8"/>
  <c r="EA11" i="8"/>
  <c r="EI11" i="8"/>
  <c r="AJ12" i="8"/>
  <c r="AR12" i="8"/>
  <c r="AZ12" i="8"/>
  <c r="BH12" i="8"/>
  <c r="BP12" i="8"/>
  <c r="BX12" i="8"/>
  <c r="CF12" i="8"/>
  <c r="CN12" i="8"/>
  <c r="CV12" i="8"/>
  <c r="DD12" i="8"/>
  <c r="DL12" i="8"/>
  <c r="DT12" i="8"/>
  <c r="EB12" i="8"/>
  <c r="EJ12" i="8"/>
  <c r="AK13" i="8"/>
  <c r="AS13" i="8"/>
  <c r="BA13" i="8"/>
  <c r="BI13" i="8"/>
  <c r="BQ13" i="8"/>
  <c r="BY13" i="8"/>
  <c r="CG13" i="8"/>
  <c r="CO13" i="8"/>
  <c r="CW13" i="8"/>
  <c r="DE13" i="8"/>
  <c r="DM13" i="8"/>
  <c r="DU13" i="8"/>
  <c r="EC13" i="8"/>
  <c r="EK13" i="8"/>
  <c r="AT2" i="8"/>
  <c r="BZ2" i="8"/>
  <c r="DF2" i="8"/>
  <c r="EL2" i="8"/>
  <c r="AM3" i="8"/>
  <c r="BK3" i="8"/>
  <c r="CH3" i="8"/>
  <c r="DD3" i="8"/>
  <c r="DW3" i="8"/>
  <c r="AK4" i="8"/>
  <c r="BD4" i="8"/>
  <c r="CA4" i="8"/>
  <c r="CW4" i="8"/>
  <c r="DP4" i="8"/>
  <c r="EM4" i="8"/>
  <c r="AW5" i="8"/>
  <c r="BT5" i="8"/>
  <c r="CP5" i="8"/>
  <c r="DI5" i="8"/>
  <c r="EF5" i="8"/>
  <c r="AP6" i="8"/>
  <c r="BM6" i="8"/>
  <c r="CI6" i="8"/>
  <c r="DB6" i="8"/>
  <c r="DY6" i="8"/>
  <c r="AI7" i="8"/>
  <c r="BF7" i="8"/>
  <c r="CB7" i="8"/>
  <c r="CU7" i="8"/>
  <c r="DR7" i="8"/>
  <c r="EN7" i="8"/>
  <c r="AR8" i="8"/>
  <c r="BH8" i="8"/>
  <c r="BW8" i="8"/>
  <c r="CI8" i="8"/>
  <c r="CV8" i="8"/>
  <c r="DI8" i="8"/>
  <c r="DU8" i="8"/>
  <c r="EI8" i="8"/>
  <c r="AJ9" i="8"/>
  <c r="AT9" i="8"/>
  <c r="BF9" i="8"/>
  <c r="BP9" i="8"/>
  <c r="BZ9" i="8"/>
  <c r="CK9" i="8"/>
  <c r="CT9" i="8"/>
  <c r="DB9" i="8"/>
  <c r="DJ9" i="8"/>
  <c r="DR9" i="8"/>
  <c r="DZ9" i="8"/>
  <c r="EH9" i="8"/>
  <c r="AI10" i="8"/>
  <c r="AQ10" i="8"/>
  <c r="AY10" i="8"/>
  <c r="BG10" i="8"/>
  <c r="BO10" i="8"/>
  <c r="BW10" i="8"/>
  <c r="CE10" i="8"/>
  <c r="CM10" i="8"/>
  <c r="CU10" i="8"/>
  <c r="DC10" i="8"/>
  <c r="DK10" i="8"/>
  <c r="DS10" i="8"/>
  <c r="EA10" i="8"/>
  <c r="EI10" i="8"/>
  <c r="AJ11" i="8"/>
  <c r="AR11" i="8"/>
  <c r="AZ11" i="8"/>
  <c r="BH11" i="8"/>
  <c r="BP11" i="8"/>
  <c r="BX11" i="8"/>
  <c r="CF11" i="8"/>
  <c r="CN11" i="8"/>
  <c r="CV11" i="8"/>
  <c r="DD11" i="8"/>
  <c r="DL11" i="8"/>
  <c r="DT11" i="8"/>
  <c r="EB11" i="8"/>
  <c r="EJ11" i="8"/>
  <c r="AK12" i="8"/>
  <c r="AS12" i="8"/>
  <c r="BA12" i="8"/>
  <c r="BI12" i="8"/>
  <c r="BQ12" i="8"/>
  <c r="BY12" i="8"/>
  <c r="CG12" i="8"/>
  <c r="CO12" i="8"/>
  <c r="CW12" i="8"/>
  <c r="DE12" i="8"/>
  <c r="DM12" i="8"/>
  <c r="DU12" i="8"/>
  <c r="EC12" i="8"/>
  <c r="EK12" i="8"/>
  <c r="AL13" i="8"/>
  <c r="AT13" i="8"/>
  <c r="BB13" i="8"/>
  <c r="BJ13" i="8"/>
  <c r="BA2" i="8"/>
  <c r="CG2" i="8"/>
  <c r="DM2" i="8"/>
  <c r="AT3" i="8"/>
  <c r="BP3" i="8"/>
  <c r="CI3" i="8"/>
  <c r="DF3" i="8"/>
  <c r="EB3" i="8"/>
  <c r="AM4" i="8"/>
  <c r="BI4" i="8"/>
  <c r="CB4" i="8"/>
  <c r="CY4" i="8"/>
  <c r="DU4" i="8"/>
  <c r="EN4" i="8"/>
  <c r="AF5" i="8"/>
  <c r="BB5" i="8"/>
  <c r="BU5" i="8"/>
  <c r="CR5" i="8"/>
  <c r="DN5" i="8"/>
  <c r="EG5" i="8"/>
  <c r="AU6" i="8"/>
  <c r="BN6" i="8"/>
  <c r="CK6" i="8"/>
  <c r="DG6" i="8"/>
  <c r="DZ6" i="8"/>
  <c r="AN7" i="8"/>
  <c r="BG7" i="8"/>
  <c r="CD7" i="8"/>
  <c r="CZ7" i="8"/>
  <c r="DS7" i="8"/>
  <c r="AS8" i="8"/>
  <c r="BI8" i="8"/>
  <c r="BX8" i="8"/>
  <c r="CK8" i="8"/>
  <c r="CW8" i="8"/>
  <c r="DK8" i="8"/>
  <c r="DW8" i="8"/>
  <c r="EJ8" i="8"/>
  <c r="AK9" i="8"/>
  <c r="AV9" i="8"/>
  <c r="BG9" i="8"/>
  <c r="BQ9" i="8"/>
  <c r="CB9" i="8"/>
  <c r="CL9" i="8"/>
  <c r="CU9" i="8"/>
  <c r="DC9" i="8"/>
  <c r="DK9" i="8"/>
  <c r="DS9" i="8"/>
  <c r="EA9" i="8"/>
  <c r="EI9" i="8"/>
  <c r="AJ10" i="8"/>
  <c r="AR10" i="8"/>
  <c r="AZ10" i="8"/>
  <c r="BH10" i="8"/>
  <c r="BP10" i="8"/>
  <c r="BX10" i="8"/>
  <c r="CF10" i="8"/>
  <c r="CN10" i="8"/>
  <c r="CV10" i="8"/>
  <c r="DD10" i="8"/>
  <c r="DL10" i="8"/>
  <c r="DT10" i="8"/>
  <c r="EB10" i="8"/>
  <c r="EJ10" i="8"/>
  <c r="AK11" i="8"/>
  <c r="AS11" i="8"/>
  <c r="BA11" i="8"/>
  <c r="BI11" i="8"/>
  <c r="BQ11" i="8"/>
  <c r="BY11" i="8"/>
  <c r="CG11" i="8"/>
  <c r="CO11" i="8"/>
  <c r="CW11" i="8"/>
  <c r="DE11" i="8"/>
  <c r="DM11" i="8"/>
  <c r="DU11" i="8"/>
  <c r="EC11" i="8"/>
  <c r="EK11" i="8"/>
  <c r="AL12" i="8"/>
  <c r="AT12" i="8"/>
  <c r="BB12" i="8"/>
  <c r="BJ12" i="8"/>
  <c r="BR12" i="8"/>
  <c r="BZ12" i="8"/>
  <c r="CH12" i="8"/>
  <c r="CP12" i="8"/>
  <c r="CX12" i="8"/>
  <c r="DF12" i="8"/>
  <c r="DN12" i="8"/>
  <c r="DV12" i="8"/>
  <c r="ED12" i="8"/>
  <c r="EL12" i="8"/>
  <c r="AE13" i="8"/>
  <c r="AM13" i="8"/>
  <c r="AU13" i="8"/>
  <c r="BC13" i="8"/>
  <c r="BK13" i="8"/>
  <c r="BS13" i="8"/>
  <c r="CA13" i="8"/>
  <c r="CI13" i="8"/>
  <c r="CQ13" i="8"/>
  <c r="CY13" i="8"/>
  <c r="DG13" i="8"/>
  <c r="DO13" i="8"/>
  <c r="BB2" i="8"/>
  <c r="CH2" i="8"/>
  <c r="DN2" i="8"/>
  <c r="AU3" i="8"/>
  <c r="BR3" i="8"/>
  <c r="CN3" i="8"/>
  <c r="DG3" i="8"/>
  <c r="ED3" i="8"/>
  <c r="AN4" i="8"/>
  <c r="BK4" i="8"/>
  <c r="CG4" i="8"/>
  <c r="CZ4" i="8"/>
  <c r="DW4" i="8"/>
  <c r="AG5" i="8"/>
  <c r="BD5" i="8"/>
  <c r="BZ5" i="8"/>
  <c r="CS5" i="8"/>
  <c r="DP5" i="8"/>
  <c r="EL5" i="8"/>
  <c r="AW6" i="8"/>
  <c r="BS6" i="8"/>
  <c r="CL6" i="8"/>
  <c r="DI6" i="8"/>
  <c r="EE6" i="8"/>
  <c r="AP7" i="8"/>
  <c r="BL7" i="8"/>
  <c r="CE7" i="8"/>
  <c r="DB7" i="8"/>
  <c r="DX7" i="8"/>
  <c r="AG8" i="8"/>
  <c r="AW8" i="8"/>
  <c r="BM8" i="8"/>
  <c r="BY8" i="8"/>
  <c r="CM8" i="8"/>
  <c r="CY8" i="8"/>
  <c r="DL8" i="8"/>
  <c r="DY8" i="8"/>
  <c r="EK8" i="8"/>
  <c r="AL9" i="8"/>
  <c r="AX9" i="8"/>
  <c r="BH9" i="8"/>
  <c r="BR9" i="8"/>
  <c r="CD9" i="8"/>
  <c r="CM9" i="8"/>
  <c r="CV9" i="8"/>
  <c r="DD9" i="8"/>
  <c r="DL9" i="8"/>
  <c r="DT9" i="8"/>
  <c r="EB9" i="8"/>
  <c r="EJ9" i="8"/>
  <c r="AK10" i="8"/>
  <c r="AS10" i="8"/>
  <c r="BA10" i="8"/>
  <c r="BI10" i="8"/>
  <c r="BQ10" i="8"/>
  <c r="BY10" i="8"/>
  <c r="CG10" i="8"/>
  <c r="CO10" i="8"/>
  <c r="CW10" i="8"/>
  <c r="DE10" i="8"/>
  <c r="DM10" i="8"/>
  <c r="DU10" i="8"/>
  <c r="EC10" i="8"/>
  <c r="EK10" i="8"/>
  <c r="AL11" i="8"/>
  <c r="AT11" i="8"/>
  <c r="BB11" i="8"/>
  <c r="BJ11" i="8"/>
  <c r="BR11" i="8"/>
  <c r="BZ11" i="8"/>
  <c r="CH11" i="8"/>
  <c r="CP11" i="8"/>
  <c r="CX11" i="8"/>
  <c r="DF11" i="8"/>
  <c r="DN11" i="8"/>
  <c r="DV11" i="8"/>
  <c r="ED11" i="8"/>
  <c r="EL11" i="8"/>
  <c r="AE12" i="8"/>
  <c r="AM12" i="8"/>
  <c r="AU12" i="8"/>
  <c r="BC12" i="8"/>
  <c r="BK12" i="8"/>
  <c r="BS12" i="8"/>
  <c r="CA12" i="8"/>
  <c r="CI12" i="8"/>
  <c r="CQ12" i="8"/>
  <c r="CY12" i="8"/>
  <c r="DG12" i="8"/>
  <c r="DO12" i="8"/>
  <c r="DW12" i="8"/>
  <c r="EE12" i="8"/>
  <c r="EM12" i="8"/>
  <c r="AF13" i="8"/>
  <c r="AN13" i="8"/>
  <c r="AV13" i="8"/>
  <c r="BD13" i="8"/>
  <c r="BL13" i="8"/>
  <c r="BT13" i="8"/>
  <c r="CB13" i="8"/>
  <c r="CJ13" i="8"/>
  <c r="CR13" i="8"/>
  <c r="CZ13" i="8"/>
  <c r="DH13" i="8"/>
  <c r="DP13" i="8"/>
  <c r="BI2" i="8"/>
  <c r="AZ3" i="8"/>
  <c r="EE3" i="8"/>
  <c r="CI4" i="8"/>
  <c r="AL5" i="8"/>
  <c r="DQ5" i="8"/>
  <c r="BU6" i="8"/>
  <c r="DC7" i="8"/>
  <c r="AY8" i="8"/>
  <c r="DA8" i="8"/>
  <c r="AP9" i="8"/>
  <c r="BT9" i="8"/>
  <c r="CP9" i="8"/>
  <c r="DN9" i="8"/>
  <c r="EK9" i="8"/>
  <c r="AU10" i="8"/>
  <c r="BR10" i="8"/>
  <c r="CJ10" i="8"/>
  <c r="DG10" i="8"/>
  <c r="ED10" i="8"/>
  <c r="AN11" i="8"/>
  <c r="BK11" i="8"/>
  <c r="CC11" i="8"/>
  <c r="CZ11" i="8"/>
  <c r="DW11" i="8"/>
  <c r="AG12" i="8"/>
  <c r="BD12" i="8"/>
  <c r="BV12" i="8"/>
  <c r="CS12" i="8"/>
  <c r="DP12" i="8"/>
  <c r="EH12" i="8"/>
  <c r="AW13" i="8"/>
  <c r="BO13" i="8"/>
  <c r="CE13" i="8"/>
  <c r="CU13" i="8"/>
  <c r="DK13" i="8"/>
  <c r="DY13" i="8"/>
  <c r="EI13" i="8"/>
  <c r="AH14" i="8"/>
  <c r="AQ14" i="8"/>
  <c r="AZ14" i="8"/>
  <c r="BH14" i="8"/>
  <c r="BP14" i="8"/>
  <c r="BX14" i="8"/>
  <c r="CF14" i="8"/>
  <c r="CN14" i="8"/>
  <c r="CV14" i="8"/>
  <c r="DD14" i="8"/>
  <c r="DL14" i="8"/>
  <c r="DT14" i="8"/>
  <c r="EB14" i="8"/>
  <c r="EJ14" i="8"/>
  <c r="AK15" i="8"/>
  <c r="AS15" i="8"/>
  <c r="BA15" i="8"/>
  <c r="BI15" i="8"/>
  <c r="BQ15" i="8"/>
  <c r="BY15" i="8"/>
  <c r="CG15" i="8"/>
  <c r="CO15" i="8"/>
  <c r="CW15" i="8"/>
  <c r="DE15" i="8"/>
  <c r="DM15" i="8"/>
  <c r="DU15" i="8"/>
  <c r="EC15" i="8"/>
  <c r="EK15" i="8"/>
  <c r="AL16" i="8"/>
  <c r="AT16" i="8"/>
  <c r="BB16" i="8"/>
  <c r="BJ16" i="8"/>
  <c r="BR16" i="8"/>
  <c r="BZ16" i="8"/>
  <c r="CH16" i="8"/>
  <c r="CP16" i="8"/>
  <c r="CX16" i="8"/>
  <c r="DF16" i="8"/>
  <c r="DN16" i="8"/>
  <c r="DV16" i="8"/>
  <c r="ED16" i="8"/>
  <c r="EL16" i="8"/>
  <c r="AE17" i="8"/>
  <c r="AM17" i="8"/>
  <c r="AU17" i="8"/>
  <c r="BC17" i="8"/>
  <c r="BK17" i="8"/>
  <c r="BS17" i="8"/>
  <c r="CA17" i="8"/>
  <c r="CI17" i="8"/>
  <c r="CQ17" i="8"/>
  <c r="CY17" i="8"/>
  <c r="DG17" i="8"/>
  <c r="DO17" i="8"/>
  <c r="DW17" i="8"/>
  <c r="EE17" i="8"/>
  <c r="EM17" i="8"/>
  <c r="AF18" i="8"/>
  <c r="AN18" i="8"/>
  <c r="AV18" i="8"/>
  <c r="BJ2" i="8"/>
  <c r="BB3" i="8"/>
  <c r="EJ3" i="8"/>
  <c r="CJ4" i="8"/>
  <c r="AN5" i="8"/>
  <c r="DV5" i="8"/>
  <c r="BV6" i="8"/>
  <c r="DH7" i="8"/>
  <c r="AZ8" i="8"/>
  <c r="DC8" i="8"/>
  <c r="AQ9" i="8"/>
  <c r="BV9" i="8"/>
  <c r="CW9" i="8"/>
  <c r="DO9" i="8"/>
  <c r="EL9" i="8"/>
  <c r="AV10" i="8"/>
  <c r="BS10" i="8"/>
  <c r="CP10" i="8"/>
  <c r="DH10" i="8"/>
  <c r="EE10" i="8"/>
  <c r="AO11" i="8"/>
  <c r="BL11" i="8"/>
  <c r="CI11" i="8"/>
  <c r="DA11" i="8"/>
  <c r="DX11" i="8"/>
  <c r="AH12" i="8"/>
  <c r="BE12" i="8"/>
  <c r="CB12" i="8"/>
  <c r="CT12" i="8"/>
  <c r="DQ12" i="8"/>
  <c r="EN12" i="8"/>
  <c r="AX13" i="8"/>
  <c r="BR13" i="8"/>
  <c r="CH13" i="8"/>
  <c r="CX13" i="8"/>
  <c r="DN13" i="8"/>
  <c r="DZ13" i="8"/>
  <c r="EL13" i="8"/>
  <c r="AI14" i="8"/>
  <c r="AR14" i="8"/>
  <c r="BA14" i="8"/>
  <c r="BI14" i="8"/>
  <c r="BQ14" i="8"/>
  <c r="BY14" i="8"/>
  <c r="CG14" i="8"/>
  <c r="CO14" i="8"/>
  <c r="CW14" i="8"/>
  <c r="DE14" i="8"/>
  <c r="DM14" i="8"/>
  <c r="DU14" i="8"/>
  <c r="EC14" i="8"/>
  <c r="EK14" i="8"/>
  <c r="AL15" i="8"/>
  <c r="AT15" i="8"/>
  <c r="BB15" i="8"/>
  <c r="BJ15" i="8"/>
  <c r="BR15" i="8"/>
  <c r="BZ15" i="8"/>
  <c r="CH15" i="8"/>
  <c r="CP15" i="8"/>
  <c r="CX15" i="8"/>
  <c r="DF15" i="8"/>
  <c r="DN15" i="8"/>
  <c r="DV15" i="8"/>
  <c r="ED15" i="8"/>
  <c r="EL15" i="8"/>
  <c r="AE16" i="8"/>
  <c r="AM16" i="8"/>
  <c r="AU16" i="8"/>
  <c r="BC16" i="8"/>
  <c r="BK16" i="8"/>
  <c r="BS16" i="8"/>
  <c r="CA16" i="8"/>
  <c r="CI16" i="8"/>
  <c r="CQ16" i="8"/>
  <c r="CY16" i="8"/>
  <c r="DG16" i="8"/>
  <c r="DO16" i="8"/>
  <c r="DW16" i="8"/>
  <c r="EE16" i="8"/>
  <c r="EM16" i="8"/>
  <c r="AF17" i="8"/>
  <c r="AN17" i="8"/>
  <c r="AV17" i="8"/>
  <c r="BD17" i="8"/>
  <c r="BL17" i="8"/>
  <c r="BT17" i="8"/>
  <c r="CB17" i="8"/>
  <c r="CJ17" i="8"/>
  <c r="CR17" i="8"/>
  <c r="CZ17" i="8"/>
  <c r="DH17" i="8"/>
  <c r="DP17" i="8"/>
  <c r="DX17" i="8"/>
  <c r="EF17" i="8"/>
  <c r="EN17" i="8"/>
  <c r="AG18" i="8"/>
  <c r="AO18" i="8"/>
  <c r="AW18" i="8"/>
  <c r="CO2" i="8"/>
  <c r="BS3" i="8"/>
  <c r="DE4" i="8"/>
  <c r="BE5" i="8"/>
  <c r="EN5" i="8"/>
  <c r="CQ6" i="8"/>
  <c r="AQ7" i="8"/>
  <c r="DZ7" i="8"/>
  <c r="BO8" i="8"/>
  <c r="DM8" i="8"/>
  <c r="AY9" i="8"/>
  <c r="BW9" i="8"/>
  <c r="CX9" i="8"/>
  <c r="DU9" i="8"/>
  <c r="EM9" i="8"/>
  <c r="AE10" i="8"/>
  <c r="BB10" i="8"/>
  <c r="BT10" i="8"/>
  <c r="CQ10" i="8"/>
  <c r="DN10" i="8"/>
  <c r="EF10" i="8"/>
  <c r="AU11" i="8"/>
  <c r="BM11" i="8"/>
  <c r="CJ11" i="8"/>
  <c r="DG11" i="8"/>
  <c r="DY11" i="8"/>
  <c r="AN12" i="8"/>
  <c r="BF12" i="8"/>
  <c r="CC12" i="8"/>
  <c r="CZ12" i="8"/>
  <c r="DR12" i="8"/>
  <c r="AG13" i="8"/>
  <c r="AY13" i="8"/>
  <c r="BU13" i="8"/>
  <c r="CK13" i="8"/>
  <c r="DA13" i="8"/>
  <c r="DQ13" i="8"/>
  <c r="EA13" i="8"/>
  <c r="EM13" i="8"/>
  <c r="AJ14" i="8"/>
  <c r="AT14" i="8"/>
  <c r="BB14" i="8"/>
  <c r="BJ14" i="8"/>
  <c r="BR14" i="8"/>
  <c r="BZ14" i="8"/>
  <c r="CH14" i="8"/>
  <c r="CP14" i="8"/>
  <c r="CX14" i="8"/>
  <c r="DF14" i="8"/>
  <c r="DN14" i="8"/>
  <c r="DV14" i="8"/>
  <c r="ED14" i="8"/>
  <c r="EL14" i="8"/>
  <c r="AE15" i="8"/>
  <c r="AM15" i="8"/>
  <c r="AU15" i="8"/>
  <c r="BC15" i="8"/>
  <c r="BK15" i="8"/>
  <c r="BS15" i="8"/>
  <c r="CA15" i="8"/>
  <c r="CI15" i="8"/>
  <c r="CQ15" i="8"/>
  <c r="CY15" i="8"/>
  <c r="DG15" i="8"/>
  <c r="DO15" i="8"/>
  <c r="DW15" i="8"/>
  <c r="EE15" i="8"/>
  <c r="EM15" i="8"/>
  <c r="AF16" i="8"/>
  <c r="AN16" i="8"/>
  <c r="AV16" i="8"/>
  <c r="BD16" i="8"/>
  <c r="BL16" i="8"/>
  <c r="BT16" i="8"/>
  <c r="CB16" i="8"/>
  <c r="CJ16" i="8"/>
  <c r="CR16" i="8"/>
  <c r="CZ16" i="8"/>
  <c r="DH16" i="8"/>
  <c r="DP16" i="8"/>
  <c r="DX16" i="8"/>
  <c r="EF16" i="8"/>
  <c r="EN16" i="8"/>
  <c r="AG17" i="8"/>
  <c r="AO17" i="8"/>
  <c r="AW17" i="8"/>
  <c r="BE17" i="8"/>
  <c r="BM17" i="8"/>
  <c r="BU17" i="8"/>
  <c r="CC17" i="8"/>
  <c r="CK17" i="8"/>
  <c r="CS17" i="8"/>
  <c r="DA17" i="8"/>
  <c r="DI17" i="8"/>
  <c r="DQ17" i="8"/>
  <c r="DY17" i="8"/>
  <c r="EG17" i="8"/>
  <c r="AH18" i="8"/>
  <c r="AP18" i="8"/>
  <c r="AX18" i="8"/>
  <c r="BF18" i="8"/>
  <c r="BN18" i="8"/>
  <c r="BV18" i="8"/>
  <c r="CD18" i="8"/>
  <c r="CL18" i="8"/>
  <c r="CT18" i="8"/>
  <c r="DB18" i="8"/>
  <c r="DJ18" i="8"/>
  <c r="DR18" i="8"/>
  <c r="CP2" i="8"/>
  <c r="BX3" i="8"/>
  <c r="DG4" i="8"/>
  <c r="BJ5" i="8"/>
  <c r="CS6" i="8"/>
  <c r="AV7" i="8"/>
  <c r="EA7" i="8"/>
  <c r="BP8" i="8"/>
  <c r="DO8" i="8"/>
  <c r="AZ9" i="8"/>
  <c r="CE9" i="8"/>
  <c r="CY9" i="8"/>
  <c r="DV9" i="8"/>
  <c r="AF10" i="8"/>
  <c r="BC10" i="8"/>
  <c r="BZ10" i="8"/>
  <c r="CR10" i="8"/>
  <c r="DO10" i="8"/>
  <c r="EL10" i="8"/>
  <c r="AV11" i="8"/>
  <c r="BS11" i="8"/>
  <c r="CK11" i="8"/>
  <c r="DH11" i="8"/>
  <c r="EE11" i="8"/>
  <c r="AO12" i="8"/>
  <c r="BL12" i="8"/>
  <c r="CD12" i="8"/>
  <c r="DA12" i="8"/>
  <c r="DX12" i="8"/>
  <c r="AH13" i="8"/>
  <c r="BE13" i="8"/>
  <c r="BV13" i="8"/>
  <c r="CL13" i="8"/>
  <c r="DB13" i="8"/>
  <c r="DR13" i="8"/>
  <c r="ED13" i="8"/>
  <c r="EN13" i="8"/>
  <c r="AL14" i="8"/>
  <c r="AU14" i="8"/>
  <c r="BC14" i="8"/>
  <c r="BK14" i="8"/>
  <c r="BS14" i="8"/>
  <c r="CA14" i="8"/>
  <c r="CI14" i="8"/>
  <c r="CQ14" i="8"/>
  <c r="CY14" i="8"/>
  <c r="DG14" i="8"/>
  <c r="DO14" i="8"/>
  <c r="DW14" i="8"/>
  <c r="EE14" i="8"/>
  <c r="EM14" i="8"/>
  <c r="AF15" i="8"/>
  <c r="AN15" i="8"/>
  <c r="AV15" i="8"/>
  <c r="BD15" i="8"/>
  <c r="BL15" i="8"/>
  <c r="BT15" i="8"/>
  <c r="CB15" i="8"/>
  <c r="CJ15" i="8"/>
  <c r="CR15" i="8"/>
  <c r="CZ15" i="8"/>
  <c r="DH15" i="8"/>
  <c r="DP15" i="8"/>
  <c r="DX15" i="8"/>
  <c r="EF15" i="8"/>
  <c r="EN15" i="8"/>
  <c r="AG16" i="8"/>
  <c r="AO16" i="8"/>
  <c r="AW16" i="8"/>
  <c r="BE16" i="8"/>
  <c r="BM16" i="8"/>
  <c r="BU16" i="8"/>
  <c r="CC16" i="8"/>
  <c r="CK16" i="8"/>
  <c r="CS16" i="8"/>
  <c r="DA16" i="8"/>
  <c r="DI16" i="8"/>
  <c r="DQ16" i="8"/>
  <c r="DY16" i="8"/>
  <c r="EG16" i="8"/>
  <c r="AH17" i="8"/>
  <c r="AP17" i="8"/>
  <c r="AX17" i="8"/>
  <c r="BF17" i="8"/>
  <c r="BN17" i="8"/>
  <c r="BV17" i="8"/>
  <c r="CD17" i="8"/>
  <c r="CL17" i="8"/>
  <c r="CT17" i="8"/>
  <c r="DB17" i="8"/>
  <c r="DJ17" i="8"/>
  <c r="DR17" i="8"/>
  <c r="DZ17" i="8"/>
  <c r="EH17" i="8"/>
  <c r="AI18" i="8"/>
  <c r="AQ18" i="8"/>
  <c r="AY18" i="8"/>
  <c r="BG18" i="8"/>
  <c r="BO18" i="8"/>
  <c r="BW18" i="8"/>
  <c r="CE18" i="8"/>
  <c r="CM18" i="8"/>
  <c r="CU18" i="8"/>
  <c r="DC18" i="8"/>
  <c r="DK18" i="8"/>
  <c r="DS18" i="8"/>
  <c r="EA18" i="8"/>
  <c r="EI18" i="8"/>
  <c r="DU2" i="8"/>
  <c r="CP3" i="8"/>
  <c r="AS4" i="8"/>
  <c r="DX4" i="8"/>
  <c r="CB5" i="8"/>
  <c r="AE6" i="8"/>
  <c r="DJ6" i="8"/>
  <c r="BN7" i="8"/>
  <c r="CA8" i="8"/>
  <c r="EA8" i="8"/>
  <c r="BA9" i="8"/>
  <c r="CF9" i="8"/>
  <c r="DE9" i="8"/>
  <c r="DW9" i="8"/>
  <c r="AL10" i="8"/>
  <c r="BD10" i="8"/>
  <c r="CA10" i="8"/>
  <c r="CX10" i="8"/>
  <c r="DP10" i="8"/>
  <c r="EM10" i="8"/>
  <c r="AE11" i="8"/>
  <c r="AW11" i="8"/>
  <c r="BT11" i="8"/>
  <c r="CQ11" i="8"/>
  <c r="DI11" i="8"/>
  <c r="EF11" i="8"/>
  <c r="AP12" i="8"/>
  <c r="BM12" i="8"/>
  <c r="CJ12" i="8"/>
  <c r="DB12" i="8"/>
  <c r="DY12" i="8"/>
  <c r="AI13" i="8"/>
  <c r="BF13" i="8"/>
  <c r="BW13" i="8"/>
  <c r="CM13" i="8"/>
  <c r="DC13" i="8"/>
  <c r="DS13" i="8"/>
  <c r="EE13" i="8"/>
  <c r="AM14" i="8"/>
  <c r="AV14" i="8"/>
  <c r="BD14" i="8"/>
  <c r="BL14" i="8"/>
  <c r="BT14" i="8"/>
  <c r="CB14" i="8"/>
  <c r="CJ14" i="8"/>
  <c r="CR14" i="8"/>
  <c r="CZ14" i="8"/>
  <c r="DH14" i="8"/>
  <c r="DP14" i="8"/>
  <c r="DX14" i="8"/>
  <c r="EF14" i="8"/>
  <c r="EN14" i="8"/>
  <c r="AG15" i="8"/>
  <c r="AO15" i="8"/>
  <c r="AW15" i="8"/>
  <c r="BE15" i="8"/>
  <c r="BM15" i="8"/>
  <c r="BU15" i="8"/>
  <c r="CC15" i="8"/>
  <c r="CK15" i="8"/>
  <c r="CS15" i="8"/>
  <c r="DA15" i="8"/>
  <c r="DI15" i="8"/>
  <c r="DQ15" i="8"/>
  <c r="DY15" i="8"/>
  <c r="EG15" i="8"/>
  <c r="AH16" i="8"/>
  <c r="AP16" i="8"/>
  <c r="AX16" i="8"/>
  <c r="BF16" i="8"/>
  <c r="BN16" i="8"/>
  <c r="BV16" i="8"/>
  <c r="CD16" i="8"/>
  <c r="CL16" i="8"/>
  <c r="CT16" i="8"/>
  <c r="DB16" i="8"/>
  <c r="DJ16" i="8"/>
  <c r="DR16" i="8"/>
  <c r="DZ16" i="8"/>
  <c r="EH16" i="8"/>
  <c r="AI17" i="8"/>
  <c r="AQ17" i="8"/>
  <c r="AY17" i="8"/>
  <c r="BG17" i="8"/>
  <c r="BO17" i="8"/>
  <c r="BW17" i="8"/>
  <c r="CE17" i="8"/>
  <c r="CM17" i="8"/>
  <c r="CU17" i="8"/>
  <c r="DC17" i="8"/>
  <c r="DN3" i="8"/>
  <c r="BQ4" i="8"/>
  <c r="CZ5" i="8"/>
  <c r="BC6" i="8"/>
  <c r="EH6" i="8"/>
  <c r="CL7" i="8"/>
  <c r="AJ8" i="8"/>
  <c r="CO8" i="8"/>
  <c r="AN9" i="8"/>
  <c r="BL9" i="8"/>
  <c r="CO9" i="8"/>
  <c r="DM9" i="8"/>
  <c r="EE9" i="8"/>
  <c r="AT10" i="8"/>
  <c r="BL10" i="8"/>
  <c r="CI10" i="8"/>
  <c r="DF10" i="8"/>
  <c r="DX10" i="8"/>
  <c r="AM11" i="8"/>
  <c r="BE11" i="8"/>
  <c r="CB11" i="8"/>
  <c r="CY11" i="8"/>
  <c r="DQ11" i="8"/>
  <c r="EN11" i="8"/>
  <c r="AF12" i="8"/>
  <c r="AX12" i="8"/>
  <c r="BU12" i="8"/>
  <c r="DV2" i="8"/>
  <c r="CC5" i="8"/>
  <c r="BI9" i="8"/>
  <c r="CY10" i="8"/>
  <c r="EG12" i="8"/>
  <c r="EH13" i="8"/>
  <c r="CT14" i="8"/>
  <c r="BP15" i="8"/>
  <c r="BI16" i="8"/>
  <c r="BY17" i="8"/>
  <c r="BR18" i="8"/>
  <c r="EC18" i="8"/>
  <c r="AU19" i="8"/>
  <c r="CQ19" i="8"/>
  <c r="EM19" i="8"/>
  <c r="CX5" i="8"/>
  <c r="AI8" i="8"/>
  <c r="BJ9" i="8"/>
  <c r="CZ10" i="8"/>
  <c r="BD11" i="8"/>
  <c r="EM11" i="8"/>
  <c r="CL12" i="8"/>
  <c r="BN13" i="8"/>
  <c r="DI13" i="8"/>
  <c r="AG14" i="8"/>
  <c r="BF14" i="8"/>
  <c r="CC14" i="8"/>
  <c r="CU14" i="8"/>
  <c r="DR14" i="8"/>
  <c r="AY15" i="8"/>
  <c r="BV15" i="8"/>
  <c r="CN15" i="8"/>
  <c r="DK15" i="8"/>
  <c r="EH15" i="8"/>
  <c r="AR16" i="8"/>
  <c r="BO16" i="8"/>
  <c r="CG16" i="8"/>
  <c r="DD16" i="8"/>
  <c r="EA16" i="8"/>
  <c r="AK17" i="8"/>
  <c r="BH17" i="8"/>
  <c r="BZ17" i="8"/>
  <c r="CW17" i="8"/>
  <c r="DN17" i="8"/>
  <c r="ED17" i="8"/>
  <c r="AE18" i="8"/>
  <c r="AU18" i="8"/>
  <c r="BI18" i="8"/>
  <c r="BS18" i="8"/>
  <c r="CC18" i="8"/>
  <c r="CO18" i="8"/>
  <c r="CY18" i="8"/>
  <c r="DI18" i="8"/>
  <c r="DU18" i="8"/>
  <c r="ED18" i="8"/>
  <c r="EM18" i="8"/>
  <c r="AF19" i="8"/>
  <c r="AN19" i="8"/>
  <c r="AV19" i="8"/>
  <c r="BD19" i="8"/>
  <c r="BL19" i="8"/>
  <c r="BT19" i="8"/>
  <c r="CB19" i="8"/>
  <c r="CJ19" i="8"/>
  <c r="CR19" i="8"/>
  <c r="CZ19" i="8"/>
  <c r="DH19" i="8"/>
  <c r="DP19" i="8"/>
  <c r="DX19" i="8"/>
  <c r="EF19" i="8"/>
  <c r="EN19" i="8"/>
  <c r="BO7" i="8"/>
  <c r="DO11" i="8"/>
  <c r="EF13" i="8"/>
  <c r="CM14" i="8"/>
  <c r="CF15" i="8"/>
  <c r="BG16" i="8"/>
  <c r="DK17" i="8"/>
  <c r="BP18" i="8"/>
  <c r="DP18" i="8"/>
  <c r="BY19" i="8"/>
  <c r="DM19" i="8"/>
  <c r="CJ7" i="8"/>
  <c r="AG11" i="8"/>
  <c r="BG13" i="8"/>
  <c r="AY14" i="8"/>
  <c r="CL15" i="8"/>
  <c r="AK16" i="8"/>
  <c r="DT16" i="8"/>
  <c r="CP17" i="8"/>
  <c r="AS18" i="8"/>
  <c r="CA18" i="8"/>
  <c r="EB18" i="8"/>
  <c r="BR19" i="8"/>
  <c r="DF19" i="8"/>
  <c r="BC11" i="8"/>
  <c r="AF14" i="8"/>
  <c r="EC17" i="8"/>
  <c r="CB18" i="8"/>
  <c r="EL18" i="8"/>
  <c r="BC19" i="8"/>
  <c r="CY19" i="8"/>
  <c r="CQ3" i="8"/>
  <c r="AG6" i="8"/>
  <c r="CC8" i="8"/>
  <c r="CG9" i="8"/>
  <c r="AM10" i="8"/>
  <c r="DV10" i="8"/>
  <c r="BU11" i="8"/>
  <c r="CR12" i="8"/>
  <c r="BZ13" i="8"/>
  <c r="DJ13" i="8"/>
  <c r="AN14" i="8"/>
  <c r="BG14" i="8"/>
  <c r="CD14" i="8"/>
  <c r="DA14" i="8"/>
  <c r="DS14" i="8"/>
  <c r="AH15" i="8"/>
  <c r="AZ15" i="8"/>
  <c r="BW15" i="8"/>
  <c r="CT15" i="8"/>
  <c r="DL15" i="8"/>
  <c r="EI15" i="8"/>
  <c r="AS16" i="8"/>
  <c r="BP16" i="8"/>
  <c r="CM16" i="8"/>
  <c r="DE16" i="8"/>
  <c r="EB16" i="8"/>
  <c r="AL17" i="8"/>
  <c r="BI17" i="8"/>
  <c r="CF17" i="8"/>
  <c r="CX17" i="8"/>
  <c r="DS17" i="8"/>
  <c r="EI17" i="8"/>
  <c r="AJ18" i="8"/>
  <c r="AZ18" i="8"/>
  <c r="BJ18" i="8"/>
  <c r="BT18" i="8"/>
  <c r="CF18" i="8"/>
  <c r="CP18" i="8"/>
  <c r="CZ18" i="8"/>
  <c r="DL18" i="8"/>
  <c r="DV18" i="8"/>
  <c r="EE18" i="8"/>
  <c r="EN18" i="8"/>
  <c r="AG19" i="8"/>
  <c r="AO19" i="8"/>
  <c r="AW19" i="8"/>
  <c r="BE19" i="8"/>
  <c r="BM19" i="8"/>
  <c r="BU19" i="8"/>
  <c r="CC19" i="8"/>
  <c r="CK19" i="8"/>
  <c r="CS19" i="8"/>
  <c r="DA19" i="8"/>
  <c r="DI19" i="8"/>
  <c r="DQ19" i="8"/>
  <c r="DY19" i="8"/>
  <c r="EG19" i="8"/>
  <c r="EC4" i="8"/>
  <c r="BN12" i="8"/>
  <c r="EG14" i="8"/>
  <c r="DC15" i="8"/>
  <c r="BY16" i="8"/>
  <c r="AZ17" i="8"/>
  <c r="EA17" i="8"/>
  <c r="BD18" i="8"/>
  <c r="DF18" i="8"/>
  <c r="BI19" i="8"/>
  <c r="CW19" i="8"/>
  <c r="EK19" i="8"/>
  <c r="DP11" i="8"/>
  <c r="CT13" i="8"/>
  <c r="BV14" i="8"/>
  <c r="DK14" i="8"/>
  <c r="BO15" i="8"/>
  <c r="CW16" i="8"/>
  <c r="BA17" i="8"/>
  <c r="BQ18" i="8"/>
  <c r="DG18" i="8"/>
  <c r="BJ19" i="8"/>
  <c r="CX19" i="8"/>
  <c r="EL19" i="8"/>
  <c r="CK12" i="8"/>
  <c r="BE14" i="8"/>
  <c r="AX15" i="8"/>
  <c r="AQ16" i="8"/>
  <c r="AJ17" i="8"/>
  <c r="CN18" i="8"/>
  <c r="BK19" i="8"/>
  <c r="DG19" i="8"/>
  <c r="DL3" i="8"/>
  <c r="AX6" i="8"/>
  <c r="CN8" i="8"/>
  <c r="CN9" i="8"/>
  <c r="AN10" i="8"/>
  <c r="DW10" i="8"/>
  <c r="CA11" i="8"/>
  <c r="DH12" i="8"/>
  <c r="CC13" i="8"/>
  <c r="DV13" i="8"/>
  <c r="AO14" i="8"/>
  <c r="BM14" i="8"/>
  <c r="CE14" i="8"/>
  <c r="DB14" i="8"/>
  <c r="DY14" i="8"/>
  <c r="AI15" i="8"/>
  <c r="BF15" i="8"/>
  <c r="BX15" i="8"/>
  <c r="CU15" i="8"/>
  <c r="DR15" i="8"/>
  <c r="EJ15" i="8"/>
  <c r="AY16" i="8"/>
  <c r="BQ16" i="8"/>
  <c r="CN16" i="8"/>
  <c r="DK16" i="8"/>
  <c r="EC16" i="8"/>
  <c r="AR17" i="8"/>
  <c r="BJ17" i="8"/>
  <c r="CG17" i="8"/>
  <c r="DD17" i="8"/>
  <c r="DT17" i="8"/>
  <c r="EJ17" i="8"/>
  <c r="AK18" i="8"/>
  <c r="BA18" i="8"/>
  <c r="BK18" i="8"/>
  <c r="BU18" i="8"/>
  <c r="CG18" i="8"/>
  <c r="CQ18" i="8"/>
  <c r="DA18" i="8"/>
  <c r="DM18" i="8"/>
  <c r="DW18" i="8"/>
  <c r="EF18" i="8"/>
  <c r="AH19" i="8"/>
  <c r="AP19" i="8"/>
  <c r="AX19" i="8"/>
  <c r="BF19" i="8"/>
  <c r="BN19" i="8"/>
  <c r="BV19" i="8"/>
  <c r="CD19" i="8"/>
  <c r="CL19" i="8"/>
  <c r="CT19" i="8"/>
  <c r="DB19" i="8"/>
  <c r="DJ19" i="8"/>
  <c r="DR19" i="8"/>
  <c r="DZ19" i="8"/>
  <c r="EH19" i="8"/>
  <c r="CB10" i="8"/>
  <c r="AQ13" i="8"/>
  <c r="BU14" i="8"/>
  <c r="AQ15" i="8"/>
  <c r="DS16" i="8"/>
  <c r="CO17" i="8"/>
  <c r="AR18" i="8"/>
  <c r="CV18" i="8"/>
  <c r="BA19" i="8"/>
  <c r="CO19" i="8"/>
  <c r="EC19" i="8"/>
  <c r="DL17" i="8"/>
  <c r="DQ18" i="8"/>
  <c r="AT19" i="8"/>
  <c r="CH19" i="8"/>
  <c r="DV19" i="8"/>
  <c r="DF13" i="8"/>
  <c r="EI14" i="8"/>
  <c r="EB15" i="8"/>
  <c r="DU16" i="8"/>
  <c r="DM17" i="8"/>
  <c r="BH18" i="8"/>
  <c r="DH18" i="8"/>
  <c r="AE19" i="8"/>
  <c r="CI19" i="8"/>
  <c r="EE19" i="8"/>
  <c r="AU4" i="8"/>
  <c r="DO6" i="8"/>
  <c r="EB8" i="8"/>
  <c r="DF9" i="8"/>
  <c r="BJ10" i="8"/>
  <c r="EN10" i="8"/>
  <c r="CR11" i="8"/>
  <c r="AV12" i="8"/>
  <c r="DI12" i="8"/>
  <c r="AO13" i="8"/>
  <c r="CD13" i="8"/>
  <c r="DW13" i="8"/>
  <c r="AP14" i="8"/>
  <c r="BN14" i="8"/>
  <c r="CK14" i="8"/>
  <c r="DC14" i="8"/>
  <c r="DZ14" i="8"/>
  <c r="AJ15" i="8"/>
  <c r="BG15" i="8"/>
  <c r="CD15" i="8"/>
  <c r="CV15" i="8"/>
  <c r="DS15" i="8"/>
  <c r="AZ16" i="8"/>
  <c r="BW16" i="8"/>
  <c r="CO16" i="8"/>
  <c r="DL16" i="8"/>
  <c r="EI16" i="8"/>
  <c r="AS17" i="8"/>
  <c r="BP17" i="8"/>
  <c r="CH17" i="8"/>
  <c r="DE17" i="8"/>
  <c r="DU17" i="8"/>
  <c r="EK17" i="8"/>
  <c r="AL18" i="8"/>
  <c r="BB18" i="8"/>
  <c r="BL18" i="8"/>
  <c r="BX18" i="8"/>
  <c r="CH18" i="8"/>
  <c r="CR18" i="8"/>
  <c r="DD18" i="8"/>
  <c r="DN18" i="8"/>
  <c r="DX18" i="8"/>
  <c r="EG18" i="8"/>
  <c r="AI19" i="8"/>
  <c r="AQ19" i="8"/>
  <c r="AY19" i="8"/>
  <c r="BG19" i="8"/>
  <c r="BO19" i="8"/>
  <c r="BW19" i="8"/>
  <c r="CE19" i="8"/>
  <c r="CM19" i="8"/>
  <c r="CU19" i="8"/>
  <c r="DC19" i="8"/>
  <c r="DK19" i="8"/>
  <c r="DS19" i="8"/>
  <c r="EA19" i="8"/>
  <c r="EI19" i="8"/>
  <c r="DZ12" i="8"/>
  <c r="AX14" i="8"/>
  <c r="DZ15" i="8"/>
  <c r="CV16" i="8"/>
  <c r="BR17" i="8"/>
  <c r="CJ18" i="8"/>
  <c r="EJ18" i="8"/>
  <c r="AS19" i="8"/>
  <c r="CG19" i="8"/>
  <c r="DU19" i="8"/>
  <c r="ED9" i="8"/>
  <c r="BT12" i="8"/>
  <c r="EG13" i="8"/>
  <c r="CS14" i="8"/>
  <c r="AR15" i="8"/>
  <c r="EA15" i="8"/>
  <c r="CE16" i="8"/>
  <c r="EB17" i="8"/>
  <c r="BE18" i="8"/>
  <c r="CW18" i="8"/>
  <c r="BB19" i="8"/>
  <c r="CP19" i="8"/>
  <c r="ED19" i="8"/>
  <c r="EG11" i="8"/>
  <c r="BW14" i="8"/>
  <c r="CM15" i="8"/>
  <c r="CF16" i="8"/>
  <c r="BB17" i="8"/>
  <c r="CX18" i="8"/>
  <c r="BS19" i="8"/>
  <c r="DO19" i="8"/>
  <c r="BL4" i="8"/>
  <c r="EG6" i="8"/>
  <c r="EM8" i="8"/>
  <c r="DG9" i="8"/>
  <c r="BK10" i="8"/>
  <c r="CS11" i="8"/>
  <c r="AW12" i="8"/>
  <c r="DJ12" i="8"/>
  <c r="AP13" i="8"/>
  <c r="CP13" i="8"/>
  <c r="DX13" i="8"/>
  <c r="AW14" i="8"/>
  <c r="BO14" i="8"/>
  <c r="CL14" i="8"/>
  <c r="DI14" i="8"/>
  <c r="EA14" i="8"/>
  <c r="AP15" i="8"/>
  <c r="BH15" i="8"/>
  <c r="CE15" i="8"/>
  <c r="DB15" i="8"/>
  <c r="DT15" i="8"/>
  <c r="AI16" i="8"/>
  <c r="BA16" i="8"/>
  <c r="BX16" i="8"/>
  <c r="CU16" i="8"/>
  <c r="DM16" i="8"/>
  <c r="EJ16" i="8"/>
  <c r="AT17" i="8"/>
  <c r="BQ17" i="8"/>
  <c r="CN17" i="8"/>
  <c r="DF17" i="8"/>
  <c r="DV17" i="8"/>
  <c r="EL17" i="8"/>
  <c r="AM18" i="8"/>
  <c r="BC18" i="8"/>
  <c r="BM18" i="8"/>
  <c r="BY18" i="8"/>
  <c r="CI18" i="8"/>
  <c r="CS18" i="8"/>
  <c r="DE18" i="8"/>
  <c r="DO18" i="8"/>
  <c r="DY18" i="8"/>
  <c r="EH18" i="8"/>
  <c r="AJ19" i="8"/>
  <c r="AR19" i="8"/>
  <c r="AZ19" i="8"/>
  <c r="BH19" i="8"/>
  <c r="BP19" i="8"/>
  <c r="BX19" i="8"/>
  <c r="CF19" i="8"/>
  <c r="CN19" i="8"/>
  <c r="CV19" i="8"/>
  <c r="DD19" i="8"/>
  <c r="DL19" i="8"/>
  <c r="DT19" i="8"/>
  <c r="EB19" i="8"/>
  <c r="EJ19" i="8"/>
  <c r="EC9" i="8"/>
  <c r="AF11" i="8"/>
  <c r="CS13" i="8"/>
  <c r="DJ14" i="8"/>
  <c r="BN15" i="8"/>
  <c r="AJ16" i="8"/>
  <c r="EK16" i="8"/>
  <c r="BZ18" i="8"/>
  <c r="DZ18" i="8"/>
  <c r="AK19" i="8"/>
  <c r="BQ19" i="8"/>
  <c r="DE19" i="8"/>
  <c r="AF9" i="8"/>
  <c r="CH10" i="8"/>
  <c r="EF12" i="8"/>
  <c r="AE14" i="8"/>
  <c r="EH14" i="8"/>
  <c r="DD15" i="8"/>
  <c r="BH16" i="8"/>
  <c r="BX17" i="8"/>
  <c r="CK18" i="8"/>
  <c r="EK18" i="8"/>
  <c r="AL19" i="8"/>
  <c r="BZ19" i="8"/>
  <c r="DN19" i="8"/>
  <c r="BM13" i="8"/>
  <c r="DQ14" i="8"/>
  <c r="DJ15" i="8"/>
  <c r="DC16" i="8"/>
  <c r="CV17" i="8"/>
  <c r="AT18" i="8"/>
  <c r="DT18" i="8"/>
  <c r="AM19" i="8"/>
  <c r="CA19" i="8"/>
  <c r="DW19" i="8"/>
  <c r="AD3" i="8"/>
  <c r="AD11" i="8"/>
  <c r="AD19" i="8"/>
  <c r="AD18" i="8"/>
  <c r="AD4" i="8"/>
  <c r="AD12" i="8"/>
  <c r="AD5" i="8"/>
  <c r="AD13" i="8"/>
  <c r="AD10" i="8"/>
  <c r="AD6" i="8"/>
  <c r="AD14" i="8"/>
  <c r="AD7" i="8"/>
  <c r="AD15" i="8"/>
  <c r="AD17" i="8"/>
  <c r="AD8" i="8"/>
  <c r="AD16" i="8"/>
  <c r="AD9" i="8"/>
  <c r="AD2" i="8"/>
  <c r="Q96" i="7" l="1"/>
  <c r="Q178" i="7"/>
  <c r="Q261" i="7"/>
  <c r="Q284" i="7"/>
  <c r="Q347" i="7"/>
  <c r="Q358" i="7"/>
  <c r="Q401" i="7"/>
  <c r="Q430" i="7"/>
  <c r="Q454" i="7"/>
  <c r="Q536" i="7"/>
  <c r="Q593" i="7"/>
  <c r="Q674" i="7"/>
  <c r="Q787" i="7"/>
  <c r="Q817" i="7"/>
  <c r="Q837" i="7"/>
  <c r="Q911" i="7"/>
  <c r="Q1004" i="7"/>
  <c r="Q1041" i="7"/>
  <c r="Q1210" i="7"/>
  <c r="Q1412" i="7"/>
  <c r="Q1450" i="7"/>
  <c r="Q1510" i="7"/>
  <c r="Q1618" i="7"/>
  <c r="Q1646" i="7"/>
  <c r="Q1689" i="7"/>
  <c r="Q1842" i="7"/>
  <c r="Q2042" i="7"/>
  <c r="Q2052" i="7"/>
  <c r="Q2058" i="7"/>
  <c r="Q2122" i="7"/>
  <c r="Q2255" i="7"/>
  <c r="Q2287" i="7"/>
  <c r="Q2325" i="7"/>
  <c r="Q2383" i="7"/>
  <c r="Q2415" i="7"/>
  <c r="Q2465" i="7"/>
  <c r="Q2525" i="7"/>
  <c r="Q2574" i="7"/>
  <c r="Q2595" i="7"/>
  <c r="Q2621" i="7"/>
  <c r="Q2626" i="7"/>
  <c r="Q2679" i="7"/>
  <c r="Q2694" i="7"/>
  <c r="Q2758" i="7"/>
  <c r="Q2762" i="7"/>
  <c r="Q2784" i="7"/>
  <c r="Q2924" i="7"/>
  <c r="Q3004" i="7"/>
  <c r="Q3286" i="7"/>
  <c r="Q3388" i="7"/>
  <c r="Q3421" i="7"/>
  <c r="Q3438" i="7"/>
  <c r="Q3459" i="7"/>
  <c r="Q3486" i="7"/>
  <c r="Q3590" i="7"/>
  <c r="Q3746" i="7"/>
  <c r="Q3759" i="7"/>
  <c r="Q3800" i="7"/>
  <c r="Q3881" i="7"/>
  <c r="Q3950" i="7"/>
  <c r="Q3962" i="7"/>
  <c r="Q3975" i="7"/>
  <c r="Q3988" i="7"/>
  <c r="Q3992" i="7"/>
  <c r="Q4034" i="7"/>
  <c r="Q4045" i="7"/>
  <c r="Q4172" i="7"/>
  <c r="Q4194" i="7"/>
  <c r="Q4229" i="7"/>
  <c r="Q4243" i="7"/>
  <c r="Q4266" i="7"/>
  <c r="Q4411" i="7"/>
  <c r="Q4455" i="7"/>
  <c r="Q4510" i="7"/>
  <c r="Q4535" i="7"/>
  <c r="Q4635" i="7"/>
  <c r="Q4656" i="7"/>
  <c r="Q4682" i="7"/>
  <c r="Q4746" i="7"/>
  <c r="Q4766" i="7"/>
  <c r="Q4807" i="7"/>
  <c r="Q4840" i="7"/>
  <c r="Q4843" i="7"/>
  <c r="Q4856" i="7"/>
</calcChain>
</file>

<file path=xl/sharedStrings.xml><?xml version="1.0" encoding="utf-8"?>
<sst xmlns="http://schemas.openxmlformats.org/spreadsheetml/2006/main" count="60496" uniqueCount="18680">
  <si>
    <t>Please choose the city you wish to explore</t>
  </si>
  <si>
    <t>Please choose a restaurant that you already like</t>
  </si>
  <si>
    <t>Mexican</t>
  </si>
  <si>
    <t>Burgers</t>
  </si>
  <si>
    <t>Gastropubs</t>
  </si>
  <si>
    <t>['love', 'awesom', 'favorit', 'amaz', 'fantast', 'everi', 'year', 'staff', 'ever', 'famili', 'best', 'definit', '10', 'vega', 'serv', 'everyth', 'friendli', 'plenti', 'excel', 'delici', 'alway', 'around', 'loung', 'new', 'start']</t>
  </si>
  <si>
    <t>Las Vegas</t>
  </si>
  <si>
    <t>The Peppermill Restaurant &amp; Fireside Lounge</t>
  </si>
  <si>
    <t>XXW_OFaYQkkGOGniujZFHg</t>
  </si>
  <si>
    <t>['everi', 'awesom', 'ever', 'best', 'amaz', 'must', 'trip', 'perfectli', 'incred', 'made', 'perfect', 'also', 'highli', 'delici', 'love', 'crispi', 'sun', 'cooki', 'second', 'fun', 'eaten', 'boyfriend', 'bamboozl', 'oh', 'world']</t>
  </si>
  <si>
    <t>Holsteins Shakes and Buns</t>
  </si>
  <si>
    <t>P7pxQFqr7yBKMMI2J51udw</t>
  </si>
  <si>
    <t>['amaz', 'perfect', 'best', 'everyth', 'delici', 'ever', 'everi', 'great', 'awesom', 'melt', 'well', 'make', 'fantast', 'sure', 'worth', 'toffe', 'vega', 'must', 'absolut', 'thank', 'favorit', 'dine', 'experi', '__exclamation__', 'stuf']</t>
  </si>
  <si>
    <t>Gordon Ramsay Steak</t>
  </si>
  <si>
    <t>OETh78qcgDltvHULowwhJg</t>
  </si>
  <si>
    <t>['amaz', 'perfect', 'top', 'fantast', 'best', 'everi', 'know', 'got', 'highli', 'awesom', 'knowledg', 'favorit', 'ever', 'incred', 'worth', 'cake', 'bite', 'everyth', 'vega', 'must', 'start', 'desert', 'mouth', 'wow', 'delici']</t>
  </si>
  <si>
    <t>Mesa Grill</t>
  </si>
  <si>
    <t>XZbuPXdyA0ZtTu3AzqtQhg</t>
  </si>
  <si>
    <t>['best', 'amaz', 'ever', 'vega', '5', 'perfect', 'must', 'excel', 'everyon', 'awesom', 'fast', 'bomb', 'sure', 'fantast', 'place', 'favorit', 'glad', 'omg', 'delici', 'truffl', 'super', 'miyagi', 'wow', 'bachi', 'wish']</t>
  </si>
  <si>
    <t>Bachi Burger</t>
  </si>
  <si>
    <t>7sPNbCx7vGAaH7SbNPZ6oA</t>
  </si>
  <si>
    <t>['amaz', 'fresh', 'awesom', 'ever', 'best', 'delici', 'everi', 'town', 'love', 'everyth', 'fantast', 'excel', 'made', 'word', 'drive', 'must', 'favorit', 'staff', 'beauti', 'wonder', 'worth', 'vega', 'perfectli', 'die', 'busi']</t>
  </si>
  <si>
    <t>Hash House A Go Go</t>
  </si>
  <si>
    <t>g8OnV26ywJlZpezdBnOWUQ</t>
  </si>
  <si>
    <t>['best', 'excel', 'amaz', 'favorit', 'bomb', 'ate', 'awesom', 'delici', 'must', 'ever', 'style', 'fantast', 'deal', 'top', 'definit', 'spot', 'perfect', 'love', 'day', 'lv', 'sure', 'outstand', 'wife', 'prime', 'realli']</t>
  </si>
  <si>
    <t>Gangnam Asian BBQ Dining</t>
  </si>
  <si>
    <t>hihud--QRriCYZw1zZvW4g</t>
  </si>
  <si>
    <t>['love', 'best', 'amaz', 'great', 'parti', 'mani', 'girl', 'pool', 'alway', 'clean', 'upgrad', 'made', 'club', 'everi', 'vega', 'life', 'everyth', 'tabl', 'servic', 'highli', 'free', 'quick', 'beauti', 'ye', 'veri']</t>
  </si>
  <si>
    <t>MGM Grand Hotel</t>
  </si>
  <si>
    <t>El4FC8jcawUVgw_0EIcbaQ</t>
  </si>
  <si>
    <t>['amaz', 'perfect', 'best', 'ever', 'favorit', 'everi', 'mouth', 'recommend', 'thank', 'excel', 'soft', 'happi', 'get', 'sauc', 'awesom', 'next', 'wonder', 'without', 'perfectli', 'experi', 'live', 'delici', 'staff', 'husband', 'day']</t>
  </si>
  <si>
    <t>Bouchon at the Venezia Tower</t>
  </si>
  <si>
    <t>rcaPajgKOJC2vo_l3xa42A</t>
  </si>
  <si>
    <t>['best', 'amaz', 'love', 'outsid', 'ever', 'perfect', 'awesom', 'everi', 'must', 'new', 'excel', 'oh', 'even', 'serious', 'sign', 'open', 'omg', 'delici', 'mouth', 'worth', 'heaven', 'alway', 'go', 'gambl', 'dream']</t>
  </si>
  <si>
    <t>Secret Pizza</t>
  </si>
  <si>
    <t>iCQpiavjjPzJ5_3gPD5Ebg</t>
  </si>
  <si>
    <t>['awesom', 'amaz', 'delici', 'everyth', 'hand', 'best', 'ever', 'excel', 'wonder', 'everi', 'alway', 'other', 'need', 'la', 'worth', 'woke', 'come', 'yum', 'everyon', 'omg', 'top', 'fresh', 'love', 'buffett', 'even']</t>
  </si>
  <si>
    <t>The Buffet at Bellagio</t>
  </si>
  <si>
    <t>ujHiaprwCQ5ewziu0Vi9rw</t>
  </si>
  <si>
    <t>['best', 'everi', 'thailand', 'amaz', 'highli', 'perfect', 'fantast', 'ever', 'incred', 'live', 'love', 'fresh', 'simpli', 'die', 'truli', 'anyth', 'oh', 'northern', 'everyth', 'hand', 'sauc', 'guy', 'chef', 'favorit', 'chow']</t>
  </si>
  <si>
    <t>Lotus of Siam</t>
  </si>
  <si>
    <t>KskYqH1Bi7Z_61pH6Om8pg</t>
  </si>
  <si>
    <t>['everyth', 'amaz', 'love', 'favorit', 'best', 'vega', 'make', 'well', 'also', 'ever', 'fantast', 'far', 'vegan', 'delici', 'everi', 'area', 'room', 'desert', 'fanci', 'get', 'mani', 'atmospher', 'next', 'made', 'perfect']</t>
  </si>
  <si>
    <t>The Buffet</t>
  </si>
  <si>
    <t>2weQS-RnoOBhb1KsHKyoSQ</t>
  </si>
  <si>
    <t>['best', 'perfect', 'amaz', 'vega', 'delici', 'top', 'awesom', 'excel', 'love', 'treat', 'yummi', 'omg', 'worth', 'thank', 'visit', 'great', 'everyth', 'come', 'finish', 'absolut', 'must', 'made', 'everi', 'eat', 'quick']</t>
  </si>
  <si>
    <t>Serendipity 3</t>
  </si>
  <si>
    <t>eoHdUeQDNgQ6WYEnP2aiRw</t>
  </si>
  <si>
    <t>['amaz', 'everi', 'best', 'delici', 'excel', 'favorit', 'awesom', 'worth', 'wonder', 'usual', 'great', 'love', 'eaten', 'wish', 'recommend', 'vega', 'dinner', 'right', 'stop', 'fast', 'word', 'husband', 'heaven', 'must', 'finish']</t>
  </si>
  <si>
    <t>f4x1YBxkLrZg652xt2KR5g</t>
  </si>
  <si>
    <t>['best', 'amaz', 'perfect', 'absolut', 'thanksgiv', 'mouth', 'everi', 'life', 'awesom', 'ever', '5', 'damn', 'fresh', '7', 'trip', 'love', 'highli', 'serious', 'perfectli', 'excel', 'soft', 'yet', 'weekend', 'friendli', 'let']</t>
  </si>
  <si>
    <t>Earl of Sandwich</t>
  </si>
  <si>
    <t>DkYS3arLOhA8si5uUEmHOw</t>
  </si>
  <si>
    <t>['everi', 'perfect', 'best', 'amaz', 'perfectli', 'ever', 'life', 'awesom', 'highli', 'excel', 'incred', 'vega', 'recommend', 'everyth', 'fantast', 'mouth', 'absolut', 'share', 'hand', 'big', 'must', 'finish', 'delici', 'fresh', 'full']</t>
  </si>
  <si>
    <t>Gordon Ramsay BurGR</t>
  </si>
  <si>
    <t>cYwJA2A6I12KNkm2rtXd5g</t>
  </si>
  <si>
    <t>['best', 'amaz', 'everi', 'favorit', 'wonder', 'must', 'ever', 'thank', 'fantast', 'well', 'incred', 'la', 'start', 'friendli', 'room', 'serious', 'hand', 'huge', 'restaur', 'outstand', 'perfect', 'normal', 'includ', 'right', 'lol']</t>
  </si>
  <si>
    <t>Wicked Spoon</t>
  </si>
  <si>
    <t>K7lWdNUhCbcnEvI0NhGewg</t>
  </si>
  <si>
    <t>['everi', 'worth', 'ever', 'favorit', 'best', 'wonder', 'alway', 'everyth', 'ate', 'excel', 'endless', 'definit', 'amaz', 'ye', 'full', 'delici', 'buffett', 'perfect', 'well', 'authent', 'top', 'mani', 'hand', 'omg', 'must']</t>
  </si>
  <si>
    <t>Bacchanal Buffet</t>
  </si>
  <si>
    <t>RESDUcs7fIiihp38-d6_6g</t>
  </si>
  <si>
    <t>['best', 'amaz', 'favorit', 'perfect', 'everyth', 'everi', 'wonder', 'excel', 'highli', 'must', 'incred', 'trip', 'outstand', 'alway', 'phenomen', 'superb', 'ever', 'fabul', 'melt', 'wife', 'oh', 'happi', 'thank', 'goat', 'right']</t>
  </si>
  <si>
    <t>Mon Ami Gabi</t>
  </si>
  <si>
    <t>4JNXUYY8wbaaDmk3BPzlWw</t>
  </si>
  <si>
    <t>Revel + Roost</t>
  </si>
  <si>
    <t>Pittsburgh</t>
  </si>
  <si>
    <t>Nightlife,Restaurants,American (Traditional),American (New),Bars,Steakhouses,Breakfast &amp; Brunch</t>
  </si>
  <si>
    <t>CsbNmQqu9dKFrgcIItevYA</t>
  </si>
  <si>
    <t>free</t>
  </si>
  <si>
    <t>casual</t>
  </si>
  <si>
    <t>average</t>
  </si>
  <si>
    <t>{u'dessert': False, u'latenight': False, u'lunch': False, u'dinner': True, u'brunch': False, u'breakfast': False}</t>
  </si>
  <si>
    <t>{u'romantic': False, u'intimate': False, u'classy': False, u'hipster': False, u'divey': False, u'touristy': False, u'trendy': True, u'upscale': False, u'casual': False}</t>
  </si>
  <si>
    <t>full_bar</t>
  </si>
  <si>
    <t>242 Forbes Ave</t>
  </si>
  <si>
    <t>All American Pub</t>
  </si>
  <si>
    <t>Charlotte</t>
  </si>
  <si>
    <t>American (New),Pubs,Bars,Restaurants,Sports Bars,Nightlife</t>
  </si>
  <si>
    <t>rS39YnrhoXmPqHLzCBjeqw</t>
  </si>
  <si>
    <t>loud</t>
  </si>
  <si>
    <t>{u'dessert': False, u'latenight': True, u'lunch': False, u'dinner': True, u'brunch': False, u'breakfast': False}</t>
  </si>
  <si>
    <t>{u'romantic': False, u'intimate': False, u'classy': False, u'hipster': False, u'divey': False, u'touristy': False, u'trendy': False, u'upscale': False, u'casual': True}</t>
  </si>
  <si>
    <t>200 E Bland St</t>
  </si>
  <si>
    <t>New India Bazaar</t>
  </si>
  <si>
    <t>Phoenix</t>
  </si>
  <si>
    <t>Specialty Food,Ethnic Food,Restaurants,Indian,Buffets,Food,Grocery</t>
  </si>
  <si>
    <t>_DiGwfdiH913E4LURwb2qg</t>
  </si>
  <si>
    <t>no</t>
  </si>
  <si>
    <t>{u'dessert': False, u'latenight': False, u'lunch': True, u'dinner': False, u'brunch': False, u'breakfast': False}</t>
  </si>
  <si>
    <t>none</t>
  </si>
  <si>
    <t>2544 N 7th St</t>
  </si>
  <si>
    <t>Hilton Scottsdale Resort &amp; Villas</t>
  </si>
  <si>
    <t>Scottsdale</t>
  </si>
  <si>
    <t>Resorts,Event Planning &amp; Services,Hotels,Hotels &amp; Travel,Restaurants</t>
  </si>
  <si>
    <t>T1A2zbyPfwGrJgG_8hAirQ</t>
  </si>
  <si>
    <t>6333 N Scottsdale Rd</t>
  </si>
  <si>
    <t>Serrano's Mexican Restaurant</t>
  </si>
  <si>
    <t>Mexican,Restaurants</t>
  </si>
  <si>
    <t>bgx6gYdktqEoQwBdo5lRbA</t>
  </si>
  <si>
    <t>quiet</t>
  </si>
  <si>
    <t>{u'dessert': True, u'latenight': False, u'lunch': True, u'dinner': True, u'brunch': False, u'breakfast': False}</t>
  </si>
  <si>
    <t>136 S Rainbow Blvd</t>
  </si>
  <si>
    <t>Cafe Zupas</t>
  </si>
  <si>
    <t>Sandwiches,Restaurants,American (New),Soup</t>
  </si>
  <si>
    <t>f64wkzPLEjXIbTJ9eGS6XA</t>
  </si>
  <si>
    <t>{u'dessert': False, u'latenight': False, u'lunch': True, u'dinner': True, u'brunch': False, u'breakfast': False}</t>
  </si>
  <si>
    <t>21001 N Tatum Blvd, Ste 34-110</t>
  </si>
  <si>
    <t>Rustica Pizzeria</t>
  </si>
  <si>
    <t>Restaurants,Pizza,Italian</t>
  </si>
  <si>
    <t>4EfiNcKSsafogIhAjwv0gg</t>
  </si>
  <si>
    <t>beer_and_wine</t>
  </si>
  <si>
    <t>9730 W Tropicana Ave, Ste 140</t>
  </si>
  <si>
    <t>Eggs N'at</t>
  </si>
  <si>
    <t>Coraopolis</t>
  </si>
  <si>
    <t>Breakfast &amp; Brunch,Restaurants</t>
  </si>
  <si>
    <t>oQDUqkRer00JcB6DDRNH5A</t>
  </si>
  <si>
    <t>{u'dessert': False, u'latenight': False, u'lunch': False, u'dinner': False, u'brunch': True, u'breakfast': True}</t>
  </si>
  <si>
    <t>8556 University Blvd</t>
  </si>
  <si>
    <t>Ethiopian House Restaurant</t>
  </si>
  <si>
    <t>Toronto</t>
  </si>
  <si>
    <t>Restaurants,Ethiopian</t>
  </si>
  <si>
    <t>VxrvGKfba7rBDNLjc-Wy3A</t>
  </si>
  <si>
    <t>{u'romantic': False, u'intimate': False, u'classy': False, u'hipster': False, u'touristy': False, u'trendy': False, u'upscale': False, u'casual': True}</t>
  </si>
  <si>
    <t>4 Irwin Avenue</t>
  </si>
  <si>
    <t>Sundance Grill</t>
  </si>
  <si>
    <t>American (Traditional),Restaurants</t>
  </si>
  <si>
    <t>H8umkLwMkM0vP5B8oPiozQ</t>
  </si>
  <si>
    <t>{u'dessert': True, u'latenight': False, u'lunch': True, u'dinner': True, u'brunch': True, u'breakfast': True}</t>
  </si>
  <si>
    <t>3333 Blue Diamond Rd</t>
  </si>
  <si>
    <t>Wah Kee Wonton Noodle</t>
  </si>
  <si>
    <t>Madison</t>
  </si>
  <si>
    <t>Restaurants,Noodles,Chinese,Cantonese</t>
  </si>
  <si>
    <t>DQMaUSbKsRtB5lJD3egqxQ</t>
  </si>
  <si>
    <t>600 Williamson St, Ste E</t>
  </si>
  <si>
    <t>India Oven</t>
  </si>
  <si>
    <t>Pakistani,Restaurants,Indian</t>
  </si>
  <si>
    <t>SU56w479vUfFHsvmvQIf7A</t>
  </si>
  <si>
    <t>{u'romantic': False, u'intimate': False, u'classy': False, u'hipster': False, u'divey': False, u'touristy': False, u'trendy': False, u'upscale': False, u'casual': False}</t>
  </si>
  <si>
    <t>1040 E Flamingo Rd</t>
  </si>
  <si>
    <t>Native Grill &amp; Wings</t>
  </si>
  <si>
    <t>Glendale</t>
  </si>
  <si>
    <t>American (New),Nightlife,Sports Bars,Bars,Chicken Wings,Restaurants,Burgers</t>
  </si>
  <si>
    <t>JuPngDeQHVgBLH-VIET_ag</t>
  </si>
  <si>
    <t>7273 N 95th Ave</t>
  </si>
  <si>
    <t>Nguyen Huong Food</t>
  </si>
  <si>
    <t>Bakeries,Vietnamese,Food,Restaurants</t>
  </si>
  <si>
    <t>Tn8O4tv1U-n0PRC8kbJJPg</t>
  </si>
  <si>
    <t>322 Spadina Avenue</t>
  </si>
  <si>
    <t>Cafe Hollywood</t>
  </si>
  <si>
    <t>Markham</t>
  </si>
  <si>
    <t>Restaurants,Fast Food,Chinese</t>
  </si>
  <si>
    <t>AtUtG-oQp1rkk6ZdYcfSzw</t>
  </si>
  <si>
    <t>{u'dessert': False, u'latenight': True, u'lunch': True, u'dinner': True, u'brunch': True, u'breakfast': False}</t>
  </si>
  <si>
    <t>Hollywood Square, 7240 Kennedy Road</t>
  </si>
  <si>
    <t>Islands Restaurant</t>
  </si>
  <si>
    <t>Avondale</t>
  </si>
  <si>
    <t>Nightlife,Restaurants,American (Traditional),Burgers,Bars,Sports Bars</t>
  </si>
  <si>
    <t>YvXUrRD3Rjj4SpFuqbmUfg</t>
  </si>
  <si>
    <t>10055 W McDowell Rd</t>
  </si>
  <si>
    <t>Zushi Japanese Bistro</t>
  </si>
  <si>
    <t>Mesa</t>
  </si>
  <si>
    <t>Chinese,Restaurants,Japanese,Cocktail Bars,Nightlife,Bars,Sushi Bars</t>
  </si>
  <si>
    <t>s3AG8m6Pzq-vON729pf0gw</t>
  </si>
  <si>
    <t>6727 E McDowell Rd</t>
  </si>
  <si>
    <t>Nuevo Modern Mexican &amp; Tequila Bar</t>
  </si>
  <si>
    <t>Cleveland</t>
  </si>
  <si>
    <t>Restaurants,Nightlife,New Mexican Cuisine,Cocktail Bars,Bars</t>
  </si>
  <si>
    <t>uBGPTzye3wrxZPf54AXuFg</t>
  </si>
  <si>
    <t>1000 East 9th St</t>
  </si>
  <si>
    <t>Boulevard Bar &amp; Grille</t>
  </si>
  <si>
    <t>Sports Bars,Restaurants,Bars,Nightlife,American (Traditional)</t>
  </si>
  <si>
    <t>GU0zNpgisY-pV3U2Sfdp6A</t>
  </si>
  <si>
    <t>{u'dessert': True, u'latenight': True, u'lunch': False, u'dinner': False, u'brunch': False, u'breakfast': False}</t>
  </si>
  <si>
    <t>9860 Las Vegas Blvd S</t>
  </si>
  <si>
    <t>Stack'd Burgers - Shadyside</t>
  </si>
  <si>
    <t>Restaurants,Bars,Pubs,Burgers,American (Traditional),Nightlife</t>
  </si>
  <si>
    <t>oiTq668GwyXo5hMHjdW0kA</t>
  </si>
  <si>
    <t>728 Copeland St</t>
  </si>
  <si>
    <t>T-Bones On the Lake</t>
  </si>
  <si>
    <t>Lake Wylie</t>
  </si>
  <si>
    <t>Steakhouses,Beer,Wine &amp; Spirits,Food,Bars,Nightlife,Dive Bars,American (Traditional),Restaurants</t>
  </si>
  <si>
    <t>aC6uSPaLuxdO0hYIRtanIw</t>
  </si>
  <si>
    <t>3990 Charlotte Hwy</t>
  </si>
  <si>
    <t>Echo Sushi</t>
  </si>
  <si>
    <t>Sushi Bars,Japanese,Buffets,Restaurants</t>
  </si>
  <si>
    <t>LCb2moBNkcBto_32rmZJ5A</t>
  </si>
  <si>
    <t>2036 Yonge Street</t>
  </si>
  <si>
    <t>Freddy's Frozen Custard &amp; Steakburgers</t>
  </si>
  <si>
    <t>Henderson</t>
  </si>
  <si>
    <t>Burgers,Restaurants,Food,Ice Cream &amp; Frozen Yogurt</t>
  </si>
  <si>
    <t>C6uYx1g7TxmuzjfNtxK86w</t>
  </si>
  <si>
    <t>1290 W Warm Springs Rd</t>
  </si>
  <si>
    <t>Revo Burrito</t>
  </si>
  <si>
    <t>Restaurants,Mexican</t>
  </si>
  <si>
    <t>JJhnw7WJDuMHtK5i30EpGQ</t>
  </si>
  <si>
    <t>3154 E Camelback Rd</t>
  </si>
  <si>
    <t>Ibiza Tapas &amp; Wine Bar</t>
  </si>
  <si>
    <t>Spanish,Restaurants,Tapas Bars,Basque</t>
  </si>
  <si>
    <t>WymLKyWx3t9V3VfI7itMtA</t>
  </si>
  <si>
    <t>2224 E Carson St</t>
  </si>
  <si>
    <t>Ruby Tuesday</t>
  </si>
  <si>
    <t>Restaurants,American (Traditional),Burgers,Bars,Nightlife</t>
  </si>
  <si>
    <t>5iSlHNIy3RLbCP5AayB31g</t>
  </si>
  <si>
    <t>865 West Craig Road</t>
  </si>
  <si>
    <t>Portofino's Italian Restaurant</t>
  </si>
  <si>
    <t>Pizza,Restaurants,Italian</t>
  </si>
  <si>
    <t>Q1L_Nb1QsD0S9pbng5-kMQ</t>
  </si>
  <si>
    <t>2127 Ayrsley Town Blvd, Ste 100</t>
  </si>
  <si>
    <t>Luckee</t>
  </si>
  <si>
    <t>Restaurants,Dim Sum,Breakfast &amp; Brunch,Chinese</t>
  </si>
  <si>
    <t>YkAIlxYZ1guSqbbowU9X4g</t>
  </si>
  <si>
    <t>{u'romantic': False, u'intimate': False, u'classy': False, u'hipster': False, u'touristy': False, u'trendy': True, u'upscale': False, u'casual': False}</t>
  </si>
  <si>
    <t>328 Wellington Street W</t>
  </si>
  <si>
    <t>Geisha House Steak &amp; Sushi</t>
  </si>
  <si>
    <t>Restaurants,Sushi Bars,Japanese,Steakhouses</t>
  </si>
  <si>
    <t>REXvfvEMPKbcLBD33y6fjA</t>
  </si>
  <si>
    <t>3751 E Desert Inn Rd</t>
  </si>
  <si>
    <t>Snug Harbour Seafood Bar and Grill</t>
  </si>
  <si>
    <t>Mississauga</t>
  </si>
  <si>
    <t>Seafood,Restaurants</t>
  </si>
  <si>
    <t>dyq9my28t5NW8N-6s8OgfA</t>
  </si>
  <si>
    <t>{u'romantic': False, u'intimate': False, u'classy': False, u'hipster': False, u'touristy': False, u'trendy': False, u'upscale': False, u'casual': False}</t>
  </si>
  <si>
    <t>14 Stavebank Road S</t>
  </si>
  <si>
    <t>Venezia's New York Style Pizzeria</t>
  </si>
  <si>
    <t>Chicken Wings,Sandwiches,Restaurants,Italian,Pizza</t>
  </si>
  <si>
    <t>OASX1Yrgq_7R1PsYpixRcw</t>
  </si>
  <si>
    <t>15620 N Tatum Blvd, Ste 100</t>
  </si>
  <si>
    <t>Top Shelf</t>
  </si>
  <si>
    <t>Peoria</t>
  </si>
  <si>
    <t>0fyxLMASE5bfYAgW6MYM_g</t>
  </si>
  <si>
    <t>21910 N 83rd Ave</t>
  </si>
  <si>
    <t>Biscayne Steak, Sea &amp; Wine</t>
  </si>
  <si>
    <t>Steakhouses,Seafood,Restaurants,American (New)</t>
  </si>
  <si>
    <t>rbDqCV2g23K3ZrTxmgoNBg</t>
  </si>
  <si>
    <t>dressy</t>
  </si>
  <si>
    <t>{u'romantic': False, u'intimate': False, u'classy': True, u'hipster': False, u'divey': False, u'touristy': False, u'trendy': False, u'upscale': False, u'casual': False}</t>
  </si>
  <si>
    <t>3801 S Las Vegas Blvd</t>
  </si>
  <si>
    <t>OPA Life Greek Cafe</t>
  </si>
  <si>
    <t>Tempe</t>
  </si>
  <si>
    <t>Coffee &amp; Tea,Food,American (New),Mediterranean,Greek,Beer,Wine &amp; Spirits,Restaurants</t>
  </si>
  <si>
    <t>gMN6VKmu4E1EmlMYzz9A3w</t>
  </si>
  <si>
    <t>227 E Baseline Rd, Ste J007</t>
  </si>
  <si>
    <t>California Pizza Kitchen</t>
  </si>
  <si>
    <t>American (Traditional),Restaurants,Pizza,American (New)</t>
  </si>
  <si>
    <t>uwDyxK92ae5kNjeZE8uCgA</t>
  </si>
  <si>
    <t>2000 E Rio Salado Pkwy, Ste 1253</t>
  </si>
  <si>
    <t>Parts &amp; Labour</t>
  </si>
  <si>
    <t>Bars,Nightlife,Canadian (New),Restaurants,Dive Bars</t>
  </si>
  <si>
    <t>GhGN_eerrkfnWjNXvIb21Q</t>
  </si>
  <si>
    <t>{u'romantic': False, u'intimate': False, u'classy': False, u'hipster': True, u'touristy': False, u'trendy': False, u'upscale': False, u'casual': False}</t>
  </si>
  <si>
    <t>1566 Queen Street W</t>
  </si>
  <si>
    <t>Erin's Snug Irish Pub</t>
  </si>
  <si>
    <t>Nightlife,Pubs,Restaurants,Irish,Bars,American (Traditional)</t>
  </si>
  <si>
    <t>iFlr0eG_qH-cgXFhji7gbQ</t>
  </si>
  <si>
    <t>4601 American Pkwy</t>
  </si>
  <si>
    <t>Lao Sze Chuan</t>
  </si>
  <si>
    <t>Restaurants,Asian Fusion,Szechuan,Chinese</t>
  </si>
  <si>
    <t>k1q9f7aJ2TsoSbeA8Qm1aA</t>
  </si>
  <si>
    <t>{u'romantic': False, u'intimate': False, u'classy': False, u'hipster': False, u'divey': False, u'touristy': False, u'trendy': False, u'upscale': True, u'casual': False}</t>
  </si>
  <si>
    <t>4321 W Flamingo Rd</t>
  </si>
  <si>
    <t>Sushi 101</t>
  </si>
  <si>
    <t>Japanese,Restaurants,Noodles,Sushi Bars</t>
  </si>
  <si>
    <t>a1v8QIdbA_HTg_YyNlBY_w</t>
  </si>
  <si>
    <t>1730 E Woodlawn Rd, Ste F</t>
  </si>
  <si>
    <t>Bakersfield</t>
  </si>
  <si>
    <t>Mexican,Bars,Tex-Mex,Nightlife,Restaurants,Cocktail Bars</t>
  </si>
  <si>
    <t>9LAXz_VfATZ0kLdaavkN4g</t>
  </si>
  <si>
    <t>2058 West 25th St</t>
  </si>
  <si>
    <t>Bill's Bar &amp; Burger</t>
  </si>
  <si>
    <t>Cocktail Bars,Bars,Nightlife,Restaurants,Burgers,American (New),American (Traditional)</t>
  </si>
  <si>
    <t>bQ-sXUqPSr4-iJfB764Nzw</t>
  </si>
  <si>
    <t>{u'dessert': True, u'latenight': False, u'lunch': True, u'dinner': False, u'brunch': False, u'breakfast': False}</t>
  </si>
  <si>
    <t>Westin Convention Center, 1001 Liberty Ave</t>
  </si>
  <si>
    <t>Everybody Loves Fondue</t>
  </si>
  <si>
    <t>Gilbert</t>
  </si>
  <si>
    <t>Fast Food,Desserts,Food,Specialty Food,Fondue,Restaurants,Sandwiches,Pretzels</t>
  </si>
  <si>
    <t>ZcQBRzwG66TIN3iMiXz5Lw</t>
  </si>
  <si>
    <t>{u'dessert': True, u'latenight': False, u'lunch': False, u'dinner': True, u'brunch': False, u'breakfast': False}</t>
  </si>
  <si>
    <t>3244 E Guadalupe Rd</t>
  </si>
  <si>
    <t>India Masala</t>
  </si>
  <si>
    <t>Indian,Restaurants</t>
  </si>
  <si>
    <t>PXS-ptzCqz26yG-mfqUWGA</t>
  </si>
  <si>
    <t>Riviera Hotel and Casino, 2901 Las Vegas Blvd S</t>
  </si>
  <si>
    <t>The Keg Steakhouse + Bar - Montreal</t>
  </si>
  <si>
    <t>MontrÃ©al</t>
  </si>
  <si>
    <t>Seafood,Restaurants,Nightlife,Steakhouses,Bars,American (Traditional)</t>
  </si>
  <si>
    <t>u9t37U-maYXPJSSEikn7kA</t>
  </si>
  <si>
    <t>25 Rue St. Paul E</t>
  </si>
  <si>
    <t>Seksun Sushi</t>
  </si>
  <si>
    <t>Chandler</t>
  </si>
  <si>
    <t>Japanese,Chinese,Restaurants,Sushi Bars</t>
  </si>
  <si>
    <t>GxSxxnnUkLJrfR2aznPLPg</t>
  </si>
  <si>
    <t>1175 W Ray Rd</t>
  </si>
  <si>
    <t>Don Vito's Italian</t>
  </si>
  <si>
    <t>Italian,Restaurants</t>
  </si>
  <si>
    <t>xvfAxe6F0azYjfLSm8ISMA</t>
  </si>
  <si>
    <t>{u'romantic': True, u'intimate': False, u'classy': False, u'hipster': False, u'divey': False, u'touristy': False, u'trendy': False, u'upscale': False, u'casual': False}</t>
  </si>
  <si>
    <t>South Point Hotel Casino, 9777 S Las Vegas Blvd</t>
  </si>
  <si>
    <t>Inaka Sushi</t>
  </si>
  <si>
    <t>Buffets,Sushi Bars,Restaurants,Japanese</t>
  </si>
  <si>
    <t>qPeHkpE_2rx7BYhJ4XmZ8Q</t>
  </si>
  <si>
    <t>9285 S Cimarron Rd, Ste 100</t>
  </si>
  <si>
    <t>Anaya's Fresh Mexican Restaurant</t>
  </si>
  <si>
    <t>mFGUvyJSdSRjIaN94QW_IQ</t>
  </si>
  <si>
    <t>{u'dessert': True, u'latenight': False, u'lunch': True, u'dinner': True, u'brunch': True, u'breakfast': False}</t>
  </si>
  <si>
    <t>5830 W Thunderbird Rd</t>
  </si>
  <si>
    <t>Pizzeria Omaggio</t>
  </si>
  <si>
    <t>Italian,Pizza,Food,Restaurants</t>
  </si>
  <si>
    <t>HrR_2-HUE6cqnoz1zMN9AQ</t>
  </si>
  <si>
    <t>1055 Metropolitan Ave, Ste 130</t>
  </si>
  <si>
    <t>Lulu</t>
  </si>
  <si>
    <t>French,Restaurants</t>
  </si>
  <si>
    <t>WOj8nPos3R9IIf0Pyttd8g</t>
  </si>
  <si>
    <t>{u'dessert': False, u'latenight': False, u'lunch': False, u'dinner': True, u'brunch': True, u'breakfast': False}</t>
  </si>
  <si>
    <t>1911 Central Ave</t>
  </si>
  <si>
    <t>Badger Cafe</t>
  </si>
  <si>
    <t>Restaurants,American (New)</t>
  </si>
  <si>
    <t>ZDvS8DtnkYa8jY703MflEw</t>
  </si>
  <si>
    <t>{u'dessert': False, u'latenight': False, u'lunch': True, u'dinner': True, u'brunch': False, u'breakfast': True}</t>
  </si>
  <si>
    <t>{u'romantic': False, u'intimate': False, u'classy': False, u'hipster': False, u'divey': True, u'touristy': False, u'trendy': False, u'upscale': False, u'casual': False}</t>
  </si>
  <si>
    <t>1801 E Tropicana Ave, Ste 8</t>
  </si>
  <si>
    <t>Tropical Smoothie Cafe</t>
  </si>
  <si>
    <t>Goodyear</t>
  </si>
  <si>
    <t>Cafes,Delis,Food,Juice Bars &amp; Smoothies,Restaurants</t>
  </si>
  <si>
    <t>yYfgg3sbg_9U2A0w72jLHA</t>
  </si>
  <si>
    <t>13375 W McDowell Rd, Ste 110</t>
  </si>
  <si>
    <t>Moo Frites</t>
  </si>
  <si>
    <t>Fast Food,Food,Specialty Food,Ethnic Food,Belgian,Restaurants</t>
  </si>
  <si>
    <t>qKUbPdzNQpdSP2mhk3tREg</t>
  </si>
  <si>
    <t>178 Baldwin Street</t>
  </si>
  <si>
    <t>Spoon &amp; Fork</t>
  </si>
  <si>
    <t>Etobicoke</t>
  </si>
  <si>
    <t>Restaurants,Thai,Japanese</t>
  </si>
  <si>
    <t>fCkfyCr1gFczZC816a9pOA</t>
  </si>
  <si>
    <t>1233 The Queensway, Unit 24</t>
  </si>
  <si>
    <t>Create</t>
  </si>
  <si>
    <t>Burgers,Ice Cream &amp; Frozen Yogurt,Restaurants,Food</t>
  </si>
  <si>
    <t>V_KBvMXyBjvLH3rYcn-eXw</t>
  </si>
  <si>
    <t>7290 W Lake Mead Blvd, Ste 2</t>
  </si>
  <si>
    <t>Tru Burger Co.</t>
  </si>
  <si>
    <t>Anthem</t>
  </si>
  <si>
    <t>Burgers,Sandwiches,Restaurants,American (New)</t>
  </si>
  <si>
    <t>C-Qkudv7u8465nLasGR31A</t>
  </si>
  <si>
    <t>39504 Daisy Mountain Dr</t>
  </si>
  <si>
    <t>Allen's</t>
  </si>
  <si>
    <t>Restaurants,Pubs,Bars,Nightlife,Irish</t>
  </si>
  <si>
    <t>IZzJaZWvw-IUrOLkP09JRQ</t>
  </si>
  <si>
    <t>143 Danforth Avenue</t>
  </si>
  <si>
    <t>Tia Shorty's Authentic Mexican Food</t>
  </si>
  <si>
    <t>6XpqswYWoSOx0a9MkosVRA</t>
  </si>
  <si>
    <t>7001 N Scottsdale Rd</t>
  </si>
  <si>
    <t>Harper's Restaurant</t>
  </si>
  <si>
    <t>Restaurants,American (Traditional),Salad,Breakfast &amp; Brunch</t>
  </si>
  <si>
    <t>ZICX0zom1rky89kdOQ-U_g</t>
  </si>
  <si>
    <t>6518 Fairview Rd</t>
  </si>
  <si>
    <t>Johnson Public House</t>
  </si>
  <si>
    <t>Bars,Nightlife,Pubs,Food,Restaurants,Breakfast &amp; Brunch,Coffee &amp; Tea</t>
  </si>
  <si>
    <t>yvqMh9kTv3Kx-tocc0DFBQ</t>
  </si>
  <si>
    <t>{u'dessert': False, u'latenight': False, u'lunch': True, u'dinner': False, u'brunch': False, u'breakfast': True}</t>
  </si>
  <si>
    <t>{u'romantic': False, u'intimate': False, u'classy': False, u'hipster': True, u'divey': False, u'touristy': False, u'trendy': False, u'upscale': False, u'casual': True}</t>
  </si>
  <si>
    <t>908 E Johnson St</t>
  </si>
  <si>
    <t>Barrel Grill &amp; Modern Saloon</t>
  </si>
  <si>
    <t>Restaurants,Burgers,American (Traditional),American (New),Nightlife,Bars</t>
  </si>
  <si>
    <t>xxelcbat6roueQvnk3TRmA</t>
  </si>
  <si>
    <t>15703 N 83rd Ave, Ste 110</t>
  </si>
  <si>
    <t>Bowl Of Pho</t>
  </si>
  <si>
    <t>Woodmere</t>
  </si>
  <si>
    <t>Soup,Vietnamese,Restaurants,Ethnic Food,Vegetarian,Food,Specialty Food</t>
  </si>
  <si>
    <t>zzSYBWuv_fXGtSgsO-6_1g</t>
  </si>
  <si>
    <t>27339 Chagrin Blvd</t>
  </si>
  <si>
    <t>Panera Bread</t>
  </si>
  <si>
    <t>Bagels,Breakfast &amp; Brunch,Salad,Bakeries,Soup,Food,Sandwiches,Restaurants</t>
  </si>
  <si>
    <t>87j14nON0RPB9DSkcWsF7g</t>
  </si>
  <si>
    <t>{u'dessert': True, u'latenight': False, u'lunch': True, u'dinner': False, u'brunch': True, u'breakfast': False}</t>
  </si>
  <si>
    <t>605 Mall Ring Cir</t>
  </si>
  <si>
    <t>Annie's Gourmet Italian</t>
  </si>
  <si>
    <t>Couriers &amp; Delivery Services,Nightlife,Venues &amp; Event Spaces,Italian,Local Services,Caterers,Event Planning &amp; Services,Restaurants,Bars,Sports Bars,Salad</t>
  </si>
  <si>
    <t>KqxJcRmPEdiUTXHwsZcOZw</t>
  </si>
  <si>
    <t>75 S Valle Verde Dr</t>
  </si>
  <si>
    <t>Green Tea Bistro</t>
  </si>
  <si>
    <t>Chinese,Restaurants</t>
  </si>
  <si>
    <t>taXKuFldSoerm9SXrckh_w</t>
  </si>
  <si>
    <t>1309 W Guadalupe Rd, Ste 5</t>
  </si>
  <si>
    <t>Padre's Modern Mexican Cuisine</t>
  </si>
  <si>
    <t>Restaurants,Latin American,Mexican,Bars,Nightlife</t>
  </si>
  <si>
    <t>GpX1PmgplBrG_DLiJVDC-g</t>
  </si>
  <si>
    <t>1044 E Camelback Rd</t>
  </si>
  <si>
    <t>Tasty Thai Restaurant</t>
  </si>
  <si>
    <t>Thai,Restaurants</t>
  </si>
  <si>
    <t>l3bmBkr8_Pw3G-QkX0tPrw</t>
  </si>
  <si>
    <t>510 W Broadway Rd</t>
  </si>
  <si>
    <t>Kabab Palace</t>
  </si>
  <si>
    <t>Restaurants,Indian,Buffets</t>
  </si>
  <si>
    <t>biVQDp3K_vNP1eK5wGZOJg</t>
  </si>
  <si>
    <t>710 W Elliot Rd, Ste 108</t>
  </si>
  <si>
    <t>Lucky Break Bar</t>
  </si>
  <si>
    <t>Burgers,Sports Bars,Nightlife,Bars,Pool Halls,Restaurants</t>
  </si>
  <si>
    <t>emMNb3q6cbEDZyc_JAgoww</t>
  </si>
  <si>
    <t>1807 E Baseline Rd, Ste 101</t>
  </si>
  <si>
    <t>Got Que?</t>
  </si>
  <si>
    <t>Surprise</t>
  </si>
  <si>
    <t>Barbeque,Restaurants</t>
  </si>
  <si>
    <t>dAVgrmzqBfn85zTgDP1UgQ</t>
  </si>
  <si>
    <t>16995 W Greenway Rd, Ste 111</t>
  </si>
  <si>
    <t>Meatheads</t>
  </si>
  <si>
    <t>Champaign</t>
  </si>
  <si>
    <t>Burgers,Restaurants</t>
  </si>
  <si>
    <t>th4pZ5LkoIIkb1Vmu_m2DA</t>
  </si>
  <si>
    <t>1305 S Neil St</t>
  </si>
  <si>
    <t>Black Mountain Grill</t>
  </si>
  <si>
    <t>American (New),American (Traditional),Restaurants</t>
  </si>
  <si>
    <t>TKcq0hOqesiDOwQb-ZwFAw</t>
  </si>
  <si>
    <t>11021 S Eastern Ave</t>
  </si>
  <si>
    <t>Farmer Boys</t>
  </si>
  <si>
    <t>Sandwiches,Burgers,Restaurants,Breakfast &amp; Brunch</t>
  </si>
  <si>
    <t>mswelTP1cQiuAps2fSGuBw</t>
  </si>
  <si>
    <t>{u'dessert': False, u'latenight': False, u'lunch': True, u'dinner': True, u'brunch': True, u'breakfast': True}</t>
  </si>
  <si>
    <t>5955 S Eastern Ave</t>
  </si>
  <si>
    <t>Hayashi Japanese Steakhouse</t>
  </si>
  <si>
    <t>Sushi Bars,Restaurants,Steakhouses,Japanese</t>
  </si>
  <si>
    <t>m7Pr86BWoqbSsLo4e0TERw</t>
  </si>
  <si>
    <t>13823 W Bell Rd</t>
  </si>
  <si>
    <t>Pokedon</t>
  </si>
  <si>
    <t>Food,Restaurants,Hawaiian,Seafood,Poke</t>
  </si>
  <si>
    <t>3MdLnbpkvTcsKkMszUv_3g</t>
  </si>
  <si>
    <t>{u'romantic': False, u'intimate': False, u'classy': False, u'hipster': False, u'divey': False, u'touristy': False, u'trendy': True, u'upscale': False, u'casual': True}</t>
  </si>
  <si>
    <t>1753 E Broadway Rd, Ste 103</t>
  </si>
  <si>
    <t>Sweet Esc</t>
  </si>
  <si>
    <t>Coffee &amp; Tea,Desserts,Food,Restaurants,Cafes</t>
  </si>
  <si>
    <t>YNpwfdqBeP6j8aFrJp2sQw</t>
  </si>
  <si>
    <t>30 Gibson Drive, Unit 120</t>
  </si>
  <si>
    <t>Cafe Princess</t>
  </si>
  <si>
    <t>Coffee &amp; Tea,Restaurants,Food,Desserts,Cafes</t>
  </si>
  <si>
    <t>nRZjrWIzqKc26KjpBG0fHg</t>
  </si>
  <si>
    <t>{u'dessert': True, u'latenight': False, u'lunch': False, u'dinner': False, u'brunch': False, u'breakfast': False}</t>
  </si>
  <si>
    <t>5590 Yonge Street</t>
  </si>
  <si>
    <t>The Wild Vine Uncorked</t>
  </si>
  <si>
    <t>Restaurants,Arts &amp; Entertainment,Bars,Tapas Bars,Wine Bars,Music Venues,Nightlife</t>
  </si>
  <si>
    <t>_9Oh4NYx5Yjd4tG2_HWQww</t>
  </si>
  <si>
    <t>{u'romantic': False, u'intimate': True, u'classy': False, u'hipster': False, u'divey': False, u'touristy': False, u'trendy': False, u'upscale': False, u'casual': False}</t>
  </si>
  <si>
    <t>4920 S Gilbert Rd, Ste 3</t>
  </si>
  <si>
    <t>Savor Cafe &amp; Catering</t>
  </si>
  <si>
    <t>American (New),Restaurants,Comfort Food,Burgers,Soul Food,American (Traditional),Southern</t>
  </si>
  <si>
    <t>AAekuF59Qr84gAh18o9njg</t>
  </si>
  <si>
    <t>1404 W Morehead St</t>
  </si>
  <si>
    <t>Le Neuf CafÃ©</t>
  </si>
  <si>
    <t>Coffee &amp; Tea,Restaurants,Food,French</t>
  </si>
  <si>
    <t>U1LB3sRMGTu_h7Sf9QdNoA</t>
  </si>
  <si>
    <t>{u'dessert': False, u'latenight': False, u'lunch': False, u'dinner': False, u'brunch': True, u'breakfast': False}</t>
  </si>
  <si>
    <t>{u'romantic': False, u'intimate': True, u'classy': False, u'hipster': False, u'touristy': False, u'trendy': False, u'upscale': False, u'casual': False}</t>
  </si>
  <si>
    <t>9 Clarence Square</t>
  </si>
  <si>
    <t>Jason's Deli</t>
  </si>
  <si>
    <t>Salad,Delis,Sandwiches,Restaurants</t>
  </si>
  <si>
    <t>AMsfjpim5WohOzQJOtLyQg</t>
  </si>
  <si>
    <t>1281 West Warm Springs Rd</t>
  </si>
  <si>
    <t>Andre's Bistro &amp; Bar</t>
  </si>
  <si>
    <t>Desserts,French,Restaurants,Bars,Nightlife,American (New),Food</t>
  </si>
  <si>
    <t>jaSowNITPRRCYpPb3_pjdA</t>
  </si>
  <si>
    <t>6115 S Fort Apache Rd, Ste 112</t>
  </si>
  <si>
    <t>Fuego CityScape</t>
  </si>
  <si>
    <t>Latin American,Mexican,Restaurants</t>
  </si>
  <si>
    <t>Ls1NqcogI-szYoQ7tLh4Og</t>
  </si>
  <si>
    <t>1 E Washington St, Ste 175</t>
  </si>
  <si>
    <t>La Bella Napoli Pizzeria</t>
  </si>
  <si>
    <t>Restaurants,Italian,Wine Bars,Nightlife,Bars,Pizza</t>
  </si>
  <si>
    <t>y1esDY2vFyaTMf1YlRT7ZA</t>
  </si>
  <si>
    <t>6599 S Las Vegas Blvd, Ste 210</t>
  </si>
  <si>
    <t>Map of Thailand</t>
  </si>
  <si>
    <t>228mfqUuGbnCs1kiupJXZw</t>
  </si>
  <si>
    <t>3710 Payne Ave, Ste 106</t>
  </si>
  <si>
    <t>Metro Diner</t>
  </si>
  <si>
    <t>American (Traditional),Breakfast &amp; Brunch,Restaurants,Diners</t>
  </si>
  <si>
    <t>YOy1tOiMMOkrCQ4mO2i3eQ</t>
  </si>
  <si>
    <t>{u'dessert': False, u'latenight': False, u'lunch': True, u'dinner': False, u'brunch': True, u'breakfast': True}</t>
  </si>
  <si>
    <t>8334 Pineville-Matthews Rd, Ste 110</t>
  </si>
  <si>
    <t>Sushi San</t>
  </si>
  <si>
    <t>Japanese,Restaurants</t>
  </si>
  <si>
    <t>IEVrILZ7bkuJMYKsbAfWaQ</t>
  </si>
  <si>
    <t>1440 W Warner Rd, Ste 125A</t>
  </si>
  <si>
    <t>Franco's Italian Caffe</t>
  </si>
  <si>
    <t>Bars,Italian,Diners,Restaurants,Nightlife,Wine Bars</t>
  </si>
  <si>
    <t>VeRHiEbUe_vHprYn8mnezA</t>
  </si>
  <si>
    <t>4327 N Scottsdale Rd</t>
  </si>
  <si>
    <t>Ritz Caribbean Foods</t>
  </si>
  <si>
    <t>Caribbean,Restaurants</t>
  </si>
  <si>
    <t>Lfl9kppQhikig4xI3UdjOA</t>
  </si>
  <si>
    <t>450 Yonge Street</t>
  </si>
  <si>
    <t>Vue 412</t>
  </si>
  <si>
    <t>American (New),Restaurants</t>
  </si>
  <si>
    <t>hF1-dtY_oXfngC8h2mY4qg</t>
  </si>
  <si>
    <t>{u'romantic': True, u'intimate': False, u'classy': True, u'hipster': False, u'divey': False, u'touristy': False, u'trendy': False, u'upscale': False, u'casual': False}</t>
  </si>
  <si>
    <t>1200 Grandview Ave</t>
  </si>
  <si>
    <t>Cheeburger Cheeburger</t>
  </si>
  <si>
    <t>Restaurants,Burgers,American (Traditional)</t>
  </si>
  <si>
    <t>xUEoAG8qto7HXQnEqMcuuA</t>
  </si>
  <si>
    <t>9905 S Eastern Ave</t>
  </si>
  <si>
    <t>Steve's Gyros</t>
  </si>
  <si>
    <t>Mediterranean,Restaurants,Middle Eastern</t>
  </si>
  <si>
    <t>H1j34TgbrVZkxeww9xlJTw</t>
  </si>
  <si>
    <t>1979 W 25th St</t>
  </si>
  <si>
    <t>Loaded Pierogi</t>
  </si>
  <si>
    <t>Restaurants,Polish,Soul Food,Comfort Food,Canadian (New)</t>
  </si>
  <si>
    <t>0-ZA4TTKlHYGIQJj06G0-w</t>
  </si>
  <si>
    <t>{u'romantic': False, u'intimate': False, u'classy': False, u'hipster': True, u'touristy': False, u'trendy': True, u'upscale': False, u'casual': True}</t>
  </si>
  <si>
    <t>9 1/2 Church Street</t>
  </si>
  <si>
    <t>Samosa King - Embassy Restaurant</t>
  </si>
  <si>
    <t>Scarborough</t>
  </si>
  <si>
    <t>Restaurants,Indian</t>
  </si>
  <si>
    <t>2YsKefH250qxg28QCyEWZw</t>
  </si>
  <si>
    <t>5210 Finch Avenue E</t>
  </si>
  <si>
    <t>JC's Steakhouse</t>
  </si>
  <si>
    <t>Bars,Nightlife,Restaurants,Seafood,Event Planning &amp; Services,Venues &amp; Event Spaces,Steakhouses</t>
  </si>
  <si>
    <t>ha_mea2KXpVgHwxD0RDLGQ</t>
  </si>
  <si>
    <t>25 E Ray Rd</t>
  </si>
  <si>
    <t>George's Kitchen</t>
  </si>
  <si>
    <t>Pizza,Salad,Greek,Mediterranean,Restaurants</t>
  </si>
  <si>
    <t>3U__XOTBFptjhBeHrPGqrg</t>
  </si>
  <si>
    <t>6102 N 16th St, Ste 1</t>
  </si>
  <si>
    <t>Sadie's Diner &amp; Juice Bar</t>
  </si>
  <si>
    <t>Food,Vegetarian,Juice Bars &amp; Smoothies,Restaurants,Diners</t>
  </si>
  <si>
    <t>0LxAyxAnnCXq3KdLlq-APg</t>
  </si>
  <si>
    <t>504 Adelaide Street W</t>
  </si>
  <si>
    <t>PizzaRev</t>
  </si>
  <si>
    <t>Fast Food,Vegan,Pizza,Restaurants</t>
  </si>
  <si>
    <t>blSo58x1yUZdT30VwnpOmw</t>
  </si>
  <si>
    <t>1381 W Sunset Rd</t>
  </si>
  <si>
    <t>Snow Ono Shave Ice</t>
  </si>
  <si>
    <t>Hawaiian,Food,Shaved Ice,Food Stands,Desserts,Restaurants</t>
  </si>
  <si>
    <t>QOE93SXgKd8EsaUT-DaXhA</t>
  </si>
  <si>
    <t>CafÃ© Santropol</t>
  </si>
  <si>
    <t>Sandwiches,Restaurants,Vegetarian</t>
  </si>
  <si>
    <t>TJt1W9haRm2DKuoZLQ69yA</t>
  </si>
  <si>
    <t>3990, Rue Saint-Urbain</t>
  </si>
  <si>
    <t>Jade Grille</t>
  </si>
  <si>
    <t>American (Traditional),Bars,Asian Fusion,Restaurants,Szechuan,Chinese,Sushi Bars,Nightlife</t>
  </si>
  <si>
    <t>7U73RqIg6JA0WThxWUV3uA</t>
  </si>
  <si>
    <t>670 Washington Rd</t>
  </si>
  <si>
    <t>Dim Sum King Seafood Restaurant</t>
  </si>
  <si>
    <t>Chinese,Dim Sum,Restaurants</t>
  </si>
  <si>
    <t>Rh2smrKvcamnP8VBUgMI0Q</t>
  </si>
  <si>
    <t>{u'dessert': False, u'latenight': False, u'lunch': True, u'dinner': False, u'brunch': True, u'breakfast': False}</t>
  </si>
  <si>
    <t>421 Dundas St W, 3rd Fl</t>
  </si>
  <si>
    <t>Pamela's Upstreet Diner</t>
  </si>
  <si>
    <t>Restaurants,Diners,Breakfast &amp; Brunch</t>
  </si>
  <si>
    <t>FXSmA6oWEvylen1QnVZlAA</t>
  </si>
  <si>
    <t>1711 Murray Ave</t>
  </si>
  <si>
    <t>Queen Margherita Pizza</t>
  </si>
  <si>
    <t>Pizza,Restaurants</t>
  </si>
  <si>
    <t>cepfJZIv0iLj1fDs8LdYZg</t>
  </si>
  <si>
    <t>1402 Queen Street E, Unit 8</t>
  </si>
  <si>
    <t>Brillobox</t>
  </si>
  <si>
    <t>Vegetarian,Arts &amp; Entertainment,Vegan,Nightlife,Bars,Music Venues,Restaurants</t>
  </si>
  <si>
    <t>1M6tA3TqxcpptHW0_hP9Kw</t>
  </si>
  <si>
    <t>very_loud</t>
  </si>
  <si>
    <t>{u'dessert': False, u'latenight': False, u'lunch': False, u'dinner': False, u'brunch': False, u'breakfast': False}</t>
  </si>
  <si>
    <t>{u'romantic': False, u'intimate': False, u'classy': False, u'hipster': True, u'divey': False, u'touristy': False, u'trendy': False, u'upscale': False, u'casual': False}</t>
  </si>
  <si>
    <t>4104 Penn Ave</t>
  </si>
  <si>
    <t>Marco's Pizza</t>
  </si>
  <si>
    <t>hrNIDao4XnOhrv7aaFehTg</t>
  </si>
  <si>
    <t>8795 W Warm Springs Rd</t>
  </si>
  <si>
    <t>Salsa Blanca</t>
  </si>
  <si>
    <t>FiG8PzWKRYehtPPcPtOStw</t>
  </si>
  <si>
    <t>20221 N 67th Ave</t>
  </si>
  <si>
    <t>Bistro 19</t>
  </si>
  <si>
    <t>Mount Lebanon</t>
  </si>
  <si>
    <t>2EhBiUnUTl_H2s4DXdKCTg</t>
  </si>
  <si>
    <t>711 Washington Rd</t>
  </si>
  <si>
    <t>Tapagria Spanish Tapas</t>
  </si>
  <si>
    <t>Restaurants,Tapas/Small Plates,Nightlife,Bars,Spanish,Tapas Bars</t>
  </si>
  <si>
    <t>IRzY7yoBqoHaZNNo8WiWQQ</t>
  </si>
  <si>
    <t>230 Commerce Valley Drive E, Unit 2</t>
  </si>
  <si>
    <t>Fiesta Filipina Cuisine</t>
  </si>
  <si>
    <t>Specialty Food,Food,Filipino,Ethnic Food,Restaurants,Fast Food</t>
  </si>
  <si>
    <t>UwXOqtr0LCoWsGXP96fOuQ</t>
  </si>
  <si>
    <t>2980 St Rose Pkwy, Ste 120</t>
  </si>
  <si>
    <t>Social House Seven</t>
  </si>
  <si>
    <t>Asian Fusion,Japanese,Restaurants,Sushi Bars,Chinese</t>
  </si>
  <si>
    <t>cxVp-a28Cp7lavjaPMvK5w</t>
  </si>
  <si>
    <t>123 7th St</t>
  </si>
  <si>
    <t>The P&amp;L Burger</t>
  </si>
  <si>
    <t>VGqzcHo_IJgRT0UV4oI52g</t>
  </si>
  <si>
    <t>507 Queen Street W</t>
  </si>
  <si>
    <t>Montreal Poutine</t>
  </si>
  <si>
    <t>Restaurants,American (Traditional)</t>
  </si>
  <si>
    <t>66LvqsvQ3niOFqJIPnT7iA</t>
  </si>
  <si>
    <t>{u'romantic': False, u'intimate': False, u'classy': False, u'hipster': False, u'touristy': True, u'trendy': False, u'upscale': False, u'casual': False}</t>
  </si>
  <si>
    <t>161 Rue Saint Paul E</t>
  </si>
  <si>
    <t>JJ's Delicattesen</t>
  </si>
  <si>
    <t>Restaurants,Delis</t>
  </si>
  <si>
    <t>3HZAVQyr_9MfwGYilSYHsQ</t>
  </si>
  <si>
    <t>23425 N Scottsdale Rd, Ste A-6</t>
  </si>
  <si>
    <t>Thai House At Tower Place</t>
  </si>
  <si>
    <t>Restaurants,Thai</t>
  </si>
  <si>
    <t>hSKL-eAU_9rEyA3qmm8l-Q</t>
  </si>
  <si>
    <t>8706 Pineville Matthews Rd</t>
  </si>
  <si>
    <t>Royal Indian Bistro</t>
  </si>
  <si>
    <t>Soup,Bars,Vegetarian,Vegan,Nightlife,Indian,Restaurants</t>
  </si>
  <si>
    <t>RkOguMKU13hPglELb6t2Vg</t>
  </si>
  <si>
    <t>3700 W Flamingo Rd</t>
  </si>
  <si>
    <t>Wingstop</t>
  </si>
  <si>
    <t>Fast Food,Food,Chicken Wings,Restaurants</t>
  </si>
  <si>
    <t>1SE9f6TEV5XhnTuuK01xwA</t>
  </si>
  <si>
    <t>3910 S Maryland Pkwy</t>
  </si>
  <si>
    <t>Sal's Tuscan Grill</t>
  </si>
  <si>
    <t>r4HkiC71nB9k8Fe8zIORFQ</t>
  </si>
  <si>
    <t>13291 W McDowell Rd, Ste E7</t>
  </si>
  <si>
    <t>Home of Hot Taste</t>
  </si>
  <si>
    <t>Thornhill</t>
  </si>
  <si>
    <t>Korean,Restaurants</t>
  </si>
  <si>
    <t>2IbXNp96PAZzjpzytN9vVg</t>
  </si>
  <si>
    <t>5 Glen Cameron Road</t>
  </si>
  <si>
    <t>The Sushi</t>
  </si>
  <si>
    <t>Japanese,Sushi Bars,Restaurants</t>
  </si>
  <si>
    <t>nrahyQyopCtajDqUtVVVfA</t>
  </si>
  <si>
    <t>16 W Horizon Ridge Pkwy</t>
  </si>
  <si>
    <t>T-Bone Steakhouse</t>
  </si>
  <si>
    <t>Restaurants,Steakhouses</t>
  </si>
  <si>
    <t>2bXyG9i01EjS9ttdnXToDw</t>
  </si>
  <si>
    <t>10037 S 19th Ave</t>
  </si>
  <si>
    <t>Chapalas Mexican Restaurants</t>
  </si>
  <si>
    <t>0G1y7uV7w1D2uziS4Lt_Dw</t>
  </si>
  <si>
    <t>3331 E Tropicana Ave</t>
  </si>
  <si>
    <t>Little Tokyo</t>
  </si>
  <si>
    <t>Restaurants,Japanese,Sushi Bars</t>
  </si>
  <si>
    <t>da62X2tpj9tF0olWTigjBg</t>
  </si>
  <si>
    <t>636 Washington Rd</t>
  </si>
  <si>
    <t>Osteria Papavero</t>
  </si>
  <si>
    <t>Restaurants,Italian</t>
  </si>
  <si>
    <t>G099MT9cwtwgdsR71JLp6w</t>
  </si>
  <si>
    <t>{u'romantic': True, u'intimate': True, u'classy': False, u'hipster': False, u'divey': False, u'touristy': False, u'trendy': False, u'upscale': False, u'casual': False}</t>
  </si>
  <si>
    <t>128 E Wilson St</t>
  </si>
  <si>
    <t>Thai Foon</t>
  </si>
  <si>
    <t>Thai,Vegan,Asian Fusion,Restaurants</t>
  </si>
  <si>
    <t>50KEvLtQl9Vv4YE1vs681Q</t>
  </si>
  <si>
    <t>1950 Settlers Ridge Center Dr</t>
  </si>
  <si>
    <t>Dino's Greek and Italian Grill</t>
  </si>
  <si>
    <t>Greek,Mediterranean,Restaurants,Italian</t>
  </si>
  <si>
    <t>PmwKGY3HLpcnC_-g0NCIvQ</t>
  </si>
  <si>
    <t>1550 N Dysart Rd</t>
  </si>
  <si>
    <t>Old Chicago</t>
  </si>
  <si>
    <t>Pizza,Bars,Sports Bars,Restaurants,Beer,Wine &amp; Spirits,Food,American (Traditional),Nightlife,Salad</t>
  </si>
  <si>
    <t>Z-graJvcYCSOGWRs3bDzLQ</t>
  </si>
  <si>
    <t>1656 S Alma School Rd</t>
  </si>
  <si>
    <t>Star of India</t>
  </si>
  <si>
    <t>Pakistani,Buffets,Indian,Restaurants</t>
  </si>
  <si>
    <t>yfHYCkQaupRzWU8FIgxUPg</t>
  </si>
  <si>
    <t>4025 E Chandler Blvd, Ste 14</t>
  </si>
  <si>
    <t>Don Jose Mexican Food</t>
  </si>
  <si>
    <t>8Syk4yZRivDlVUdXxIPutQ</t>
  </si>
  <si>
    <t>3734 E Thomas Rd</t>
  </si>
  <si>
    <t>My Big Fat Greek Restaurant</t>
  </si>
  <si>
    <t>Restaurants,Mediterranean,Greek</t>
  </si>
  <si>
    <t>kpv7LVLJrbawoXOJNAnd0w</t>
  </si>
  <si>
    <t>10625 N Tatum Blvd</t>
  </si>
  <si>
    <t>North of Brooklyn Pizzeria</t>
  </si>
  <si>
    <t>49fcUkW5tOHlqBakrWTMzQ</t>
  </si>
  <si>
    <t>650 1/2 Queen Street W</t>
  </si>
  <si>
    <t>MOD Pizza</t>
  </si>
  <si>
    <t>Pizza,Fast Food,Restaurants</t>
  </si>
  <si>
    <t>wx7fvfCq53tNFieI4FiBWg</t>
  </si>
  <si>
    <t>3121 W Peoria Ave</t>
  </si>
  <si>
    <t>Rinaldi's Italian Deli</t>
  </si>
  <si>
    <t>Restaurants,Italian,Delis</t>
  </si>
  <si>
    <t>UkqdcwYv6_c-yW1JPCKlUA</t>
  </si>
  <si>
    <t>16211 N Scottsdale Rd</t>
  </si>
  <si>
    <t>Dinette</t>
  </si>
  <si>
    <t>YBddInm3xP6k9iOowm1EHw</t>
  </si>
  <si>
    <t>5996 Centre Ave</t>
  </si>
  <si>
    <t>Miracle Mile Delicatessen</t>
  </si>
  <si>
    <t>Food,Restaurants,Delis,Sandwiches,Breakfast &amp; Brunch,Desserts</t>
  </si>
  <si>
    <t>nfdNvM0HFCDmnJ5eHMnuNg</t>
  </si>
  <si>
    <t>1949 E Camelback Rd, Ste 160</t>
  </si>
  <si>
    <t>Cafe Rio</t>
  </si>
  <si>
    <t>7KkgMcbVaetryW1wwpzvvA</t>
  </si>
  <si>
    <t>5765 Centennial Center Blvd</t>
  </si>
  <si>
    <t>Mimis Cafe</t>
  </si>
  <si>
    <t>American (Traditional),Breakfast &amp; Brunch,Restaurants</t>
  </si>
  <si>
    <t>yGMCl0vYigshkXiZFIDTNw</t>
  </si>
  <si>
    <t>7450 W Bell Rd</t>
  </si>
  <si>
    <t>Enzo's</t>
  </si>
  <si>
    <t>UE3owaCu9En1RD7jTR041Q</t>
  </si>
  <si>
    <t>2724 N Green Valley Pkwy</t>
  </si>
  <si>
    <t>Ohya Sushi, Korean Grill &amp; Bar</t>
  </si>
  <si>
    <t>Beer Bar,Restaurants,Nightlife,Korean,Sushi Bars,Bars,Japanese</t>
  </si>
  <si>
    <t>YyvpjiXO_lQuZxn6wqoPJw</t>
  </si>
  <si>
    <t>7000 E Mayo Blvd, Ste 1090</t>
  </si>
  <si>
    <t>Sunny Morning</t>
  </si>
  <si>
    <t>B4-2wA8Pj8MQK1Ylymypqg</t>
  </si>
  <si>
    <t>1602 The Queensway</t>
  </si>
  <si>
    <t>Songbird Coffee &amp; Tea House</t>
  </si>
  <si>
    <t>Coffee &amp; Tea,Breakfast &amp; Brunch,Tea Rooms,Food,Restaurants</t>
  </si>
  <si>
    <t>qaPSbg690KaX5av6xsSV4Q</t>
  </si>
  <si>
    <t>214 E Roosevelt St</t>
  </si>
  <si>
    <t>Muru CrÃªpe</t>
  </si>
  <si>
    <t>Creperies,Restaurants</t>
  </si>
  <si>
    <t>SXTEcNRfzOFwwI0nN4vsCw</t>
  </si>
  <si>
    <t>362 Rue Notre-Dame E</t>
  </si>
  <si>
    <t>Jacky Chan</t>
  </si>
  <si>
    <t>Chinese,Restaurants,Thai</t>
  </si>
  <si>
    <t>gdb4gmSI5eJcuXLZ3BfgtA</t>
  </si>
  <si>
    <t>8544 Blue Diamond Rd, Ste 100</t>
  </si>
  <si>
    <t>Cafe Porta Alba</t>
  </si>
  <si>
    <t>Italian,Restaurants,Pizza</t>
  </si>
  <si>
    <t>C63sF-wG4f1doMIMv2qvOg</t>
  </si>
  <si>
    <t>558 N Midvale Blvd</t>
  </si>
  <si>
    <t>Riazzi's Italian Garden</t>
  </si>
  <si>
    <t>TAoN9nsibXOxsOnnG7Kd_g</t>
  </si>
  <si>
    <t>2700 S Mill Ave</t>
  </si>
  <si>
    <t>Kantapia</t>
  </si>
  <si>
    <t>Restaurants,Korean</t>
  </si>
  <si>
    <t>364 Rue Sherbrooke O</t>
  </si>
  <si>
    <t>Washington Place Bistro</t>
  </si>
  <si>
    <t>American (New),Hotels &amp; Travel,Hotels,Restaurants,Food,Desserts,Event Planning &amp; Services</t>
  </si>
  <si>
    <t>ZxYPXtZQ-6DFyl4VQkTELQ</t>
  </si>
  <si>
    <t>2203 Cornell Rd</t>
  </si>
  <si>
    <t>Yu Seafood</t>
  </si>
  <si>
    <t>Richmond Hill</t>
  </si>
  <si>
    <t>Seafood,Food,Seafood Markets,Restaurants,Dim Sum,Specialty Food,Chinese</t>
  </si>
  <si>
    <t>eNFubUPJR7yIQah-NxZN_g</t>
  </si>
  <si>
    <t>{u'dessert': False, u'latenight': False, u'lunch': True, u'dinner': True, u'brunch': True, u'breakfast': False}</t>
  </si>
  <si>
    <t>{u'romantic': False, u'intimate': False, u'classy': True, u'hipster': False, u'touristy': False, u'trendy': False, u'upscale': True, u'casual': False}</t>
  </si>
  <si>
    <t>270 W Beaver Creek Rd</t>
  </si>
  <si>
    <t>Bombay Spice Grill</t>
  </si>
  <si>
    <t>Pakistani,Gluten-Free,Vegetarian,Indian,Restaurants</t>
  </si>
  <si>
    <t>kzqx6Z2sse8PV3hVCVEw4g</t>
  </si>
  <si>
    <t>10810 N Tatum Blvd</t>
  </si>
  <si>
    <t>Lazeez</t>
  </si>
  <si>
    <t>Middle Eastern,Salad,Restaurants,Mediterranean,Halal,Sandwiches,Food</t>
  </si>
  <si>
    <t>xtUTw9M21mIfmpIQfBGgjA</t>
  </si>
  <si>
    <t>6085 Creditview Road, Unit 2B</t>
  </si>
  <si>
    <t>Roast Public House</t>
  </si>
  <si>
    <t>Bars,Salad,Nightlife,Pubs,Restaurants,Sandwiches</t>
  </si>
  <si>
    <t>brIaz5gTzBX6fgJNQZbUCA</t>
  </si>
  <si>
    <t>558 State St</t>
  </si>
  <si>
    <t>Casablanca Rooftop Lounge</t>
  </si>
  <si>
    <t>Arts &amp; Entertainment,Whiskey Bars,Jazz &amp; Blues,Nightlife,Beer,Wine &amp; Spirits,Bars,Lounges,Restaurants,Food,Music Venues,Dance Clubs,American (New)</t>
  </si>
  <si>
    <t>W8xG9Bzk3TPPkBR5jx1pgg</t>
  </si>
  <si>
    <t>7134 E Stetson Dr, Fl 3, 3rd Level</t>
  </si>
  <si>
    <t>Kelly O's Diner</t>
  </si>
  <si>
    <t>Diners,Restaurants,Breakfast &amp; Brunch</t>
  </si>
  <si>
    <t>GGEeGKUez_pGqYXtk-sKvQ</t>
  </si>
  <si>
    <t>2400 Smallman St</t>
  </si>
  <si>
    <t>Pinot Brasserie</t>
  </si>
  <si>
    <t>Steakhouses,Restaurants,French</t>
  </si>
  <si>
    <t>5EIuCcoHY2evAhFMBV6G6g</t>
  </si>
  <si>
    <t>3355 Las Vegas Blvd</t>
  </si>
  <si>
    <t>Couscous Express</t>
  </si>
  <si>
    <t>Mediterranean,Moroccan,Vegan,Restaurants</t>
  </si>
  <si>
    <t>QMI6A2H1N3SwKU69SiASJA</t>
  </si>
  <si>
    <t>1915 E McDowell Rd</t>
  </si>
  <si>
    <t>Tomo Sushi &amp; Hibachi</t>
  </si>
  <si>
    <t>Steakhouses,Restaurants,Japanese,Sushi Bars</t>
  </si>
  <si>
    <t>ZspvlO5Dvtd517YhVLJJ_A</t>
  </si>
  <si>
    <t>1293 W 9th St</t>
  </si>
  <si>
    <t>Mercato Della Pescheria</t>
  </si>
  <si>
    <t>Mediterranean,Pizza,Restaurants,Seafood,Italian,Modern European</t>
  </si>
  <si>
    <t>WX8cx6tfFcEn0cK4cIbWag</t>
  </si>
  <si>
    <t>{u'romantic': False, u'intimate': False, u'classy': True, u'hipster': False, u'divey': False, u'touristy': False, u'trendy': False, u'upscale': False, u'casual': True}</t>
  </si>
  <si>
    <t>3377 S Las Vegas Blvd, Ste 2410</t>
  </si>
  <si>
    <t>Kneaders Bakery &amp; Cafe</t>
  </si>
  <si>
    <t>Sandwiches,Breakfast &amp; Brunch,Restaurants,Bakeries,Food</t>
  </si>
  <si>
    <t>5cBF1x9873GVQ6FIw_Fnjg</t>
  </si>
  <si>
    <t>11271 Eastern Ave</t>
  </si>
  <si>
    <t>The Cafe at Monte Carlo</t>
  </si>
  <si>
    <t>Cafes,American (Traditional),Restaurants,Sandwiches</t>
  </si>
  <si>
    <t>{u'dessert': False, u'latenight': False, u'lunch': False, u'dinner': False, u'brunch': False, u'breakfast': True}</t>
  </si>
  <si>
    <t>Monte Carlo Hotel and Casino, 3770 Las Vegas Blvd S</t>
  </si>
  <si>
    <t>Mellow Mushroom</t>
  </si>
  <si>
    <t>Nightlife,Sandwiches,Bars,Pizza,Restaurants,Salad,Gluten-Free</t>
  </si>
  <si>
    <t>uz8ISWdE0OSJBjArw4P4Og</t>
  </si>
  <si>
    <t>{u'dessert': False, u'latenight': True, u'lunch': True, u'dinner': True, u'brunch': False, u'breakfast': False}</t>
  </si>
  <si>
    <t>255 W Martin Luther King Jr Blvd</t>
  </si>
  <si>
    <t>Pancho's Kitchen</t>
  </si>
  <si>
    <t>Vegan,Breakfast &amp; Brunch,Restaurants,Mexican</t>
  </si>
  <si>
    <t>mz1zD5_eqyCQNuzAqB_iKg</t>
  </si>
  <si>
    <t>5201 W Charleston Blvd, Ste 120-130</t>
  </si>
  <si>
    <t>In-N-Out Burger</t>
  </si>
  <si>
    <t>Fast Food,Restaurants,Burgers</t>
  </si>
  <si>
    <t>1960 Rock Springs Dr</t>
  </si>
  <si>
    <t>Cinko</t>
  </si>
  <si>
    <t>Restaurants,American (Traditional),Canadian (New),Cajun/Creole</t>
  </si>
  <si>
    <t>QcnlGRG0TBds4HvzVwT7QQ</t>
  </si>
  <si>
    <t>1641 Rue Saint-Denis</t>
  </si>
  <si>
    <t>Eva's Original Chimneys</t>
  </si>
  <si>
    <t>Food Trucks,Food,Bakeries,Street Vendors,Food Stands,Ice Cream &amp; Frozen Yogurt,Restaurants,Specialty Food,Cafes,Desserts</t>
  </si>
  <si>
    <t>U4iqELk1IiqARpk5uJJOZg</t>
  </si>
  <si>
    <t>454 Bloor Street W</t>
  </si>
  <si>
    <t>America's Taco Shop</t>
  </si>
  <si>
    <t>vBV5IbpTgUKuu2HlneE2NA</t>
  </si>
  <si>
    <t>735 E University Dr</t>
  </si>
  <si>
    <t>Ocean Blue Caribbean Restaurant and Bar</t>
  </si>
  <si>
    <t>Caribbean,Restaurants,Seafood</t>
  </si>
  <si>
    <t>30Q5xBagQHmkwp8Q9I1FCg</t>
  </si>
  <si>
    <t>6140 W Chandler Blvd</t>
  </si>
  <si>
    <t>Sauce Pizza &amp; Wine</t>
  </si>
  <si>
    <t>Beer,Wine &amp; Spirits,Restaurants,Food,Italian,Pizza</t>
  </si>
  <si>
    <t>DhRJJ5aUUuBp3XR1JbLeuw</t>
  </si>
  <si>
    <t>3426 E Baseline Rd</t>
  </si>
  <si>
    <t>The Mad Greek</t>
  </si>
  <si>
    <t>Breakfast &amp; Brunch,Mediterranean,Diners,Greek,Restaurants</t>
  </si>
  <si>
    <t>ZGaW5a7wxXxUgGTtbFqNxg</t>
  </si>
  <si>
    <t>5011 South Blvd</t>
  </si>
  <si>
    <t>Hi-Coffee Cafe</t>
  </si>
  <si>
    <t>Food,Cafes,Bakeries,Breakfast &amp; Brunch,Coffee &amp; Tea,Bubble Tea,Juice Bars &amp; Smoothies,Restaurants,Patisserie/Cake Shop,Desserts</t>
  </si>
  <si>
    <t>KW5edXlPGeZ0cx7MiJyamw</t>
  </si>
  <si>
    <t>90 S Stephanie St, Ste 150</t>
  </si>
  <si>
    <t>Smashburger</t>
  </si>
  <si>
    <t>blBZJ_UbVb2ieOcktYRuZg</t>
  </si>
  <si>
    <t>9460 S Eastern Ave, Ste 120</t>
  </si>
  <si>
    <t>Habib's Persian Cuisine</t>
  </si>
  <si>
    <t>Middle Eastern,Restaurants,Persian/Iranian</t>
  </si>
  <si>
    <t>0ahghcpWQVkm4lEFwx-peA</t>
  </si>
  <si>
    <t>2575 S Decatur Blvd</t>
  </si>
  <si>
    <t>Nando's Flame Grilled Chicken</t>
  </si>
  <si>
    <t>Portuguese,Restaurants,Chicken Wings,American (Traditional),South African,African</t>
  </si>
  <si>
    <t>QE1tzFyyyRKV1p7C4LRukQ</t>
  </si>
  <si>
    <t>832 Bay St.</t>
  </si>
  <si>
    <t>Buck &amp; Honeys</t>
  </si>
  <si>
    <t>Sun Prairie</t>
  </si>
  <si>
    <t>Nightlife,Wine Bars,Event Planning &amp; Services,Steakhouses,Restaurants,Venues &amp; Event Spaces,Breakfast &amp; Brunch,Bars</t>
  </si>
  <si>
    <t>_dcX-gXs3VxTBmURWdnTOw</t>
  </si>
  <si>
    <t>804 Liberty Blvd</t>
  </si>
  <si>
    <t>Trattoria Mercatto</t>
  </si>
  <si>
    <t>lvv9Vv_5i4IwvDdofO_rKg</t>
  </si>
  <si>
    <t>220 Yonge Street</t>
  </si>
  <si>
    <t>Playgrounds Fun Zone &amp; Cafe</t>
  </si>
  <si>
    <t>Leisure Centers,Kids Activities,Cafes,Arts &amp; Entertainment,Restaurants,Coffee &amp; Tea,Active Life,Food,Playgrounds,Arcades</t>
  </si>
  <si>
    <t>NR5MXM2xgBTzRxj2cz8WcA</t>
  </si>
  <si>
    <t>8190 W Union Hills Dr, Ste 110</t>
  </si>
  <si>
    <t>Red Lobster</t>
  </si>
  <si>
    <t>Restaurants,Seafood,American (Traditional)</t>
  </si>
  <si>
    <t>GSiAgRigPwSvXeR7emLSiw</t>
  </si>
  <si>
    <t>570 Marks St</t>
  </si>
  <si>
    <t>Chizona's Pizza</t>
  </si>
  <si>
    <t>Restaurants,Hot Dogs,Sandwiches,Pizza</t>
  </si>
  <si>
    <t>6zincCvQTb9BsuK-GHZ4cw</t>
  </si>
  <si>
    <t>8418 E McDonald Dr</t>
  </si>
  <si>
    <t>Totopo Mexican Kitchen and Bar</t>
  </si>
  <si>
    <t>Mexican,Nightlife,Restaurants,Bars,Latin American</t>
  </si>
  <si>
    <t>OPcGFLP_mRt9yvgP3ALXOQ</t>
  </si>
  <si>
    <t>660 Washington Rd</t>
  </si>
  <si>
    <t>Sammy's Beach Bar &amp; Grill</t>
  </si>
  <si>
    <t>Restaurants,American (Traditional),Burgers,Sandwiches</t>
  </si>
  <si>
    <t>YKVYdzkdGNTHRJvWehY5Og</t>
  </si>
  <si>
    <t>727 Wright Brothers Ln</t>
  </si>
  <si>
    <t>On The Border Mexican Grill &amp; Cantina</t>
  </si>
  <si>
    <t>Mexican,Tex-Mex,Restaurants</t>
  </si>
  <si>
    <t>GqGVAE3kbEW46FU1LydVUg</t>
  </si>
  <si>
    <t>5005 E Ray Rd</t>
  </si>
  <si>
    <t>China Wok</t>
  </si>
  <si>
    <t>hlDcfzRGfmSmL5LpYcRqKA</t>
  </si>
  <si>
    <t>2334 N Scottsdale Rd</t>
  </si>
  <si>
    <t>MATCH Restaurant &amp; Cocktails</t>
  </si>
  <si>
    <t>Lounges,Bars,Restaurants,Nightlife,American (New),Cocktail Bars</t>
  </si>
  <si>
    <t>0LhYg3iOF9IU2Ut8IL84TQ</t>
  </si>
  <si>
    <t>{u'romantic': False, u'intimate': False, u'classy': True, u'hipster': False, u'divey': False, u'touristy': False, u'trendy': True, u'upscale': False, u'casual': False}</t>
  </si>
  <si>
    <t>1100 N Central Ave</t>
  </si>
  <si>
    <t>Mi Pueblo</t>
  </si>
  <si>
    <t>Breakfast &amp; Brunch,Restaurants,Mexican,Diners</t>
  </si>
  <si>
    <t>SxelcKtJlN6X2Vlak0wXHw</t>
  </si>
  <si>
    <t>9620 N Metro Pkwy W</t>
  </si>
  <si>
    <t>L'Amore Italian Restaurant</t>
  </si>
  <si>
    <t>ZVtjS8Hvq2a6SxHxlehPGg</t>
  </si>
  <si>
    <t>3159 E Lincoln Dr</t>
  </si>
  <si>
    <t>The Hearth</t>
  </si>
  <si>
    <t>Canadian (New),Breakfast &amp; Brunch,American (Traditional),Restaurants,American (New)</t>
  </si>
  <si>
    <t>c-hapDBIAZ9Uw4pB59Xc-g</t>
  </si>
  <si>
    <t>Terminal 1, Pearson Airport</t>
  </si>
  <si>
    <t>Fugo Desserts</t>
  </si>
  <si>
    <t>Desserts,Restaurants,Waffles,Ice Cream &amp; Frozen Yogurt,Food</t>
  </si>
  <si>
    <t>EK38MXW_OsC5CZVvIZodIw</t>
  </si>
  <si>
    <t>205 Dundas Street W</t>
  </si>
  <si>
    <t>Tibet Kitchen</t>
  </si>
  <si>
    <t>Restaurants,Indian,Asian Fusion,Himalayan/Nepalese</t>
  </si>
  <si>
    <t>XrcB7Of1KfHlkeXYpHLIrw</t>
  </si>
  <si>
    <t>1544 Queen Street W</t>
  </si>
  <si>
    <t>George's Famous Gyros &amp; Pasta</t>
  </si>
  <si>
    <t>Greek,Restaurants,American (Traditional),Mediterranean</t>
  </si>
  <si>
    <t>cq6SQkWKVT3TH-6YzGFn4g</t>
  </si>
  <si>
    <t>20206 N 27th Ave, Ste A</t>
  </si>
  <si>
    <t>Maharaja Restaurant</t>
  </si>
  <si>
    <t>Pzs43Fkub-6A9hA1zqpF_w</t>
  </si>
  <si>
    <t>6713 Odana Rd</t>
  </si>
  <si>
    <t>Euro Pizza Cafe</t>
  </si>
  <si>
    <t>Fountain Hills</t>
  </si>
  <si>
    <t>Bars,Nightlife,Pizza,Mediterranean,Restaurants</t>
  </si>
  <si>
    <t>Ks2vZq0qCpPQfTnXrZWVBw</t>
  </si>
  <si>
    <t>12645 N Saguaro Blvd, Ste 11</t>
  </si>
  <si>
    <t>Haven Burgers</t>
  </si>
  <si>
    <t>4dw7ev_MWCgIlK3S2xJi-g</t>
  </si>
  <si>
    <t>606 E Main St, Ste 101</t>
  </si>
  <si>
    <t>Humble Pie</t>
  </si>
  <si>
    <t>SNJi8rgm_YUX2_iOcfDycw</t>
  </si>
  <si>
    <t>6501 E Greenway Pkwy</t>
  </si>
  <si>
    <t>Sparrow / Le Moineau</t>
  </si>
  <si>
    <t>Nightlife,Canadian (New),Lounges,Restaurants,Cocktail Bars,Breakfast &amp; Brunch,Bars</t>
  </si>
  <si>
    <t>KHcqvfwkGv6k6KtLDcpogQ</t>
  </si>
  <si>
    <t>{u'romantic': False, u'intimate': False, u'classy': False, u'hipster': True, u'touristy': False, u'trendy': False, u'upscale': False, u'casual': True}</t>
  </si>
  <si>
    <t>5322 Boulevard Saint-Laurent</t>
  </si>
  <si>
    <t>Olive Garden Italian Restaurant</t>
  </si>
  <si>
    <t>Restaurants,Nightlife,Wine Bars,Bars,Salad,Italian</t>
  </si>
  <si>
    <t>d5n5CsoJNu-tKEbfI6U3tA</t>
  </si>
  <si>
    <t>7889 W Bell Rd</t>
  </si>
  <si>
    <t>Gotham Bagels</t>
  </si>
  <si>
    <t>Breakfast &amp; Brunch,Delis,Bagels,Restaurants,Food</t>
  </si>
  <si>
    <t>112 E Mifflin St</t>
  </si>
  <si>
    <t>Wildflower Bread Company</t>
  </si>
  <si>
    <t>Bakeries,Food,Sandwiches,Breakfast &amp; Brunch,Restaurants</t>
  </si>
  <si>
    <t>w-q9UTLqk6njQWOJEWelwA</t>
  </si>
  <si>
    <t>3400 E Sky Harbor Blvd</t>
  </si>
  <si>
    <t>La Calabria Ristorante</t>
  </si>
  <si>
    <t>PebX-Sf_h4FJGgsRAA5Fng</t>
  </si>
  <si>
    <t>1534 E Ray Rd, Ste 110</t>
  </si>
  <si>
    <t>Sangam Indian Cuisine</t>
  </si>
  <si>
    <t>Cornelius</t>
  </si>
  <si>
    <t>Pakistani,Halal,Indian,Food,Specialty Food,Seafood,Restaurants,Ethnic Food</t>
  </si>
  <si>
    <t>DokbdCS20re-Jo-OqKRilQ</t>
  </si>
  <si>
    <t>20910 Torrence Chapel Rd</t>
  </si>
  <si>
    <t>Mantra Masala</t>
  </si>
  <si>
    <t>hubbaEcYPYEZu5Ziz6i0lw</t>
  </si>
  <si>
    <t>8530 W Warm Springs Rd, Ste 101</t>
  </si>
  <si>
    <t>Irish Republic</t>
  </si>
  <si>
    <t>Irish,Restaurants,Pubs,Nightlife,Bars</t>
  </si>
  <si>
    <t>0CAzhX1w9qGD8iz4F8XZjQ</t>
  </si>
  <si>
    <t>58 S San Marcos Pl</t>
  </si>
  <si>
    <t>Jolie's Place</t>
  </si>
  <si>
    <t>American (Traditional),Restaurants,Nightlife,Karaoke,Bars,Sports Bars</t>
  </si>
  <si>
    <t>8zN3nV0zbtE377_XhlvabA</t>
  </si>
  <si>
    <t>{u'dessert': False, u'latenight': True, u'lunch': True, u'dinner': True, u'brunch': False, u'breakfast': True}</t>
  </si>
  <si>
    <t>140 W Warner Rd</t>
  </si>
  <si>
    <t>La Belle et la Boeuf</t>
  </si>
  <si>
    <t>Burgers,Bars,American (Traditional),Nightlife,Cocktail Bars,Restaurants</t>
  </si>
  <si>
    <t>rH39kXAevsXeD-2HsmLj2g</t>
  </si>
  <si>
    <t>1620 Rue Sainte-Catherine Ouest</t>
  </si>
  <si>
    <t>Orchard Eats</t>
  </si>
  <si>
    <t>Breakfast &amp; Brunch,American (New),Restaurants,American (Traditional)</t>
  </si>
  <si>
    <t>_QkQMs5ZsM0jS5er75yrCg</t>
  </si>
  <si>
    <t>2036 N Gilbert Rd, Ste 6</t>
  </si>
  <si>
    <t>Gyro House Mesa</t>
  </si>
  <si>
    <t>Mediterranean,Greek,Pizza,Restaurants</t>
  </si>
  <si>
    <t>PRUtZy3DUl4sPOisYfOAuw</t>
  </si>
  <si>
    <t>3617 E Southern Ave, Ste 4</t>
  </si>
  <si>
    <t>Matta's Grill and Cantina</t>
  </si>
  <si>
    <t>FGaaHr_krwaPGlD0mHPe4Q</t>
  </si>
  <si>
    <t>1033 N Dobson Rd, Ste 101</t>
  </si>
  <si>
    <t>Tandoori Flame</t>
  </si>
  <si>
    <t>4xtU8eji_G0Yepj3D-8I6Q</t>
  </si>
  <si>
    <t>5975 Mavis Road</t>
  </si>
  <si>
    <t>Jake's Good Eats</t>
  </si>
  <si>
    <t>Southern,American (Traditional),Restaurants</t>
  </si>
  <si>
    <t>pDoDY-cDLyeKQgDx5RAlnQ</t>
  </si>
  <si>
    <t>12721 Albemarle Rd</t>
  </si>
  <si>
    <t>Sicili's Pizza</t>
  </si>
  <si>
    <t>Restaurants,Pizza</t>
  </si>
  <si>
    <t>hkeHIe-JaUK5S5dUHgrBbA</t>
  </si>
  <si>
    <t>529 E Twain Ave</t>
  </si>
  <si>
    <t>Nanay Gloria</t>
  </si>
  <si>
    <t>Buffets,Filipino,Fast Food,Restaurants</t>
  </si>
  <si>
    <t>Ta4GRuHyZvU5H_l5IAG1PQ</t>
  </si>
  <si>
    <t>5980 W Spring Mountain Rd, Ste 2 C</t>
  </si>
  <si>
    <t>Greenbush Bar</t>
  </si>
  <si>
    <t>Restaurants,Italian,Pizza</t>
  </si>
  <si>
    <t>GnODIDJz09LecpudDoynCg</t>
  </si>
  <si>
    <t>{u'romantic': False, u'intimate': True, u'classy': False, u'hipster': False, u'divey': True, u'touristy': False, u'trendy': False, u'upscale': False, u'casual': False}</t>
  </si>
  <si>
    <t>914 Regent St</t>
  </si>
  <si>
    <t>Mitchell's Fish Market</t>
  </si>
  <si>
    <t>Homestead</t>
  </si>
  <si>
    <t>Specialty Food,Seafood,Restaurants,Food,Seafood Markets,American (Traditional)</t>
  </si>
  <si>
    <t>3nR6JE3hD-D-Fhzr10_k7g</t>
  </si>
  <si>
    <t>185 W Waterfront Dr</t>
  </si>
  <si>
    <t>Rolltation</t>
  </si>
  <si>
    <t>Sushi Bars,Japanese,Salad,Fast Food,Restaurants,Asian Fusion</t>
  </si>
  <si>
    <t>A6bnXx1see4yZSaVVCVDyw</t>
  </si>
  <si>
    <t>207 Dundas Street W</t>
  </si>
  <si>
    <t>Cafe Breizh</t>
  </si>
  <si>
    <t>French,Creperies,Breakfast &amp; Brunch,Food,Restaurants,Cafes,Bakeries</t>
  </si>
  <si>
    <t>XZ7eQLjyGXf6y69UT4SGhg</t>
  </si>
  <si>
    <t>{u'romantic': False, u'intimate': True, u'classy': True, u'hipster': False, u'divey': False, u'touristy': False, u'trendy': False, u'upscale': False, u'casual': True}</t>
  </si>
  <si>
    <t>3555 S Fort Apache Rd, Ste 141</t>
  </si>
  <si>
    <t>Thai Room</t>
  </si>
  <si>
    <t>QDF7w0casJ78PcPmtMDISw</t>
  </si>
  <si>
    <t>3355 E Tropicana Ave, Ste D</t>
  </si>
  <si>
    <t>American Junkie</t>
  </si>
  <si>
    <t>Nightlife,Restaurants,Sports Bars,Cocktail Bars,Bars,American (Traditional)</t>
  </si>
  <si>
    <t>k3zrItO4l9hwfLRwHBDc9w</t>
  </si>
  <si>
    <t>4363 N 75th St</t>
  </si>
  <si>
    <t>Chili's</t>
  </si>
  <si>
    <t>Bars,Nightlife,American (Traditional),Restaurants,Tex-Mex</t>
  </si>
  <si>
    <t>H5Y6o9H4rtxbHJFgLqI6Fw</t>
  </si>
  <si>
    <t>2011 N Rainbow Blvd</t>
  </si>
  <si>
    <t>Red Robin Gourmet Burgers</t>
  </si>
  <si>
    <t>Sandwiches,Burgers,Restaurants,American (Traditional)</t>
  </si>
  <si>
    <t>OD61KMut0q5t2XBMZazFeA</t>
  </si>
  <si>
    <t>16233 N. 83rd Avenue</t>
  </si>
  <si>
    <t>CrÃªpes Ã  GoGo</t>
  </si>
  <si>
    <t>Creperies,Restaurants,French,Cafes</t>
  </si>
  <si>
    <t>D87tFO-R6U8f4-e0r4Zq_g</t>
  </si>
  <si>
    <t>18 Yorkville Avenue</t>
  </si>
  <si>
    <t>Kokomo's Steak &amp; Seafood</t>
  </si>
  <si>
    <t>Seafood,Restaurants,Steakhouses</t>
  </si>
  <si>
    <t>Cde8PHRM5c359-dnCUk7KQ</t>
  </si>
  <si>
    <t>The Mirage, 3400 Las Vegas Blvd S</t>
  </si>
  <si>
    <t>Allison's Texas BBQ</t>
  </si>
  <si>
    <t>Restaurants,Salad,Barbeque,Sandwiches</t>
  </si>
  <si>
    <t>D7ihF-r44rB2aT8k6oGQww</t>
  </si>
  <si>
    <t>6750 E Main St, Ste 101</t>
  </si>
  <si>
    <t>Las Fuentes Mexican Grill</t>
  </si>
  <si>
    <t>Fvd8qeJCXFbMYQk45S7iBQ</t>
  </si>
  <si>
    <t>13621 N Litchfield Rd</t>
  </si>
  <si>
    <t>Zoes Kitchen</t>
  </si>
  <si>
    <t>Restaurants,Southern,Greek,Sandwiches,Steakhouses,Mediterranean</t>
  </si>
  <si>
    <t>e880MGw6C6PJL-n3EJoY_g</t>
  </si>
  <si>
    <t>521 W Mcdowell Rd</t>
  </si>
  <si>
    <t>Gigi's On Fairmount</t>
  </si>
  <si>
    <t>Cleveland Heights</t>
  </si>
  <si>
    <t>Wine Bars,Restaurants,American (New),Cafes,Bars,Nightlife,Breakfast &amp; Brunch</t>
  </si>
  <si>
    <t>v2UYBFxtaB14OnoKQOuwjA</t>
  </si>
  <si>
    <t>3477 Fairmount Blvd</t>
  </si>
  <si>
    <t>Smoke's Poutinerie</t>
  </si>
  <si>
    <t>Fast Food,Poutineries,Restaurants</t>
  </si>
  <si>
    <t>yKFx0bW9_buGt9NASTpUaw</t>
  </si>
  <si>
    <t>{u'dessert': False, u'latenight': True, u'lunch': True, u'dinner': False, u'brunch': False, u'breakfast': False}</t>
  </si>
  <si>
    <t>203 Dundas Street E</t>
  </si>
  <si>
    <t>Te Aro</t>
  </si>
  <si>
    <t>Coffee &amp; Tea,Cafes,Restaurants,Food</t>
  </si>
  <si>
    <t>Xhf3nW6UahoVpRMkVUlnJA</t>
  </si>
  <si>
    <t>983 Queen Street E</t>
  </si>
  <si>
    <t>Dillon's KC BBQ</t>
  </si>
  <si>
    <t>American (Traditional),Restaurants,Sports Bars,Bars,Barbeque,Nightlife,Sandwiches</t>
  </si>
  <si>
    <t>o5ftMib2dp12c2vqgA5LUg</t>
  </si>
  <si>
    <t>20585 N 59th Ave</t>
  </si>
  <si>
    <t>American (Traditional),Restaurants,French,Breakfast &amp; Brunch</t>
  </si>
  <si>
    <t>teTQU7TIPE0O_B1zN_239w</t>
  </si>
  <si>
    <t>1250 S Alma School Rd</t>
  </si>
  <si>
    <t>Bonnano's</t>
  </si>
  <si>
    <t>M1hEQVMiND1rbiT8mo2j0g</t>
  </si>
  <si>
    <t>3717 Las Vegas Blvd S</t>
  </si>
  <si>
    <t>The Abbey on Butler</t>
  </si>
  <si>
    <t>Restaurants,Coffee &amp; Tea,Food,Nightlife,American (New),Bars,Cafes</t>
  </si>
  <si>
    <t>fykyDLOPBKphKy9fmZ4Kgw</t>
  </si>
  <si>
    <t>4635 Butler St</t>
  </si>
  <si>
    <t>Pink Pepper Asian Fusion</t>
  </si>
  <si>
    <t>Thai,Restaurants,Buffets,Vietnamese,Chinese</t>
  </si>
  <si>
    <t>lmfyEVKm3CDGWg18LeRhgA</t>
  </si>
  <si>
    <t>1941 W Guadalupe Rd, Ste 105</t>
  </si>
  <si>
    <t>Cioppino Restaurant &amp; Cigar Bar</t>
  </si>
  <si>
    <t>Seafood,Whiskey Bars,Steakhouses,Bars,Restaurants,Nightlife,Italian</t>
  </si>
  <si>
    <t>_VHU9KZUHRLp2Hc2JOKlYg</t>
  </si>
  <si>
    <t>2350 Railroad St</t>
  </si>
  <si>
    <t>TGI Fridays</t>
  </si>
  <si>
    <t>W0oH-WXVdQj98XJ9Obn82Q</t>
  </si>
  <si>
    <t>{u'dessert': True, u'latenight': True, u'lunch': True, u'dinner': True, u'brunch': False, u'breakfast': False}</t>
  </si>
  <si>
    <t>4000 W Flamingo Rd</t>
  </si>
  <si>
    <t>Carmi Family Restaurant</t>
  </si>
  <si>
    <t>Restaurants,Soul Food</t>
  </si>
  <si>
    <t>ruD4E_OMlfEXTdMV0lDFIg</t>
  </si>
  <si>
    <t>917 Western Ave</t>
  </si>
  <si>
    <t>Jump Restaurant</t>
  </si>
  <si>
    <t>American (New),Restaurants,American (Traditional),Bars,Canadian (New),Wine Bars,Nightlife,Mediterranean</t>
  </si>
  <si>
    <t>kuJRRmmmDUXqwM6kNihXXA</t>
  </si>
  <si>
    <t>{u'romantic': False, u'intimate': False, u'classy': True, u'hipster': False, u'touristy': False, u'trendy': True, u'upscale': False, u'casual': False}</t>
  </si>
  <si>
    <t>18 Wellington Street W</t>
  </si>
  <si>
    <t>Maria's Mexican Restaurant &amp; Bakery</t>
  </si>
  <si>
    <t>Food,Patisserie/Cake Shop,Restaurants,Mexican,Nightlife,Bars</t>
  </si>
  <si>
    <t>tstimHoMcYbkSC4eBA1wEg</t>
  </si>
  <si>
    <t>6055 E Lake Mead Blvd</t>
  </si>
  <si>
    <t>Yummy Grill &amp; Sushi</t>
  </si>
  <si>
    <t>Hawaiian,Restaurants,Japanese,Chinese</t>
  </si>
  <si>
    <t>9711 S Eastern Ave</t>
  </si>
  <si>
    <t>Pieology</t>
  </si>
  <si>
    <t>_bDy-L6f148jLEzXSuBOFw</t>
  </si>
  <si>
    <t>3450 West Chandler Blvd, Ste 5</t>
  </si>
  <si>
    <t>Congee Wong</t>
  </si>
  <si>
    <t>North York</t>
  </si>
  <si>
    <t>RlNmDWJ0kkEWXW7yORJZVw</t>
  </si>
  <si>
    <t>10 Ravel Road</t>
  </si>
  <si>
    <t>Hunters Landing Bar Grill Hub Restaurant</t>
  </si>
  <si>
    <t>Canadian (New),Comfort Food,Restaurants,Nightlife,Bars</t>
  </si>
  <si>
    <t>DIVF4oo86EGupm5CC60sZg</t>
  </si>
  <si>
    <t>82 Fort York Blvd</t>
  </si>
  <si>
    <t>Coyote's Cafe &amp; Cantina</t>
  </si>
  <si>
    <t>kbTAyySlUZrTAr0nJOjiUw</t>
  </si>
  <si>
    <t>4350 E Sunset Rd</t>
  </si>
  <si>
    <t>Kanga</t>
  </si>
  <si>
    <t>Restaurants,Food,Australian,Street Vendors</t>
  </si>
  <si>
    <t>K-tKnqhblGR7K4R3roKmqA</t>
  </si>
  <si>
    <t>65 Duncan Street</t>
  </si>
  <si>
    <t>Asian Island</t>
  </si>
  <si>
    <t>Chinese,Restaurants,Asian Fusion,Sushi Bars,Hawaiian</t>
  </si>
  <si>
    <t>Xfod0UWr_9B-TOM6qxVIwQ</t>
  </si>
  <si>
    <t>14870 N Northsight Blvd, Ste 103</t>
  </si>
  <si>
    <t>Arrivederci</t>
  </si>
  <si>
    <t>a6SqJZTFMpSOR6Qb0STyFA</t>
  </si>
  <si>
    <t>4221 E Chandler Blvd, Ste 102</t>
  </si>
  <si>
    <t>WaffleS Cafe</t>
  </si>
  <si>
    <t>Food,Restaurants,Desserts,Breakfast &amp; Brunch</t>
  </si>
  <si>
    <t>JNyho2P0jSk-0T30T3A0OQ</t>
  </si>
  <si>
    <t>5165 S Fort Apache Rd, Ste 160</t>
  </si>
  <si>
    <t>Canter's Delicatessen</t>
  </si>
  <si>
    <t>Delis,Sandwiches,Restaurants</t>
  </si>
  <si>
    <t>FooKqQJ3UnsIG2slFPuLRA</t>
  </si>
  <si>
    <t>Treasure Island Casino, 3300 Las Vegas Blvd S</t>
  </si>
  <si>
    <t>Milagro</t>
  </si>
  <si>
    <t>Iu2ZINWwyrt9gXliykBEKQ</t>
  </si>
  <si>
    <t>5 Mercer Street</t>
  </si>
  <si>
    <t>Sir Edmond Halley's</t>
  </si>
  <si>
    <t>Restaurants,Nightlife,Pubs,Bars,Fish &amp; Chips</t>
  </si>
  <si>
    <t>ZCsvwa_dsqNB8d8tYHPdjw</t>
  </si>
  <si>
    <t>4151A Park Rd</t>
  </si>
  <si>
    <t>Ajo Al's Mexican Cafe</t>
  </si>
  <si>
    <t>1GoI8TV5ngDEqoTmDK6Iow</t>
  </si>
  <si>
    <t>5101 N 16th St</t>
  </si>
  <si>
    <t>McGurkee's Italian Kitchen</t>
  </si>
  <si>
    <t>Greek,Italian,Sandwiches,Restaurants</t>
  </si>
  <si>
    <t>1rebduwtmrHQhl32djRS7A</t>
  </si>
  <si>
    <t>2822 N 15th Ave</t>
  </si>
  <si>
    <t>Eclipse Theaters</t>
  </si>
  <si>
    <t>Cinema,American (New),Dinner Theater,Cocktail Bars,Nightlife,Arts &amp; Entertainment,Bars,Restaurants</t>
  </si>
  <si>
    <t>cfggUk66F01Av4YWZJXcnA</t>
  </si>
  <si>
    <t>{u'romantic': True, u'intimate': True, u'classy': True, u'hipster': False, u'divey': False, u'touristy': False, u'trendy': True, u'upscale': True, u'casual': True}</t>
  </si>
  <si>
    <t>814 S 3rd St</t>
  </si>
  <si>
    <t>American (New),Sports Bars,Bars,Chicken Wings,Restaurants,Nightlife,Pizza</t>
  </si>
  <si>
    <t>Z890syqhhoShqFnIyIu9EA</t>
  </si>
  <si>
    <t>1301 E. Broadway Rd.</t>
  </si>
  <si>
    <t>Cafe Du Jour</t>
  </si>
  <si>
    <t>French,Mediterranean,Restaurants</t>
  </si>
  <si>
    <t>jalA5zHW8ZfY3RSPG7oDxQ</t>
  </si>
  <si>
    <t>1107 E Carson St</t>
  </si>
  <si>
    <t>Rosa's Mexican Grill</t>
  </si>
  <si>
    <t>_rXRnGcU3RFtsehmdL0ucw</t>
  </si>
  <si>
    <t>328 E University Dr</t>
  </si>
  <si>
    <t>Zablong</t>
  </si>
  <si>
    <t>Local Flavor,Restaurants,Pizza</t>
  </si>
  <si>
    <t>YxwxKqemcKwV4vIQXhVv_w</t>
  </si>
  <si>
    <t>137 Brevard Ct</t>
  </si>
  <si>
    <t>Brownstone Bistro</t>
  </si>
  <si>
    <t>Italian,Breakfast &amp; Brunch,Event Planning &amp; Services,Caterers,Restaurants</t>
  </si>
  <si>
    <t>KuxDPl6UYNLxFChPm0_MNw</t>
  </si>
  <si>
    <t>603 Yonge Street</t>
  </si>
  <si>
    <t>The Enrico Biscotti</t>
  </si>
  <si>
    <t>Bakeries,Italian,Food,Restaurants,Pizza</t>
  </si>
  <si>
    <t>2022 Penn Ave</t>
  </si>
  <si>
    <t>Toast! Kitchen &amp; Wine Bar</t>
  </si>
  <si>
    <t>Bars,Restaurants,American (New),Wine Bars,Nightlife</t>
  </si>
  <si>
    <t>50UjA4nDdqypN-hBUOAPmQ</t>
  </si>
  <si>
    <t>5102 Baum Blvd</t>
  </si>
  <si>
    <t>FÃº Asian Kitchen</t>
  </si>
  <si>
    <t>Vegetarian,Chinese,Restaurants,Cantonese,Asian Fusion,Food</t>
  </si>
  <si>
    <t>6QUuDlLjNDQWFCbJ9--jsQ</t>
  </si>
  <si>
    <t>Hard Rock Hotel &amp; Casino, 4455 Paradise Rd</t>
  </si>
  <si>
    <t>Chick-fil-A</t>
  </si>
  <si>
    <t>Fast Food,Event Planning &amp; Services,Caterers,Restaurants</t>
  </si>
  <si>
    <t>gcouHCQrswvakJ6xSEKtFQ</t>
  </si>
  <si>
    <t>2480 S Rancho Dr</t>
  </si>
  <si>
    <t>Kelly's Bar &amp; Lounge</t>
  </si>
  <si>
    <t>Nightlife,Bars,American (Traditional),Lounges,Restaurants</t>
  </si>
  <si>
    <t>JrrY4v21k7_qYxIidhi-aw</t>
  </si>
  <si>
    <t>6012 Penn Cir S</t>
  </si>
  <si>
    <t>Vegan House</t>
  </si>
  <si>
    <t>Thai,Vegetarian,Vegan,Restaurants</t>
  </si>
  <si>
    <t>GjT8ZitwOVdP2ttJIam-ug</t>
  </si>
  <si>
    <t>20 W Adams St</t>
  </si>
  <si>
    <t>Genuine Fresche</t>
  </si>
  <si>
    <t>Food,Restaurants,Vegan,Juice Bars &amp; Smoothies,Live/Raw Food,Acai Bowls</t>
  </si>
  <si>
    <t>qOd7QUh-sIB7zN7RbP1-qw</t>
  </si>
  <si>
    <t>{u'dessert': True, u'latenight': False, u'lunch': False, u'dinner': False, u'brunch': False, u'breakfast': True}</t>
  </si>
  <si>
    <t>1726 E Southern Ave, Ste 3</t>
  </si>
  <si>
    <t>Udupi Palace</t>
  </si>
  <si>
    <t>Restaurants,Indian,Gluten-Free,Vegetarian</t>
  </si>
  <si>
    <t>A-KVm7iKLOe1X1yAQP13FA</t>
  </si>
  <si>
    <t>1460 Gerrard Street E</t>
  </si>
  <si>
    <t>Asian Wok</t>
  </si>
  <si>
    <t>Asian Fusion,Chinese,Thai,Restaurants</t>
  </si>
  <si>
    <t>ZuNJelvkJD4wsXNBRg6t5w</t>
  </si>
  <si>
    <t>6515 N Buffalo Dr</t>
  </si>
  <si>
    <t>Brickhouse Tavern</t>
  </si>
  <si>
    <t>Davidson</t>
  </si>
  <si>
    <t>UXL5eg0e6W1AZzmX6NAXdg</t>
  </si>
  <si>
    <t>209 Delburg St</t>
  </si>
  <si>
    <t>Caballero Grill</t>
  </si>
  <si>
    <t>Bars,American (New),American (Traditional),Nightlife,Restaurants</t>
  </si>
  <si>
    <t>5q3KXqawYgu5hd11mCXlVQ</t>
  </si>
  <si>
    <t>1800 N Litchfield Rd</t>
  </si>
  <si>
    <t>Cafe Verdi</t>
  </si>
  <si>
    <t>nS6QENxe6YODNrQ45bpC-A</t>
  </si>
  <si>
    <t>3111 S Valley View Blvd, Bldg M, Ste 105</t>
  </si>
  <si>
    <t>Padre Murphy's</t>
  </si>
  <si>
    <t>Nightlife,Sports Bars,Restaurants,Bars,Sandwiches,Burgers</t>
  </si>
  <si>
    <t>t24NEAmx2PBVvC84lQmXwA</t>
  </si>
  <si>
    <t>4338 W Bell Rd</t>
  </si>
  <si>
    <t>Pho Cao</t>
  </si>
  <si>
    <t>Restaurants,Vietnamese</t>
  </si>
  <si>
    <t>Jx5h4nIbANB4KDrb5l_v4w</t>
  </si>
  <si>
    <t>7436 E McDowell Rd</t>
  </si>
  <si>
    <t>Wasted Grain</t>
  </si>
  <si>
    <t>Music Venues,Diners,Dance Clubs,Bars,Restaurants,American (New),Nightlife,Arts &amp; Entertainment</t>
  </si>
  <si>
    <t>YPjz8wGG1GhiWfI0sHgb9A</t>
  </si>
  <si>
    <t>{u'dessert': False, u'latenight': True, u'lunch': False, u'dinner': False, u'brunch': False, u'breakfast': False}</t>
  </si>
  <si>
    <t>7295 E Stetson Dr</t>
  </si>
  <si>
    <t>Ray's Pizza</t>
  </si>
  <si>
    <t>Italian,Pizza,Restaurants</t>
  </si>
  <si>
    <t>bCrMHwCLZzyKsAUOiAL0OA</t>
  </si>
  <si>
    <t>15577 N Hayden Rd, Ste A2</t>
  </si>
  <si>
    <t>L&amp;L Hawaiian BBQ</t>
  </si>
  <si>
    <t>Barbeque,Restaurants,Hawaiian</t>
  </si>
  <si>
    <t>O1iooQB4W8uHKvnyl3ILHw</t>
  </si>
  <si>
    <t>2501 W Happy Valley Rd, Ste 50-1250</t>
  </si>
  <si>
    <t>Barriques - West Wash</t>
  </si>
  <si>
    <t>Restaurants,Nightlife,Coffee &amp; Tea,Sandwiches,Food,Bars</t>
  </si>
  <si>
    <t>v14P9-vB1yjxFfFEYEWudw</t>
  </si>
  <si>
    <t>127 W Washington Ave</t>
  </si>
  <si>
    <t>Buffalo Wild Wings</t>
  </si>
  <si>
    <t>Bars,Nightlife,Sports Bars,Restaurants,American (Traditional),Chicken Wings</t>
  </si>
  <si>
    <t>qGf1wupj-UwG15fzQ7b-SA</t>
  </si>
  <si>
    <t>3163 W Chandler Blvd, Ste V120</t>
  </si>
  <si>
    <t>Jimmy &amp; Joe's Pizzeria</t>
  </si>
  <si>
    <t>lyzrJAx85KdCQzZq8LSPMA</t>
  </si>
  <si>
    <t>3950 W Ray Rd, Ste 1</t>
  </si>
  <si>
    <t>Rock Lobster Food Co</t>
  </si>
  <si>
    <t>Restaurants,Seafood</t>
  </si>
  <si>
    <t>h36qA5gnNTgByhxWx1aH-Q</t>
  </si>
  <si>
    <t>110 Ossington Avenue</t>
  </si>
  <si>
    <t>Il Vinaio</t>
  </si>
  <si>
    <t>Bars,Restaurants,American (New),Nightlife,Wine Bars,Gluten-Free</t>
  </si>
  <si>
    <t>313pOZvjvoi6QI5oXgtRHA</t>
  </si>
  <si>
    <t>270 W Main St</t>
  </si>
  <si>
    <t>Kaleidoscope CafÃ©</t>
  </si>
  <si>
    <t>Cafes,Restaurants,American (New)</t>
  </si>
  <si>
    <t>TvL29lvPQU5GtPEN-J0wIA</t>
  </si>
  <si>
    <t>108 43rd St</t>
  </si>
  <si>
    <t>Corner Bakery Cafe</t>
  </si>
  <si>
    <t>Bakeries,Salad,Sandwiches,Cafes,Breakfast &amp; Brunch,Restaurants,Food</t>
  </si>
  <si>
    <t>axZSFXdaJ0KE5auPwBllRQ</t>
  </si>
  <si>
    <t>454 N 3rd St, Ste 1065</t>
  </si>
  <si>
    <t>Tofu Village - House of Soon Tofu</t>
  </si>
  <si>
    <t>lVVJMvqu4LXL5rBqjO6eqg</t>
  </si>
  <si>
    <t>681 Bloor Street W</t>
  </si>
  <si>
    <t>Bourbon &amp; Bones</t>
  </si>
  <si>
    <t>Food,American (New),Restaurants,Desserts,Steakhouses,Nightlife,Beer,Wine &amp; Spirits,Bars</t>
  </si>
  <si>
    <t>82XiVba4oiPXvLKelbW6FQ</t>
  </si>
  <si>
    <t>{u'romantic': False, u'intimate': False, u'classy': True, u'hipster': False, u'divey': False, u'touristy': False, u'trendy': True, u'upscale': True, u'casual': False}</t>
  </si>
  <si>
    <t>4200 N Scottsdale Rd</t>
  </si>
  <si>
    <t>NYPD Pizza</t>
  </si>
  <si>
    <t>MDoI5wE1eCLEZUNL-IVerg</t>
  </si>
  <si>
    <t>2743 S Market St, Ste 101</t>
  </si>
  <si>
    <t>The Spot</t>
  </si>
  <si>
    <t>Restaurants,Sandwiches,Salad</t>
  </si>
  <si>
    <t>P4lcAvH_JqOIUPyNE5LoJA</t>
  </si>
  <si>
    <t>1493 S Higley Rd, Ste 102</t>
  </si>
  <si>
    <t>Farm Basket</t>
  </si>
  <si>
    <t>Restaurants,Fast Food,American (New)</t>
  </si>
  <si>
    <t>B3omTXI--0eiBC7nCv_WXg</t>
  </si>
  <si>
    <t>6148 W Charleston Blvd</t>
  </si>
  <si>
    <t>Pho Metro</t>
  </si>
  <si>
    <t>Vietnamese,Restaurants</t>
  </si>
  <si>
    <t>A7_Rhwhi5Xv_PvBbKGJ_ng</t>
  </si>
  <si>
    <t>2057 Lawrence Avenue E</t>
  </si>
  <si>
    <t>Rosati's Pizza</t>
  </si>
  <si>
    <t>Salad,Italian,Restaurants,Pizza</t>
  </si>
  <si>
    <t>zBD6zc8YU-TA0_KJmN1tpA</t>
  </si>
  <si>
    <t>3370 S Hualapai Way</t>
  </si>
  <si>
    <t>Casa Filipina Bakeshop &amp; Restaurant</t>
  </si>
  <si>
    <t>Food,Desserts,Restaurants,Bakeries,Filipino</t>
  </si>
  <si>
    <t>nZZaLSXkCBYRri9ZfVOgyw</t>
  </si>
  <si>
    <t>3531 W Thunderbird Rd</t>
  </si>
  <si>
    <t>Stone Mountain Grill</t>
  </si>
  <si>
    <t>Pizza,American (New),Burgers,Restaurants</t>
  </si>
  <si>
    <t>jZUizCQ4nRmyovBeuUniGQ</t>
  </si>
  <si>
    <t>15719 John J Delaney Dr</t>
  </si>
  <si>
    <t>Tokyo Joe's</t>
  </si>
  <si>
    <t>Japanese,Restaurants,Sushi Bars,Asian Fusion</t>
  </si>
  <si>
    <t>0H9bomdciJmcqfojkxLnsA</t>
  </si>
  <si>
    <t>1935 S Val Vista Dr</t>
  </si>
  <si>
    <t>Zipps Sports Grill</t>
  </si>
  <si>
    <t>Beer,Wine &amp; Spirits,Restaurants,American (Traditional),Food,Burgers</t>
  </si>
  <si>
    <t>05BpxQYVbywxliQ9yA0CKw</t>
  </si>
  <si>
    <t>4060 S Arizona Ave</t>
  </si>
  <si>
    <t>BlackFinn American Saloon</t>
  </si>
  <si>
    <t>Restaurants,Nightlife,Sports Bars,Bars,American (New)</t>
  </si>
  <si>
    <t>FA_D4vDxRyI-hC0SZJnjnA</t>
  </si>
  <si>
    <t>210 E Trade St, Ste B-120</t>
  </si>
  <si>
    <t>Edison's Pizza Kitchen</t>
  </si>
  <si>
    <t>02E9r4BQzVrA76Bf7G-KMw</t>
  </si>
  <si>
    <t>2365 Professor Ave</t>
  </si>
  <si>
    <t>Treehouse Bakery</t>
  </si>
  <si>
    <t>Desserts,Specialty Food,Food,Restaurants,Bakeries,Vegan</t>
  </si>
  <si>
    <t>KtByU3UDMR19himevLdzqg</t>
  </si>
  <si>
    <t>1348 W Roosevelt St</t>
  </si>
  <si>
    <t>Mr. ChopStix</t>
  </si>
  <si>
    <t>rIeXMt92PLNjZbemWKRXcA</t>
  </si>
  <si>
    <t>6135 S Fort Apache Rd, Ste 404</t>
  </si>
  <si>
    <t>Petit Potato</t>
  </si>
  <si>
    <t>Asian Fusion,Taiwanese,Chinese,Food,Japanese,Desserts,Restaurants,Coffee &amp; Tea</t>
  </si>
  <si>
    <t>He_4k_w_8bjWnoepahS2zw</t>
  </si>
  <si>
    <t>{u'romantic': False, u'intimate': False, u'classy': False, u'hipster': False, u'touristy': False, u'trendy': True, u'upscale': False, u'casual': True}</t>
  </si>
  <si>
    <t>10 Ravel Road, Unit 1-2</t>
  </si>
  <si>
    <t>Wolfgang Puck Pizza Bar</t>
  </si>
  <si>
    <t>Pizza,Italian,Restaurants,Food</t>
  </si>
  <si>
    <t>xkiYAerQQXL25legNhVsSw</t>
  </si>
  <si>
    <t>6706-C Philips Pl Ct</t>
  </si>
  <si>
    <t>Pho Van</t>
  </si>
  <si>
    <t>GjX2WgchvvS-JAWBmzkLyQ</t>
  </si>
  <si>
    <t>2120 Penn Ave</t>
  </si>
  <si>
    <t>Paina Cafe</t>
  </si>
  <si>
    <t>Food,Seafood,Hawaiian,Restaurants,Poke,Sandwiches</t>
  </si>
  <si>
    <t>9km51KaQujxsSgdaG9gYSw</t>
  </si>
  <si>
    <t>6870 Spring Mountain Rd, Ste G</t>
  </si>
  <si>
    <t>Tex-Mex,Restaurants,Mexican</t>
  </si>
  <si>
    <t>Dj8MfG5-UGbjp9GxaNnGxQ</t>
  </si>
  <si>
    <t>1710 S Power Rd</t>
  </si>
  <si>
    <t>King Wong Chinese Food</t>
  </si>
  <si>
    <t>Chinese,Mexican,Restaurants</t>
  </si>
  <si>
    <t>cJzv3fbd7jL2ZHyFosFkOw</t>
  </si>
  <si>
    <t>2545 N 32nd St</t>
  </si>
  <si>
    <t>Trattoria Italia</t>
  </si>
  <si>
    <t>Restaurants,Italian,Pizza,Seafood</t>
  </si>
  <si>
    <t>dPxZI9lrKTl5dvFfnb1_Ig</t>
  </si>
  <si>
    <t>9905 S Eastern Ave, Ste 140</t>
  </si>
  <si>
    <t>vg4KopGHV778wmsKErAMQw</t>
  </si>
  <si>
    <t>13980 W Bell Rd, Ste 1</t>
  </si>
  <si>
    <t>Cyprus Grill</t>
  </si>
  <si>
    <t>Restaurants,Greek,Sandwiches,Mediterranean,Vegan</t>
  </si>
  <si>
    <t>yxJcVTwvHjuVtOKA3FCyYA</t>
  </si>
  <si>
    <t>1065 W Queen Creek Rd</t>
  </si>
  <si>
    <t>Osmow's</t>
  </si>
  <si>
    <t>Mediterranean,Middle Eastern,Restaurants</t>
  </si>
  <si>
    <t>k6uTx48xCljSfIFCYKmrhg</t>
  </si>
  <si>
    <t>251 Queen St S</t>
  </si>
  <si>
    <t>Rhino Market &amp; Deli</t>
  </si>
  <si>
    <t>Breakfast &amp; Brunch,Restaurants,Sandwiches,Salad,Beer,Wine &amp; Spirits,Vegetarian,Food,Delis</t>
  </si>
  <si>
    <t>Tnc-QnFufxhnj32GC90C-Q</t>
  </si>
  <si>
    <t>1500 W Morehead St, Ste E</t>
  </si>
  <si>
    <t>Dessy B's Steak House</t>
  </si>
  <si>
    <t>Steakhouses,Burgers,Restaurants,Buffets</t>
  </si>
  <si>
    <t>MUQS2XkrFl8QxCUHgSIzLA</t>
  </si>
  <si>
    <t>4901 S Eastern Ave</t>
  </si>
  <si>
    <t>Plaza Bonita</t>
  </si>
  <si>
    <t>Cocktail Bars,Nightlife,Restaurants,Bars,Mexican</t>
  </si>
  <si>
    <t>0QBFtNNj9RIggZGeivcbEg</t>
  </si>
  <si>
    <t>2815 W Carefree Hwy</t>
  </si>
  <si>
    <t>Sandwiches,Delis,Salad,Restaurants</t>
  </si>
  <si>
    <t>NfM1YE-FJCToO1LB36T6lQ</t>
  </si>
  <si>
    <t>7305 Arroyo Crossing Pkwy</t>
  </si>
  <si>
    <t>Mangia &amp; Bevi</t>
  </si>
  <si>
    <t>Pizza,Italian,Restaurants</t>
  </si>
  <si>
    <t>tWdp26XQEJqJGnRmFVJQxA</t>
  </si>
  <si>
    <t>260 King Street E</t>
  </si>
  <si>
    <t>The House of Brews</t>
  </si>
  <si>
    <t>Nightlife,Restaurants,Pubs,Bars,Sports Bars,American (New)</t>
  </si>
  <si>
    <t>8QYOnNLFTrpfPip44eMheg</t>
  </si>
  <si>
    <t>825 S Cooper Rd</t>
  </si>
  <si>
    <t>Kalendar</t>
  </si>
  <si>
    <t>Breakfast &amp; Brunch,French,Restaurants,Italian,Indian</t>
  </si>
  <si>
    <t>C3PVq7UpeHd6nz1_e-AtkA</t>
  </si>
  <si>
    <t>546 College Street</t>
  </si>
  <si>
    <t>Samosa Factory</t>
  </si>
  <si>
    <t>Vegetarian,Vegan,Indian,Restaurants</t>
  </si>
  <si>
    <t>DeI4KqEeWy0cTdh7Wy5_RA</t>
  </si>
  <si>
    <t>4604 W Sahara Ave, Ste 6</t>
  </si>
  <si>
    <t>Hodo Kwaja</t>
  </si>
  <si>
    <t>Food,Korean,Restaurants,Bakeries</t>
  </si>
  <si>
    <t>cj_9eTPR0JBqk9qt2VmzFw</t>
  </si>
  <si>
    <t>656 Bloor Street W</t>
  </si>
  <si>
    <t>Chompie's</t>
  </si>
  <si>
    <t>Restaurants,Bagels,Sandwiches,Food,Waffles,Breakfast &amp; Brunch,Delis,Bakeries</t>
  </si>
  <si>
    <t>lepAu9fXw5R93v0b6mj3vQ</t>
  </si>
  <si>
    <t>7700 W Arrowhead Towne Ctr, Ste 1145</t>
  </si>
  <si>
    <t>Mu Shu Asian Grill</t>
  </si>
  <si>
    <t>Vegan,Restaurants,Asian Fusion,Chinese,American (Traditional)</t>
  </si>
  <si>
    <t>BvrG8XMpTtlJYWhOCbnpaQ</t>
  </si>
  <si>
    <t>1502 W Thomas Rd</t>
  </si>
  <si>
    <t>Tree Country Bistro</t>
  </si>
  <si>
    <t>Asian Fusion,Korean,Thai,Sushi Bars,Restaurants</t>
  </si>
  <si>
    <t>QQqI1z1FohJGSLV0qKvOjQ</t>
  </si>
  <si>
    <t>1803 Coventry Rd</t>
  </si>
  <si>
    <t>Cravings</t>
  </si>
  <si>
    <t>Chinese,Asian Fusion,Restaurants,Malaysian</t>
  </si>
  <si>
    <t>gnqHyA6gY2-m9S-FKt6Xqw</t>
  </si>
  <si>
    <t>603 S Wright St</t>
  </si>
  <si>
    <t>Rollin' Smoke BBQ</t>
  </si>
  <si>
    <t>Barbeque,Restaurants,Southern,Sandwiches</t>
  </si>
  <si>
    <t>02pL_Xj3sTO_lHcWqUcwKA</t>
  </si>
  <si>
    <t>4115 S Grand Canyon Dr, Ste 100</t>
  </si>
  <si>
    <t>The Good Egg - Hilton Village</t>
  </si>
  <si>
    <t>Breakfast &amp; Brunch,Restaurants,Diners</t>
  </si>
  <si>
    <t>e1i5mbYpFV8rQtfqtVwq3w</t>
  </si>
  <si>
    <t>6149 N Scottsdale Rd, Ste 171</t>
  </si>
  <si>
    <t>Eastwind Sushi &amp; Grill</t>
  </si>
  <si>
    <t>Japanese,Restaurants,Asian Fusion,Sushi Bars</t>
  </si>
  <si>
    <t>13637 N Tatum Blvd</t>
  </si>
  <si>
    <t>The Greek Pita</t>
  </si>
  <si>
    <t>Greek,Restaurants</t>
  </si>
  <si>
    <t>FJrI8DmhZX55GLS2eWasZA</t>
  </si>
  <si>
    <t>2501 W Happy Valley Rd, Ste 50-1229</t>
  </si>
  <si>
    <t>Johnny's Italian Steakhouse</t>
  </si>
  <si>
    <t>Middleton</t>
  </si>
  <si>
    <t>Steakhouses,Restaurants,Italian</t>
  </si>
  <si>
    <t>6okGKL2PA7kkc-GjZzNHnA</t>
  </si>
  <si>
    <t>8390 Market St</t>
  </si>
  <si>
    <t>Pizza Rustica</t>
  </si>
  <si>
    <t>E9b73ETPw0VYUJ2_YSJJdQ</t>
  </si>
  <si>
    <t>37 Blue Jays Way</t>
  </si>
  <si>
    <t>Pepe's Tacos</t>
  </si>
  <si>
    <t>Qor28v4BlhSwtN8DSvah9g</t>
  </si>
  <si>
    <t>1401 N Decatur Blvd</t>
  </si>
  <si>
    <t>The Diner On Clifton</t>
  </si>
  <si>
    <t>Restaurants,Diners</t>
  </si>
  <si>
    <t>SYOzI_Ooe-rXI3ZqCybwSQ</t>
  </si>
  <si>
    <t>11637 Clifton Blvd</t>
  </si>
  <si>
    <t>Firebirds Wood Fired Grill</t>
  </si>
  <si>
    <t>American (Traditional),Nightlife,Seafood,Restaurants,Steakhouses,Bars,Wine Bars</t>
  </si>
  <si>
    <t>qVVjbYR0LIfJuIIzgPMTuw</t>
  </si>
  <si>
    <t>6801 Northlake Mall Dr</t>
  </si>
  <si>
    <t>The Midori Japanese Fusion Sushi</t>
  </si>
  <si>
    <t>Japanese,Restaurants,Sushi Bars</t>
  </si>
  <si>
    <t>2SbyRgHWuWNlq18eHAx95Q</t>
  </si>
  <si>
    <t>1550 N Green Valley Pkwy, Ste 320</t>
  </si>
  <si>
    <t>La Torretta Ristorante</t>
  </si>
  <si>
    <t>aqrTv6QiU0J9Sxm_T--c5g</t>
  </si>
  <si>
    <t>16640 N Scottsdale Rd</t>
  </si>
  <si>
    <t>Caffe Boa Ahwatukee</t>
  </si>
  <si>
    <t>American (New),Italian,Restaurants,Seafood</t>
  </si>
  <si>
    <t>vrpW_ZIjHvsAX3ByyeHjCA</t>
  </si>
  <si>
    <t>5063 E Elliot Rd</t>
  </si>
  <si>
    <t>Cuttlefish</t>
  </si>
  <si>
    <t>Food,Seafood,Restaurants,Italian,Fish &amp; Chips</t>
  </si>
  <si>
    <t>Quayv4ZFz7z9xKQHnXbQQg</t>
  </si>
  <si>
    <t>8777 N Scottsdale Rd, Ste 308</t>
  </si>
  <si>
    <t>Rounders</t>
  </si>
  <si>
    <t>Sports Bars,Nightlife,Pubs,American (Traditional),Restaurants,Bars</t>
  </si>
  <si>
    <t>xo1FxmxwWAXIVZ1MO222dg</t>
  </si>
  <si>
    <t>8030 Blue Diamond Rd</t>
  </si>
  <si>
    <t>Bonefish Grill</t>
  </si>
  <si>
    <t>RGGOEmgtKXXZI91IXHEuIA</t>
  </si>
  <si>
    <t>12811 N. Tatum Blvd</t>
  </si>
  <si>
    <t>Karsen's Grill</t>
  </si>
  <si>
    <t>Bars,American (New),Restaurants,Nightlife</t>
  </si>
  <si>
    <t>bS9FdoDvInQe9J48wNFCcA</t>
  </si>
  <si>
    <t>7246 E 1st St, Ste 101</t>
  </si>
  <si>
    <t>Back East Bagels</t>
  </si>
  <si>
    <t>Sandwiches,Restaurants,Food,Bagels,Breakfast &amp; Brunch</t>
  </si>
  <si>
    <t>LEYZb8jiD36RQTElxy0YrQ</t>
  </si>
  <si>
    <t>1628 E Southern Ave, Ste 2</t>
  </si>
  <si>
    <t>Phuket Thai Cuisine</t>
  </si>
  <si>
    <t>h4W7AUaw3Amqs2vyMDgDDQ</t>
  </si>
  <si>
    <t>4040 S Arizona Ave</t>
  </si>
  <si>
    <t>S+O Restaurant</t>
  </si>
  <si>
    <t>American (Traditional),Restaurants,American (New)</t>
  </si>
  <si>
    <t>lsLelczQjIZLHVt2-e44lA</t>
  </si>
  <si>
    <t>Downtown Grand, 206 N 3rd St</t>
  </si>
  <si>
    <t>Pholicious</t>
  </si>
  <si>
    <t>Rvj3cDAiXInbZD4l6bw-lg</t>
  </si>
  <si>
    <t>7582 W Cactus Rd, Ste B5</t>
  </si>
  <si>
    <t>Reds Midtown Tavern</t>
  </si>
  <si>
    <t>Seafood,Restaurants,Wine Bars,Bars,American (Traditional),Nightlife,Canadian (New),Breakfast &amp; Brunch</t>
  </si>
  <si>
    <t>xyAbFNEIFSy_OKNptyzCmg</t>
  </si>
  <si>
    <t>382 Yonge Street, Unit 6</t>
  </si>
  <si>
    <t>Sushi Wow</t>
  </si>
  <si>
    <t>North Las Vegas</t>
  </si>
  <si>
    <t>Sushi Bars,Restaurants</t>
  </si>
  <si>
    <t>FZXdI7r9PJVWjzS0S64kog</t>
  </si>
  <si>
    <t>5585 Simmons St, Ste 3</t>
  </si>
  <si>
    <t>Rita's Mexican Food</t>
  </si>
  <si>
    <t>Mexican,Restaurants,Seafood</t>
  </si>
  <si>
    <t>aLIJSHJfLQuFu3CamjOS2Q</t>
  </si>
  <si>
    <t>1402 N 35th Ave</t>
  </si>
  <si>
    <t>Eddie Merlot's - Pittsburgh</t>
  </si>
  <si>
    <t>Food,Steakhouses,Seafood,American (New),Salad,Restaurants</t>
  </si>
  <si>
    <t>gpwq15g8M3xMSpy2RL2HRg</t>
  </si>
  <si>
    <t>{u'romantic': False, u'intimate': False, u'classy': True, u'hipster': False, u'divey': False, u'touristy': False, u'trendy': False, u'upscale': True, u'casual': False}</t>
  </si>
  <si>
    <t>444 Liberty Ave, Ste 100</t>
  </si>
  <si>
    <t>Prohibition MontrÃ©al</t>
  </si>
  <si>
    <t>Breakfast &amp; Brunch,Restaurants,Comfort Food</t>
  </si>
  <si>
    <t>ePXn4TX9DkfAeDK8VD5jLw</t>
  </si>
  <si>
    <t>5700 Avenue Monkland</t>
  </si>
  <si>
    <t>Southern Accent Restaurant</t>
  </si>
  <si>
    <t>Restaurants,Cajun/Creole,Southern</t>
  </si>
  <si>
    <t>tZnSodhPwNr4bzrwJ1CSbw</t>
  </si>
  <si>
    <t>595 Markham Street</t>
  </si>
  <si>
    <t>Gyro Express</t>
  </si>
  <si>
    <t>Restaurants,Greek,Mediterranean</t>
  </si>
  <si>
    <t>hmltG5aNY43I0NVMGTmPHw</t>
  </si>
  <si>
    <t>1900 W Chandler Blvd, Ste 21</t>
  </si>
  <si>
    <t>Kazuki Sushi</t>
  </si>
  <si>
    <t>Restaurants,Japanese,Sushi Bars,Soup</t>
  </si>
  <si>
    <t>Gd2OE3FIWzv5boI99bM6Iw</t>
  </si>
  <si>
    <t>10670 Southern Highlands Pkwy</t>
  </si>
  <si>
    <t>La Bella Managua</t>
  </si>
  <si>
    <t>Restaurants,Nicaraguan,Latin American</t>
  </si>
  <si>
    <t>872 Bloor Street W</t>
  </si>
  <si>
    <t>Red, the Steakhouse</t>
  </si>
  <si>
    <t>Beachwood</t>
  </si>
  <si>
    <t>vOY6w1Q45Iod8sy2c8zetg</t>
  </si>
  <si>
    <t>3355 Richmond Rd</t>
  </si>
  <si>
    <t>Deer Garden Signatures</t>
  </si>
  <si>
    <t>Noodles,Restaurants,Chinese,Soup</t>
  </si>
  <si>
    <t>VVW8mxu8Ru2UR3lVJYA81Q</t>
  </si>
  <si>
    <t>108-109 550 Highway 7 E</t>
  </si>
  <si>
    <t>Baby Kay's Cajun Kitchen</t>
  </si>
  <si>
    <t>Restaurants,Cajun/Creole</t>
  </si>
  <si>
    <t>acD0l-j5Kr-edoO-_tcbyg</t>
  </si>
  <si>
    <t>2119 E Camelback Rd</t>
  </si>
  <si>
    <t>Brasa Grill</t>
  </si>
  <si>
    <t>Brazilian,Steakhouses,Restaurants</t>
  </si>
  <si>
    <t>LWk7Q5CTjpK-k_TfXdbApQ</t>
  </si>
  <si>
    <t>1300 W 9th St</t>
  </si>
  <si>
    <t>Dimmi Bar &amp; Trattoria</t>
  </si>
  <si>
    <t>js9rQZAlA5rr7oSBRRcCDw</t>
  </si>
  <si>
    <t>140 Cumberland St</t>
  </si>
  <si>
    <t>Hookmeup Gourmet Sandwiches</t>
  </si>
  <si>
    <t>Desserts,Sandwiches,Vegan,Food,Restaurants,Delis</t>
  </si>
  <si>
    <t>01cFftHZc98jNJfJrLEJ5g</t>
  </si>
  <si>
    <t>15425 S 48th St, Ste 116</t>
  </si>
  <si>
    <t>Harvest Kitchen</t>
  </si>
  <si>
    <t>Burgers,Juice Bars &amp; Smoothies,Comfort Food,Restaurants,Local Flavor,Breakfast &amp; Brunch,Salad,Diners,Italian,Coffee &amp; Tea,Vegetarian,Food,Coffee Roasteries,Gastropubs</t>
  </si>
  <si>
    <t>IQ3esF7MvIOCbeVetW51Ng</t>
  </si>
  <si>
    <t>124 Harbord Street</t>
  </si>
  <si>
    <t>Mezes</t>
  </si>
  <si>
    <t>Mediterranean,Greek,Restaurants</t>
  </si>
  <si>
    <t>nDn2h-_c7Xk4UwM0aiXZlw</t>
  </si>
  <si>
    <t>456 Danforth Avenue</t>
  </si>
  <si>
    <t>New South Kitchen &amp; Bar</t>
  </si>
  <si>
    <t>Southern,Restaurants</t>
  </si>
  <si>
    <t>KU7eFCdA47v6zeKF3a7j6A</t>
  </si>
  <si>
    <t>8140 Providence Rd, Ste 300</t>
  </si>
  <si>
    <t>JalapeÃ±o Inferno</t>
  </si>
  <si>
    <t>VBVqHnViRLSYAqP7v8iNNQ</t>
  </si>
  <si>
    <t>20825 N Pima Rd</t>
  </si>
  <si>
    <t>Oyster Boy</t>
  </si>
  <si>
    <t>9GKi6rHN_0FRdcVahyIOXQ</t>
  </si>
  <si>
    <t>872 Queen Street W</t>
  </si>
  <si>
    <t>Switch Steak</t>
  </si>
  <si>
    <t>EbP8eduNl-aEy2UVfs3zJA</t>
  </si>
  <si>
    <t>Encore Las Vegas, 3121 Las Vegas Blvd S</t>
  </si>
  <si>
    <t>Yummy Korean Food Restaurant</t>
  </si>
  <si>
    <t>F_oPMHJrH42R67xp5eKtQA</t>
  </si>
  <si>
    <t>620 Bloor Street W</t>
  </si>
  <si>
    <t>Benihana</t>
  </si>
  <si>
    <t>Japanese,Sushi Bars,Restaurants,Teppanyaki</t>
  </si>
  <si>
    <t>ARohEoxqg8TzA5gQfdGAZw</t>
  </si>
  <si>
    <t>3200 Las Vegas Blvd, Ste 1250</t>
  </si>
  <si>
    <t>Kung Foo Noodle</t>
  </si>
  <si>
    <t>Huntersville</t>
  </si>
  <si>
    <t>Japanese,Ramen,Restaurants,Asian Fusion,Thai,Chinese,Noodles,Sushi Bars</t>
  </si>
  <si>
    <t>O7_rXHN_-cFp0TgiMaNulw</t>
  </si>
  <si>
    <t>8625C Lindholm Dr</t>
  </si>
  <si>
    <t>Nori Sushi Scottsdale</t>
  </si>
  <si>
    <t>Nightlife,Restaurants,Asian Fusion,Japanese,Lounges,Bars,Sushi Bars</t>
  </si>
  <si>
    <t>GA_Nx4xA3Z4pn9i5XKF1Wg</t>
  </si>
  <si>
    <t>10115 E Bell Rd, Ste 111</t>
  </si>
  <si>
    <t>Jackie Bee Boba Express</t>
  </si>
  <si>
    <t>Food,Restaurants,Coffee &amp; Tea,Fast Food,Bubble Tea,Cafes</t>
  </si>
  <si>
    <t>N6BDiFk2CyJTMPGUlcOfAg</t>
  </si>
  <si>
    <t>6250 W Charleston Blvd, Ste 120</t>
  </si>
  <si>
    <t>El NorteÃ±o</t>
  </si>
  <si>
    <t>uZ0C261kg1YgvTMTEmIL0Q</t>
  </si>
  <si>
    <t>1002 N 7th Ave</t>
  </si>
  <si>
    <t>The Greeks Grill</t>
  </si>
  <si>
    <t>sc4w3F0OVUOsyuLeZoJ_9g</t>
  </si>
  <si>
    <t>610 N Alma School Rd, Ste 26</t>
  </si>
  <si>
    <t>Cork Restaurant</t>
  </si>
  <si>
    <t>GK3wLX9Ichxn7bHeLT0aIg</t>
  </si>
  <si>
    <t>{u'romantic': True, u'intimate': True, u'classy': True, u'hipster': False, u'divey': False, u'touristy': False, u'trendy': False, u'upscale': True, u'casual': False}</t>
  </si>
  <si>
    <t>4991 S Alma School Rd, Ste 101</t>
  </si>
  <si>
    <t>The Little Greek</t>
  </si>
  <si>
    <t>Caterers,Event Planning &amp; Services,Restaurants,Breakfast &amp; Brunch,Mediterranean,Greek</t>
  </si>
  <si>
    <t>5670 Simmons St, Ste 104</t>
  </si>
  <si>
    <t>Bourbon Jacks</t>
  </si>
  <si>
    <t>Music Venues,American (Traditional),Restaurants,Nightlife,Bars,Arts &amp; Entertainment</t>
  </si>
  <si>
    <t>6_JqE5olfHoz1T_m96G85g</t>
  </si>
  <si>
    <t>11 W Boston St, Ste 1</t>
  </si>
  <si>
    <t>Condado Tacos</t>
  </si>
  <si>
    <t>Nightlife,Restaurants,Bars,Cocktail Bars,Tacos,Mexican</t>
  </si>
  <si>
    <t>gldPX9ANF5Nic0N7igu2og</t>
  </si>
  <si>
    <t>971 Liberty Ave</t>
  </si>
  <si>
    <t>Thai Gourmet</t>
  </si>
  <si>
    <t>OjXXfBcsaGMcXJ5In6pJcQ</t>
  </si>
  <si>
    <t>4505 Liberty Ave</t>
  </si>
  <si>
    <t>Coup Des Tartes</t>
  </si>
  <si>
    <t>American (Traditional),French,Restaurants</t>
  </si>
  <si>
    <t>9iy6scMRbs5ue41XRLGEkw</t>
  </si>
  <si>
    <t>1725 E Osborn</t>
  </si>
  <si>
    <t>Cast Iron Waffles</t>
  </si>
  <si>
    <t>Food,Breakfast &amp; Brunch,Coffee &amp; Tea,Restaurants</t>
  </si>
  <si>
    <t>SThmy10YhS13oFgT990Xhw</t>
  </si>
  <si>
    <t>9604 Longstone Ln</t>
  </si>
  <si>
    <t>Binion's Cafe</t>
  </si>
  <si>
    <t>Arts &amp; Entertainment,Chinese,Diners,Casinos,Steakhouses,Cafes,Restaurants,Food</t>
  </si>
  <si>
    <t>a3jFGgoWbPkPGENEafiXwg</t>
  </si>
  <si>
    <t>{u'dessert': False, u'latenight': True, u'lunch': False, u'dinner': True, u'brunch': False, u'breakfast': True}</t>
  </si>
  <si>
    <t>128 Fremont St</t>
  </si>
  <si>
    <t>Hawker Bar</t>
  </si>
  <si>
    <t>Singaporean,Nightlife,Asian Fusion,Restaurants,Cocktail Bars,Bars</t>
  </si>
  <si>
    <t>-9u2uFwhlj3Yq4mG5IweoA</t>
  </si>
  <si>
    <t>164 Ossington Avenue</t>
  </si>
  <si>
    <t>Thai BBQ</t>
  </si>
  <si>
    <t>Soup,Restaurants,Salad,Thai</t>
  </si>
  <si>
    <t>h5a8aJ_Pd71JzUGFA-IaAg</t>
  </si>
  <si>
    <t>{u'romantic': False, u'intimate': False, u'classy': False, u'hipster': False, u'divey': True, u'touristy': False, u'trendy': False, u'upscale': False, u'casual': True}</t>
  </si>
  <si>
    <t>4180 S Jones Blvd</t>
  </si>
  <si>
    <t>Yagyu Yakiniku</t>
  </si>
  <si>
    <t>Steakhouses,Japanese,Korean,Barbeque,Restaurants,Seafood</t>
  </si>
  <si>
    <t>D1BrHyiZON7u_ef-qt4_Uw</t>
  </si>
  <si>
    <t>4355 W Spring Mountain Rd, Ste 107</t>
  </si>
  <si>
    <t>Bamboo Club</t>
  </si>
  <si>
    <t>Asian Fusion,Restaurants,Chinese</t>
  </si>
  <si>
    <t>UydVmlfxab6O-CSnjeGZRw</t>
  </si>
  <si>
    <t>8624 E Shea Blvd</t>
  </si>
  <si>
    <t>Bangkok Thai and Pho 911</t>
  </si>
  <si>
    <t>5_cn7M-9swHrFbnqZtYGBQ</t>
  </si>
  <si>
    <t>410 E Green St, Unit 3</t>
  </si>
  <si>
    <t>Orange Julep</t>
  </si>
  <si>
    <t>Ice Cream &amp; Frozen Yogurt,Restaurants,Fast Food,Juice Bars &amp; Smoothies,Hot Dogs,Poutineries,Canadian (New),Food</t>
  </si>
  <si>
    <t>eAf1fi8wlDt433b6ITQtlw</t>
  </si>
  <si>
    <t>{u'romantic': False, u'intimate': False, u'classy': False, u'hipster': False, u'touristy': True, u'trendy': False, u'upscale': False, u'casual': True}</t>
  </si>
  <si>
    <t>7700 Boulevard DÃ©carie</t>
  </si>
  <si>
    <t>Pho Linh</t>
  </si>
  <si>
    <t>ww_MXl-qDLeYdYTZZ9KWbA</t>
  </si>
  <si>
    <t>1156 College Street W</t>
  </si>
  <si>
    <t>Jules Bistro</t>
  </si>
  <si>
    <t>Restaurants,French,Food</t>
  </si>
  <si>
    <t>T4g4k2OhCTsiqcP-ZXElHQ</t>
  </si>
  <si>
    <t>147 Spadina Avenue</t>
  </si>
  <si>
    <t>Over Easy</t>
  </si>
  <si>
    <t>American (Traditional),Restaurants,Breakfast &amp; Brunch</t>
  </si>
  <si>
    <t>uVxckFsBlewiDoQgpOafqA</t>
  </si>
  <si>
    <t>6451 E Southern Ave</t>
  </si>
  <si>
    <t>Nick's</t>
  </si>
  <si>
    <t>mYlNFkIiFY3SyDl-nPWR5g</t>
  </si>
  <si>
    <t>OTB At the Boathouse</t>
  </si>
  <si>
    <t>Allison Park</t>
  </si>
  <si>
    <t>American (Traditional),Vegetarian,American (New),Sandwiches,Restaurants</t>
  </si>
  <si>
    <t>OQ_2_JzEqJrjG5z93cEqmQ</t>
  </si>
  <si>
    <t>10301 Pearce Mill Rd</t>
  </si>
  <si>
    <t>Greek Isles</t>
  </si>
  <si>
    <t>vs99Jj_kVyuRtDl7rxXH2Q</t>
  </si>
  <si>
    <t>The Charcoal Room</t>
  </si>
  <si>
    <t>Steakhouses,Breakfast &amp; Brunch,Wine Bars,Nightlife,Restaurants,Bars</t>
  </si>
  <si>
    <t>Cr-ywH3ZjBqCyolXf8BpVA</t>
  </si>
  <si>
    <t>4949 N Rancho Dr</t>
  </si>
  <si>
    <t>Jule</t>
  </si>
  <si>
    <t>Coffee &amp; Tea,Desserts,Food,Tea Rooms,Cafes,Restaurants</t>
  </si>
  <si>
    <t>_3lIBvmGuRzry5FNN1WprA</t>
  </si>
  <si>
    <t>20 Carlton Street</t>
  </si>
  <si>
    <t>Island Sushi and Grill Express</t>
  </si>
  <si>
    <t>Restaurants,Sushi Bars,Hawaiian</t>
  </si>
  <si>
    <t>K_URSTcq_chiWPcMpuo3Qw</t>
  </si>
  <si>
    <t>The Plaza Hotel, 1st S Main St</t>
  </si>
  <si>
    <t>Crazy Sushi &amp; Crab</t>
  </si>
  <si>
    <t>Sushi Bars,Restaurants,Japanese</t>
  </si>
  <si>
    <t>R_M4P9XetEM-aLE7eHdthw</t>
  </si>
  <si>
    <t>1310 S. Longmore</t>
  </si>
  <si>
    <t>Brazen Head Irish Pub</t>
  </si>
  <si>
    <t>Bars,Pubs,Irish,Nightlife,Restaurants</t>
  </si>
  <si>
    <t>dUePqUU5pROUEPiWBau72A</t>
  </si>
  <si>
    <t>165 E Liberty Street</t>
  </si>
  <si>
    <t>Habitat Restaurant</t>
  </si>
  <si>
    <t>Restaurants,Asian Fusion,American (New)</t>
  </si>
  <si>
    <t>ziJsGjXvidzZWC1I0-SOSg</t>
  </si>
  <si>
    <t>paid</t>
  </si>
  <si>
    <t>510 Market St</t>
  </si>
  <si>
    <t>Village Tavern</t>
  </si>
  <si>
    <t>American (New),Nightlife,Burgers,Restaurants,Steakhouses,Bars,American (Traditional)</t>
  </si>
  <si>
    <t>5HGQHjavoTgcKHFa-x7r8A</t>
  </si>
  <si>
    <t>4201 Congress St</t>
  </si>
  <si>
    <t>Corbin Bar &amp; Grill</t>
  </si>
  <si>
    <t>Bars,Beer,Wine &amp; Spirits,Restaurants,Nightlife,American (Traditional),Food</t>
  </si>
  <si>
    <t>BvTU8s3v-qfTtsSKV6Y16A</t>
  </si>
  <si>
    <t>8729 N Central Ave</t>
  </si>
  <si>
    <t>Baretto Caffe</t>
  </si>
  <si>
    <t>Italian,Restaurants,Cafes</t>
  </si>
  <si>
    <t>g6AFW-zY0wDvBl9U82g4zg</t>
  </si>
  <si>
    <t>1262 Don Mills Road</t>
  </si>
  <si>
    <t>Kinnaree Thai and Vegetarian</t>
  </si>
  <si>
    <t>Food,Vegetarian,Restaurants,Thai</t>
  </si>
  <si>
    <t>FpLv8vFi-83wqvQqWtKKJw</t>
  </si>
  <si>
    <t>7365 W Sahara Ave</t>
  </si>
  <si>
    <t>Boulder Pit Stop</t>
  </si>
  <si>
    <t>Boulder City</t>
  </si>
  <si>
    <t>American (Traditional),American (New),Burgers,Restaurants</t>
  </si>
  <si>
    <t>iTwYEwBqer2O4OkI_7Ef9A</t>
  </si>
  <si>
    <t>802 Buchanan Blvd, Ste D</t>
  </si>
  <si>
    <t>Turkdish Mediterranean Cuisine</t>
  </si>
  <si>
    <t>Halal,Food,Turkish,Mediterranean,Restaurants,Bakeries</t>
  </si>
  <si>
    <t>JUY-6k02E-Zf5QZXhnKabA</t>
  </si>
  <si>
    <t>4929 W Ray Rd, Ste 1</t>
  </si>
  <si>
    <t>Mint Thai Cafe</t>
  </si>
  <si>
    <t>Vegetarian,Filipino,Vegan,Restaurants,Thai</t>
  </si>
  <si>
    <t>0pazeZax1Nt9cn0U_8aSUQ</t>
  </si>
  <si>
    <t>1111 N Gilbert Rd, Ste 102</t>
  </si>
  <si>
    <t>Bonsai Japanese Steak &amp; Sushi</t>
  </si>
  <si>
    <t>Sushi Bars,Restaurants,Teppanyaki,Steakhouses,Japanese</t>
  </si>
  <si>
    <t>aYyj9OdH059CoEXadmldXA</t>
  </si>
  <si>
    <t>{u'romantic': False, u'intimate': False, u'classy': True, u'hipster': False, u'divey': False, u'touristy': False, u'trendy': True, u'upscale': False, u'casual': True}</t>
  </si>
  <si>
    <t>7315 S Rainbow Blvd, Ste100</t>
  </si>
  <si>
    <t>Bill Spoon's Barbecue</t>
  </si>
  <si>
    <t>Restaurants,Barbeque</t>
  </si>
  <si>
    <t>2gCvukOcIHW4ehqpwoNlcA</t>
  </si>
  <si>
    <t>5524 S Blvd</t>
  </si>
  <si>
    <t>3 Amigos</t>
  </si>
  <si>
    <t>MmU8ak-uG-s1RbqXu13m0Q</t>
  </si>
  <si>
    <t>1657 Rue Sainte-Catherine O</t>
  </si>
  <si>
    <t>Sun Penang</t>
  </si>
  <si>
    <t>Malaysian,Restaurants</t>
  </si>
  <si>
    <t>nF5TXLMmC6IJgQxE9CEZPw</t>
  </si>
  <si>
    <t>5829 Forbes Ave</t>
  </si>
  <si>
    <t>Ichabod's Lounge</t>
  </si>
  <si>
    <t>Restaurants,Lounges,Piano Bars,American (Traditional),Nightlife,Bars</t>
  </si>
  <si>
    <t>kPV1DlXSkcXY5G8r2LLmEA</t>
  </si>
  <si>
    <t>3300 E Flamingo Rd</t>
  </si>
  <si>
    <t>Aria Mediterranean Restaurant</t>
  </si>
  <si>
    <t>Middle Eastern,Vegetarian,Restaurants,Persian/Iranian,Mediterranean</t>
  </si>
  <si>
    <t>ufmokEGxGqEWIdvIVsNg_Q</t>
  </si>
  <si>
    <t>230 S Rainbow Blvd</t>
  </si>
  <si>
    <t>India's Taste</t>
  </si>
  <si>
    <t>Buffets,Indian,Restaurants</t>
  </si>
  <si>
    <t>fp24IseF5LGD1Iev7d0PVA</t>
  </si>
  <si>
    <t>680 Denison Street</t>
  </si>
  <si>
    <t>JalapeÃ±o Buck's</t>
  </si>
  <si>
    <t>Restaurants,Barbeque,Mexican,Sandwiches</t>
  </si>
  <si>
    <t>VtgFuz3LXsrGB-SzPSQbDg</t>
  </si>
  <si>
    <t>3434 N Val Vista Dr</t>
  </si>
  <si>
    <t>Cafe Diplomatico</t>
  </si>
  <si>
    <t>Restaurants,Italian,Breakfast &amp; Brunch,Bars,Nightlife,Pizza,Caterers,Event Planning &amp; Services</t>
  </si>
  <si>
    <t>JK_DiDwbl7HX5OhCAh3h4g</t>
  </si>
  <si>
    <t>594 College St</t>
  </si>
  <si>
    <t>Ruth's Chris Steak House</t>
  </si>
  <si>
    <t>Seafood,Steakhouses,Restaurants</t>
  </si>
  <si>
    <t>boug058JCnbFkQp-K_fXQA</t>
  </si>
  <si>
    <t>222 S Tryon St</t>
  </si>
  <si>
    <t>Cuff</t>
  </si>
  <si>
    <t>American (New),Asian Fusion,Dinner Theater,Bars,Nightlife,American (Traditional),Cocktail Bars,Restaurants</t>
  </si>
  <si>
    <t>2RsLaIEnNUIzjQyCvPCNWA</t>
  </si>
  <si>
    <t>5819 W Glendale Ave</t>
  </si>
  <si>
    <t>Virgil's Real Barbecue - Las Vegas</t>
  </si>
  <si>
    <t>Event Planning &amp; Services,Venues &amp; Event Spaces,Bars,Music Venues,Salad,Arts &amp; Entertainment,Restaurants,Barbeque,American (Traditional),Nightlife,Chicken Wings</t>
  </si>
  <si>
    <t>zaxK3ea92mvEBRy-jttngg</t>
  </si>
  <si>
    <t>3545 Las Vegas Blvd</t>
  </si>
  <si>
    <t>Huaraches Moroleon</t>
  </si>
  <si>
    <t>Urbana</t>
  </si>
  <si>
    <t>ovApUucCKSb9k0lTP2JieQ</t>
  </si>
  <si>
    <t>805 Philo Rd</t>
  </si>
  <si>
    <t>Tilted Kilt Pub &amp; Eatery</t>
  </si>
  <si>
    <t>Bars,Nightlife,American (Traditional),Pubs,Sports Bars,Chicken Wings,Restaurants</t>
  </si>
  <si>
    <t>ZMgBp4XmiEHYAuXKbe1hUw</t>
  </si>
  <si>
    <t>7077 E. Bell Rd.</t>
  </si>
  <si>
    <t>Pearl Sushi Lounge &amp; Bomber Bar</t>
  </si>
  <si>
    <t>Bars,Sushi Bars,Restaurants,Nightlife</t>
  </si>
  <si>
    <t>O_2VEWa6ExYX5HpF3GW5yg</t>
  </si>
  <si>
    <t>4252 N Drinkwater Blvd, Ste B</t>
  </si>
  <si>
    <t>Dim Sum Chinese Restaurant</t>
  </si>
  <si>
    <t>nMo0ozHO7cqsPaxw_7N6ow</t>
  </si>
  <si>
    <t>2920 Central Ave</t>
  </si>
  <si>
    <t>Bacaro</t>
  </si>
  <si>
    <t>American (New),Nightlife,Italian,Lounges,Bars,Restaurants</t>
  </si>
  <si>
    <t>jeTfL2kCyBtmFGSrSQHqVw</t>
  </si>
  <si>
    <t>113 N Walnut St</t>
  </si>
  <si>
    <t>Kanpai Snack Bar</t>
  </si>
  <si>
    <t>Tapas Bars,Tapas/Small Plates,Asian Fusion,Taiwanese,Restaurants</t>
  </si>
  <si>
    <t>BsFAotQQE1yRVVJEDADaJw</t>
  </si>
  <si>
    <t>252 Carlton Street</t>
  </si>
  <si>
    <t>Lai Wah Heen</t>
  </si>
  <si>
    <t>Dim Sum,Chinese,Restaurants</t>
  </si>
  <si>
    <t>td9FZybutwNG7DgocHCiXA</t>
  </si>
  <si>
    <t>108 Chestnut Street</t>
  </si>
  <si>
    <t>Shabu Fondue</t>
  </si>
  <si>
    <t>Hot Pot,Restaurants,Asian Fusion,Fondue,Soup</t>
  </si>
  <si>
    <t>g3w01guDiTLszguA3vUrSg</t>
  </si>
  <si>
    <t>7822 N 12th St</t>
  </si>
  <si>
    <t>Restaurants,Burgers</t>
  </si>
  <si>
    <t>6lovZEiwWcRYRhyKd94DRg</t>
  </si>
  <si>
    <t>7804 Rea Rd, Ste B</t>
  </si>
  <si>
    <t>Emperor's Garden</t>
  </si>
  <si>
    <t>Caterers,Chinese,Restaurants,Event Planning &amp; Services</t>
  </si>
  <si>
    <t>cUHPc4rW6qi3yTBPdQDCKw</t>
  </si>
  <si>
    <t>4215 Spring Mountain Rd, Ste B203</t>
  </si>
  <si>
    <t>Le Saint-Bock</t>
  </si>
  <si>
    <t>Bars,Nightlife,Pubs,Restaurants,Brasseries,Steakhouses</t>
  </si>
  <si>
    <t>8NHV3DBvq9Q88ZtzdR6W2w</t>
  </si>
  <si>
    <t>1749 Rue Saint-Denis</t>
  </si>
  <si>
    <t>La Mestiza</t>
  </si>
  <si>
    <t>wEisic-u9Yj543iYzfpAhw</t>
  </si>
  <si>
    <t>6644 Odana Rd</t>
  </si>
  <si>
    <t>Hello Bistro</t>
  </si>
  <si>
    <t>pCwOCE-cycl6cMEa9O6bZQ</t>
  </si>
  <si>
    <t>3605 Forbes Ave</t>
  </si>
  <si>
    <t>Pizza Studio</t>
  </si>
  <si>
    <t>7ge2DIxgQAl20_wr4yUgsA</t>
  </si>
  <si>
    <t>11 W Washington St, Ste 120</t>
  </si>
  <si>
    <t>Il Chianti Italian</t>
  </si>
  <si>
    <t>Desserts,Sandwiches,Food,Restaurants,Italian</t>
  </si>
  <si>
    <t>BQqwIYQuo2W94smjrBjy5g</t>
  </si>
  <si>
    <t>72 Horizon Ridge Pkwy, Ste 100</t>
  </si>
  <si>
    <t>Chicken Wings,American (Traditional),Bars,Restaurants,Nightlife,Food,Sports Bars,Burgers</t>
  </si>
  <si>
    <t>JRo3APL5f4-TEkuI-SoDcA</t>
  </si>
  <si>
    <t>4710 E Warner Rd</t>
  </si>
  <si>
    <t>Butterjoint</t>
  </si>
  <si>
    <t>American (New),Restaurants,Bars,Nightlife</t>
  </si>
  <si>
    <t>TZpTyyGvQkKPnt59PVUGhg</t>
  </si>
  <si>
    <t>214 N Craig St</t>
  </si>
  <si>
    <t>Alla Famiglia</t>
  </si>
  <si>
    <t>vNQkym5qZ-E-4AJ4IQ5JEg</t>
  </si>
  <si>
    <t>804 E Warrington Ave</t>
  </si>
  <si>
    <t>Kabob Grill</t>
  </si>
  <si>
    <t>Mediterranean,Restaurants</t>
  </si>
  <si>
    <t>CSamwh_y3gOSg0Z7tyfJpw</t>
  </si>
  <si>
    <t>1235 East Blvd, Ste G</t>
  </si>
  <si>
    <t>Restaurant Mexico</t>
  </si>
  <si>
    <t>hVC6E29dg5Rx4ADSxt3kTA</t>
  </si>
  <si>
    <t>423 S Mill Ave</t>
  </si>
  <si>
    <t>La Palapa, Mexican Gourmet Kitchen</t>
  </si>
  <si>
    <t>Food Trucks,Food,Mexican,Restaurants,Caterers,Event Planning &amp; Services</t>
  </si>
  <si>
    <t>qHseX2NHeUUedIgs_VasZA</t>
  </si>
  <si>
    <t>1925 E Carson St</t>
  </si>
  <si>
    <t>FlatIron Kitchen &amp; Taphouse</t>
  </si>
  <si>
    <t>American (New),Restaurants,Steakhouses</t>
  </si>
  <si>
    <t>2bTfMJCido0G8U0tk8hDkg</t>
  </si>
  <si>
    <t>215 S Main St</t>
  </si>
  <si>
    <t>Little Fin</t>
  </si>
  <si>
    <t>Seafood,Italian,Fish &amp; Chips,Sandwiches,Restaurants</t>
  </si>
  <si>
    <t>x6PA-2j7LpZAYFo2VojmQQ</t>
  </si>
  <si>
    <t>4 Temperance Street</t>
  </si>
  <si>
    <t>American (Traditional),Restaurants,Burgers</t>
  </si>
  <si>
    <t>YJ_nOxPvADRDVRpNi3WSCw</t>
  </si>
  <si>
    <t>2501 W. Happy Valley Road</t>
  </si>
  <si>
    <t>SUGARCANE Raw Bar Grill - Las Vegas</t>
  </si>
  <si>
    <t>Desserts,Tapas/Small Plates,American (Traditional),Bars,Cocktail Bars,Restaurants,Coffee &amp; Tea,Nightlife,American (New),Food,Wine Bars</t>
  </si>
  <si>
    <t>b-RSw4G3HJvGfwvRLzuLPw</t>
  </si>
  <si>
    <t>3355 Las Vegas Blvd S, Ste 112</t>
  </si>
  <si>
    <t>Texas de Brazil</t>
  </si>
  <si>
    <t>Venues &amp; Event Spaces,Brazilian,Restaurants,Steakhouses,Event Planning &amp; Services</t>
  </si>
  <si>
    <t>cAX-srNrvlifjfov_jpQ1w</t>
  </si>
  <si>
    <t>240 W Station Square Dr, Ste D1</t>
  </si>
  <si>
    <t>Crazy Pita Rotisserie &amp; Grill</t>
  </si>
  <si>
    <t>F6p_k-Q6W_kkAb-s_a0Omw</t>
  </si>
  <si>
    <t>6587 S Las Vegas Blvd</t>
  </si>
  <si>
    <t>Julio's Too</t>
  </si>
  <si>
    <t>EC7NrIHKk6i3US_XJlDWDA</t>
  </si>
  <si>
    <t>7305 E Camelback Rd</t>
  </si>
  <si>
    <t>Jerry's Restaurant</t>
  </si>
  <si>
    <t>American (Traditional),Diners,Restaurants,Sandwiches</t>
  </si>
  <si>
    <t>sFg3G8-oMGeiHYsVqKN7PQ</t>
  </si>
  <si>
    <t>{u'dessert': False, u'latenight': True, u'lunch': True, u'dinner': False, u'brunch': True, u'breakfast': True}</t>
  </si>
  <si>
    <t>2323 E Thomas Rd</t>
  </si>
  <si>
    <t>Knock Kneed Lobster</t>
  </si>
  <si>
    <t>Restaurants,Seafood,Fish &amp; Chips</t>
  </si>
  <si>
    <t>3u4AsqA8glBmGuxtNx5mdQ</t>
  </si>
  <si>
    <t>3202 E Washington St</t>
  </si>
  <si>
    <t>Wally's American Pub N Grill</t>
  </si>
  <si>
    <t>American (Traditional),Restaurants,Gastropubs,Sandwiches</t>
  </si>
  <si>
    <t>w1S46TdjMdQj-zCZoXPd4Q</t>
  </si>
  <si>
    <t>5029 N 44th St</t>
  </si>
  <si>
    <t>Cafe South</t>
  </si>
  <si>
    <t>Restaurants,Event Planning &amp; Services,Breakfast &amp; Brunch,Caterers,Salad,Cafes,Chicken Wings,American (New)</t>
  </si>
  <si>
    <t>J7fekWie4ZwR03AZVBisFw</t>
  </si>
  <si>
    <t>7901 Forest Pine Dr</t>
  </si>
  <si>
    <t>Bella Luna Ristorante</t>
  </si>
  <si>
    <t>Restaurants,Italian,Diners,Seafood</t>
  </si>
  <si>
    <t>nDfN1RkA40anfzjFGRO8qQ</t>
  </si>
  <si>
    <t>14175 W Indian School Rd, Ste A4</t>
  </si>
  <si>
    <t>Tutto Pasta State Street</t>
  </si>
  <si>
    <t>fdX_eu-dCaKsDaK_itNIzQ</t>
  </si>
  <si>
    <t>305 State St</t>
  </si>
  <si>
    <t>Thai Cuisine</t>
  </si>
  <si>
    <t>Restaurants,Thai,Chinese</t>
  </si>
  <si>
    <t>eRQwgSQD1KyCmJk_PAGOXQ</t>
  </si>
  <si>
    <t>601 N Nellis Blvd</t>
  </si>
  <si>
    <t>Hong Kong Garden Seafood &amp; BBQ Cafe</t>
  </si>
  <si>
    <t>Chinese,Barbeque,Restaurants,Seafood</t>
  </si>
  <si>
    <t>01Ov9eDxKRY5k6ImMdiWLQ</t>
  </si>
  <si>
    <t>3407 S Jones Blvd</t>
  </si>
  <si>
    <t>Sergio's Italian Gardens</t>
  </si>
  <si>
    <t>Italian,Venues &amp; Event Spaces,Event Planning &amp; Services,Restaurants,Caterers</t>
  </si>
  <si>
    <t>VYNriOotbFZ7Qj_6jwUB5g</t>
  </si>
  <si>
    <t>1955 E Tropicana Ave</t>
  </si>
  <si>
    <t>Fast Food,Burgers,Restaurants</t>
  </si>
  <si>
    <t>EneqsOFGCK4KXofNHsc5aQ</t>
  </si>
  <si>
    <t>{u'romantic': False, u'intimate': False, u'classy': False, u'hipster': False, u'divey': False, u'touristy': True, u'trendy': False, u'upscale': False, u'casual': True}</t>
  </si>
  <si>
    <t>3545 S Las Vegas Blvd, Ste L24</t>
  </si>
  <si>
    <t>Someburros</t>
  </si>
  <si>
    <t>HshPHJ-OJ0rpVR-okV55Rg</t>
  </si>
  <si>
    <t>7501 E Frank Lloyd Wright Blvd</t>
  </si>
  <si>
    <t>Station</t>
  </si>
  <si>
    <t>Gastropubs,Cocktail Bars,Nightlife,American (New),Restaurants,Bars</t>
  </si>
  <si>
    <t>mc5Ha4QyQZvU7fzr-ubhhw</t>
  </si>
  <si>
    <t>4744 Liberty Ave</t>
  </si>
  <si>
    <t>Quiet Storm Vegetarian &amp; Vegan Cafe</t>
  </si>
  <si>
    <t>Event Planning &amp; Services,Caterers,Restaurants,Vegetarian,Coffee &amp; Tea,Food</t>
  </si>
  <si>
    <t>HGPZSKWtDYGmPaVzsgKceA</t>
  </si>
  <si>
    <t>5430 Penn Ave</t>
  </si>
  <si>
    <t>Greens and Proteins</t>
  </si>
  <si>
    <t>Sandwiches,Restaurants,Breakfast &amp; Brunch</t>
  </si>
  <si>
    <t>SzBpr6or7BQcjc-e3ARLjw</t>
  </si>
  <si>
    <t>6375 S Rainbow Blvd</t>
  </si>
  <si>
    <t>Jun's Korean</t>
  </si>
  <si>
    <t>AXyptrkdFAkZ608lOFIJYA</t>
  </si>
  <si>
    <t>445 W Craig Rd, Ste 110</t>
  </si>
  <si>
    <t>Yummy Yummy Dumplings</t>
  </si>
  <si>
    <t>Noodles,Chinese,Pizza,Restaurants</t>
  </si>
  <si>
    <t>QaxDKkqYTtVYZJcqBNTnvQ</t>
  </si>
  <si>
    <t>79 Huron Street</t>
  </si>
  <si>
    <t>Thai Basil</t>
  </si>
  <si>
    <t>Sushi Bars,Thai,Restaurants,Chinese</t>
  </si>
  <si>
    <t>wfWcE4K7vQX1Fjao9Q-12Q</t>
  </si>
  <si>
    <t>2696 W Ann Rd</t>
  </si>
  <si>
    <t>Mucho Gusto Taqueria Mexican Bistro</t>
  </si>
  <si>
    <t>MbAsfN3wwV22K7GZsgcBqA</t>
  </si>
  <si>
    <t>603 W University Dr</t>
  </si>
  <si>
    <t>Blue Canyon</t>
  </si>
  <si>
    <t>Twinsburg</t>
  </si>
  <si>
    <t>Restaurants,American (New),American (Traditional)</t>
  </si>
  <si>
    <t>-8O8sVCnaIKHP-596zN9UA</t>
  </si>
  <si>
    <t>8960 Wilcox Dr</t>
  </si>
  <si>
    <t>Booming Pot Noodles</t>
  </si>
  <si>
    <t>Chinese,Restaurants,Taiwanese,Soup</t>
  </si>
  <si>
    <t>jnroKk9qi0FR2bFSkxYZNg</t>
  </si>
  <si>
    <t>3466 S Decatur Blvd, Ste E</t>
  </si>
  <si>
    <t>Beerhead Bar &amp; Eatery</t>
  </si>
  <si>
    <t>Restaurants,Beer Gardens,Beer,Wine &amp; Spirits,Bars,Beer Bar,Food,Nightlife,Sandwiches,American (Traditional)</t>
  </si>
  <si>
    <t>_6Brh4UGrsnakkBKT1H_Qw</t>
  </si>
  <si>
    <t>1156 W 11th St</t>
  </si>
  <si>
    <t>Made In Mexico</t>
  </si>
  <si>
    <t>Newmarket</t>
  </si>
  <si>
    <t>Or7FgbgY8ML30zgYj_DCwA</t>
  </si>
  <si>
    <t>185 Main Street S</t>
  </si>
  <si>
    <t>Astoria Shish Kebob House</t>
  </si>
  <si>
    <t>6u-x45q0ETB7SQTAAuKSHw</t>
  </si>
  <si>
    <t>390 Danforth Ave</t>
  </si>
  <si>
    <t>Hapa Izakaya</t>
  </si>
  <si>
    <t>g6GXqg-QdDiQGLYMVqNOUw</t>
  </si>
  <si>
    <t>602 College Street</t>
  </si>
  <si>
    <t>Rosita's Fine Mexican Food</t>
  </si>
  <si>
    <t>VO-p1uczeMbzH8bEAv-RgA</t>
  </si>
  <si>
    <t>960 W University Dr</t>
  </si>
  <si>
    <t>Burgers,Restaurants,Sandwiches,Breakfast &amp; Brunch</t>
  </si>
  <si>
    <t>2HxaDXZmAOH6LiuzGgNdPA</t>
  </si>
  <si>
    <t>7010 S Rainbow Blvd</t>
  </si>
  <si>
    <t>P.croissants</t>
  </si>
  <si>
    <t>Restaurants,Bakeries,Food,Breakfast &amp; Brunch</t>
  </si>
  <si>
    <t>pa-C-Vsk9ntuXBGjTr0tBQ</t>
  </si>
  <si>
    <t>7520 S Rural Rd</t>
  </si>
  <si>
    <t>Slick's Garage</t>
  </si>
  <si>
    <t>Bars,Burgers,New Mexican Cuisine,Pubs,Restaurants,Sandwiches,Nightlife,Cocktail Bars</t>
  </si>
  <si>
    <t>yz66FIUPDKGhILDWzRLeKg</t>
  </si>
  <si>
    <t>8350 W Paradise Ln</t>
  </si>
  <si>
    <t>Capriotti's Sandwich Shop</t>
  </si>
  <si>
    <t>Restaurants,Sandwiches,Cheesesteaks</t>
  </si>
  <si>
    <t>4929 E. Chandler Blvd</t>
  </si>
  <si>
    <t>Grubstak</t>
  </si>
  <si>
    <t>PxVDTzEtny8OfF7dWbSxPw</t>
  </si>
  <si>
    <t>384 N Gilbert Rd, Ste 106, Heritage Marketplace</t>
  </si>
  <si>
    <t>Hakata Shoryuken</t>
  </si>
  <si>
    <t>Restaurants,Ramen,Japanese</t>
  </si>
  <si>
    <t>EzC51yOetmrju2DPP72iRA</t>
  </si>
  <si>
    <t>5321 Yonge Street</t>
  </si>
  <si>
    <t>Trattoria D'Amico</t>
  </si>
  <si>
    <t>Wine Bars,American (New),Caterers,Nightlife,Italian,Bars,Restaurants,Event Planning &amp; Services</t>
  </si>
  <si>
    <t>cpkBJhBujpBFZ0rOItE-4g</t>
  </si>
  <si>
    <t>4902 E Warner Rd</t>
  </si>
  <si>
    <t>Outback Steakhouse</t>
  </si>
  <si>
    <t>Steakhouses,Restaurants</t>
  </si>
  <si>
    <t>gqcJHVFCPeBRGnDf8bFzMw</t>
  </si>
  <si>
    <t>8671 W Sahara Ave</t>
  </si>
  <si>
    <t>LJ's Filipino Restaurant &amp; Pub</t>
  </si>
  <si>
    <t>Asian Fusion,Restaurants,Filipino,Vietnamese</t>
  </si>
  <si>
    <t>pooAgpZJn79L7JTgcK-o-Q</t>
  </si>
  <si>
    <t>8810 S Maryland Pkwy, Ste 120</t>
  </si>
  <si>
    <t>Rasa</t>
  </si>
  <si>
    <t>Middle Eastern,Restaurants,Tapas/Small Plates,Canadian (New)</t>
  </si>
  <si>
    <t>eKznX8VTfcQrjCqXpeobiw</t>
  </si>
  <si>
    <t>196 Robert Street</t>
  </si>
  <si>
    <t>Vietnam Noodle Star</t>
  </si>
  <si>
    <t>Restaurants,Vietnamese,Noodles</t>
  </si>
  <si>
    <t>G6EkDTXZ6zMUovg7JTG4YQ</t>
  </si>
  <si>
    <t>4188 Finch Avenue E, Unit 2</t>
  </si>
  <si>
    <t>La Mojarra Loca Grill</t>
  </si>
  <si>
    <t>Bars,Nightlife,Restaurants,Mexican,Seafood</t>
  </si>
  <si>
    <t>0_mJttUgHIzC-NO18gcgBA</t>
  </si>
  <si>
    <t>2797 S Maryland Pkwy</t>
  </si>
  <si>
    <t>Glow Fresh Grill</t>
  </si>
  <si>
    <t>Canadian (New),American (New),Restaurants</t>
  </si>
  <si>
    <t>P-nqq5kOv2wV2mB5To5elQ</t>
  </si>
  <si>
    <t>7 Marie Labatte Rd, Unit E1</t>
  </si>
  <si>
    <t>Big Smoke Burger</t>
  </si>
  <si>
    <t>zg5rJfgT4jhzg1d6r2twnA</t>
  </si>
  <si>
    <t>830 Yonge Street</t>
  </si>
  <si>
    <t>Market</t>
  </si>
  <si>
    <t>Rocky River</t>
  </si>
  <si>
    <t>Restaurants,American (New),American (Traditional),Gastropubs,Food,Beer,Wine &amp; Spirits</t>
  </si>
  <si>
    <t>XUcJiJx4x1RBtE31XrNexw</t>
  </si>
  <si>
    <t>1137 Linda St</t>
  </si>
  <si>
    <t>One Restaurant</t>
  </si>
  <si>
    <t>Canadian (New),Restaurants,American (New)</t>
  </si>
  <si>
    <t>cTbFJzHQzFSX-z3JF4abKQ</t>
  </si>
  <si>
    <t>{u'romantic': False, u'intimate': False, u'classy': False, u'hipster': False, u'touristy': False, u'trendy': True, u'upscale': True, u'casual': False}</t>
  </si>
  <si>
    <t>116 Yorkville Avenue</t>
  </si>
  <si>
    <t>Maiku Sushi</t>
  </si>
  <si>
    <t>P4w7kxvrr4odvXdyQzXIvw</t>
  </si>
  <si>
    <t>1611 Penn Ave</t>
  </si>
  <si>
    <t>Soho Sushi Burrito</t>
  </si>
  <si>
    <t>Food,American (New),Poke,Fast Food,Sushi Bars,Asian Fusion,Restaurants,Mexican</t>
  </si>
  <si>
    <t>eJPckkV1k7gn0V2awA1pzA</t>
  </si>
  <si>
    <t>6040 W Badura Ave, Ste 150</t>
  </si>
  <si>
    <t>Ziggy's IL Posto</t>
  </si>
  <si>
    <t>Nightlife,Restaurants,Bars,Seafood,Italian,Pizza</t>
  </si>
  <si>
    <t>mDiFWhywAziq9SKnj6am_Q</t>
  </si>
  <si>
    <t>9832 N 7th St, Ste 4</t>
  </si>
  <si>
    <t>Maui Rose Hawaiian BBQ</t>
  </si>
  <si>
    <t>Hawaiian,Restaurants</t>
  </si>
  <si>
    <t>yGqvmPtlFZMPhLBlNQyggg</t>
  </si>
  <si>
    <t>2600 W Sahara Ave, Ste 101</t>
  </si>
  <si>
    <t>Wild Tuna Sushi and Spirits</t>
  </si>
  <si>
    <t>ZGtWgDcgU6bYq4opGMH9cA</t>
  </si>
  <si>
    <t>805 E Thunderbird Rd</t>
  </si>
  <si>
    <t>Salvatore's Tomato Pies</t>
  </si>
  <si>
    <t>American (New),Pizza,Mexican,Restaurants</t>
  </si>
  <si>
    <t>15LVDu1_v97JEx-g97wnfA</t>
  </si>
  <si>
    <t>912 E Johnson St</t>
  </si>
  <si>
    <t>Senor Sushi</t>
  </si>
  <si>
    <t>Sushi Bars,Ice Cream &amp; Frozen Yogurt,Beer,Wine &amp; Spirits,Japanese,Restaurants,Food,Mexican</t>
  </si>
  <si>
    <t>L-_-9JNAb6UDyq7waykX2A</t>
  </si>
  <si>
    <t>4324 W Indian School Rd</t>
  </si>
  <si>
    <t>Joe's Diner</t>
  </si>
  <si>
    <t>Breakfast &amp; Brunch,Diners,Restaurants</t>
  </si>
  <si>
    <t>53jjJCXpXSRaHfu_ZJePRA</t>
  </si>
  <si>
    <t>4433 N 16th St</t>
  </si>
  <si>
    <t>Dean &amp; DeLuca</t>
  </si>
  <si>
    <t>Grocery,Bakeries,Food,Restaurants,Specialty Food,Delis,Coffee &amp; Tea</t>
  </si>
  <si>
    <t>749MsdV9v1SijXaLrY23pw</t>
  </si>
  <si>
    <t>6903 Phillips Pl Ct</t>
  </si>
  <si>
    <t>Trattoria Roman Gardens</t>
  </si>
  <si>
    <t>nIJr76IGIGS3nkmieY3Vow</t>
  </si>
  <si>
    <t>12207 Mayfield Rd</t>
  </si>
  <si>
    <t>Wong's Place</t>
  </si>
  <si>
    <t>Restaurants,Chinese</t>
  </si>
  <si>
    <t>M9fOuiesoUSaouOqNQ3U2w</t>
  </si>
  <si>
    <t>1825 E Baseline Rd.</t>
  </si>
  <si>
    <t>Hachi</t>
  </si>
  <si>
    <t>Sushi Bars,Japanese,Restaurants</t>
  </si>
  <si>
    <t>4ugJ4F8jDJ9-2dEiZ47wLg</t>
  </si>
  <si>
    <t>Red Rock Casino Resort &amp; Spa, 11017 W Charleston Blvd</t>
  </si>
  <si>
    <t>Krachai Thai Kitchen</t>
  </si>
  <si>
    <t>3361 W Greenway Rd</t>
  </si>
  <si>
    <t>Pint Central</t>
  </si>
  <si>
    <t>Argentine,Bars,Nightlife,Tapas Bars,Beer Gardens,Beer Bar,Restaurants,American (New)</t>
  </si>
  <si>
    <t>Cdk3wRR7TwJb1JW7agPJXw</t>
  </si>
  <si>
    <t>1226 Central Ave</t>
  </si>
  <si>
    <t>Nightlife,Bars,American (New),Sports Bars,Mexican,Restaurants</t>
  </si>
  <si>
    <t>UGiMMw54qYxac0eE_cBbaA</t>
  </si>
  <si>
    <t>{u'romantic': False, u'intimate': False, u'classy': False, u'hipster': False, u'divey': False, u'touristy': True, u'trendy': False, u'upscale': False, u'casual': False}</t>
  </si>
  <si>
    <t>5757 Wayne Newton Blvd</t>
  </si>
  <si>
    <t>Hooters</t>
  </si>
  <si>
    <t>Restaurants,American (Traditional),Nightlife,Chicken Wings,Sports Bars,Bars</t>
  </si>
  <si>
    <t>k4qx8DacgRbM9vpVbWc3zA</t>
  </si>
  <si>
    <t>190 Arizona Ctr</t>
  </si>
  <si>
    <t>Sunroom Cafe</t>
  </si>
  <si>
    <t>Restaurants,Cafes,Coffee &amp; Tea,Food,Breakfast &amp; Brunch,Sandwiches,Salad</t>
  </si>
  <si>
    <t>LYpujMCxfrHcSO_NA1BRQg</t>
  </si>
  <si>
    <t>638 State St</t>
  </si>
  <si>
    <t>Flancer's</t>
  </si>
  <si>
    <t>Restaurants,Burgers,Sandwiches,Pizza</t>
  </si>
  <si>
    <t>4GNI7HWuzQkkPmPsgHxOtw</t>
  </si>
  <si>
    <t>1902 N Higley Rd</t>
  </si>
  <si>
    <t>GreenMix</t>
  </si>
  <si>
    <t>Sandwiches,American (New),Restaurants,Salad</t>
  </si>
  <si>
    <t>BBTkC1Z3ZnEE916SkCONIg</t>
  </si>
  <si>
    <t>2160 E Baseline Rd, Ste 128</t>
  </si>
  <si>
    <t>Corner Alley</t>
  </si>
  <si>
    <t>Restaurants,Bowling,American (Traditional),Sports Bars,Nightlife,Bars,American (New),Active Life</t>
  </si>
  <si>
    <t>ToHKLIjR05Rz9boWvmWaPA</t>
  </si>
  <si>
    <t>402 Euclid Ave</t>
  </si>
  <si>
    <t>Firelight Buffet</t>
  </si>
  <si>
    <t>Buffets,Restaurants</t>
  </si>
  <si>
    <t>3h5jLa-kbHg0cL7v9En0Lg</t>
  </si>
  <si>
    <t>5111 Boulder Hwy</t>
  </si>
  <si>
    <t>DiAnoia's Eatery</t>
  </si>
  <si>
    <t>Delis,Restaurants,Sandwiches,Italian</t>
  </si>
  <si>
    <t>BcLFIr4wtd3GQ3fnz15yDQ</t>
  </si>
  <si>
    <t>2549 Penn Ave</t>
  </si>
  <si>
    <t>Yama Asian Fusion</t>
  </si>
  <si>
    <t>Sushi Bars,Japanese,Restaurants,Asian Fusion</t>
  </si>
  <si>
    <t>K3iw26MkmSBPAM7BzHkIYQ</t>
  </si>
  <si>
    <t>720 Governor Morrison St, Ste 130</t>
  </si>
  <si>
    <t>Florencia Pizza Bistro</t>
  </si>
  <si>
    <t>Ahwatukee</t>
  </si>
  <si>
    <t>Restaurants,Pizza,Sandwiches,Italian</t>
  </si>
  <si>
    <t>eVv6cnwhabK8ig5Di2hXQQ</t>
  </si>
  <si>
    <t>3646 E Ray Rd, Ste 20</t>
  </si>
  <si>
    <t>Sweet Tomatoes</t>
  </si>
  <si>
    <t>Buffets,Vegetarian,Soup,Salad,Restaurants</t>
  </si>
  <si>
    <t>ZrFqa9sUaF_X8wbNz29Qbw</t>
  </si>
  <si>
    <t>1410 East Southern Ave</t>
  </si>
  <si>
    <t>Corner Thai Kitchen</t>
  </si>
  <si>
    <t>Thai,Restaurants,Salad</t>
  </si>
  <si>
    <t>qKn9nynsVYIST8rf6tEFRQ</t>
  </si>
  <si>
    <t>9575 W Tropicana Ave, Ste 1</t>
  </si>
  <si>
    <t>The Habit Burger Grill</t>
  </si>
  <si>
    <t>Restaurants,Burgers,Sandwiches</t>
  </si>
  <si>
    <t>9nlQLMA8W08dFAkXFSQOyA</t>
  </si>
  <si>
    <t>530 W McDowell Rd</t>
  </si>
  <si>
    <t>Snow White Cafe</t>
  </si>
  <si>
    <t>Shaved Ice,Food,Cafes,Restaurants,Coffee &amp; Tea,Desserts</t>
  </si>
  <si>
    <t>z-OhppazxWfHnUCzFTKQhw</t>
  </si>
  <si>
    <t>3400 S Jones Blvd, Ste 3</t>
  </si>
  <si>
    <t>El Burro</t>
  </si>
  <si>
    <t>Restaurants,Tacos,Mexican</t>
  </si>
  <si>
    <t>ttgfifuRK6svfWcXoGG-mQ</t>
  </si>
  <si>
    <t>1108 Federal St</t>
  </si>
  <si>
    <t>Butter Avenue Yonge &amp; Lawrence</t>
  </si>
  <si>
    <t>Desserts,Restaurants,Bakeries,Food,Cafes</t>
  </si>
  <si>
    <t>wGwib7KvPzs5_6aPCk_Fzw</t>
  </si>
  <si>
    <t>3467 Yonge Street</t>
  </si>
  <si>
    <t>Ninja City Kitchen and Bar</t>
  </si>
  <si>
    <t>Bars,Restaurants,Japanese,Nightlife,Asian Fusion,Ramen</t>
  </si>
  <si>
    <t>k-XN0KuOWPU5xZlfXOVSlA</t>
  </si>
  <si>
    <t>11311 Euclid Ave</t>
  </si>
  <si>
    <t>Christo's Ristorante</t>
  </si>
  <si>
    <t>Italian,Bars,Restaurants,Wine Bars,Nightlife,Seafood</t>
  </si>
  <si>
    <t>OZqAZkjhV_nyHsbnKaD1WQ</t>
  </si>
  <si>
    <t>6327 N 7th St</t>
  </si>
  <si>
    <t>Woody's Burger Bar and Grill</t>
  </si>
  <si>
    <t>Restaurants,Nightlife,Bars,Burgers</t>
  </si>
  <si>
    <t>Pprj3lMHpSm_Q1Lw_j4xdQ</t>
  </si>
  <si>
    <t>3795 Lake Shore Boulevard W</t>
  </si>
  <si>
    <t>Gyubee</t>
  </si>
  <si>
    <t>Barbeque,Restaurants,Japanese</t>
  </si>
  <si>
    <t>1cGgVvEbuBlW2GDvJ112vA</t>
  </si>
  <si>
    <t>7100 Woodbine Avenue, Unit 100</t>
  </si>
  <si>
    <t>Embers</t>
  </si>
  <si>
    <t>Bars,Cocktail Bars,American (New),Steakhouses,Restaurants,Nightlife</t>
  </si>
  <si>
    <t>6MpOzb5ImLdDXHsn4HwI-Q</t>
  </si>
  <si>
    <t>740 S Rampart Blvd, Ste 7</t>
  </si>
  <si>
    <t>Wimpy's Paradise</t>
  </si>
  <si>
    <t>Restaurants,Breakfast &amp; Brunch,Food,Ice Cream &amp; Frozen Yogurt,Burgers</t>
  </si>
  <si>
    <t>2T66oHiIi1Ql-j5IhwbGjw</t>
  </si>
  <si>
    <t>48 S San Marcos Pl</t>
  </si>
  <si>
    <t>Pullman</t>
  </si>
  <si>
    <t>Bars,Tapas/Small Plates,Nightlife,Wine Bars,Restaurants</t>
  </si>
  <si>
    <t>bXoRrDhojAQ1B3nGNEs7wg</t>
  </si>
  <si>
    <t>3424 Avenue du Parc</t>
  </si>
  <si>
    <t>Brampton</t>
  </si>
  <si>
    <t>Food,Buffets,Indian,Beer,Wine &amp; Spirits,Restaurants</t>
  </si>
  <si>
    <t>PYUmLq7FkBbMyfYyHX1waQ</t>
  </si>
  <si>
    <t>8150 Dixie Road</t>
  </si>
  <si>
    <t>YC's Mongolian Grill</t>
  </si>
  <si>
    <t>Asian Fusion,Restaurants,Mongolian,Vegan,Buffets,Chinese</t>
  </si>
  <si>
    <t>0NgePUfXd2TG0kWgsQRq0A</t>
  </si>
  <si>
    <t>752 W Elliot Rd</t>
  </si>
  <si>
    <t>Olivia's Mexican Restaurant &amp; Bar</t>
  </si>
  <si>
    <t>Restaurants,Mexican,Latin American,Seafood</t>
  </si>
  <si>
    <t>DO5mQxiBOgHEznosjxvJXw</t>
  </si>
  <si>
    <t>3554 S Maryland Pkwy</t>
  </si>
  <si>
    <t>Scooter's Pub</t>
  </si>
  <si>
    <t>Sports Bars,American (Traditional),Bars,Restaurants,Nightlife</t>
  </si>
  <si>
    <t>X11JfeIVH9d6qMrDqA-N7A</t>
  </si>
  <si>
    <t>6200 S Rainbow Blvd</t>
  </si>
  <si>
    <t>Tomaso's</t>
  </si>
  <si>
    <t>aNYunG3j5zNJ4F0dQcZMyQ</t>
  </si>
  <si>
    <t>3225 E Camelback Rd</t>
  </si>
  <si>
    <t>Pars Persian Cuisine</t>
  </si>
  <si>
    <t>Mediterranean,Middle Eastern,Restaurants,Persian/Iranian</t>
  </si>
  <si>
    <t>pEAK3gldYMwpuJfdn8y2Ew</t>
  </si>
  <si>
    <t>11144 N Frank Lloyd Wright Blvd, Ste E9</t>
  </si>
  <si>
    <t>Renaissance Phoenix Downtown Hotel</t>
  </si>
  <si>
    <t>Venues &amp; Event Spaces,Hotels,Event Planning &amp; Services,American (New),Hotels &amp; Travel,Restaurants</t>
  </si>
  <si>
    <t>LAiBt7LobYM_0_EQrSvK4A</t>
  </si>
  <si>
    <t>100 N 1st St</t>
  </si>
  <si>
    <t>Lorenzo's Pizza and Pasta</t>
  </si>
  <si>
    <t>LH8S1sUwxg2_TotePOFLvg</t>
  </si>
  <si>
    <t>23623 N Scottsdale Rd</t>
  </si>
  <si>
    <t>Victorian Cafe</t>
  </si>
  <si>
    <t>American (Traditional),Restaurants,Chinese</t>
  </si>
  <si>
    <t>c0ZerP3dvw3x2IWXzNKDyQ</t>
  </si>
  <si>
    <t>Bill's Gamblin' Hall &amp; Saloon, 3595 Las Vegas Blvd S</t>
  </si>
  <si>
    <t>Piggy's Restaurant</t>
  </si>
  <si>
    <t>Restaurants,Korean,Soup</t>
  </si>
  <si>
    <t>XtJbDZODXi3mXHLoScGtwg</t>
  </si>
  <si>
    <t>Pepper's Italian Restaurant</t>
  </si>
  <si>
    <t>Lakewood</t>
  </si>
  <si>
    <t>Salad,Restaurants,Italian,Pizza</t>
  </si>
  <si>
    <t>Xra1TtWtf069Am5hHWs3Ug</t>
  </si>
  <si>
    <t>12401 Detroit Ave</t>
  </si>
  <si>
    <t>Madras Ananda Bhavan</t>
  </si>
  <si>
    <t>Restaurants,Indian,Buffets,Vegetarian</t>
  </si>
  <si>
    <t>K4isdrdwV3GbI52Bv2Wq6g</t>
  </si>
  <si>
    <t>3227 E Bell Rd, Ste D105</t>
  </si>
  <si>
    <t>Paradise Cantina</t>
  </si>
  <si>
    <t>Bars,Nightlife,Mexican,Restaurants</t>
  </si>
  <si>
    <t>w55sCX7ZkLIJNhl_RhwjEg</t>
  </si>
  <si>
    <t>4480 Paradise Rd</t>
  </si>
  <si>
    <t>Pressed For Juice</t>
  </si>
  <si>
    <t>Coffee &amp; Tea,Gluten-Free,Organic Stores,Juice Bars &amp; Smoothies,Food,Restaurants</t>
  </si>
  <si>
    <t>2hSIeCX2cV-chFcBBXrZZA</t>
  </si>
  <si>
    <t>6145 S Fort Apache Rd, Ste 506</t>
  </si>
  <si>
    <t>Nook Kitchen</t>
  </si>
  <si>
    <t>Pizza,Italian,Vegetarian,American (New),Restaurants</t>
  </si>
  <si>
    <t>PxTKXsdYqoFHWAG2amz0XQ</t>
  </si>
  <si>
    <t>15 E Monroe St</t>
  </si>
  <si>
    <t>Plantone's Italian Market</t>
  </si>
  <si>
    <t>Italian,Pizza,Delis,Restaurants</t>
  </si>
  <si>
    <t>MgSd4P3ATkiywbbraFygHg</t>
  </si>
  <si>
    <t>8680 W Warm Springs Rd</t>
  </si>
  <si>
    <t>New Asian Star</t>
  </si>
  <si>
    <t>Tolleson</t>
  </si>
  <si>
    <t>dqeUvrlMxTAk0VL2n1ukaw</t>
  </si>
  <si>
    <t>2755 S 99th Ave, Ste 102</t>
  </si>
  <si>
    <t>Olive Tree Market &amp; Grill</t>
  </si>
  <si>
    <t>Mediterranean,Coffee &amp; Tea,Greek,Specialty Food,Food,Restaurants,Ethnic Food</t>
  </si>
  <si>
    <t>OfLdWSqZ4HM_-B5khUtS8w</t>
  </si>
  <si>
    <t>1930 W Pinnacle Peak Rd, Ste 101</t>
  </si>
  <si>
    <t>SeÃ±or Taco</t>
  </si>
  <si>
    <t>ZXC9HaHWeHnKKtbqX74Q_A</t>
  </si>
  <si>
    <t>1929 N Power Rd, Ste 105</t>
  </si>
  <si>
    <t>Congee Queen</t>
  </si>
  <si>
    <t>Cs8BaiKkyNU6mzxq9nTsmg</t>
  </si>
  <si>
    <t>5308 Highway 7, Suite 5 &amp; 6</t>
  </si>
  <si>
    <t>Lee's Sandwiches</t>
  </si>
  <si>
    <t>Restaurants,Asian Fusion,Sandwiches,Vietnamese,Delis</t>
  </si>
  <si>
    <t>V3U21fM0in_0qpKUMYPNOw</t>
  </si>
  <si>
    <t>9530 S Eastern Ave, Ste 150</t>
  </si>
  <si>
    <t>Cafe Moulin</t>
  </si>
  <si>
    <t>French,Creperies,Restaurants,Cafes,Food,Breakfast &amp; Brunch,Coffee &amp; Tea</t>
  </si>
  <si>
    <t>hzyvL2v97xLzLbLXcdi1uw</t>
  </si>
  <si>
    <t>732 Filbert St</t>
  </si>
  <si>
    <t>Yagyu Ramen</t>
  </si>
  <si>
    <t>Ramen,Japanese,Restaurants</t>
  </si>
  <si>
    <t>5yZ1XmDcOEsElDeb9PlPDQ</t>
  </si>
  <si>
    <t>El Torito Cafe</t>
  </si>
  <si>
    <t>y3RlbCN0UrDdLnjSF9NkXA</t>
  </si>
  <si>
    <t>2126 S Boulder Hwy</t>
  </si>
  <si>
    <t>Braddah's Island Style</t>
  </si>
  <si>
    <t>Restaurants,Desserts,Tex-Mex,Hawaiian,Food,Asian Fusion,Mexican</t>
  </si>
  <si>
    <t>R1PQEK6qvrZVC9qcWfKvDA</t>
  </si>
  <si>
    <t>4632 S Maryland Pkwy, Ste 17</t>
  </si>
  <si>
    <t>Cluck Clucks</t>
  </si>
  <si>
    <t>Sandwiches,Comfort Food,Restaurants,Chicken Shop,Soul Food</t>
  </si>
  <si>
    <t>Zq9WPT7ZAOYlQ0GV8OQWKQ</t>
  </si>
  <si>
    <t>222 The Esplanade</t>
  </si>
  <si>
    <t>Baiz Market Place</t>
  </si>
  <si>
    <t>Mediterranean,Middle Eastern,Halal,Restaurants,Ethnic Food,International Grocery,Specialty Food,Food,Grocery</t>
  </si>
  <si>
    <t>F-ULgBFmiSqG9udQmu6CCw</t>
  </si>
  <si>
    <t>523 N 20th St</t>
  </si>
  <si>
    <t>Uncle Betty's Diner</t>
  </si>
  <si>
    <t>Diners,Restaurants</t>
  </si>
  <si>
    <t>qAg8GkN9rforFWmGxBqVqA</t>
  </si>
  <si>
    <t>2590 Yonge Street</t>
  </si>
  <si>
    <t>Squeeze In</t>
  </si>
  <si>
    <t>Restaurants,Breakfast &amp; Brunch</t>
  </si>
  <si>
    <t>XvOzizKafffkMuk-tIdNcQ</t>
  </si>
  <si>
    <t>8876 S Eastern Ave</t>
  </si>
  <si>
    <t>Dave &amp; Buster's</t>
  </si>
  <si>
    <t>Bars,Arcades,American (Traditional),Nightlife,Sports Bars,Arts &amp; Entertainment,Restaurants</t>
  </si>
  <si>
    <t>MatGnwADyILP8utonlTWDg</t>
  </si>
  <si>
    <t>9460 W Hanna Ln</t>
  </si>
  <si>
    <t>Aoyama Sushi Restaurant</t>
  </si>
  <si>
    <t>Restaurants,Sushi Bars,Japanese</t>
  </si>
  <si>
    <t>2766 Victoria Park Avenue</t>
  </si>
  <si>
    <t>Sid's Cafe</t>
  </si>
  <si>
    <t>Food,Beer,Wine &amp; Spirits,American (Traditional),Restaurants,Cafes</t>
  </si>
  <si>
    <t>_R-rjgz4Kwi4f3u0clFeKg</t>
  </si>
  <si>
    <t>3000 Paradise Rd</t>
  </si>
  <si>
    <t>Mason's Creamery</t>
  </si>
  <si>
    <t>Food,Restaurants,Food Trucks,Food Stands,Ice Cream &amp; Frozen Yogurt</t>
  </si>
  <si>
    <t>p6Rf2hsyF1eYVJk9ag3W2A</t>
  </si>
  <si>
    <t>4401 Bridge Ave</t>
  </si>
  <si>
    <t>Escobar's Restaurant</t>
  </si>
  <si>
    <t>Latin American,Restaurants,Mexican,American (New)</t>
  </si>
  <si>
    <t>e9shtyZ7-9GYcbPIVV--XQ</t>
  </si>
  <si>
    <t>6 E Columbia Ave</t>
  </si>
  <si>
    <t>ThÃ© Mon CafÃ©</t>
  </si>
  <si>
    <t>Soup,Food,Coffee &amp; Tea,Restaurants,Cafes,Breakfast &amp; Brunch,Sandwiches,Desserts</t>
  </si>
  <si>
    <t>WbddSfX26mRGXpyuy2ClYQ</t>
  </si>
  <si>
    <t>376 Rue Notre-Dame Ouest</t>
  </si>
  <si>
    <t>The Bier Markt</t>
  </si>
  <si>
    <t>Nightlife,Food,Belgian,Canadian (New),Restaurants,Beer,Wine &amp; Spirits,Bars</t>
  </si>
  <si>
    <t>2PZRu5q70e0p7jEMxaXsDw</t>
  </si>
  <si>
    <t>7 O'Neill Rd</t>
  </si>
  <si>
    <t>Sushi On Rainbow</t>
  </si>
  <si>
    <t>Restaurants,Japanese,Buffets,Sushi Bars</t>
  </si>
  <si>
    <t>Thx8WO-qqYJmEKssu4g9SA</t>
  </si>
  <si>
    <t>6870 Spring Mountain Rd, Ste 6</t>
  </si>
  <si>
    <t>Poliberto's Taco Shop</t>
  </si>
  <si>
    <t>zS3-CKZVVvUYvasJnAg-aA</t>
  </si>
  <si>
    <t>1219 W Baseline Rd</t>
  </si>
  <si>
    <t>Local Breeze</t>
  </si>
  <si>
    <t>Restaurants,Burgers,American (Traditional),Breakfast &amp; Brunch</t>
  </si>
  <si>
    <t>RU2VtVZG8to-XVEHD-2qag</t>
  </si>
  <si>
    <t>606 N 4th Ave</t>
  </si>
  <si>
    <t>Hey Meatball</t>
  </si>
  <si>
    <t>Restaurants,Nightlife,Canadian (New),Bars</t>
  </si>
  <si>
    <t>_DuPG5sSEwZcgfjdndQc4A</t>
  </si>
  <si>
    <t>719 College Street</t>
  </si>
  <si>
    <t>Kusina Ni Lorraine</t>
  </si>
  <si>
    <t>Buffets,Restaurants,Filipino</t>
  </si>
  <si>
    <t>PRBSiB7ytkLKHVZoBYPxpQ</t>
  </si>
  <si>
    <t>3507 S Maryland Pkwy</t>
  </si>
  <si>
    <t>Mike's Place</t>
  </si>
  <si>
    <t>Kent</t>
  </si>
  <si>
    <t>q8SrBqmGOBiXSJ6Hqy6f7A</t>
  </si>
  <si>
    <t>1700 S Water St</t>
  </si>
  <si>
    <t>Oak And  Embers Tavern</t>
  </si>
  <si>
    <t>Chesterland</t>
  </si>
  <si>
    <t>Beer Bar,Barbeque,Nightlife,Bars,Restaurants</t>
  </si>
  <si>
    <t>QYyzz8EbhazlLzwet-Jv3Q</t>
  </si>
  <si>
    <t>8003 Mayfield Rd</t>
  </si>
  <si>
    <t>Celebrity Hotpot</t>
  </si>
  <si>
    <t>Food,Restaurants,Hot Pot,Ethnic Food,Chinese,Specialty Food,Do-It-Yourself Food</t>
  </si>
  <si>
    <t>IFXL6wMLBgBSGSiLBjtViA</t>
  </si>
  <si>
    <t>254 Spadina Avenue</t>
  </si>
  <si>
    <t>Casa Imperial Fine Chinese Cuisine</t>
  </si>
  <si>
    <t>eI1ZHGOr2Pus842KrZD5ZQ</t>
  </si>
  <si>
    <t>{u'romantic': False, u'intimate': False, u'classy': True, u'hipster': False, u'touristy': False, u'trendy': False, u'upscale': False, u'casual': False}</t>
  </si>
  <si>
    <t>4125 Steeles Avenue E</t>
  </si>
  <si>
    <t>Verrazano Pizza</t>
  </si>
  <si>
    <t>mIlQi6nZdFbEAjZuQ6pFfQ</t>
  </si>
  <si>
    <t>240 S Rainbow Blvd, Ste 3</t>
  </si>
  <si>
    <t>Nighttown</t>
  </si>
  <si>
    <t>Restaurants,American (New),Bars,Jazz &amp; Blues,Arts &amp; Entertainment,Nightlife</t>
  </si>
  <si>
    <t>Md6NWl54ny8hA-NVaYZuew</t>
  </si>
  <si>
    <t>12387 Cedar Rd</t>
  </si>
  <si>
    <t>La Casa Blanca</t>
  </si>
  <si>
    <t>wdCH53icp_R2jJDrCZk42g</t>
  </si>
  <si>
    <t>24605 S McQueen Rd</t>
  </si>
  <si>
    <t>Thai Kitchen</t>
  </si>
  <si>
    <t>Vegan,Thai,Restaurants,Vegetarian</t>
  </si>
  <si>
    <t>t0T_4MM4EUHbCzBTF11FHA</t>
  </si>
  <si>
    <t>12210 Madison Ave</t>
  </si>
  <si>
    <t>Vaughan</t>
  </si>
  <si>
    <t>Restaurants,Nightlife,American (Traditional),Bars,Party &amp; Event Planning,Sports Bars,Event Planning &amp; Services</t>
  </si>
  <si>
    <t>i7WdEjPrZkzo7whKd-PufQ</t>
  </si>
  <si>
    <t>120 Interchange Way</t>
  </si>
  <si>
    <t>Pho Bang New York</t>
  </si>
  <si>
    <t>Soup,Restaurants,Vietnamese</t>
  </si>
  <si>
    <t>qje0dtfyYDRrdgpmTlHu3Q</t>
  </si>
  <si>
    <t>1001 Boulevard Saint-Laurent</t>
  </si>
  <si>
    <t>Coconut's Fish Cafe</t>
  </si>
  <si>
    <t>Seafood,Fish &amp; Chips,Restaurants,Poke,Hawaiian,Food</t>
  </si>
  <si>
    <t>WzVFBhckDWtyFUfC9o9bGA</t>
  </si>
  <si>
    <t>7366 E Shea Blvd, Ste 110</t>
  </si>
  <si>
    <t>MAMAOH</t>
  </si>
  <si>
    <t>Korean,Asian Fusion,Restaurants</t>
  </si>
  <si>
    <t>HUwzarG0givckxXWTF5lIQ</t>
  </si>
  <si>
    <t>8635 S Rainbow Blvd, Ste 110</t>
  </si>
  <si>
    <t>RED Sushi</t>
  </si>
  <si>
    <t>jY7Ql_Qk8duv7jZrMZahaw</t>
  </si>
  <si>
    <t>129 E Fremont St, Main Floor, Golden Nugget</t>
  </si>
  <si>
    <t>Melt Bar &amp; Grilled</t>
  </si>
  <si>
    <t>Mentor</t>
  </si>
  <si>
    <t>Beer,Wine &amp; Spirits,Food,Comfort Food,American (Traditional),American (New),Restaurants,Sandwiches</t>
  </si>
  <si>
    <t>tsx0bZbS4ciySrHZr8EFmw</t>
  </si>
  <si>
    <t>7289 Mentor Ave</t>
  </si>
  <si>
    <t>German Bread Bakery</t>
  </si>
  <si>
    <t>Restaurants,Pretzels,Food,Bakeries,German,Desserts</t>
  </si>
  <si>
    <t>lF4pEu4_55SSFEo6Q58ftQ</t>
  </si>
  <si>
    <t>2237 N Rampart Blvd</t>
  </si>
  <si>
    <t>Los Compadres Mexican Food</t>
  </si>
  <si>
    <t>Ae5S7cr7TlRUMLOa6E6f0A</t>
  </si>
  <si>
    <t>4414 N 7th Ave</t>
  </si>
  <si>
    <t>Das Schnitzel Haus</t>
  </si>
  <si>
    <t>Parma</t>
  </si>
  <si>
    <t>American (New),German,Restaurants,Beer Gardens,Nightlife</t>
  </si>
  <si>
    <t>ms4nFq8B56RHkFViRaAiWQ</t>
  </si>
  <si>
    <t>5728 Pearl Rd</t>
  </si>
  <si>
    <t>Arizona Charlie's Decatur</t>
  </si>
  <si>
    <t>Restaurants,Event Planning &amp; Services,Arts &amp; Entertainment,Casinos,Hotels,Hotels &amp; Travel</t>
  </si>
  <si>
    <t>DyVteo8Blf5gEfC9QbJE9A</t>
  </si>
  <si>
    <t>740 S Decatur Blvd</t>
  </si>
  <si>
    <t>Agave</t>
  </si>
  <si>
    <t>5cbsjFtrntUAeUx51FaFTg</t>
  </si>
  <si>
    <t>10820 W Charleston Blvd</t>
  </si>
  <si>
    <t>The Elm Tree Restaurant</t>
  </si>
  <si>
    <t>Restaurants,Modern European,Mediterranean</t>
  </si>
  <si>
    <t>kYD9E14AijONhJ7rFsyLrg</t>
  </si>
  <si>
    <t>43 Elm Street</t>
  </si>
  <si>
    <t>Smoke BBQ Taqueria</t>
  </si>
  <si>
    <t>American (New),Barbeque,Restaurants</t>
  </si>
  <si>
    <t>u6XxSPpzjlniCEbLxFpkyQ</t>
  </si>
  <si>
    <t>225 E 8th Ave</t>
  </si>
  <si>
    <t>ToScany's</t>
  </si>
  <si>
    <t>Pizza,Salad,Restaurants,Sandwiches</t>
  </si>
  <si>
    <t>v_ubyYwllvUW1No-hKhsbQ</t>
  </si>
  <si>
    <t>4960 S Gilbert Rd, Ste B10</t>
  </si>
  <si>
    <t>Breakfast Joynt</t>
  </si>
  <si>
    <t>Restaurants,Breakfast &amp; Brunch,Food Delivery Services,Food</t>
  </si>
  <si>
    <t>5Ip4_yFvx3sz4qMqxl-4mw</t>
  </si>
  <si>
    <t>14891 N Northsight Blvd</t>
  </si>
  <si>
    <t>Thai Me Up</t>
  </si>
  <si>
    <t>EZ9Uf-lSRtj1fvdMQlrwAw</t>
  </si>
  <si>
    <t>118 S 23rd St</t>
  </si>
  <si>
    <t>Fran's Restaurant</t>
  </si>
  <si>
    <t>Breakfast &amp; Brunch,Diners,American (Traditional),Burgers,Restaurants</t>
  </si>
  <si>
    <t>_eJ2ETotJBzZBQS15fD-8A</t>
  </si>
  <si>
    <t>200 Victoria Street</t>
  </si>
  <si>
    <t>Fred's Not Here</t>
  </si>
  <si>
    <t>American (New),Restaurants,Canadian (New)</t>
  </si>
  <si>
    <t>EgrW38gqGcNH2tKdRd_XZQ</t>
  </si>
  <si>
    <t>321 King St W</t>
  </si>
  <si>
    <t>SuugmVDsQ8YhfdOJYSuSmw</t>
  </si>
  <si>
    <t>3411 Las Vegas Blvd S</t>
  </si>
  <si>
    <t>Mimosas Gourmet</t>
  </si>
  <si>
    <t>jxbEwtV8Et1lm8ubk4AGuw</t>
  </si>
  <si>
    <t>3455 S Durango Dr, Ste 114</t>
  </si>
  <si>
    <t>Restaurants,American (Traditional),Sandwiches,Delis</t>
  </si>
  <si>
    <t>3sOS8wKatd_Uoa9VEJHhrw</t>
  </si>
  <si>
    <t>Suh Noi - The Little Thaiger</t>
  </si>
  <si>
    <t>Restaurants,Ethnic Food,Asian Fusion,Food,Fast Food,Specialty Food,Thai</t>
  </si>
  <si>
    <t>3c8GQB0RiXK5ceRSpo5dow</t>
  </si>
  <si>
    <t>7150 E Thomas Rd</t>
  </si>
  <si>
    <t>Kawaii Sushi and Asian Cuisine</t>
  </si>
  <si>
    <t>Food,Restaurants,Japanese,Sushi Bars,Ethnic Food,Asian Fusion,Specialty Food,Chinese</t>
  </si>
  <si>
    <t>hPfszfTC6xu9Ysd3sIHm8Q</t>
  </si>
  <si>
    <t>6530 W Happy Valley Rd, Ste 112</t>
  </si>
  <si>
    <t>Raising Cane's</t>
  </si>
  <si>
    <t>American (New),Food,Chicken Wings,American (Traditional),Fast Food,Restaurants,Chicken Shop</t>
  </si>
  <si>
    <t>vstifTjwsVFXc1aprX9_iQ</t>
  </si>
  <si>
    <t>5660 Centennial Center Blvd</t>
  </si>
  <si>
    <t>Cilantro Tacos</t>
  </si>
  <si>
    <t>Mexican,Pizza,Restaurants</t>
  </si>
  <si>
    <t>SRCepG6PbMvwKcfIUjk8bQ</t>
  </si>
  <si>
    <t>2300 N Rainbow Blvd, Ste 108</t>
  </si>
  <si>
    <t>Mickey's Pizza</t>
  </si>
  <si>
    <t>Chicken Wings,Restaurants,Pizza</t>
  </si>
  <si>
    <t>1900 Lakeshore Road W, Suite 8</t>
  </si>
  <si>
    <t>Vieux-Port Steakhouse</t>
  </si>
  <si>
    <t>Event Planning &amp; Services,Restaurants,Gluten-Free,Venues &amp; Event Spaces,Steakhouses</t>
  </si>
  <si>
    <t>OFCvoGqjZ8LpFvRIIFA71Q</t>
  </si>
  <si>
    <t>39 Rue Saint Paul Est</t>
  </si>
  <si>
    <t>Gabriella's Italian Grill &amp; Pizzeria</t>
  </si>
  <si>
    <t>Desserts,Arts &amp; Entertainment,Italian,Gelato,Pizza,Restaurants,Food</t>
  </si>
  <si>
    <t>FhVYpbvE8IQeUHAcwPPIXg</t>
  </si>
  <si>
    <t>8878 S Eastern Ave, Ste 104</t>
  </si>
  <si>
    <t>Kabuki Sushi &amp; Grill</t>
  </si>
  <si>
    <t>pBoWsom3mZFYo9EucIWRDg</t>
  </si>
  <si>
    <t>8378 W Thunderbird Rd, Ste 107</t>
  </si>
  <si>
    <t>Bernard's Bistro</t>
  </si>
  <si>
    <t>French,Italian,Cafes,American (Traditional),Restaurants</t>
  </si>
  <si>
    <t>VwZhwflLnTq19aAeFLJHCQ</t>
  </si>
  <si>
    <t>2021 W Sunset Rd</t>
  </si>
  <si>
    <t>Bevvy</t>
  </si>
  <si>
    <t>Breakfast &amp; Brunch,Salad,Restaurants,Burgers,Bars,Arts &amp; Entertainment,Gastropubs,Pubs,Sports Bars,Nightlife</t>
  </si>
  <si>
    <t>lu3eprrEXNLQFDlzmQ7OfQ</t>
  </si>
  <si>
    <t>{u'dessert': False, u'latenight': True, u'lunch': False, u'dinner': True, u'brunch': True, u'breakfast': False}</t>
  </si>
  <si>
    <t>4420 N Saddlebag Trl, Ste 100</t>
  </si>
  <si>
    <t>Sushi Hiroyoshi Japanese Cuisine</t>
  </si>
  <si>
    <t>Japanese,Restaurants,Seafood,Sushi Bars</t>
  </si>
  <si>
    <t>vOMDU31gdylrzBhAKC9QbA</t>
  </si>
  <si>
    <t>5900 W Charleston Blvd, Ste 10</t>
  </si>
  <si>
    <t>Famous Dave's</t>
  </si>
  <si>
    <t>oPkaBoX_0hVIBV_VXp7nlA</t>
  </si>
  <si>
    <t>2206 E Williams Field Rd, Ste 101</t>
  </si>
  <si>
    <t>Bars,Burgers,Restaurants,Nightlife,American (Traditional),Sports Bars</t>
  </si>
  <si>
    <t>l8tSrCIwIyRMBHUiZ9By4A</t>
  </si>
  <si>
    <t>21001 N Tatum Blvd, Ste 36-1160</t>
  </si>
  <si>
    <t>Red Oak Cafe</t>
  </si>
  <si>
    <t>Juice Bars &amp; Smoothies,Cafes,Food,Sandwiches,American (New),Breakfast &amp; Brunch,Restaurants,Delis</t>
  </si>
  <si>
    <t>PGCmPHJdeAREQKYbhBMA5w</t>
  </si>
  <si>
    <t>3610 Forbes Ave</t>
  </si>
  <si>
    <t>Restaurants,Buffets</t>
  </si>
  <si>
    <t>4mYPOzBokDgz307TW2EIKw</t>
  </si>
  <si>
    <t>2000 S Las Vegas Blvd</t>
  </si>
  <si>
    <t>Drugstore Cafe</t>
  </si>
  <si>
    <t>Cafes,Sandwiches,Coffee &amp; Tea,Food,Delis,Desserts,Restaurants</t>
  </si>
  <si>
    <t>Do4n_yK_K6DmR9_Es5qwlA</t>
  </si>
  <si>
    <t>3131 Las Vegas Blvd S</t>
  </si>
  <si>
    <t>S&amp;D Polish Deli</t>
  </si>
  <si>
    <t>Specialty Food,Food,Restaurants,Ethnic Food,Polish,Delis</t>
  </si>
  <si>
    <t>VSNUFYBQ_wOFmRXZ8SeQ4w</t>
  </si>
  <si>
    <t>2204 Penn Ave</t>
  </si>
  <si>
    <t>The Phoenix Ale Brewery Central Kitchen</t>
  </si>
  <si>
    <t>Restaurants,Pubs,Gastropubs,American (Traditional),Nightlife,Bars,Breweries,Food</t>
  </si>
  <si>
    <t>EM4Qo0Tm40H8Nfk3s8Dy0g</t>
  </si>
  <si>
    <t>5813 N 7th St</t>
  </si>
  <si>
    <t>Bars,Nightlife,Chicken Wings,Sports Bars,American (Traditional),Restaurants</t>
  </si>
  <si>
    <t>hmL0KnYU6F9_egjlLmizKA</t>
  </si>
  <si>
    <t>150 E Centennial Pkwy, Ste 101</t>
  </si>
  <si>
    <t>Rays Place</t>
  </si>
  <si>
    <t>Bars,American (Traditional),Nightlife,Restaurants</t>
  </si>
  <si>
    <t>GdZ-Ryn9QzqV4glodYF6Jg</t>
  </si>
  <si>
    <t>153 Franklin Ave</t>
  </si>
  <si>
    <t>Gates &amp; Brovi</t>
  </si>
  <si>
    <t>Restaurants,Nightlife,Sandwiches,American (New),Sports Bars,Bars,Breakfast &amp; Brunch</t>
  </si>
  <si>
    <t>YgBQEX8dB27FdYj7PaPhPw</t>
  </si>
  <si>
    <t>3502 Monroe St</t>
  </si>
  <si>
    <t>P.F. Chang's</t>
  </si>
  <si>
    <t>Restaurants,Gluten-Free,Chinese,Asian Fusion</t>
  </si>
  <si>
    <t>EbgUkmDxPUa2fr0rc8EFJQ</t>
  </si>
  <si>
    <t>6809-F Phillips Place Ct</t>
  </si>
  <si>
    <t>Shakes &amp; Cones</t>
  </si>
  <si>
    <t>Desserts,Food,Ice Cream &amp; Frozen Yogurt,Restaurants,American (Traditional),Coffee &amp; Tea</t>
  </si>
  <si>
    <t>uBZq-ny6OgE2_J4ejH6OUg</t>
  </si>
  <si>
    <t>7215 E 1st St</t>
  </si>
  <si>
    <t>Hong Kong Garden Seafood &amp; Dim Sum Cafe</t>
  </si>
  <si>
    <t>Cantonese,Dim Sum,Seafood,Chinese,Restaurants</t>
  </si>
  <si>
    <t>f1ZKauu7dCB6iplmKqplAQ</t>
  </si>
  <si>
    <t>5300 Spring Mountain Rd</t>
  </si>
  <si>
    <t>Kaiseki Yuzu</t>
  </si>
  <si>
    <t>Bars,Japanese,Salad,Sushi Bars,Restaurants,Nightlife,Soup</t>
  </si>
  <si>
    <t>xM37qm9Wbc-hOAS7-Xse7g</t>
  </si>
  <si>
    <t>1310 E Silverado Ranch Blvd, Ste 105</t>
  </si>
  <si>
    <t>Rita's Burritos</t>
  </si>
  <si>
    <t>_H4GXECi4nHfJTz4dsQV_w</t>
  </si>
  <si>
    <t>4040 S Arizona Ave, Ste 17</t>
  </si>
  <si>
    <t>JOEY Markville</t>
  </si>
  <si>
    <t>Nightlife,Bars,Restaurants,Lounges,Canadian (New)</t>
  </si>
  <si>
    <t>ID7WUBLnhkdxp8QrjsssZg</t>
  </si>
  <si>
    <t>5000 Highway 7 East, Suite 1247</t>
  </si>
  <si>
    <t>La Tolteca Mexican Foods</t>
  </si>
  <si>
    <t>Ethnic Food,Grocery,Food,Mexican,Specialty Food,Restaurants</t>
  </si>
  <si>
    <t>Lqp3uwGJU6CHyys-eerMmQ</t>
  </si>
  <si>
    <t>1205 E Van Buren St</t>
  </si>
  <si>
    <t>Dubina Brewing Co</t>
  </si>
  <si>
    <t>Restaurants,Czech,Breweries,Nightlife,Bars,Food,Pubs</t>
  </si>
  <si>
    <t>dQrDogW_V4fB83vTTAP5eA</t>
  </si>
  <si>
    <t>17035 N 67th Ave, Ste 6</t>
  </si>
  <si>
    <t>Raul &amp; Theresa's</t>
  </si>
  <si>
    <t>qRUEQowj9yuV-HFwm9wZXw</t>
  </si>
  <si>
    <t>1363 N Litchfield Rd</t>
  </si>
  <si>
    <t>Chef Marc's Trattoria</t>
  </si>
  <si>
    <t>Italian,Seafood,Restaurants,Steakhouses</t>
  </si>
  <si>
    <t>cgZOP1ZUBOZmEQMSJ53oiQ</t>
  </si>
  <si>
    <t>8615 W Sahara Ave</t>
  </si>
  <si>
    <t>Conflict Kitchen</t>
  </si>
  <si>
    <t>Restaurants,Imported Food,Ethnic Food,Specialty Food,Food</t>
  </si>
  <si>
    <t>jDqaz1jKdeWk_fTVCzc1Pg</t>
  </si>
  <si>
    <t>221 Schenley Dr</t>
  </si>
  <si>
    <t>Modern Burger</t>
  </si>
  <si>
    <t>xtJ9ELoKVMbRwZ0ktbVTlA</t>
  </si>
  <si>
    <t>Saving Grace</t>
  </si>
  <si>
    <t>DQf63-KJ25m-kDIMto614g</t>
  </si>
  <si>
    <t>907 Dundas Street W</t>
  </si>
  <si>
    <t>Straight From Philly</t>
  </si>
  <si>
    <t>Food,Specialty Food,Cheesesteaks,Sandwiches,American (New),Ethnic Food,Burgers,Restaurants</t>
  </si>
  <si>
    <t>dRDLwXHFLsMgpVMxNIRIiQ</t>
  </si>
  <si>
    <t>65 W Lake Mead Pkwy</t>
  </si>
  <si>
    <t>HK Star</t>
  </si>
  <si>
    <t>LJQCv30PCIpC3FnvHF5mXQ</t>
  </si>
  <si>
    <t>3400 S Jones Blvd, Ste 15</t>
  </si>
  <si>
    <t>Big Ben British Restaurant &amp; Pub</t>
  </si>
  <si>
    <t>British,Pubs,Bars,Restaurants,Nightlife,Sports Bars</t>
  </si>
  <si>
    <t>3ma_7W3vZSD2fd6EosN3yQ</t>
  </si>
  <si>
    <t>2000 South Blvd, Ste 150</t>
  </si>
  <si>
    <t>Romano's Macaroni Grill</t>
  </si>
  <si>
    <t>fpM-O9Ul62xizBq9YNO_tQ</t>
  </si>
  <si>
    <t>2001 N Rainbow Blvd</t>
  </si>
  <si>
    <t>Gallagher's</t>
  </si>
  <si>
    <t>Bars,Restaurants,American (Traditional),Nightlife,Sports Bars</t>
  </si>
  <si>
    <t>3BGzRYh6GQbZz3LGAGb-sQ</t>
  </si>
  <si>
    <t>3220 E Baseline Rd</t>
  </si>
  <si>
    <t>Thai Pan Cuisine</t>
  </si>
  <si>
    <t>LIU7IcJtD9VieoIo__wd9Q</t>
  </si>
  <si>
    <t>463 S Decatur Blvd</t>
  </si>
  <si>
    <t>Dolce Wraps</t>
  </si>
  <si>
    <t>Fairview Park</t>
  </si>
  <si>
    <t>Restaurants,Sandwiches,Vegan,Middle Eastern,Mediterranean</t>
  </si>
  <si>
    <t>8aacjwD9n3h_s39LSBmQZw</t>
  </si>
  <si>
    <t>3510 Westgate Mall</t>
  </si>
  <si>
    <t>Little Village Grill</t>
  </si>
  <si>
    <t>Mediterranean,Restaurants,Greek</t>
  </si>
  <si>
    <t>IIUK1lz_1upqYtHu8ZuClA</t>
  </si>
  <si>
    <t>710 W Trade St, Ste G</t>
  </si>
  <si>
    <t>Soup,Restaurants,Food,Sandwiches,Bagels,Breakfast &amp; Brunch,Bakeries,Salad</t>
  </si>
  <si>
    <t>PWGIAIXAoh91nayfIOQMTQ</t>
  </si>
  <si>
    <t>9911 S Eastern Ave</t>
  </si>
  <si>
    <t>China Village</t>
  </si>
  <si>
    <t>Restaurants,Caterers,Chinese,Event Planning &amp; Services</t>
  </si>
  <si>
    <t>kP2wC0luve3mT5fcdrA3nQ</t>
  </si>
  <si>
    <t>2710 E Indian School Rd</t>
  </si>
  <si>
    <t>Chicken Latino</t>
  </si>
  <si>
    <t>Restaurants,Latin American,Peruvian</t>
  </si>
  <si>
    <t>Chr3YCuvt2mD-BHgqeo-OA</t>
  </si>
  <si>
    <t>155 21st St</t>
  </si>
  <si>
    <t>Chevys Fresh Mex</t>
  </si>
  <si>
    <t>Bars,Nightlife,Restaurants,Tex-Mex,Mexican</t>
  </si>
  <si>
    <t>zw9_mqWBn1QCfZg88w0Exg</t>
  </si>
  <si>
    <t>1300 W Sunset Rd</t>
  </si>
  <si>
    <t>Stir Krazy Mongolian Grill</t>
  </si>
  <si>
    <t>Restaurants,Mongolian,Asian Fusion</t>
  </si>
  <si>
    <t>eV-5b1Bjtnn-QePN3t3taQ</t>
  </si>
  <si>
    <t>3345 Patrick Ln, Ste 100</t>
  </si>
  <si>
    <t>Coach &amp; Willie's</t>
  </si>
  <si>
    <t>Sports Bars,Nightlife,Bars,American (New),Restaurants</t>
  </si>
  <si>
    <t>08N3bQ7Wtx7j5pdnzOG8dA</t>
  </si>
  <si>
    <t>1 E Boston St</t>
  </si>
  <si>
    <t>Hayashi Hibachi</t>
  </si>
  <si>
    <t>Restaurants,Japanese</t>
  </si>
  <si>
    <t>5ZkBnLjuedyk5rRRT6W5cg</t>
  </si>
  <si>
    <t>1480 N Litchfield Rd</t>
  </si>
  <si>
    <t>House of Blues - Music Venue</t>
  </si>
  <si>
    <t>American (Traditional),Performing Arts,Restaurants,Nightlife,Musicians,American (New),Venues &amp; Event Spaces,Bars,Arts &amp; Entertainment,Music Venues,Event Planning &amp; Services</t>
  </si>
  <si>
    <t>IzEHkReZTds6ipOaCq2G6g</t>
  </si>
  <si>
    <t>308 Euclid Ave</t>
  </si>
  <si>
    <t>Local Jonny's</t>
  </si>
  <si>
    <t>Cave Creek</t>
  </si>
  <si>
    <t>Pubs,Vegetarian,Restaurants,Breakfast &amp; Brunch,Coffee &amp; Tea,Nightlife,Bars,Food,Cafes,American (New)</t>
  </si>
  <si>
    <t>uUKkVTCN5_qzNo1YVXMnZA</t>
  </si>
  <si>
    <t>6033 E Cave Creek Rd</t>
  </si>
  <si>
    <t>Big Jim's Restaurant &amp; Bar</t>
  </si>
  <si>
    <t>Italian,Restaurants,American (Traditional)</t>
  </si>
  <si>
    <t>hsDkxhc-_YYsVqAeQBJJjg</t>
  </si>
  <si>
    <t>201 Saline St</t>
  </si>
  <si>
    <t>Fish &amp; Chips,Restaurants,Hawaiian,Poke,Food,Seafood</t>
  </si>
  <si>
    <t>9Jo1pu0y2zU6ktiwQm6gNA</t>
  </si>
  <si>
    <t>1155 W Ocotillo Rd, Ste 1</t>
  </si>
  <si>
    <t>XO Prime Steaks</t>
  </si>
  <si>
    <t>QJ1YpQLVuentjgTQqNqqpw</t>
  </si>
  <si>
    <t>500 W St Clair Ave</t>
  </si>
  <si>
    <t>Carousel Bakery</t>
  </si>
  <si>
    <t>Restaurants,Bakeries,Sandwiches,Food</t>
  </si>
  <si>
    <t>JCqB36SVDjTDsXp-4gBn9Q</t>
  </si>
  <si>
    <t>St. Lawrence Market, 93 Front Street E</t>
  </si>
  <si>
    <t>Arts &amp; Entertainment,Beer,Wine &amp; Spirits,Belgian,American (Traditional),Modern European,Restaurants,Nightlife,Event Planning &amp; Services,German,Canadian (New),Food,Sports Bars,Breakfast &amp; Brunch,Music Venues,Bars,Venues &amp; Event Spaces</t>
  </si>
  <si>
    <t>JgKpVoemZ-Khkfgif5V7qQ</t>
  </si>
  <si>
    <t>1221, Boul RÃ©nÃ©-Levesque Ouest</t>
  </si>
  <si>
    <t>Origin North</t>
  </si>
  <si>
    <t>Restaurants,Tapas/Small Plates,Asian Fusion,American (New)</t>
  </si>
  <si>
    <t>_vZ7bHaGCjllogiZ7RH17w</t>
  </si>
  <si>
    <t>2901 Bayview Avenue</t>
  </si>
  <si>
    <t>The Oink Cafe</t>
  </si>
  <si>
    <t>n1AWiP49A5ROroNnbtm0ow</t>
  </si>
  <si>
    <t>1701 E Warner Rd</t>
  </si>
  <si>
    <t>Crisp</t>
  </si>
  <si>
    <t>Sandwiches,American (New),Restaurants</t>
  </si>
  <si>
    <t>S3kcGHznDcyzsxkOhSZeLg</t>
  </si>
  <si>
    <t>1961 E 7th St</t>
  </si>
  <si>
    <t>Costa Vida Fresh Mexican Grill</t>
  </si>
  <si>
    <t>Tex-Mex,Restaurants,Mexican,Latin American</t>
  </si>
  <si>
    <t>80gdzmn-E3IaXK7Z6qzC6A</t>
  </si>
  <si>
    <t>1744 S Val Vista Dr, Ste 106</t>
  </si>
  <si>
    <t>Yo Pauly's NY Pizza Co</t>
  </si>
  <si>
    <t>Mediterranean,Sandwiches,Italian,Greek,Salad,Restaurants,Pizza</t>
  </si>
  <si>
    <t>llCxryWr8j1S39tusYCWxg</t>
  </si>
  <si>
    <t>8880 E Via Linda</t>
  </si>
  <si>
    <t>Goldie's Neighborhood Sports Cafe</t>
  </si>
  <si>
    <t>Restaurants,American (Traditional),Bars,Nightlife,Sports Bars</t>
  </si>
  <si>
    <t>aP2ZadiZMZvIXyikcNfQPA</t>
  </si>
  <si>
    <t>10135 E Via Linda</t>
  </si>
  <si>
    <t>Chada Street</t>
  </si>
  <si>
    <t>Food,Restaurants,Wine Bars,Thai,Desserts,Nightlife,Bars</t>
  </si>
  <si>
    <t>inuW6Gl02Mf8G5RRk39_lw</t>
  </si>
  <si>
    <t>{u'romantic': False, u'intimate': False, u'classy': True, u'hipster': True, u'divey': False, u'touristy': False, u'trendy': True, u'upscale': False, u'casual': True}</t>
  </si>
  <si>
    <t>3839 Spring Mountain Rd</t>
  </si>
  <si>
    <t>Taj Mahal</t>
  </si>
  <si>
    <t>Restaurants,Vegetarian,Indian</t>
  </si>
  <si>
    <t>wMN68wTTlu8hADAF3FkKTw</t>
  </si>
  <si>
    <t>4225 N Craftsman Ct</t>
  </si>
  <si>
    <t>Sushi Imagine</t>
  </si>
  <si>
    <t>Japanese,Food,Sushi Bars,Restaurants</t>
  </si>
  <si>
    <t>o6jHRzuoTDCt6xiJA3VwUQ</t>
  </si>
  <si>
    <t>75 S Valle Verde, Ste 210</t>
  </si>
  <si>
    <t>Dilworth Neighborhood Grille</t>
  </si>
  <si>
    <t>Sports Bars,Restaurants,Sandwiches,Nightlife,American (Traditional),Bars</t>
  </si>
  <si>
    <t>ApAzthiFRKuL-yJo1HMFvQ</t>
  </si>
  <si>
    <t>911 E Morehead St</t>
  </si>
  <si>
    <t>Mika's Greek</t>
  </si>
  <si>
    <t>Restaurants,Salad,Mediterranean,Vegetarian,Greek</t>
  </si>
  <si>
    <t>8Zq11pzOup3-iwOjdMMwDQ</t>
  </si>
  <si>
    <t>1336 N Scottsdale Rd</t>
  </si>
  <si>
    <t>Jackalope Jacks</t>
  </si>
  <si>
    <t>American (Traditional),Restaurants,Nightlife,Bars,Sports Bars,Breakfast &amp; Brunch</t>
  </si>
  <si>
    <t>1bXC3NewRsBL1gecvGXA-g</t>
  </si>
  <si>
    <t>1936 E 7th St</t>
  </si>
  <si>
    <t>Szechuan Gourmet</t>
  </si>
  <si>
    <t>Szechuan,Chinese,Restaurants</t>
  </si>
  <si>
    <t>GDpd9KZdUgnjcoCWTTphqw</t>
  </si>
  <si>
    <t>1735 E 36th St</t>
  </si>
  <si>
    <t>Buca di Beppo</t>
  </si>
  <si>
    <t>Caterers,Food,Italian,Event Planning &amp; Services,Restaurants,Pizza</t>
  </si>
  <si>
    <t>XPLSNGSClW8gR5BTcvyOhQ</t>
  </si>
  <si>
    <t>7111 W Ray Rd</t>
  </si>
  <si>
    <t>Perfect Pear Bistro</t>
  </si>
  <si>
    <t>Italian,Sandwiches,Restaurants,Beer,Wine &amp; Spirits,Soup,Comfort Food,Vegetarian,Wine Bars,Salad,American (New),Food,Nightlife,Bars</t>
  </si>
  <si>
    <t>GLObol9ZkKPQOQ1LMsqkew</t>
  </si>
  <si>
    <t>1241 E Chandler Blvd</t>
  </si>
  <si>
    <t>La PiÃ±ata</t>
  </si>
  <si>
    <t>Restaurants,Mexican,Nightlife,Bars,Desserts,Food</t>
  </si>
  <si>
    <t>333W59XcrXZsJlnBAAx5mQ</t>
  </si>
  <si>
    <t>5521 N 7th Ave</t>
  </si>
  <si>
    <t>Matsuda Japanese Cuisine</t>
  </si>
  <si>
    <t>W7Ua8ELRMm3IPd23fp7XjA</t>
  </si>
  <si>
    <t>1300 Don Mills Road, Suite 2</t>
  </si>
  <si>
    <t>Corduroy</t>
  </si>
  <si>
    <t>Mediterranean,Restaurants,Breakfast &amp; Brunch,Spanish,Sandwiches,Comfort Food,Bars,Modern European,American (Traditional),Cocktail Bars,Burgers,Tapas/Small Plates,Nightlife</t>
  </si>
  <si>
    <t>CYWRPE-1IHPBb-zfFO6KRg</t>
  </si>
  <si>
    <t>{u'dessert': True, u'latenight': False, u'lunch': False, u'dinner': True, u'brunch': True, u'breakfast': False}</t>
  </si>
  <si>
    <t>2601 N Central Ave</t>
  </si>
  <si>
    <t>Cafes,Sandwiches,Food,Breakfast &amp; Brunch,Juice Bars &amp; Smoothies,Restaurants</t>
  </si>
  <si>
    <t>99kGGQoig4YaRi-52VtqMA</t>
  </si>
  <si>
    <t>{u'dessert': False, u'latenight': True, u'lunch': True, u'dinner': False, u'brunch': False, u'breakfast': True}</t>
  </si>
  <si>
    <t>6555 S Jones Blvd, Ste 110</t>
  </si>
  <si>
    <t>Sprecher's Restaurant and Pub</t>
  </si>
  <si>
    <t>American (New),American (Traditional),Nightlife,Pubs,Restaurants,Bars</t>
  </si>
  <si>
    <t>flCF_Vp9NOpTVeGv673nSg</t>
  </si>
  <si>
    <t>1262 John Q Hammons Rd</t>
  </si>
  <si>
    <t>Blu Sushi Lounge &amp; Grill</t>
  </si>
  <si>
    <t>Litchfield Park</t>
  </si>
  <si>
    <t>uAgmJQyhsj__iXLriNCWYw</t>
  </si>
  <si>
    <t>118 N Old Litchfield Rd</t>
  </si>
  <si>
    <t>Sushi Ave</t>
  </si>
  <si>
    <t>Restaurants,Japanese,Asian Fusion,Sushi Bars</t>
  </si>
  <si>
    <t>6eCbK0Fg9N_DbdluVQx-pA</t>
  </si>
  <si>
    <t>2945 E Bell Rd, Ste 102</t>
  </si>
  <si>
    <t>Black Cat Coffee House</t>
  </si>
  <si>
    <t>Breakfast &amp; Brunch,Restaurants,Sandwiches,Coffee &amp; Tea,Food,Internet Cafes,Cafes</t>
  </si>
  <si>
    <t>bjrPt4DN1r4HpiR0Y8ofvg</t>
  </si>
  <si>
    <t>4730 E Indian School Rd, Ste 120</t>
  </si>
  <si>
    <t>Gladstone Hotel</t>
  </si>
  <si>
    <t>Hotels &amp; Travel,Lounges,Restaurants,Bars,Nightlife,Event Planning &amp; Services,Hotels</t>
  </si>
  <si>
    <t>JmZj7wzAJ7_4ksjG9WXdqw</t>
  </si>
  <si>
    <t>{u'romantic': False, u'intimate': False, u'classy': False, u'hipster': True, u'touristy': False, u'trendy': True, u'upscale': False, u'casual': False}</t>
  </si>
  <si>
    <t>1214 Queen Street W</t>
  </si>
  <si>
    <t>Pei Wei</t>
  </si>
  <si>
    <t>Fast Food,Gluten-Free,Asian Fusion,Korean,Chinese,Restaurants,Thai</t>
  </si>
  <si>
    <t>DL7V1_chkWkZtyG4_xNYfw</t>
  </si>
  <si>
    <t>701 W McDowell Rd, Ste 101</t>
  </si>
  <si>
    <t>Zorba's Greek Cafe</t>
  </si>
  <si>
    <t>Food,Cafes,Mediterranean,Bars,Nightlife,Restaurants,Specialty Food,Greek,Ethnic Food</t>
  </si>
  <si>
    <t>CVP-SrS92AIWKRdtUF9B-A</t>
  </si>
  <si>
    <t>1964 N Alma School Rd, Ste 10</t>
  </si>
  <si>
    <t>Nana</t>
  </si>
  <si>
    <t>Restaurants,Hot Dogs,Comfort Food,Thai</t>
  </si>
  <si>
    <t>SW0NcZwZsbSpsk0ZPgJKmQ</t>
  </si>
  <si>
    <t>785 Queen Street W</t>
  </si>
  <si>
    <t>Ajo Al's</t>
  </si>
  <si>
    <t>hgo0jDweUcHMHqNDnQQm9A</t>
  </si>
  <si>
    <t>9393 N 90th St, Ste 122</t>
  </si>
  <si>
    <t>Liquid Pool Lounge</t>
  </si>
  <si>
    <t>Cafes,Active Life,Restaurants,Swimming Pools</t>
  </si>
  <si>
    <t>G5iz09NiHOtAcxAAcMCXzA</t>
  </si>
  <si>
    <t>ARIA Resort &amp; Casino, 3730 Las Vegas Blvd</t>
  </si>
  <si>
    <t>D'Vine Bistro &amp; Wine Bar</t>
  </si>
  <si>
    <t>Bars,Wine Bars,Bistros,Arts &amp; Entertainment,Nightlife,Restaurants,American (New),Jazz &amp; Blues</t>
  </si>
  <si>
    <t>XJN3OhXLBDa8zAqdi21FFQ</t>
  </si>
  <si>
    <t>3990 S Alma School Rd</t>
  </si>
  <si>
    <t>Carolina Ale House</t>
  </si>
  <si>
    <t>Concord Mills</t>
  </si>
  <si>
    <t>Restaurants,Burgers,Sports Bars,Nightlife,American (New),Bars</t>
  </si>
  <si>
    <t>tj1IM_2-ks08bk0JZP95DQ</t>
  </si>
  <si>
    <t>8695 Concord Mills Blvd</t>
  </si>
  <si>
    <t>The District</t>
  </si>
  <si>
    <t>Nightlife,Dance Clubs,Sports Bars,Bars,Restaurants,American (New)</t>
  </si>
  <si>
    <t>czhels9QL_TAAtLbBtnkow</t>
  </si>
  <si>
    <t>7333 E Indian Plz</t>
  </si>
  <si>
    <t>Rainforest Cafe</t>
  </si>
  <si>
    <t>American (Traditional),Restaurants,Party &amp; Event Planning,Event Planning &amp; Services</t>
  </si>
  <si>
    <t>UFthIIorkchiGj_5ThZ1Uw</t>
  </si>
  <si>
    <t>Revolu Modern Taqueria + Bar</t>
  </si>
  <si>
    <t>Cocktail Bars,Mexican,Tacos,Nightlife,Restaurants,Bars</t>
  </si>
  <si>
    <t>pyeoyouJWxxcwzfugfessQ</t>
  </si>
  <si>
    <t>{u'romantic': False, u'intimate': False, u'classy': False, u'hipster': True, u'divey': False, u'touristy': False, u'trendy': True, u'upscale': False, u'casual': True}</t>
  </si>
  <si>
    <t>Skin+Bones</t>
  </si>
  <si>
    <t>Wine Bars,Nightlife,Local Flavor,Bars,Beer,Wine &amp; Spirits,Restaurants,Canadian (New),Food</t>
  </si>
  <si>
    <t>JccZKQS8-5Oikp0u30zZ8g</t>
  </si>
  <si>
    <t>980 Queen St E</t>
  </si>
  <si>
    <t>Aladdin's Eatery - Pittsburgh</t>
  </si>
  <si>
    <t>Restaurants,Mediterranean,Vegetarian,Food,Juice Bars &amp; Smoothies,Middle Eastern,Soup,Vegan</t>
  </si>
  <si>
    <t>klls1rEfABAUtO8J0YXSGQ</t>
  </si>
  <si>
    <t>5878 Forbes Ave</t>
  </si>
  <si>
    <t>Avanti</t>
  </si>
  <si>
    <t>Restaurants,Nightlife,Italian,Bars,Lounges</t>
  </si>
  <si>
    <t>jOseCpGmgbQWEfX2Wn_TGQ</t>
  </si>
  <si>
    <t>2728 E Thomas Rd</t>
  </si>
  <si>
    <t>3 Palms Pizzeria</t>
  </si>
  <si>
    <t>Hudson</t>
  </si>
  <si>
    <t>_ls-4oTpPixPOfxrwizrEA</t>
  </si>
  <si>
    <t>60 Village Way</t>
  </si>
  <si>
    <t>Hot Sauce Williams Barbecue Restaurant</t>
  </si>
  <si>
    <t>Restaurants,Barbeque,Soul Food</t>
  </si>
  <si>
    <t>tulUhFYMvBkYHsjmn30A9w</t>
  </si>
  <si>
    <t>7815 Carnegie Ave</t>
  </si>
  <si>
    <t>Minh-Anh Vietnamese Restaurant</t>
  </si>
  <si>
    <t>yh0mvFCjZuMKy562h2_d_A</t>
  </si>
  <si>
    <t>5428 Detroit Ave</t>
  </si>
  <si>
    <t>Szechwan Garden</t>
  </si>
  <si>
    <t>HTAAMVDZ4P0VX5F9euJBoA</t>
  </si>
  <si>
    <t>5055 W Ray Rd, Ste 1</t>
  </si>
  <si>
    <t>Crema Cafe</t>
  </si>
  <si>
    <t>Cafes,Restaurants,Breakfast &amp; Brunch,Coffee &amp; Tea,Food,Sandwiches,Vegan</t>
  </si>
  <si>
    <t>_euNvs0P14284FXN1vZ_Pw</t>
  </si>
  <si>
    <t>4124 Monona Dr</t>
  </si>
  <si>
    <t>Ruchi Vegetarian South Indian Cuisine</t>
  </si>
  <si>
    <t>Indian,Vegetarian,Restaurants,Vegan</t>
  </si>
  <si>
    <t>gotvSVEaPn_qHasAU33ejg</t>
  </si>
  <si>
    <t>2051 W Warner Rd, Ste 7</t>
  </si>
  <si>
    <t>Tammie Coe Cakes</t>
  </si>
  <si>
    <t>Food,Bakeries,Sandwiches,Coffee &amp; Tea,Desserts,Restaurants</t>
  </si>
  <si>
    <t>F2F6rJ_SPo-lUhJ_AmufLA</t>
  </si>
  <si>
    <t>610 E Roosevelt St, Ste 145</t>
  </si>
  <si>
    <t>Los Cucos Mexican Cafe</t>
  </si>
  <si>
    <t>Tex-Mex,Mexican,Caterers,Restaurants,Event Planning &amp; Services,Nightlife,Bars</t>
  </si>
  <si>
    <t>lv5Bnqlt93NnvNJ2oNcQ8Q</t>
  </si>
  <si>
    <t>7315 Arroyo Crossing Pkwy</t>
  </si>
  <si>
    <t>Bungalow Bar &amp; Grill</t>
  </si>
  <si>
    <t>Bars,American (Traditional),Restaurants,Nightlife</t>
  </si>
  <si>
    <t>a8cpW0oQhnJxvBN2IT-znQ</t>
  </si>
  <si>
    <t>4360 N Scottsdale Rd</t>
  </si>
  <si>
    <t>Giuseppes Bar &amp; Grille Henderson</t>
  </si>
  <si>
    <t>Local Services,Sports Bars,Italian,Screen Printing,Bars,Restaurants,American (Traditional),Nightlife,Seafood,Printing Services,Steakhouses</t>
  </si>
  <si>
    <t>dQ4pxV6AxBaD3X4gssg5zg</t>
  </si>
  <si>
    <t>2630 W Horizon Ridge Pkwy</t>
  </si>
  <si>
    <t>Firefly Tapas Kitchen and Bar</t>
  </si>
  <si>
    <t>Tapas/Small Plates,Spanish,Tapas Bars,Restaurants</t>
  </si>
  <si>
    <t>bfIizwyT3-QXrntWbBpfKA</t>
  </si>
  <si>
    <t>11261 S Eastern Ave, Ste 200</t>
  </si>
  <si>
    <t>Port City Club</t>
  </si>
  <si>
    <t>Diners,American (New),Steakhouses,Restaurants,Seafood</t>
  </si>
  <si>
    <t>XxX2LZ2o9p9Wlq7noOcfNg</t>
  </si>
  <si>
    <t>18665 Harborside Dr</t>
  </si>
  <si>
    <t>Razz's Restaurant &amp; Catering</t>
  </si>
  <si>
    <t>American (New),Restaurants,French</t>
  </si>
  <si>
    <t>K64Uw3a2Enh2MznpwRHWKQ</t>
  </si>
  <si>
    <t>10315 N Scottsdale Rd</t>
  </si>
  <si>
    <t>Red Rocks Cafe</t>
  </si>
  <si>
    <t>Seafood,Soup,Cafes,American (Traditional),Salad,Restaurants</t>
  </si>
  <si>
    <t>-8iwcXhLnyqbLgvcrJGgaw</t>
  </si>
  <si>
    <t>8712 Lindholm Dr</t>
  </si>
  <si>
    <t>Bisbee Breakfast Club</t>
  </si>
  <si>
    <t>Bakeries,Food,Breakfast &amp; Brunch,Restaurants,Sandwiches</t>
  </si>
  <si>
    <t>x_yrwPrJACZSiyLrOdODYA</t>
  </si>
  <si>
    <t>2909 S Dobson Rd, Ste 21</t>
  </si>
  <si>
    <t>Crab &amp; Mermaid</t>
  </si>
  <si>
    <t>Seafood,Bars,American (New),Restaurants,Nightlife</t>
  </si>
  <si>
    <t>NWjJK9c5YOQSbMX_bw24sA</t>
  </si>
  <si>
    <t>4218 N Scottsdale Rd</t>
  </si>
  <si>
    <t>Uncle Sam's</t>
  </si>
  <si>
    <t>Pizza,Sandwiches,Restaurants</t>
  </si>
  <si>
    <t>gKXsFVhWyK7MLQhSKG5_mA</t>
  </si>
  <si>
    <t>18913 N 83rd Ave</t>
  </si>
  <si>
    <t>Treasures</t>
  </si>
  <si>
    <t>Bars,Event Planning &amp; Services,Adult Entertainment,Restaurants,Party &amp; Event Planning,Party Supplies,Caterers,Nightlife,Dance Clubs,Wedding Planning,Steakhouses</t>
  </si>
  <si>
    <t>O589S0opFB9oK8VcL5tRcA</t>
  </si>
  <si>
    <t>2801 Westwood Dr</t>
  </si>
  <si>
    <t>Doce Taqueria</t>
  </si>
  <si>
    <t>_ucDskZqK5w1QHkoA_nlRw</t>
  </si>
  <si>
    <t>1220 E Carson St</t>
  </si>
  <si>
    <t>International House of Food</t>
  </si>
  <si>
    <t>American (Traditional),Breakfast &amp; Brunch,Chinese,Restaurants,Mexican</t>
  </si>
  <si>
    <t>JkzqS4JDOpoHrj534rzvAA</t>
  </si>
  <si>
    <t>1402 W Van Buren St</t>
  </si>
  <si>
    <t>Swagat Indian Restaurant</t>
  </si>
  <si>
    <t>Pakistani,Indian,Restaurants</t>
  </si>
  <si>
    <t>FlPAGqTovHc4mEIKJ7Q8Nw</t>
  </si>
  <si>
    <t>707 N Highpoint Rd</t>
  </si>
  <si>
    <t>Peppermint Thai Cuisine</t>
  </si>
  <si>
    <t>Pepper Pike</t>
  </si>
  <si>
    <t>ErxACeMyF4hSQyGhpEt4Tw</t>
  </si>
  <si>
    <t>30769 Pinetree Rd</t>
  </si>
  <si>
    <t>7th Street Public Market</t>
  </si>
  <si>
    <t>Wine Bars,Farmers Market,Shopping,Local Flavor,Specialty Food,Nightlife,Public Markets,Food,Bars,Restaurants,Beer Bar,Grocery</t>
  </si>
  <si>
    <t>tMlVZWa4SsI01qYMRQerKg</t>
  </si>
  <si>
    <t>224 E 7th St</t>
  </si>
  <si>
    <t>Restaurants,Burgers,Salad,Sandwiches</t>
  </si>
  <si>
    <t>YNjavvZq9SasjkIndOOK4Q</t>
  </si>
  <si>
    <t>543 N Stephanie St</t>
  </si>
  <si>
    <t>Loftti Cafe</t>
  </si>
  <si>
    <t>Bubble Tea,Juice Bars &amp; Smoothies,Restaurants,Cafes,Food,Shaved Ice,Coffee &amp; Tea,Sandwiches</t>
  </si>
  <si>
    <t>oUX2bYbqjqST-urKbOHG6w</t>
  </si>
  <si>
    <t>7729 S Rainbow Blvd, Ste 9B</t>
  </si>
  <si>
    <t>Sitara</t>
  </si>
  <si>
    <t>Restaurants,Indian,Vegetarian</t>
  </si>
  <si>
    <t>8mKV3KThn3wXGL3OVxrCNg</t>
  </si>
  <si>
    <t>114 S Race St</t>
  </si>
  <si>
    <t>Hough's</t>
  </si>
  <si>
    <t>Sports Bars,American (New),Restaurants,Nightlife,Bars</t>
  </si>
  <si>
    <t>e6abKOxJ2CyEwXLq2tI-yQ</t>
  </si>
  <si>
    <t>563 Greenfield Ave</t>
  </si>
  <si>
    <t>Texas Roadhouse</t>
  </si>
  <si>
    <t>American (Traditional),American (New),Restaurants,Steakhouses,Barbeque</t>
  </si>
  <si>
    <t>9lH0gzlZB_uXJ1dc9UkF5w</t>
  </si>
  <si>
    <t>15255 West Mcdowell Rd</t>
  </si>
  <si>
    <t>Willoughby Brewing Co.</t>
  </si>
  <si>
    <t>Willoughby</t>
  </si>
  <si>
    <t>Food,Restaurants,Breweries,American (Traditional)</t>
  </si>
  <si>
    <t>bIA8SE0KHRjzh5WmN8iEkg</t>
  </si>
  <si>
    <t>4057 Erie St</t>
  </si>
  <si>
    <t>Sushi Inn</t>
  </si>
  <si>
    <t>x5yBZsTnFb1ah75XRXJz9Q</t>
  </si>
  <si>
    <t>120 Cumberland Street</t>
  </si>
  <si>
    <t>Pizza,Soup,American (Traditional),Restaurants,Salad</t>
  </si>
  <si>
    <t>XVVFgEY-0MsyEAR8SO7dzg</t>
  </si>
  <si>
    <t>Noodle Exchange</t>
  </si>
  <si>
    <t>Chinese,Restaurants,Noodles</t>
  </si>
  <si>
    <t>2YBO1LEKIgyle0uX50u15Q</t>
  </si>
  <si>
    <t>Logan's Roadhouse</t>
  </si>
  <si>
    <t>Restaurants,American (Traditional),Nightlife,Bars,Steakhouses,Barbeque</t>
  </si>
  <si>
    <t>ivgKHakMYMpsV1RIjQruOQ</t>
  </si>
  <si>
    <t>945 N Dobson Rd</t>
  </si>
  <si>
    <t>No QuÃ¨ No Mexican Grill</t>
  </si>
  <si>
    <t>Cocktail Bars,Pizza,Restaurants,Sports Bars,Bars,Nightlife,Breakfast &amp; Brunch,Mexican</t>
  </si>
  <si>
    <t>GETVAz5SCk8rFziexV54Aw</t>
  </si>
  <si>
    <t>2515 N Scottsdale Rd</t>
  </si>
  <si>
    <t>Biff's Bistro</t>
  </si>
  <si>
    <t>50-xiTYmE6NERi-yJ6NvHw</t>
  </si>
  <si>
    <t>{u'romantic': True, u'intimate': False, u'classy': False, u'hipster': False, u'touristy': False, u'trendy': False, u'upscale': False, u'casual': False}</t>
  </si>
  <si>
    <t>4 Front Street  E</t>
  </si>
  <si>
    <t>Naples 15</t>
  </si>
  <si>
    <t>5p5YW_5bMOSuLIQjkJPO3w</t>
  </si>
  <si>
    <t>15 N Butler St</t>
  </si>
  <si>
    <t>Touro Churrascaria</t>
  </si>
  <si>
    <t>Steakhouses,Wine Bars,Brazilian,Nightlife,Restaurants,Bars,Breakfast &amp; Brunch</t>
  </si>
  <si>
    <t>pa7UR7sUPYlxkUWZnA1-0A</t>
  </si>
  <si>
    <t>125 York Boulevard</t>
  </si>
  <si>
    <t>McNultys Bier Markt</t>
  </si>
  <si>
    <t>Nightlife,Bars,Food,American (New),Gastropubs,Restaurants,Lounges,Beer,Wine &amp; Spirits,Belgian</t>
  </si>
  <si>
    <t>GQRql4WEd_tdMXJDzb7WIA</t>
  </si>
  <si>
    <t>1948 W 25th St</t>
  </si>
  <si>
    <t>Crispy Banh Mi</t>
  </si>
  <si>
    <t>Vietnamese,Food,Juice Bars &amp; Smoothies,Sandwiches,Restaurants,Bubble Tea</t>
  </si>
  <si>
    <t>xJAXkMIgnWNpqyGCosmp2Q</t>
  </si>
  <si>
    <t>5100 S Blvd, Ste C</t>
  </si>
  <si>
    <t>Hawthorne's NY Pizza &amp; Bar</t>
  </si>
  <si>
    <t>Pizza,Restaurants,Nightlife,Bars,Italian</t>
  </si>
  <si>
    <t>WPV0ucYjnb2HOrNxSopv6A</t>
  </si>
  <si>
    <t>1701 E 7th St</t>
  </si>
  <si>
    <t>Descendant Detroit Style Pizza</t>
  </si>
  <si>
    <t>SxvKjtbq5qRlFoXrU8Bo9Q</t>
  </si>
  <si>
    <t>1168 Queen Street E</t>
  </si>
  <si>
    <t>Restaurants,Sushi Bars,Japanese,Thai</t>
  </si>
  <si>
    <t>Q7oKidQDV52LEPfiwizSNQ</t>
  </si>
  <si>
    <t>11 Colossus Drive, Bldg D, Unit 126</t>
  </si>
  <si>
    <t>Kimchi Korea House</t>
  </si>
  <si>
    <t>rhyjGfqYlCJoi8Zeulg6QA</t>
  </si>
  <si>
    <t>149 Dundas Street W</t>
  </si>
  <si>
    <t>Akai Hana Sushi &amp; Grill</t>
  </si>
  <si>
    <t>qUPUCcBbn-ugXFSItXLmGw</t>
  </si>
  <si>
    <t>2293 N Pebble Creek Pkwy, Ste 101</t>
  </si>
  <si>
    <t>Red The Steakhouse</t>
  </si>
  <si>
    <t>Restaurants,Caterers,Event Planning &amp; Services,Bars,Nightlife,Steakhouses</t>
  </si>
  <si>
    <t>fja2EnaSxKu1D7uctMhw-w</t>
  </si>
  <si>
    <t>{u'romantic': False, u'intimate': False, u'classy': False, u'hipster': False, u'divey': False, u'touristy': False, u'trendy': True, u'upscale': True, u'casual': False}</t>
  </si>
  <si>
    <t>417 Prospect Ave E</t>
  </si>
  <si>
    <t>Oliver's Public House</t>
  </si>
  <si>
    <t>Restaurants,American (Traditional),Breakfast &amp; Brunch,American (New)</t>
  </si>
  <si>
    <t>BwWbwhIWfc9A0fPShp-WmA</t>
  </si>
  <si>
    <t>2540 University Ave</t>
  </si>
  <si>
    <t>Mortimer's Cafe and Pub</t>
  </si>
  <si>
    <t>Restaurants,Nightlife,Bars,Pubs,American (Traditional)</t>
  </si>
  <si>
    <t>MYnD-mEnOXNqrfIT2GeZqA</t>
  </si>
  <si>
    <t>210 E Trade St, Ste 148-C</t>
  </si>
  <si>
    <t>Fugu</t>
  </si>
  <si>
    <t>Soup,Restaurants,Thai,Dim Sum,Asian Fusion,Seafood,Chinese</t>
  </si>
  <si>
    <t>z9lOfnUorcbWR_xS0DSeHw</t>
  </si>
  <si>
    <t>411 W Gilman St</t>
  </si>
  <si>
    <t>Dragon Palace</t>
  </si>
  <si>
    <t>fnaDx7UD4MiodQlgYHDwsQ</t>
  </si>
  <si>
    <t>13825 N 32nd St</t>
  </si>
  <si>
    <t>Ginbu 401</t>
  </si>
  <si>
    <t>Restaurants,Chinese,Sushi Bars</t>
  </si>
  <si>
    <t>HDv-KchmLSlRr5MXxRkNqQ</t>
  </si>
  <si>
    <t>401 Providence Rd</t>
  </si>
  <si>
    <t>Thai Paradise</t>
  </si>
  <si>
    <t>Restaurants,Salad,Desserts,Thai,Food</t>
  </si>
  <si>
    <t>ogy9bGt9KT5apjKEZLzsTA</t>
  </si>
  <si>
    <t>918 N Alma School Rd</t>
  </si>
  <si>
    <t>Brutopia</t>
  </si>
  <si>
    <t>Tapas Bars,Sandwiches,Tapas/Small Plates,Restaurants,Pubs,Nightlife,Breweries,Bars,Food</t>
  </si>
  <si>
    <t>SLf3dEiwF_LWkJRlFfIxjg</t>
  </si>
  <si>
    <t>1219 Rue Crescent</t>
  </si>
  <si>
    <t>Proof</t>
  </si>
  <si>
    <t>Comfort Food,American (Traditional),Gluten-Free,Restaurants</t>
  </si>
  <si>
    <t>RHO331ipxuIYqvmn__Sxwg</t>
  </si>
  <si>
    <t>10600 E Crescent Moon Dr</t>
  </si>
  <si>
    <t>Fellini's Ristorante</t>
  </si>
  <si>
    <t>Steakhouses,Italian,Pizza,Restaurants</t>
  </si>
  <si>
    <t>LN0JGAl8Rr_r_5t_X8Kz6g</t>
  </si>
  <si>
    <t>2000 Las Vegas Blvd S</t>
  </si>
  <si>
    <t>G For Gelato and Pizza Bar</t>
  </si>
  <si>
    <t>Pizza,Food,Restaurants,Breakfast &amp; Brunch,Gelato,Local Flavor,Italian,Ice Cream &amp; Frozen Yogurt,Coffee &amp; Tea</t>
  </si>
  <si>
    <t>84ezTxVxTCmI65_UeYRJcA</t>
  </si>
  <si>
    <t>75 Jarvis Street</t>
  </si>
  <si>
    <t>Pokeman</t>
  </si>
  <si>
    <t>Poke,Restaurants,Japanese,Hawaiian,Sushi Bars,Food</t>
  </si>
  <si>
    <t>V1EdIokE0YYN__dNYfXRdA</t>
  </si>
  <si>
    <t>3735 Spring Mountain Rd, Ste 206</t>
  </si>
  <si>
    <t>Chef Flemming's BakeShop</t>
  </si>
  <si>
    <t>Patisserie/Cake Shop,Bakeries,Custom Cakes,Restaurants,Food</t>
  </si>
  <si>
    <t>7 S Water St, Ste B</t>
  </si>
  <si>
    <t>Kneader's Bakery</t>
  </si>
  <si>
    <t>Food,Restaurants,Cafes,Sandwiches,Bakeries</t>
  </si>
  <si>
    <t>ZRHSidI7IIeXhTHMc9L_gw</t>
  </si>
  <si>
    <t>5155 E Baseline Rd</t>
  </si>
  <si>
    <t>Valentino</t>
  </si>
  <si>
    <t>nDKcQkh8vZkY_u1kyww44g</t>
  </si>
  <si>
    <t>The Venetian, 3355 Las Vegas Blvd S, Ste 106</t>
  </si>
  <si>
    <t>Moo &amp; Brew</t>
  </si>
  <si>
    <t>Bars,Beer Bar,Nightlife,Burgers,American (New),Beer Gardens,Restaurants</t>
  </si>
  <si>
    <t>XlOI0qLdQch7YDAs5A011Q</t>
  </si>
  <si>
    <t>1300 Central Ave</t>
  </si>
  <si>
    <t>Jollibee</t>
  </si>
  <si>
    <t>Fast Food,Filipino,Restaurants</t>
  </si>
  <si>
    <t>JbopSXzZIy7id23GJsO9pA</t>
  </si>
  <si>
    <t>9430 W Sahara Ave, Ste 100A</t>
  </si>
  <si>
    <t>Luce Restaurant &amp; Bar</t>
  </si>
  <si>
    <t>Z072pEHdos2Gjj3nMdR6uA</t>
  </si>
  <si>
    <t>214 N Tryon St, Ste J</t>
  </si>
  <si>
    <t>The Captain's Boil</t>
  </si>
  <si>
    <t>Cajun/Creole,Restaurants,Asian Fusion,Seafood</t>
  </si>
  <si>
    <t>bLtC8xJXkd1b6MT0KjnSvw</t>
  </si>
  <si>
    <t>476 Yonge St</t>
  </si>
  <si>
    <t>Little Tony's</t>
  </si>
  <si>
    <t>Z0o7EnCj3fgzC7E3QRabhQ</t>
  </si>
  <si>
    <t>2411 W Sahara Ave</t>
  </si>
  <si>
    <t>Bangkok Balcony</t>
  </si>
  <si>
    <t>Salad,Restaurants,Soup,Thai</t>
  </si>
  <si>
    <t>749lGtWM9PsrWonlVY4W2w</t>
  </si>
  <si>
    <t>5846 Forbes Ave</t>
  </si>
  <si>
    <t>Dilly's Deli</t>
  </si>
  <si>
    <t>Restaurants,Caterers,Event Planning &amp; Services,Sandwiches,Burgers,Delis</t>
  </si>
  <si>
    <t>jiOREht1_iH8BPDBe9kerw</t>
  </si>
  <si>
    <t>414 W University Dr</t>
  </si>
  <si>
    <t>Ohjah Japanese Steakhouse</t>
  </si>
  <si>
    <t>Sushi Bars,Teppanyaki,Restaurants,Japanese,Steakhouses</t>
  </si>
  <si>
    <t>ugGqbJFuVs4pEyrvDS1TYQ</t>
  </si>
  <si>
    <t>239 N Pecos Rd</t>
  </si>
  <si>
    <t>Food,Sandwiches,Soup,Bakeries,American (Traditional),Restaurants</t>
  </si>
  <si>
    <t>Sg_qo-g8nWyADZSYUxh_rA</t>
  </si>
  <si>
    <t>3425 E Baseline Rd, Ste 101</t>
  </si>
  <si>
    <t>Captain Steve's</t>
  </si>
  <si>
    <t>Fort Mill</t>
  </si>
  <si>
    <t>qSa3L7cy8Gju4ZLs50ycag</t>
  </si>
  <si>
    <t>1975 Hwy 21 Bypass</t>
  </si>
  <si>
    <t>Lakes Lounge</t>
  </si>
  <si>
    <t>gBy6UXTpoSHhW6qd15XU0g</t>
  </si>
  <si>
    <t>2920 Lake East Dr</t>
  </si>
  <si>
    <t>China Town Kim Fung</t>
  </si>
  <si>
    <t>Restaurants,Dim Sum,Chinese</t>
  </si>
  <si>
    <t>bsjBLLHR4TMVR5eAeLAI9w</t>
  </si>
  <si>
    <t>1111 Rue Saint-Urbain, Suite M05</t>
  </si>
  <si>
    <t>Restaurants,Burgers,Fast Food</t>
  </si>
  <si>
    <t>mnU3iGsL55MCWXiWV3AcAQ</t>
  </si>
  <si>
    <t>5690 Centennial Center Blvd</t>
  </si>
  <si>
    <t>Los Favoritos</t>
  </si>
  <si>
    <t>TH6mQqMfKATGjuW9SfoVSg</t>
  </si>
  <si>
    <t>1900 W Chandler Blvd, Ste 18</t>
  </si>
  <si>
    <t>Swaddee Thai Cuisine</t>
  </si>
  <si>
    <t>Seafood,Restaurants,Vegetarian,Soup,Thai</t>
  </si>
  <si>
    <t>ibkwcLZwaJ1pnPJVaI_-uA</t>
  </si>
  <si>
    <t>5055 W Ray Rd, Ste B8</t>
  </si>
  <si>
    <t>Five Guys</t>
  </si>
  <si>
    <t>American (New),Burgers,Restaurants,Fast Food</t>
  </si>
  <si>
    <t>Q5sn7sP6v_lk3pxn0xVIlA</t>
  </si>
  <si>
    <t>7580 S Las Vegas Blvd, Ste 120</t>
  </si>
  <si>
    <t>Beto's Pizza</t>
  </si>
  <si>
    <t>Sandwiches,Salad,Pizza,Restaurants</t>
  </si>
  <si>
    <t>ivugOYd-QcXVEfnm1OyqZA</t>
  </si>
  <si>
    <t>1473 Banksville Rd</t>
  </si>
  <si>
    <t>Black Dog Smoke &amp; Ale House</t>
  </si>
  <si>
    <t>Nightlife,Restaurants,Barbeque,Bars</t>
  </si>
  <si>
    <t>pMiz7SP82Tknv1NbVqoSfg</t>
  </si>
  <si>
    <t>320 N Chestnut St</t>
  </si>
  <si>
    <t>Havana Cafe</t>
  </si>
  <si>
    <t>Latin American,Cuban,Restaurants</t>
  </si>
  <si>
    <t>_18eAwEHvc6RSa6MeynXag</t>
  </si>
  <si>
    <t>6245 E Bell Rd, Ste 111</t>
  </si>
  <si>
    <t>Borderline Cafe</t>
  </si>
  <si>
    <t>XPXv6KGuHaIe_v6aETZPHA</t>
  </si>
  <si>
    <t>18510 Detroit Ave</t>
  </si>
  <si>
    <t>YinzBurgh BBQ</t>
  </si>
  <si>
    <t>Southern,Vegan,Barbeque,Restaurants</t>
  </si>
  <si>
    <t>4903 Baum Blvd</t>
  </si>
  <si>
    <t>Big Heng</t>
  </si>
  <si>
    <t>KkmSbkWOWC3DtY-Sxa9PmQ</t>
  </si>
  <si>
    <t>7530 W Peoria Ave, Ste A</t>
  </si>
  <si>
    <t>Burger Joint</t>
  </si>
  <si>
    <t>American (New),Burgers,Food,Beer,Wine &amp; Spirits,Sandwiches,Restaurants,Tapas Bars</t>
  </si>
  <si>
    <t>zitXLajbETOuHQJfok4a4g</t>
  </si>
  <si>
    <t>10890 S Eastern Ave, Ste 108</t>
  </si>
  <si>
    <t>Beso Steakhouse</t>
  </si>
  <si>
    <t>Restaurants,Steakhouses,Diners</t>
  </si>
  <si>
    <t>hXY9Yq0nOLgHsWLbjam--A</t>
  </si>
  <si>
    <t>3720 S Las Vegas Blvd, Ste 260</t>
  </si>
  <si>
    <t>Hey Lucy</t>
  </si>
  <si>
    <t>Italian,Nightlife,Sandwiches,Pizza,Bars,Breakfast &amp; Brunch,Restaurants</t>
  </si>
  <si>
    <t>PXN0l42g6IWp18NGJ7yn5w</t>
  </si>
  <si>
    <t>295 King St. W.</t>
  </si>
  <si>
    <t>Cuisine Malaya</t>
  </si>
  <si>
    <t>Asian Fusion,Sushi Bars,Malaysian,Restaurants,Vegetarian</t>
  </si>
  <si>
    <t>D-RQsQjEVI_w-KC7iDJd5Q</t>
  </si>
  <si>
    <t>1411 Elizabeth Ave</t>
  </si>
  <si>
    <t>Cucina Tagliani</t>
  </si>
  <si>
    <t>d1_Ko1DQ4QyB9BjnCFjVLw</t>
  </si>
  <si>
    <t>17045 N 59th Ave, Ste 101</t>
  </si>
  <si>
    <t>Burke in the Box</t>
  </si>
  <si>
    <t>DXYhrg9EXuW8n5QMnCoHAg</t>
  </si>
  <si>
    <t>McCarran International Airport</t>
  </si>
  <si>
    <t>Sushi Fix</t>
  </si>
  <si>
    <t>Restaurants,Sushi Bars,Steakhouses</t>
  </si>
  <si>
    <t>U5ZlFP1kBFzlmnaIn1f9sQ</t>
  </si>
  <si>
    <t>6645 W Bell Rd, Ste 103</t>
  </si>
  <si>
    <t>Diamond Market Bar &amp; Grill</t>
  </si>
  <si>
    <t>Restaurants,Bars,Nightlife,American (New),American (Traditional)</t>
  </si>
  <si>
    <t>Fr5R5w74Xg7sKMlt4PPtHg</t>
  </si>
  <si>
    <t>430 Market St</t>
  </si>
  <si>
    <t>Aka Teppan</t>
  </si>
  <si>
    <t>Restaurants,Food,Asian Fusion,Desserts,Japanese,Coffee &amp; Tea</t>
  </si>
  <si>
    <t>moZAQFO776KIBe38WjiTJw</t>
  </si>
  <si>
    <t>3235 Highway 7 E</t>
  </si>
  <si>
    <t>Tortas El Guero</t>
  </si>
  <si>
    <t>Sandwiches,Mexican,Restaurants,Tacos</t>
  </si>
  <si>
    <t>pBwOqgpkaDmFUDYX8cbnNQ</t>
  </si>
  <si>
    <t>2518 N 16th St</t>
  </si>
  <si>
    <t>Pizza Company</t>
  </si>
  <si>
    <t>Food,Restaurants,Pizza</t>
  </si>
  <si>
    <t>cbgIpJwmPVI6Zf7nUIXdFw</t>
  </si>
  <si>
    <t>2275 E Sunset Rd</t>
  </si>
  <si>
    <t>Wine Bars,Burgers,American (Traditional),American (New),Bars,Restaurants,Nightlife</t>
  </si>
  <si>
    <t>U9nXdynQ2YR5xYx8tM3S7w</t>
  </si>
  <si>
    <t>4570 W Sahara Ave</t>
  </si>
  <si>
    <t>MedFresh Grill</t>
  </si>
  <si>
    <t>Mediterranean,Turkish,Restaurants</t>
  </si>
  <si>
    <t>414 S Mill Ave, Ste 117</t>
  </si>
  <si>
    <t>Coach's Corner Grill</t>
  </si>
  <si>
    <t>Restaurants,Sports Bars,Bars,Nightlife,American (New)</t>
  </si>
  <si>
    <t>YbOhR475lR0xsNJjoAmMXQ</t>
  </si>
  <si>
    <t>333 E Jefferson</t>
  </si>
  <si>
    <t>ATL Wings</t>
  </si>
  <si>
    <t>Barbeque,Restaurants,Soul Food,Chicken Wings,Food</t>
  </si>
  <si>
    <t>K1qs4e30yoln6scnm-tmyg</t>
  </si>
  <si>
    <t>3923 E Thomas Rd</t>
  </si>
  <si>
    <t>Bach Yen</t>
  </si>
  <si>
    <t>Specialty Food,Juice Bars &amp; Smoothies,Restaurants,Thai,Ethnic Food,Imported Food,Food,Vietnamese</t>
  </si>
  <si>
    <t>cr__ihwxDQ7hyq2ZfX172Q</t>
  </si>
  <si>
    <t>738 Gerrard Street E</t>
  </si>
  <si>
    <t>Spoonwood Brewing</t>
  </si>
  <si>
    <t>Food,Restaurants,Breweries,Pizza</t>
  </si>
  <si>
    <t>pSAoDrxX7Q5VRe-7gpDpOw</t>
  </si>
  <si>
    <t>5981 Baptist Rd</t>
  </si>
  <si>
    <t>Social Box Neighborhood Eatery</t>
  </si>
  <si>
    <t>Pizza,Bars,Restaurants,Wine Bars,American (New),Nightlife,Seafood</t>
  </si>
  <si>
    <t>gXbDw-Rxq4feDnUWqlFDyQ</t>
  </si>
  <si>
    <t>1371 N Alma School Rd</t>
  </si>
  <si>
    <t>Smith</t>
  </si>
  <si>
    <t>Nightlife,Canadian (New),Breakfast &amp; Brunch,Restaurants,Bars</t>
  </si>
  <si>
    <t>cefRDEK5O3t_iUuwnmL27Q</t>
  </si>
  <si>
    <t>553 Church Street</t>
  </si>
  <si>
    <t>Guido's Chicago Meat &amp; Deli</t>
  </si>
  <si>
    <t>2Zeh89IUg7T4dUFjRfqtdg</t>
  </si>
  <si>
    <t>10893 N Scottsdale Rd</t>
  </si>
  <si>
    <t>D Grill</t>
  </si>
  <si>
    <t>VlMRR74NjdysPIfaUUSoBA</t>
  </si>
  <si>
    <t>301 Fremont St</t>
  </si>
  <si>
    <t>Chop Chop Wok</t>
  </si>
  <si>
    <t>t6ZIBNrQjvtwor8W-u3sUg</t>
  </si>
  <si>
    <t>6812 W Cheyenne Ave</t>
  </si>
  <si>
    <t>Monkey Pants Bar &amp; Grill</t>
  </si>
  <si>
    <t>Dive Bars,Bars,Restaurants,Burgers,Sports Bars,Nightlife</t>
  </si>
  <si>
    <t>6Z3lZEEIKv6opbyavmnGbA</t>
  </si>
  <si>
    <t>3223 S Mill Ave</t>
  </si>
  <si>
    <t>Siri Thai</t>
  </si>
  <si>
    <t>Thai,Restaurants,Seafood</t>
  </si>
  <si>
    <t>TF4iJDrgB_ygfJWN4POg8A</t>
  </si>
  <si>
    <t>2605 Windmill Pkwy</t>
  </si>
  <si>
    <t>Kincaid's Classic American Dining</t>
  </si>
  <si>
    <t>Restaurants,Seafood,Steakhouses,American (Traditional)</t>
  </si>
  <si>
    <t>nSrLMVCShkos5msyVaQAFg</t>
  </si>
  <si>
    <t>2 S 3rd St</t>
  </si>
  <si>
    <t>Brick</t>
  </si>
  <si>
    <t>Pizza,American (New),Restaurants</t>
  </si>
  <si>
    <t>zOvZaiuzxUBzQE0Uecg-aw</t>
  </si>
  <si>
    <t>The Arizona Ctr, 455 N 3rd St</t>
  </si>
  <si>
    <t>Kabul Restaurant</t>
  </si>
  <si>
    <t>Afghan,Restaurants,Middle Eastern,Mediterranean,Greek</t>
  </si>
  <si>
    <t>IsADZMYEJKXTtPfN9YsiBA</t>
  </si>
  <si>
    <t>540 State St</t>
  </si>
  <si>
    <t>Pho Ao Sen</t>
  </si>
  <si>
    <t>2dOS56h2QueEIDAdP9-1TQ</t>
  </si>
  <si>
    <t>1955 W Baseline Rd, Ste 114</t>
  </si>
  <si>
    <t>Searsucker</t>
  </si>
  <si>
    <t>QARy4UUOQogMjDp9jP-YVg</t>
  </si>
  <si>
    <t>6900 E Camelback Rd</t>
  </si>
  <si>
    <t>Spinato's Pizza</t>
  </si>
  <si>
    <t>TolwZ3L28or4E8SVTZUf6Q</t>
  </si>
  <si>
    <t>1219 E Glendale Ave, Ste 14</t>
  </si>
  <si>
    <t>Zen Asian Fusion</t>
  </si>
  <si>
    <t>Noodles,Tapas Bars,Restaurants,Asian Fusion</t>
  </si>
  <si>
    <t>the19uDwR-41n8x861F7Hg</t>
  </si>
  <si>
    <t>1716 Kenilworth Ave</t>
  </si>
  <si>
    <t>Food,Barbeque,Restaurants</t>
  </si>
  <si>
    <t>KTjfQxsQDKWP0dWXBCyXuA</t>
  </si>
  <si>
    <t>2630 E Craig Rd</t>
  </si>
  <si>
    <t>Burger 21</t>
  </si>
  <si>
    <t>Restaurants,Burgers,American (New),Food,Desserts</t>
  </si>
  <si>
    <t>bQPMEI9yMakI4GD2jVS9jw</t>
  </si>
  <si>
    <t>14825 Ballantyne Village Way, Ste 160</t>
  </si>
  <si>
    <t>Rare Steakhouse</t>
  </si>
  <si>
    <t>gv47gtyCkw_8OyexHrqdDA</t>
  </si>
  <si>
    <t>14 W Mifflin St</t>
  </si>
  <si>
    <t>Inchin Bamboo Garden</t>
  </si>
  <si>
    <t>Paradise Valley</t>
  </si>
  <si>
    <t>Chinese,Restaurants,Asian Fusion,Szechuan,Indian</t>
  </si>
  <si>
    <t>x3-d_7Bgj4sYVks1xiq8kQ</t>
  </si>
  <si>
    <t>10050 N Scottsdale Rd, Ste 121</t>
  </si>
  <si>
    <t>Ho Su Bistro</t>
  </si>
  <si>
    <t>Japanese,Restaurants,Korean</t>
  </si>
  <si>
    <t>QTSCFDPcuROE8UCvGS8Fiw</t>
  </si>
  <si>
    <t>254 Queen St W</t>
  </si>
  <si>
    <t>Burgatory</t>
  </si>
  <si>
    <t>ZARPISrzPW6PrMSwexHnxw</t>
  </si>
  <si>
    <t>342 N Shore Dr</t>
  </si>
  <si>
    <t>King of Gyros</t>
  </si>
  <si>
    <t>Greek,Restaurants,Mediterranean</t>
  </si>
  <si>
    <t>5J1SoLkAM2zAOKqrRB7rCQ</t>
  </si>
  <si>
    <t>1342 W Warner Rd, Ste B106</t>
  </si>
  <si>
    <t>Angelina's Pizzeria</t>
  </si>
  <si>
    <t>Salad,Restaurants,Pizza,Burgers</t>
  </si>
  <si>
    <t>21sGRVR7HEs_t6PdB9tGMw</t>
  </si>
  <si>
    <t>5750 S Decatur Blvd</t>
  </si>
  <si>
    <t>Veneto Trattoria</t>
  </si>
  <si>
    <t>UHPjDgiEHnTe7-MP-b2kyQ</t>
  </si>
  <si>
    <t>6137 N Scottsdale Rd</t>
  </si>
  <si>
    <t>Good Catch Boil House</t>
  </si>
  <si>
    <t>Asian Fusion,Seafood,Restaurants,Cajun/Creole</t>
  </si>
  <si>
    <t>K1nwSvx14on6eVBbu5E9rA</t>
  </si>
  <si>
    <t>179 Enterprise Boulevard, Unit M-109</t>
  </si>
  <si>
    <t>Mad Onion</t>
  </si>
  <si>
    <t>nuT8Bgfz7HTJQqbJFddkBw</t>
  </si>
  <si>
    <t>115 E Tropicana Ave</t>
  </si>
  <si>
    <t>Slyman's Tavern</t>
  </si>
  <si>
    <t>Independence</t>
  </si>
  <si>
    <t>Nightlife,American (Traditional),Bars,Sandwiches,Restaurants</t>
  </si>
  <si>
    <t>k9rR23TeanYDFEdqUK9Hjw</t>
  </si>
  <si>
    <t>6901 Rockside Rd</t>
  </si>
  <si>
    <t>Xo Chinese Food</t>
  </si>
  <si>
    <t>fmVKBldrSIgFPKigYcu1Uw</t>
  </si>
  <si>
    <t>8090 Blue Diamond Rd</t>
  </si>
  <si>
    <t>La Parrilla Suiza</t>
  </si>
  <si>
    <t>sAu9UJ5tvY6sc9Q_gcVV7Q</t>
  </si>
  <si>
    <t>1622 S Stapley Dr</t>
  </si>
  <si>
    <t>ShinBay</t>
  </si>
  <si>
    <t>Seafood,Restaurants,Japanese</t>
  </si>
  <si>
    <t>4gwh0q7JsdzHIm_pdYUlZg</t>
  </si>
  <si>
    <t>Melrose Kitchen</t>
  </si>
  <si>
    <t>American (Traditional),Burgers,Restaurants,Breakfast &amp; Brunch,Food,Diners</t>
  </si>
  <si>
    <t>jcw_vtqfZSTLP15DJmvfIA</t>
  </si>
  <si>
    <t>4306 N 7th Ave</t>
  </si>
  <si>
    <t>Delis,Salad,Sandwiches,American (New),Restaurants</t>
  </si>
  <si>
    <t>3910 South Maryland Pkwy</t>
  </si>
  <si>
    <t>Akropolis Gyro &amp; Pizza</t>
  </si>
  <si>
    <t>Greek,Sandwiches,Pizza,Salad,Restaurants</t>
  </si>
  <si>
    <t>VsRAIb4k5CjEF-3l_bac0g</t>
  </si>
  <si>
    <t>1690 W Sunset Rd, Ste 104</t>
  </si>
  <si>
    <t>Pho 90</t>
  </si>
  <si>
    <t>Vietnamese,Restaurants,Soup</t>
  </si>
  <si>
    <t>nW27OMU438BjZF64lj97sQ</t>
  </si>
  <si>
    <t>{u'dessert': False, u'latenight': True, u'lunch': True, u'dinner': False, u'brunch': True, u'breakfast': False}</t>
  </si>
  <si>
    <t>4355 W Spring Mountain Rd, Ste 101A</t>
  </si>
  <si>
    <t>Z-Cafe</t>
  </si>
  <si>
    <t>Sandwiches,Delis,Cafes,Restaurants</t>
  </si>
  <si>
    <t>7VYFL_s1HK1vOU-dzyW1Ew</t>
  </si>
  <si>
    <t>1245 W Baseline Rd, Ste 105</t>
  </si>
  <si>
    <t>Toh Zan Nagasaki Grill</t>
  </si>
  <si>
    <t>kO1-ZswCgQak2beKUMaYRw</t>
  </si>
  <si>
    <t>2120 W Southern Ave</t>
  </si>
  <si>
    <t>The Living Room</t>
  </si>
  <si>
    <t>Salad,Restaurants,Bars,Nightlife,Cafes,Sandwiches,American (New),Lounges,Wine Bars</t>
  </si>
  <si>
    <t>a6nZdebWiAZ97jync-vnGA</t>
  </si>
  <si>
    <t>20751 N Pima Rd, Ste 120</t>
  </si>
  <si>
    <t>Pita Jungle</t>
  </si>
  <si>
    <t>American (New),Mediterranean,Vegetarian,Restaurants</t>
  </si>
  <si>
    <t>drYgdLcfKwFvB-EMiAVV5w</t>
  </si>
  <si>
    <t>1652 S Val Vista Dr, Ste 128</t>
  </si>
  <si>
    <t>DaiLo</t>
  </si>
  <si>
    <t>Restaurants,Chinese,Asian Fusion</t>
  </si>
  <si>
    <t>b7wUWVV01xaa7E0FUNMDiw</t>
  </si>
  <si>
    <t>503 College Street</t>
  </si>
  <si>
    <t>Luci's at the Orchard</t>
  </si>
  <si>
    <t>Restaurants,Event Planning &amp; Services,Breakfast &amp; Brunch,Wedding Chapels,Juice Bars &amp; Smoothies,Coffee &amp; Tea,Sandwiches,Venues &amp; Event Spaces,Food</t>
  </si>
  <si>
    <t>0CElIQnJdQYF2bmsAiWczg</t>
  </si>
  <si>
    <t>7100 N 12th St, Bldg Two</t>
  </si>
  <si>
    <t>McCormick &amp; Schmick's Seafood &amp; Steaks</t>
  </si>
  <si>
    <t>Restaurants,Steakhouses,Seafood,American (Traditional)</t>
  </si>
  <si>
    <t>NMO1hExBvamoZ9RKEVNcYg</t>
  </si>
  <si>
    <t>200 S Tryon St</t>
  </si>
  <si>
    <t>Wienstein &amp; Gavino's</t>
  </si>
  <si>
    <t>Bars,Wine Bars,Italian,Restaurants,Nightlife</t>
  </si>
  <si>
    <t>_BnBjRMt5Ba-TAv07r3fyw</t>
  </si>
  <si>
    <t>1434 Rue Crescent</t>
  </si>
  <si>
    <t>Lisa Marie</t>
  </si>
  <si>
    <t>Restaurants,Canadian (New),Food</t>
  </si>
  <si>
    <t>eqg6UyuVLwzAplUvN9UkSw</t>
  </si>
  <si>
    <t>638 Queen Street W</t>
  </si>
  <si>
    <t>Chino Locos Original</t>
  </si>
  <si>
    <t>Asian Fusion,Mexican,Restaurants</t>
  </si>
  <si>
    <t>a9aW5e731lplWGHUZ02-zQ</t>
  </si>
  <si>
    <t>4 Greenwood Avenue</t>
  </si>
  <si>
    <t>Bojangles' Famous Chicken 'n Biscuits</t>
  </si>
  <si>
    <t>Breakfast &amp; Brunch,Fast Food,Restaurants,Chicken Shop</t>
  </si>
  <si>
    <t>Un0QXKDscxlI_yi3u14ALA</t>
  </si>
  <si>
    <t>5501 Josh Birmingham Pkwy</t>
  </si>
  <si>
    <t>Strip</t>
  </si>
  <si>
    <t>Avon</t>
  </si>
  <si>
    <t>Steakhouses,Restaurants,American (Traditional)</t>
  </si>
  <si>
    <t>JKAYcu_1UPHTyquCZCKPaw</t>
  </si>
  <si>
    <t>36840 Detroit Rd</t>
  </si>
  <si>
    <t>The Cheesecake Factory</t>
  </si>
  <si>
    <t>Lyndhurst</t>
  </si>
  <si>
    <t>American (Traditional),Restaurants,American (New),Food,Desserts</t>
  </si>
  <si>
    <t>eSlmVbicgkhtD9niSuReJw</t>
  </si>
  <si>
    <t>24265 Cedar Rd</t>
  </si>
  <si>
    <t>V Bar</t>
  </si>
  <si>
    <t>Lounges,American (New),Nightlife,Bars,Restaurants</t>
  </si>
  <si>
    <t>Kn23LDd740SBVJ7mum0fwg</t>
  </si>
  <si>
    <t>Venetian Resort Hotel Casino, 3355 Las Vegas Blvd S</t>
  </si>
  <si>
    <t>Garcia's Las Avenidas</t>
  </si>
  <si>
    <t>Restaurants,Mexican,Salad</t>
  </si>
  <si>
    <t>X6YpIqhaP_qoSZJRBcivGw</t>
  </si>
  <si>
    <t>2212 N 35th Ave</t>
  </si>
  <si>
    <t>Larsen's Grill</t>
  </si>
  <si>
    <t>Steakhouses,Lounges,Bars,Restaurants,Nightlife,American (Traditional)</t>
  </si>
  <si>
    <t>UiUZfYqkfv61VXoe2s2ylw</t>
  </si>
  <si>
    <t>1300 W Sunset Rd, Ste 2950</t>
  </si>
  <si>
    <t>Roberto's Taco Shop</t>
  </si>
  <si>
    <t>Mexican,Restaurants,Fast Food</t>
  </si>
  <si>
    <t>SzB85-8tmDEvoapZSDTBkQ</t>
  </si>
  <si>
    <t>5335 S Decatur Blvd</t>
  </si>
  <si>
    <t>Union Barrelhouse</t>
  </si>
  <si>
    <t>Restaurants,American (Traditional),Nightlife,American (New),Food,Breweries,Bars</t>
  </si>
  <si>
    <t>ZQ0CBGI50UsOq2BZe1WIHQ</t>
  </si>
  <si>
    <t>3636 N Scottsdale Rd</t>
  </si>
  <si>
    <t>Abruzzo Pizza</t>
  </si>
  <si>
    <t>oejQ4bWsJaKszf98xjNrrg</t>
  </si>
  <si>
    <t>9010 Yonge St</t>
  </si>
  <si>
    <t>Express Donuts</t>
  </si>
  <si>
    <t>Breakfast &amp; Brunch,Bagels,Coffee &amp; Tea,Restaurants,Food,Donuts</t>
  </si>
  <si>
    <t>13824 W Mcdowell Rd, Ste 103</t>
  </si>
  <si>
    <t>Inka Heritage</t>
  </si>
  <si>
    <t>Peruvian,Latin American,Restaurants,Seafood</t>
  </si>
  <si>
    <t>aRbUf7je5wv5ihTrB4vDhA</t>
  </si>
  <si>
    <t>602 S Park St</t>
  </si>
  <si>
    <t>ZoÃ«s Kitchen</t>
  </si>
  <si>
    <t>Mediterranean,Greek,Sandwiches,Southern,Restaurants,Vegetarian,Salad</t>
  </si>
  <si>
    <t>Iyt5sJVjyCvVS2p8Xw0I6A</t>
  </si>
  <si>
    <t>1055 Metropolitan Ave, Ste 110</t>
  </si>
  <si>
    <t>Tasty Kabob</t>
  </si>
  <si>
    <t>Indian,Restaurants,Middle Eastern,Vegetarian,Persian/Iranian</t>
  </si>
  <si>
    <t>IUTU_8qM7M8j9A1TbmMjYA</t>
  </si>
  <si>
    <t>1250 E Apache Blvd, Ste 116</t>
  </si>
  <si>
    <t>Siu Wok</t>
  </si>
  <si>
    <t>eZQbDYQTZk0_cBroVxnPWg</t>
  </si>
  <si>
    <t>2801 N Central Ave</t>
  </si>
  <si>
    <t>Otto's Berlin DÃ¶ner</t>
  </si>
  <si>
    <t>Nightlife,Food,Sandwiches,Turkish,Restaurants,German,Bars,Beer,Wine &amp; Spirits</t>
  </si>
  <si>
    <t>Ibp4hEKSE8JaX9OvfEiFqg</t>
  </si>
  <si>
    <t>256 Augusta Avenue</t>
  </si>
  <si>
    <t>Kit Kat Italian Bar &amp; Grill</t>
  </si>
  <si>
    <t>Italian,Mediterranean,Restaurants</t>
  </si>
  <si>
    <t>FUqvrauxIP8bcI2aVeoXdg</t>
  </si>
  <si>
    <t>297 King Street W</t>
  </si>
  <si>
    <t>Restaurants,American (New),Sandwiches,Bakeries,Caterers,Food,Event Planning &amp; Services,Breakfast &amp; Brunch</t>
  </si>
  <si>
    <t>UAE4XWXwlALJsq8yycmW5w</t>
  </si>
  <si>
    <t>1380 N Litchfield Rd</t>
  </si>
  <si>
    <t>Sauce Pizza and Wine</t>
  </si>
  <si>
    <t>Restaurants,Italian,Gluten-Free,Beer,Wine &amp; Spirits,Food,Pizza</t>
  </si>
  <si>
    <t>4LB4xtFAwfvJRachr6Eaxw</t>
  </si>
  <si>
    <t>14418 N Scottsdale Rd, Ste 181</t>
  </si>
  <si>
    <t>0109 Dessert &amp; Chocolate</t>
  </si>
  <si>
    <t>Cafes,Specialty Food,Chocolatiers &amp; Shops,Food,Restaurants,Desserts</t>
  </si>
  <si>
    <t>FnQ-_pGdw11za0LQ_aORxQ</t>
  </si>
  <si>
    <t>2190 McNicoll Avenue, Unit 109</t>
  </si>
  <si>
    <t>Lombardinos Italian Restaurant and Bar</t>
  </si>
  <si>
    <t>Bars,Nightlife,Italian,Restaurants</t>
  </si>
  <si>
    <t>yPgUkQxj8CYPKF89HV65kg</t>
  </si>
  <si>
    <t>2500 University Ave</t>
  </si>
  <si>
    <t>kxYiZnd7Y-3ibdwnMFuTzw</t>
  </si>
  <si>
    <t>1051 W Sunset Rd</t>
  </si>
  <si>
    <t>Ah-So</t>
  </si>
  <si>
    <t>Specialty Food,Japanese,Steakhouses,Restaurants,Food,Sushi Bars,Ethnic Food</t>
  </si>
  <si>
    <t>TkoyGi8J7YFjA6SbaRzrxg</t>
  </si>
  <si>
    <t>6033 W Bell Rd</t>
  </si>
  <si>
    <t>131 Main</t>
  </si>
  <si>
    <t>Restaurants,Bars,American (New),Nightlife</t>
  </si>
  <si>
    <t>f316rUVOmOM2VidXN2KAvg</t>
  </si>
  <si>
    <t>1315 East Blvd</t>
  </si>
  <si>
    <t>The Burger Company</t>
  </si>
  <si>
    <t>Nightlife,Burgers,Sports Bars,Restaurants,Bars</t>
  </si>
  <si>
    <t>NwWYSYGHFyHQMmsXu0SiYA</t>
  </si>
  <si>
    <t>1500 W Morehead St</t>
  </si>
  <si>
    <t>Pedro's Mexican Restaurant</t>
  </si>
  <si>
    <t>Mexican,Soup,Salad,Tacos,Restaurants</t>
  </si>
  <si>
    <t>RSuT0SK4XpsIAZtdP7Lf3w</t>
  </si>
  <si>
    <t>4938 W Glendale Ave</t>
  </si>
  <si>
    <t>Filipino,Fast Food,Restaurants</t>
  </si>
  <si>
    <t>uu5AtMrz_94e8kk4Gixg9Q</t>
  </si>
  <si>
    <t>3890 S Maryland Pkwy, Ste 137</t>
  </si>
  <si>
    <t>Brazilian Bull Steakhouse</t>
  </si>
  <si>
    <t>Steakhouses,Brazilian,Restaurants</t>
  </si>
  <si>
    <t>H1Mp8I2YuyBe8lFHnRk3iA</t>
  </si>
  <si>
    <t>4909 E Chandler Blvd</t>
  </si>
  <si>
    <t>Chicken Shop,Fast Food,Restaurants,American (Traditional),Chicken Wings</t>
  </si>
  <si>
    <t>TT2bNjvnVNFOanDNYnAffQ</t>
  </si>
  <si>
    <t>4325 E Thomas</t>
  </si>
  <si>
    <t>Culver's</t>
  </si>
  <si>
    <t>Burgers,Restaurants,American (Traditional),Fast Food</t>
  </si>
  <si>
    <t>poX-2lODvtmkR6pve8FXFA</t>
  </si>
  <si>
    <t>825 E Camelback Rd</t>
  </si>
  <si>
    <t>Lopez SouthWest Kitchen &amp; Tequila Saloon</t>
  </si>
  <si>
    <t>Mexican,Spanish,Restaurants</t>
  </si>
  <si>
    <t>D3MfMrIoNV4_aXPj0bi1BQ</t>
  </si>
  <si>
    <t>2196 Lee Rd</t>
  </si>
  <si>
    <t>Cafe Rio Mexican Grill</t>
  </si>
  <si>
    <t>Mexican,Food,Fast Food,Restaurants</t>
  </si>
  <si>
    <t>j0pppFcCeTnmBduZ30gGiA</t>
  </si>
  <si>
    <t>2904 S Santan Village Pkwy</t>
  </si>
  <si>
    <t>George's  Kitchen</t>
  </si>
  <si>
    <t>Comfort Food,Diners,Restaurants</t>
  </si>
  <si>
    <t>xzQzJTu47vNCYlpB8jdMaw</t>
  </si>
  <si>
    <t>13101 Triskett Rd</t>
  </si>
  <si>
    <t>Gata Thai Cuisine</t>
  </si>
  <si>
    <t>Restaurants,Thai,Chinese,Food</t>
  </si>
  <si>
    <t>IS_IWMsFRJii__17LsP1Og</t>
  </si>
  <si>
    <t>35 S Gibson Rd</t>
  </si>
  <si>
    <t>The Brown Bag</t>
  </si>
  <si>
    <t>Breakfast &amp; Brunch,Delis,Cafes,Sandwiches,American (New),Restaurants</t>
  </si>
  <si>
    <t>k-fLKf1Qbq08jDrOuNn5ZA</t>
  </si>
  <si>
    <t>7575 N 16th St</t>
  </si>
  <si>
    <t>ALMA</t>
  </si>
  <si>
    <t>Restaurants,American (New),Breakfast &amp; Brunch,Mexican,Sandwiches</t>
  </si>
  <si>
    <t>IcSr0gUNSgVvjsgqSEKnbw</t>
  </si>
  <si>
    <t>8989 N Scottsdale Rd, Ste 608</t>
  </si>
  <si>
    <t>US Egg</t>
  </si>
  <si>
    <t>Breakfast &amp; Brunch,Sandwiches,Burgers,Salad,Restaurants</t>
  </si>
  <si>
    <t>gNXfe1et9eZ7ytIsQCHXog</t>
  </si>
  <si>
    <t>5840 W Chandler Blvd</t>
  </si>
  <si>
    <t>Mums</t>
  </si>
  <si>
    <t>Edinburgh</t>
  </si>
  <si>
    <t>Restaurants,Gluten-Free,Breakfast &amp; Brunch,Burgers,British</t>
  </si>
  <si>
    <t>se9MhDAQjACYMO3LCIfT1Q</t>
  </si>
  <si>
    <t>4a Forrest Road</t>
  </si>
  <si>
    <t>Novanta</t>
  </si>
  <si>
    <t>Mediterranean,Italian,Pizza,American (New),Restaurants</t>
  </si>
  <si>
    <t>nsw3tlB-hwz4KbPYcuaSww</t>
  </si>
  <si>
    <t>8452 Old Sauk Rd</t>
  </si>
  <si>
    <t>Fabbrica</t>
  </si>
  <si>
    <t>Seafood,Mediterranean,Italian,Breakfast &amp; Brunch,Pizza,Restaurants</t>
  </si>
  <si>
    <t>OBG1j517k7aZRNC1HAL0TA</t>
  </si>
  <si>
    <t>49 Karl Fraser Road</t>
  </si>
  <si>
    <t>Desert Donuts</t>
  </si>
  <si>
    <t>Restaurants,Coffee &amp; Tea,Breakfast &amp; Brunch,Donuts,Food</t>
  </si>
  <si>
    <t>vUgCHg2pWUrbg_xrJZz6Lg</t>
  </si>
  <si>
    <t>3134 W Carefree Hwy, Ste A-10</t>
  </si>
  <si>
    <t>LongHorn Steakhouse</t>
  </si>
  <si>
    <t>Steakhouses,Restaurants,Barbeque,American (Traditional)</t>
  </si>
  <si>
    <t>_k-GxjmoJYelsGHA5NIPiQ</t>
  </si>
  <si>
    <t>14127 W Bell Rd</t>
  </si>
  <si>
    <t>Fresh Buffet</t>
  </si>
  <si>
    <t>-9YyInW1wapzdNZrhQJ9dg</t>
  </si>
  <si>
    <t>Carpe Diem</t>
  </si>
  <si>
    <t>Caterers,American (New),Restaurants,Vegetarian,American (Traditional),Event Planning &amp; Services</t>
  </si>
  <si>
    <t>B1imfnKRvcotaYacPGUrLQ</t>
  </si>
  <si>
    <t>1535 Elizabeth Ave</t>
  </si>
  <si>
    <t>Wong's Chinese Cuisine</t>
  </si>
  <si>
    <t>Chinese,Restaurants,Cantonese,Asian Fusion</t>
  </si>
  <si>
    <t>YBIhTjmEH3IEZW4Dr5ReRA</t>
  </si>
  <si>
    <t>10540 W Indian School Rd, Ste 4</t>
  </si>
  <si>
    <t>Lou's Diner</t>
  </si>
  <si>
    <t>Diners,American (Traditional),Breakfast &amp; Brunch,Restaurants</t>
  </si>
  <si>
    <t>EwxhzR-VghhMsRObXLMitw</t>
  </si>
  <si>
    <t>431 S Decatur Blvd</t>
  </si>
  <si>
    <t>Number One Pho</t>
  </si>
  <si>
    <t>XUA7xA7myMaCuN6G3xYdIA</t>
  </si>
  <si>
    <t>3120 Superior Ave E</t>
  </si>
  <si>
    <t>La Dolce Vita</t>
  </si>
  <si>
    <t>W07TY9cx2ZpDQyAn0ynMQg</t>
  </si>
  <si>
    <t>12112 Mayfield Rd</t>
  </si>
  <si>
    <t>Nourish</t>
  </si>
  <si>
    <t>Vegan,American (New),Gluten-Free,Restaurants</t>
  </si>
  <si>
    <t>xQtCOQIwrGIiDeHWVHdkBw</t>
  </si>
  <si>
    <t>Optima Camelview Complex, 7147 E Highland Ave</t>
  </si>
  <si>
    <t>Ditka's Pittsburgh</t>
  </si>
  <si>
    <t>American (New),Seafood,Restaurants,Steakhouses</t>
  </si>
  <si>
    <t>UCJpL9VFk3g1B2gjRlLy_g</t>
  </si>
  <si>
    <t>1 Robinson Plz, Bldg 1</t>
  </si>
  <si>
    <t>ChuChai</t>
  </si>
  <si>
    <t>Thai,Vegan,Restaurants,Vegetarian</t>
  </si>
  <si>
    <t>487ZwV1pjttfx_kdqtIl3Q</t>
  </si>
  <si>
    <t>4088 Rue Saint-Denis</t>
  </si>
  <si>
    <t>Sandwiches,Restaurants,Burgers,Breakfast &amp; Brunch</t>
  </si>
  <si>
    <t>e2ApirIzYID9xIye0r_gKQ</t>
  </si>
  <si>
    <t>7791 W Tropical Pkwy</t>
  </si>
  <si>
    <t>D. Vino</t>
  </si>
  <si>
    <t>Wine Bars,Restaurants,Italian,Bars,Nightlife</t>
  </si>
  <si>
    <t>8qAtou9A4ksXGkjyLibWDg</t>
  </si>
  <si>
    <t>3770 Las Vegas Blvd S</t>
  </si>
  <si>
    <t>Fast Food,Chicken Shop,Restaurants,Event Planning &amp; Services,Caterers</t>
  </si>
  <si>
    <t>m3uS5kwBVOwYarGbt98Gjg</t>
  </si>
  <si>
    <t>460 N Stephanie St</t>
  </si>
  <si>
    <t>Asian Fusion,Gluten-Free,Restaurants,Chinese</t>
  </si>
  <si>
    <t>SRYM6FaIF6LuXldcC1PY8w</t>
  </si>
  <si>
    <t>3255 W Chandler Blvd</t>
  </si>
  <si>
    <t>Natt Spil</t>
  </si>
  <si>
    <t>Bars,Restaurants,Burgers,Tapas/Small Plates,Dim Sum,Nightlife,Pizza,Chinese</t>
  </si>
  <si>
    <t>VGKq16vCdPPHMoryy6XTHg</t>
  </si>
  <si>
    <t>{u'romantic': False, u'intimate': True, u'classy': False, u'hipster': True, u'divey': False, u'touristy': False, u'trendy': False, u'upscale': False, u'casual': False}</t>
  </si>
  <si>
    <t>211 King St</t>
  </si>
  <si>
    <t>Mama Depalma's Pizza &amp; Bistro</t>
  </si>
  <si>
    <t>r6jbUGiyoN05mZ13apQGgw</t>
  </si>
  <si>
    <t>9845 S Maryland Pkwy, Ste A</t>
  </si>
  <si>
    <t>Journey Sushi &amp; Seafood Buffet</t>
  </si>
  <si>
    <t>Sushi Bars,Buffets,Restaurants,Seafood</t>
  </si>
  <si>
    <t>eI1n8YoS2xKCCpkLQp-CYA</t>
  </si>
  <si>
    <t>4325 Lien Rd</t>
  </si>
  <si>
    <t>Cowell &amp; Hubbard</t>
  </si>
  <si>
    <t>Bars,Nightlife,Restaurants,French,Wine Bars</t>
  </si>
  <si>
    <t>udFcIcbWbxrO8uLF95WnQg</t>
  </si>
  <si>
    <t>1305 Euclid Ave</t>
  </si>
  <si>
    <t>ZiKiZ</t>
  </si>
  <si>
    <t>Mediterranean,Restaurants,Lebanese,Middle Eastern,American (New)</t>
  </si>
  <si>
    <t>AGEdjgYU0u-EAXFR0Sot3w</t>
  </si>
  <si>
    <t>1500 N Green Valley Pkwy, Ste 230</t>
  </si>
  <si>
    <t>Hand Cut Burgers &amp; Chophouse</t>
  </si>
  <si>
    <t>American (New),Cocktail Bars,Bars,Burgers,Restaurants,Steakhouses,Nightlife</t>
  </si>
  <si>
    <t>3MutZJ4mfM3Ds450rbpMiw</t>
  </si>
  <si>
    <t>7135 E Camelback Rd, Ste 154</t>
  </si>
  <si>
    <t>Zafran Kabab Palace</t>
  </si>
  <si>
    <t>Pineville</t>
  </si>
  <si>
    <t>Afghan,Halal,Restaurants,Pakistani,Indian</t>
  </si>
  <si>
    <t>f-WuJzLy2yi7D95lPyrNCg</t>
  </si>
  <si>
    <t>212 N Polk St, Ste 101</t>
  </si>
  <si>
    <t>Le Lab</t>
  </si>
  <si>
    <t>Nightlife,Cocktail Bars,Restaurants,Bars,Lounges,French</t>
  </si>
  <si>
    <t>m4PW-GMc8JOU5nmMYncu-Q</t>
  </si>
  <si>
    <t>1351 Rue Rachel E</t>
  </si>
  <si>
    <t>Rocky River Brewing Company</t>
  </si>
  <si>
    <t>American (New),Food,Pizza,Breweries,Restaurants</t>
  </si>
  <si>
    <t>NN6HpdvQlGZUVjBwzhgUWQ</t>
  </si>
  <si>
    <t>21290 Center Ridge Rd</t>
  </si>
  <si>
    <t>Chophouse &amp; Brewery</t>
  </si>
  <si>
    <t>Restaurants,Sports Bars,Steakhouses,Nightlife,Bars</t>
  </si>
  <si>
    <t>azxeH9W14hzFnZyuOm8JdQ</t>
  </si>
  <si>
    <t>1198-1000 Sir Patrick Ave</t>
  </si>
  <si>
    <t>Cheddar's Scratch Kitchen</t>
  </si>
  <si>
    <t>Seafood,American (New),Comfort Food,Restaurants,American (Traditional)</t>
  </si>
  <si>
    <t>9UU2DPhwmTmkuANzYiZSMQ</t>
  </si>
  <si>
    <t>620 University Center Blvd</t>
  </si>
  <si>
    <t>Harlem Underground</t>
  </si>
  <si>
    <t>Soul Food,Southern,Cajun/Creole,Restaurants</t>
  </si>
  <si>
    <t>N8jmyJCk-LjO9o1K9UjxNA</t>
  </si>
  <si>
    <t>745 Queen Street W</t>
  </si>
  <si>
    <t>Beijing Restaurant</t>
  </si>
  <si>
    <t>5GOrW-PkisP0eXlSxy4AFg</t>
  </si>
  <si>
    <t>2040 S Alma School Rd, Ste 13</t>
  </si>
  <si>
    <t>La Brioche True Food</t>
  </si>
  <si>
    <t>American (New),Pizza,Restaurants,Breakfast &amp; Brunch</t>
  </si>
  <si>
    <t>M-caugKzJ9qLOmCBfD9Nyg</t>
  </si>
  <si>
    <t>2862 University Ave</t>
  </si>
  <si>
    <t>Bars,Restaurants,Nightlife,Gluten-Free,Sandwiches,Sports Bars,Pizza</t>
  </si>
  <si>
    <t>RNO7SRmfVi0CyXjtPhXELg</t>
  </si>
  <si>
    <t>2820 Selwyn Ave, Ste 100</t>
  </si>
  <si>
    <t>Nello's</t>
  </si>
  <si>
    <t>j-SSlq3__BQr3H7lAyVvkw</t>
  </si>
  <si>
    <t>1806 E Southern Ave</t>
  </si>
  <si>
    <t>Restaurants,Sports Bars,Bars,American (New),Nightlife,American (Traditional)</t>
  </si>
  <si>
    <t>K-vBVV_RZX-BeyqOBWjsDg</t>
  </si>
  <si>
    <t>8380 E Via De Ventura</t>
  </si>
  <si>
    <t>Lumberjacks</t>
  </si>
  <si>
    <t>cghHesD2NXV5yUu-ZAxE2g</t>
  </si>
  <si>
    <t>965 W Craig Rd</t>
  </si>
  <si>
    <t>Magnolia's Veranda</t>
  </si>
  <si>
    <t>w9gr1-mA-7zBHPjPL87Nsg</t>
  </si>
  <si>
    <t>202 E Fremont St</t>
  </si>
  <si>
    <t>Union Social Eatery</t>
  </si>
  <si>
    <t>Barbeque,Burgers,Restaurants,Gastropubs</t>
  </si>
  <si>
    <t>_81fRJ9m8Fn1s8ixPun46A</t>
  </si>
  <si>
    <t>4899 Yonge Street</t>
  </si>
  <si>
    <t>Fushimi</t>
  </si>
  <si>
    <t>Japanese,Restaurants,Food</t>
  </si>
  <si>
    <t>r49iBfbnfoK7yt4rdsL_7g</t>
  </si>
  <si>
    <t>491 Church Street</t>
  </si>
  <si>
    <t>Great Dane Pub &amp; Brewing</t>
  </si>
  <si>
    <t>Food,Nightlife,Restaurants,Breweries,Bars,American (New),American (Traditional)</t>
  </si>
  <si>
    <t>mzq_UgBRWsxTjb7oBNajWA</t>
  </si>
  <si>
    <t>357 Price Pl</t>
  </si>
  <si>
    <t>Yao Fine Chinese Cuisine</t>
  </si>
  <si>
    <t>cmsAFAymfVoBitSF8R6GKw</t>
  </si>
  <si>
    <t>2487 S Gilbert Rd, Ste 102</t>
  </si>
  <si>
    <t>Shula's Steak House</t>
  </si>
  <si>
    <t>Restaurants,Steakhouses,American (Traditional),Seafood</t>
  </si>
  <si>
    <t>KwMe8zC9UoMXqxKcPYm5xw</t>
  </si>
  <si>
    <t>5040 West Wild Horse Pass Blvd, Wild Horse Pass Hotel &amp; Casino</t>
  </si>
  <si>
    <t>Siam Terrace</t>
  </si>
  <si>
    <t>Thai,Restaurants,Sushi Bars</t>
  </si>
  <si>
    <t>UmZdQID7QJoyg2R92mK3HA</t>
  </si>
  <si>
    <t>212 W Main St</t>
  </si>
  <si>
    <t>Montana Meat Company</t>
  </si>
  <si>
    <t>ZXfMiPsPv-cH7GMQ-5-mhA</t>
  </si>
  <si>
    <t>6371 Centennial Center Blvd</t>
  </si>
  <si>
    <t>Flaming Kabob</t>
  </si>
  <si>
    <t>Mediterranean,Halal,Afghan,Middle Eastern,American (Traditional),Restaurants</t>
  </si>
  <si>
    <t>YbweWBgYj9T3VqMFJcQlOw</t>
  </si>
  <si>
    <t>2252 E Baseline Rd</t>
  </si>
  <si>
    <t>Bangkok Thai Cuisine</t>
  </si>
  <si>
    <t>goZV-PlwLJOB8s5O3GruxA</t>
  </si>
  <si>
    <t>5359 Mayfield Rd</t>
  </si>
  <si>
    <t>Fuego Tacos</t>
  </si>
  <si>
    <t>Latin American,Restaurants</t>
  </si>
  <si>
    <t>yHBhLawYmIthUPLbUXK5kw</t>
  </si>
  <si>
    <t>2501 E Camelback Rd</t>
  </si>
  <si>
    <t>Ian's Pizza By The Slice</t>
  </si>
  <si>
    <t>c7ZTyqSG4v4ZVwK3vuDklQ</t>
  </si>
  <si>
    <t>319 N Frances St</t>
  </si>
  <si>
    <t>Bobby's Restaurant and Lounge</t>
  </si>
  <si>
    <t>Italian,Restaurants,American (New),Steakhouses,Seafood</t>
  </si>
  <si>
    <t>vUDqNV3RhI3FmZRwS7039g</t>
  </si>
  <si>
    <t>7122 E Greenway Pkwy</t>
  </si>
  <si>
    <t>Sonora Mesquite Grill</t>
  </si>
  <si>
    <t>VoTi4yVhTVyFdmxUpoyUsg</t>
  </si>
  <si>
    <t>4613 E Thomas Rd</t>
  </si>
  <si>
    <t>Yoshi Bento</t>
  </si>
  <si>
    <t>Sushi Bars,Japanese,Restaurants,Ramen</t>
  </si>
  <si>
    <t>VasgFCcYS8JUIdqb5KsPAQ</t>
  </si>
  <si>
    <t>7000 E Mayo Blvd, Ste 1086</t>
  </si>
  <si>
    <t>Pizzeria Via Mercanti</t>
  </si>
  <si>
    <t>T7yKffTuhiIZclsgjfgowA</t>
  </si>
  <si>
    <t>188 Augusta Avenue</t>
  </si>
  <si>
    <t>Byblos Restaurant</t>
  </si>
  <si>
    <t>Greek,Middle Eastern,Mediterranean,Restaurants</t>
  </si>
  <si>
    <t>eN8mkjt_q686hGKi-A9ceg</t>
  </si>
  <si>
    <t>3332 S Mill Ave</t>
  </si>
  <si>
    <t>Restaurants,Fast Food,Chicken Shop,American (New),Chicken Wings,American (Traditional),Southern</t>
  </si>
  <si>
    <t>mW97sJ9JVjs_REfp6XjRhQ</t>
  </si>
  <si>
    <t>960 E University Drive</t>
  </si>
  <si>
    <t>Hard Rock Cafe</t>
  </si>
  <si>
    <t>Nightlife,Music Venues,American (Traditional),American (New),Restaurants,Arts &amp; Entertainment,Burgers</t>
  </si>
  <si>
    <t>3rWRNL9sFX4YiWPqaUvUzw</t>
  </si>
  <si>
    <t>3 S. 2nd Street</t>
  </si>
  <si>
    <t>The Refuge Cafe</t>
  </si>
  <si>
    <t>Coffee &amp; Tea,Restaurants,Wine Bars,Food,Cafes,Bars,Nightlife</t>
  </si>
  <si>
    <t>c0exbGNQvCDJZLorPeYY7Q</t>
  </si>
  <si>
    <t>4727 N 7th Ave</t>
  </si>
  <si>
    <t>Ichiban Sichuan</t>
  </si>
  <si>
    <t>keQlXWfz2K7GukqaReVyow</t>
  </si>
  <si>
    <t>610 S Park St</t>
  </si>
  <si>
    <t>Not Your Typical Deli</t>
  </si>
  <si>
    <t>Caterers,Delis,Cuban,Restaurants,Event Planning &amp; Services,Sandwiches</t>
  </si>
  <si>
    <t>52yWGkwnrQXIjvuMjYxsiA</t>
  </si>
  <si>
    <t>3821 E Baseline Rd, Ste J-140</t>
  </si>
  <si>
    <t>Frank &amp; Albert's</t>
  </si>
  <si>
    <t>American (Traditional),Breakfast &amp; Brunch,Local Flavor,Restaurants</t>
  </si>
  <si>
    <t>x8_NelKV1JY5S5bN7mWJuQ</t>
  </si>
  <si>
    <t>2400 E Missouri Ave</t>
  </si>
  <si>
    <t>Crust</t>
  </si>
  <si>
    <t>CJvN2k3gjR7JspTx21icTQ</t>
  </si>
  <si>
    <t>1020 Kenilworth Ave</t>
  </si>
  <si>
    <t>American (Traditional),Restaurants,Bars,Nightlife</t>
  </si>
  <si>
    <t>DcD4NnR24iiUj7w6Q6hxzA</t>
  </si>
  <si>
    <t>4330 E Sunset Rd</t>
  </si>
  <si>
    <t>Crust Chandler-Simply Italian</t>
  </si>
  <si>
    <t>Beer,Wine &amp; Spirits,Food,Restaurants,Pizza,Italian</t>
  </si>
  <si>
    <t>YXvXE2p6xeg6a11SMIjQ3w</t>
  </si>
  <si>
    <t>10 N San Marcos Pl</t>
  </si>
  <si>
    <t>Papa Pinny's Pizzeria</t>
  </si>
  <si>
    <t>Sandwiches,Food,Pizza,Restaurants,Chicken Wings,Italian</t>
  </si>
  <si>
    <t>UNMBMKI9FjnO9flxPxV-1w</t>
  </si>
  <si>
    <t>8125 W Sahara Ave, Ste 170</t>
  </si>
  <si>
    <t>Tom's BBQ</t>
  </si>
  <si>
    <t>Hot Dogs,Restaurants,Caterers,Event Planning &amp; Services,Barbeque</t>
  </si>
  <si>
    <t>tduDcM1hWHPeyQ9SRPTQmQ</t>
  </si>
  <si>
    <t>115 E Baseline Rd, Ste 5</t>
  </si>
  <si>
    <t>Amelie's French Bakery and CafÃ©</t>
  </si>
  <si>
    <t>Bakeries,Food,French,Restaurants</t>
  </si>
  <si>
    <t>LjOBNcNNpuewBqSPxYYTJQ</t>
  </si>
  <si>
    <t>{u'dessert': True, u'latenight': False, u'lunch': True, u'dinner': False, u'brunch': True, u'breakfast': True}</t>
  </si>
  <si>
    <t>7715 Pineville Matthews Rd</t>
  </si>
  <si>
    <t>Swish</t>
  </si>
  <si>
    <t>Sushi Bars,Japanese,Restaurants,Hot Pot</t>
  </si>
  <si>
    <t>C1jQ5CbszJkS_cyWgaRVGQ</t>
  </si>
  <si>
    <t>7875 W Sahara Ave, Ste 105</t>
  </si>
  <si>
    <t>Teriyaki Madness</t>
  </si>
  <si>
    <t>Salad,Asian Fusion,Restaurants,Japanese,Hawaiian</t>
  </si>
  <si>
    <t>YI08egmS9lWWB6N6MmrePw</t>
  </si>
  <si>
    <t>8520 W Warm Springs Rd, Ste 102</t>
  </si>
  <si>
    <t>Restaurants,Pizza,Sandwiches,Chicken Wings,Italian</t>
  </si>
  <si>
    <t>USbeHpw9-zMtGct92LtJYg</t>
  </si>
  <si>
    <t>5057 E McKellips Rd</t>
  </si>
  <si>
    <t>Sage Kitchen</t>
  </si>
  <si>
    <t>Coffee &amp; Tea,Restaurants,Vegan,Vegetarian,Food,Health Markets,Gluten-Free,Specialty Food</t>
  </si>
  <si>
    <t>tGLz8WfLwSi221wgNh-0qw</t>
  </si>
  <si>
    <t>4769 N 20th St</t>
  </si>
  <si>
    <t>MRKT</t>
  </si>
  <si>
    <t>Steakhouses,Seafood,Salad,Restaurants,American (New)</t>
  </si>
  <si>
    <t>W70JrBKLDFV86PpgFu5m8Q</t>
  </si>
  <si>
    <t>7301 Aliante Pkwy</t>
  </si>
  <si>
    <t>Nightlife,Restaurants,Sports Bars,Barbeque,Bars,Chicken Wings,American (Traditional)</t>
  </si>
  <si>
    <t>vyEetoXzGq9vBTWpOu85pQ</t>
  </si>
  <si>
    <t>13311 W McDowell Rd</t>
  </si>
  <si>
    <t>Beer Emporium</t>
  </si>
  <si>
    <t>Pubs,Beer,Wine &amp; Spirits,American (New),Restaurants,Belgian,Food,Sandwiches,Nightlife,Bars</t>
  </si>
  <si>
    <t>j37Z4LIXTH9j6KOq9aX8DQ</t>
  </si>
  <si>
    <t>302 S St Clair St</t>
  </si>
  <si>
    <t>Toby Keith's I Love This Bar &amp; Grill</t>
  </si>
  <si>
    <t>Bars,American (Traditional),Food,Restaurants,Nightlife</t>
  </si>
  <si>
    <t>_gO1inMQhfXlK_S46SgGJA</t>
  </si>
  <si>
    <t>9824 W Northern Ave</t>
  </si>
  <si>
    <t>Red Viet Cuisine - Sushi</t>
  </si>
  <si>
    <t>MESA</t>
  </si>
  <si>
    <t>Vietnamese,Asian Fusion,Restaurants,Japanese,Sushi Bars</t>
  </si>
  <si>
    <t>6PwKC0dqP9uI85FEP86iPQ</t>
  </si>
  <si>
    <t>5221 S Power Rd, Ste 104</t>
  </si>
  <si>
    <t>Restaurants,Burgers,Bars,American (Traditional),Nightlife,American (New)</t>
  </si>
  <si>
    <t>AA3gAf3qlH6GY9Uw06wUFg</t>
  </si>
  <si>
    <t>7300 Aliante Pkwy</t>
  </si>
  <si>
    <t>Sweet PokÃ©</t>
  </si>
  <si>
    <t>Asian Fusion,Food,Restaurants,Poke,Japanese,Hawaiian</t>
  </si>
  <si>
    <t>eiTWTVThkHr-DKXxIysbgA</t>
  </si>
  <si>
    <t>7965 S Rainbow Blvd, Ste 135</t>
  </si>
  <si>
    <t>JT Boba House</t>
  </si>
  <si>
    <t>Taiwanese,Coffee &amp; Tea,Food,Restaurants,Bubble Tea</t>
  </si>
  <si>
    <t>NzWpIwYwGsjujewhYjPPPg</t>
  </si>
  <si>
    <t>10160 W Mcdowell Rd, Ste 130</t>
  </si>
  <si>
    <t>Spices Mediterranean Kitchen</t>
  </si>
  <si>
    <t>Greek,Mediterranean,Restaurants</t>
  </si>
  <si>
    <t>ILHR4Kifn65EDM9f_OzwjA</t>
  </si>
  <si>
    <t>4040 W Ray Rd, Ste 12</t>
  </si>
  <si>
    <t>Z'Tejas Mexican Restaurant and Grill</t>
  </si>
  <si>
    <t>Restaurants,Tex-Mex,Mexican,Cafes</t>
  </si>
  <si>
    <t>j_prxgHnMvuRdrGjAI9qXQ</t>
  </si>
  <si>
    <t>1525 E Bethany Home Rd</t>
  </si>
  <si>
    <t>Fresco</t>
  </si>
  <si>
    <t>1a3Pkkwb7yB_vmxgKwmqXw</t>
  </si>
  <si>
    <t>227 State St</t>
  </si>
  <si>
    <t>Rusty Spur Saloon</t>
  </si>
  <si>
    <t>Music Venues,American (New),Nightlife,Arts &amp; Entertainment,Restaurants,Bars</t>
  </si>
  <si>
    <t>7b7Hj8hdcObDoBcBqL4MVg</t>
  </si>
  <si>
    <t>7245 E Main St</t>
  </si>
  <si>
    <t>Maggiano's Little Italy</t>
  </si>
  <si>
    <t>Restaurants,Bars,Cocktail Bars,Nightlife,Italian,Desserts,Food</t>
  </si>
  <si>
    <t>wXRhRfnXaV_icpT5P8r9pg</t>
  </si>
  <si>
    <t>{u'romantic': False, u'intimate': False, u'classy': True, u'hipster': False, u'divey': False, u'touristy': False, u'trendy': False, u'upscale': True, u'casual': True}</t>
  </si>
  <si>
    <t>10940 Rosemary Park Dr</t>
  </si>
  <si>
    <t>The Dogs</t>
  </si>
  <si>
    <t>Restaurants,British,Scottish</t>
  </si>
  <si>
    <t>yNFKeZrEvQBt9bbUUNyZSg</t>
  </si>
  <si>
    <t>110 Hanover Street</t>
  </si>
  <si>
    <t>Famous Toastery Ballantyne</t>
  </si>
  <si>
    <t>U8c5AcNhWq1koQwNyzMqkw</t>
  </si>
  <si>
    <t>8430 Rea Rd</t>
  </si>
  <si>
    <t>Mark Rich's New York Pizza &amp; Pasta</t>
  </si>
  <si>
    <t>CvpXZRF-I7wfm19dW1jOXA</t>
  </si>
  <si>
    <t>11710 W Charleston Blvd</t>
  </si>
  <si>
    <t>Bake Code  - North York</t>
  </si>
  <si>
    <t>Restaurants,Food,Bakeries</t>
  </si>
  <si>
    <t>cisqOxAgQPjVVr9Yzk8_dw</t>
  </si>
  <si>
    <t>4910 Yonge Street, Unit 101</t>
  </si>
  <si>
    <t>Gordon Biersch Brewery Restaurant</t>
  </si>
  <si>
    <t>American (Traditional),Food,Bars,Sandwiches,Restaurants,American (New),Breweries,Nightlife</t>
  </si>
  <si>
    <t>yUkOP3Tmdp1pWA7p3zHboQ</t>
  </si>
  <si>
    <t>18545 N Allied Way</t>
  </si>
  <si>
    <t>Plum Pan Asian Kitchen</t>
  </si>
  <si>
    <t>Chinese,Sushi Bars,Pan Asian,Asian Fusion,Restaurants</t>
  </si>
  <si>
    <t>BsLyCu_lkEdkG42qmvZlnQ</t>
  </si>
  <si>
    <t>My Mother's Restaurant</t>
  </si>
  <si>
    <t>Barbeque,Sandwiches,Food,Restaurants,Desserts,Pizza</t>
  </si>
  <si>
    <t>J3iWlSa27BmyvX2XwJt3Yw</t>
  </si>
  <si>
    <t>4130 N 19th Ave</t>
  </si>
  <si>
    <t>Webb Custom Kitchen</t>
  </si>
  <si>
    <t>Gastonia</t>
  </si>
  <si>
    <t>Nightlife,American (New),Steakhouses,Bars,Restaurants,Cocktail Bars</t>
  </si>
  <si>
    <t>_ruizXa-KyFO5mNA0p3nBA</t>
  </si>
  <si>
    <t>182 S South St</t>
  </si>
  <si>
    <t>Sandwiches,Italian,Pizza,Restaurants</t>
  </si>
  <si>
    <t>53BSdnhzcCBfBH_6TgX63Q</t>
  </si>
  <si>
    <t>4041 E Thomas Rd, Ste 110</t>
  </si>
  <si>
    <t>The Library</t>
  </si>
  <si>
    <t>4c19YWOjPmbFUK4-V2GEvg</t>
  </si>
  <si>
    <t>2302 E Carson St</t>
  </si>
  <si>
    <t>Breadcrafters Bakery &amp; Cafe</t>
  </si>
  <si>
    <t>Bakeries,Salad,Sandwiches,Restaurants,Food</t>
  </si>
  <si>
    <t>2zBCxn7_jHcfxoSjBdHJ3A</t>
  </si>
  <si>
    <t>12635 N Tatum Blvd</t>
  </si>
  <si>
    <t>Canadian (New),Bars,Beer,Wine &amp; Spirits,Nightlife,Restaurants,Food,Gastropubs,Belgian</t>
  </si>
  <si>
    <t>QrTvQw_aZOLk_8FZ8tQ_-w</t>
  </si>
  <si>
    <t>600 King St West</t>
  </si>
  <si>
    <t>Pizza,American (Traditional),American (New),Restaurants</t>
  </si>
  <si>
    <t>3fPIRTnBhd81MixgS9YoMQ</t>
  </si>
  <si>
    <t>3200 Las Vegas Blvd</t>
  </si>
  <si>
    <t>Lone Spur Cafe</t>
  </si>
  <si>
    <t>American (New),Restaurants,Cafes</t>
  </si>
  <si>
    <t>mBzL2_AKRD5TFQwMA6Itdg</t>
  </si>
  <si>
    <t>9780 W Northern Ave, Ste 1110</t>
  </si>
  <si>
    <t>Zur Kate</t>
  </si>
  <si>
    <t>German,Restaurants</t>
  </si>
  <si>
    <t>Bb-Y-gKgZJak83zfzQoj1g</t>
  </si>
  <si>
    <t>4815 E Main St, Ste 16</t>
  </si>
  <si>
    <t>Fired Pie</t>
  </si>
  <si>
    <t>Fast Food,Salad,Restaurants,Pizza</t>
  </si>
  <si>
    <t>eugCeDZbUZRoLAlcRFKVNw</t>
  </si>
  <si>
    <t>14740 N Northsight Blvd</t>
  </si>
  <si>
    <t>Kale &amp; Clover</t>
  </si>
  <si>
    <t>Sandwiches,Restaurants,American (New),Salad</t>
  </si>
  <si>
    <t>GJVF0797Y2fVkMZFQFM8Rg</t>
  </si>
  <si>
    <t>20511 N Hayden Rd</t>
  </si>
  <si>
    <t>Bars,Nightlife,American (Traditional),Restaurants,Music Venues,Arts &amp; Entertainment</t>
  </si>
  <si>
    <t>edskUGX_9FHCFnDG2ETKIw</t>
  </si>
  <si>
    <t>7000 E Mayo Blvd, Bldg 5</t>
  </si>
  <si>
    <t>Los Favoritos Tacos Shop</t>
  </si>
  <si>
    <t>Mexican,Breakfast &amp; Brunch,Sandwiches,Salad,Restaurants</t>
  </si>
  <si>
    <t>1340 E Broadway Rd, Ste 105</t>
  </si>
  <si>
    <t>Bubba's Q</t>
  </si>
  <si>
    <t>7wUQAStoHgM5hB87P5wofg</t>
  </si>
  <si>
    <t>820 Center Rd</t>
  </si>
  <si>
    <t>RÃ©gine CafÃ©</t>
  </si>
  <si>
    <t>LSPwq3J4WDHh6q3Cu0uMog</t>
  </si>
  <si>
    <t>1840 Beaubien Est</t>
  </si>
  <si>
    <t>Z's Asian Fusion</t>
  </si>
  <si>
    <t>Thai,Asian Fusion,Restaurants</t>
  </si>
  <si>
    <t>4zNvBpxABIbXR4GUbwO3Ow</t>
  </si>
  <si>
    <t>6554 E Cave Creek Rd, Ste 14</t>
  </si>
  <si>
    <t>Food,Restaurants,Juice Bars &amp; Smoothies,Breakfast &amp; Brunch,Sandwiches,Salad</t>
  </si>
  <si>
    <t>dk1MV0MP32Xq-iBxzewl0A</t>
  </si>
  <si>
    <t>9773 W Flamingo Rd, Ste 100</t>
  </si>
  <si>
    <t>Baja Bar &amp; Grill</t>
  </si>
  <si>
    <t>jG0m1-899xwYY3IXpTRRCQ</t>
  </si>
  <si>
    <t>4755 S Maryland Pkwy</t>
  </si>
  <si>
    <t>Harley's Italian Bistro</t>
  </si>
  <si>
    <t>0URIvKxCNT-AVgtdYFAX8w</t>
  </si>
  <si>
    <t>4221 N 7th Ave</t>
  </si>
  <si>
    <t>Stingray Sushi</t>
  </si>
  <si>
    <t>fK9J1uzCHtmMjSHDkSKh6w</t>
  </si>
  <si>
    <t>Scottsdale Quarter, 15027 N Scottsdale Rd</t>
  </si>
  <si>
    <t>Greek Gyro Express</t>
  </si>
  <si>
    <t>Sandwiches,Restaurants,Salad,Greek</t>
  </si>
  <si>
    <t>mJJ8TSciSt-UXWsq6tfEXg</t>
  </si>
  <si>
    <t>1467 N Dysart Rd</t>
  </si>
  <si>
    <t>Krazy Buffet</t>
  </si>
  <si>
    <t>Chinese,Restaurants,Chicken Wings,Buffets</t>
  </si>
  <si>
    <t>FykLjv4tIq618q8F2pvTKg</t>
  </si>
  <si>
    <t>3131 N Rainbow Blvd</t>
  </si>
  <si>
    <t>Fat Cats</t>
  </si>
  <si>
    <t>Caterers,Event Planning &amp; Services,Bars,Nightlife,Restaurants,American (New)</t>
  </si>
  <si>
    <t>ZRLmQ3oAuspAkk5R6BOfyg</t>
  </si>
  <si>
    <t>2061 W 10th St</t>
  </si>
  <si>
    <t>Rani's World Foods</t>
  </si>
  <si>
    <t>Vegetarian,Restaurants,Specialty Food,Food,Grocery,Ethnic Food,Indian</t>
  </si>
  <si>
    <t>4505 W Sahara Ave</t>
  </si>
  <si>
    <t>Pho Hoa Restaurant</t>
  </si>
  <si>
    <t>Cbr_THdFrhePgJoqQ9X6gQ</t>
  </si>
  <si>
    <t>3000 Central Ave, Ste 1</t>
  </si>
  <si>
    <t>ROCKSALT - Charlotte</t>
  </si>
  <si>
    <t>American (Traditional),Restaurants,Bars,Cocktail Bars,Nightlife,Breakfast &amp; Brunch,Seafood</t>
  </si>
  <si>
    <t>_a8vCw5cxt1vhN-HbgNGuw</t>
  </si>
  <si>
    <t>512 Brandywine Rd, Ste 500</t>
  </si>
  <si>
    <t>IuSx68tb7iZa-aAeknXp8A</t>
  </si>
  <si>
    <t>1950 N Rainbow Blvd</t>
  </si>
  <si>
    <t>Sandwiches,Food,Bakeries,Desserts,Restaurants</t>
  </si>
  <si>
    <t>0OdZXIKQypu6vplpxFilsA</t>
  </si>
  <si>
    <t>7100 W Craig Rd</t>
  </si>
  <si>
    <t>Saffron Indian Cuisine</t>
  </si>
  <si>
    <t>ThZdaQiCbu8mL8rbLNyrgA</t>
  </si>
  <si>
    <t>2135-B Ayrsley Town Blvd</t>
  </si>
  <si>
    <t>Big Boys Pizza</t>
  </si>
  <si>
    <t>Salad,Restaurants,Chicken Wings,Pizza</t>
  </si>
  <si>
    <t>R1ZZk5dR-INpaHw7imNLHg</t>
  </si>
  <si>
    <t>1731 W Baseline Rd, Ste 115</t>
  </si>
  <si>
    <t>Ports O' Call Buffet</t>
  </si>
  <si>
    <t>Restaurants,Buffets,Chinese</t>
  </si>
  <si>
    <t>UXFLCGw1yOCajlMONYQM1w</t>
  </si>
  <si>
    <t>Radio City Pizzeria</t>
  </si>
  <si>
    <t>Italian,Restaurants,Tapas/Small Plates,Pizza</t>
  </si>
  <si>
    <t>g9iIBuh-g4ld3w3kUWLMqw</t>
  </si>
  <si>
    <t>508  Fremont St</t>
  </si>
  <si>
    <t>Pizza,Bars,Nightlife,Sandwiches,Restaurants</t>
  </si>
  <si>
    <t>WBay6AZsHMExtMQsRc9-bQ</t>
  </si>
  <si>
    <t>19333 Detroit Rd</t>
  </si>
  <si>
    <t>Lahaina Grill</t>
  </si>
  <si>
    <t>Bars,Restaurants,Sushi Bars,Nightlife,Hawaiian,Sports Bars</t>
  </si>
  <si>
    <t>e5Qw3r7mkwPLcdDzZzTeew</t>
  </si>
  <si>
    <t>4570 S Hualapai Way</t>
  </si>
  <si>
    <t>Sirio Ristorante</t>
  </si>
  <si>
    <t>Restaurants,Italian,American (New)</t>
  </si>
  <si>
    <t>0xdpv5CPpbUUch7JKBG98Q</t>
  </si>
  <si>
    <t>Aria Resort and Casino, 3745 Las Vegas Blvd S</t>
  </si>
  <si>
    <t>Ruby's Diner</t>
  </si>
  <si>
    <t>Restaurants,Burgers,American (Traditional),Diners</t>
  </si>
  <si>
    <t>RVNxhRf8ERTAb38vBWvCig</t>
  </si>
  <si>
    <t>Dos Gringos</t>
  </si>
  <si>
    <t>Nightlife,Restaurants,Bars,Mexican,Dive Bars</t>
  </si>
  <si>
    <t>8PBq-MHyLDrhkaTf72Foww</t>
  </si>
  <si>
    <t>8000 S Priest Rd</t>
  </si>
  <si>
    <t>Chinese,Asian Fusion,Gluten-Free,Restaurants</t>
  </si>
  <si>
    <t>1CqDdPrrb0xvQpgu7fhI5w</t>
  </si>
  <si>
    <t>2420 W Happy Valley Rd</t>
  </si>
  <si>
    <t>Salerno's Restaurant &amp; Pizzeria</t>
  </si>
  <si>
    <t>TLbx_MR2dyFztoyR5d9H2A</t>
  </si>
  <si>
    <t>3921 E Guadalupe Rd</t>
  </si>
  <si>
    <t>Sports Bars,Restaurants,American (New),Nightlife,Chicken Wings,Bars,American (Traditional)</t>
  </si>
  <si>
    <t>HTaA1mo9cB1dXMwfJC6yKg</t>
  </si>
  <si>
    <t>2700 West North Lane</t>
  </si>
  <si>
    <t>Le Club Chasse et PÃªche</t>
  </si>
  <si>
    <t>French,Canadian (New),Restaurants</t>
  </si>
  <si>
    <t>Ht-_i0UAq7YDBaqJwcQMdQ</t>
  </si>
  <si>
    <t>423 Rue Saint-Claude</t>
  </si>
  <si>
    <t>The Horny Toad</t>
  </si>
  <si>
    <t>Restaurants,Steakhouses,American (Traditional)</t>
  </si>
  <si>
    <t>e7bcP2P8WO0NFe1DjjoYQA</t>
  </si>
  <si>
    <t>6738 E Cave Creek Rd</t>
  </si>
  <si>
    <t>Chile Verde Express Mexican Grill</t>
  </si>
  <si>
    <t>oN_A87dyVD2FBk7coLnhCg</t>
  </si>
  <si>
    <t>8095 S Rainbow Blvd</t>
  </si>
  <si>
    <t>Bars,Wine Bars,Salad,Nightlife,Italian,Restaurants</t>
  </si>
  <si>
    <t>6PqYwabO2g1r2ZB7eImOiw</t>
  </si>
  <si>
    <t>6850 W Cheyenne Ave</t>
  </si>
  <si>
    <t>Tequila Taqueria</t>
  </si>
  <si>
    <t>Bars,Restaurants,Tex-Mex,Nightlife,Beer Bar,Cocktail Bars,Mexican</t>
  </si>
  <si>
    <t>4Pb7SlTK89uSdqOwMNM35A</t>
  </si>
  <si>
    <t>3645 Las Vegas Blvd S</t>
  </si>
  <si>
    <t>Anise Tapas &amp; Grill</t>
  </si>
  <si>
    <t>Mediterranean,Restaurants,Tapas/Small Plates,Tapas Bars,Kosher</t>
  </si>
  <si>
    <t>ckke8MRDHVLJdNa0quxOEg</t>
  </si>
  <si>
    <t>3100 S Durango Dr</t>
  </si>
  <si>
    <t>Tamarind Fine Cuisine Of India</t>
  </si>
  <si>
    <t>Matthews</t>
  </si>
  <si>
    <t>Ip5IQLwjFzmr_X03pNH7pg</t>
  </si>
  <si>
    <t>10416 E Independence Blvd, Ste 630</t>
  </si>
  <si>
    <t>Paradise Hawaiian BBQ</t>
  </si>
  <si>
    <t>Barbeque,Restaurants,Korean,Hawaiian</t>
  </si>
  <si>
    <t>QZJpXx1TbOXqzLx6u6xmaQ</t>
  </si>
  <si>
    <t>580 S College Ave, Ste 103</t>
  </si>
  <si>
    <t>Piedmont Social House</t>
  </si>
  <si>
    <t>Bars,Bowling,Active Life,Southern,Restaurants,Nightlife</t>
  </si>
  <si>
    <t>WItlLMrwWUbZhi7aSAzs2Q</t>
  </si>
  <si>
    <t>2135 Ayrsley Town Blvd</t>
  </si>
  <si>
    <t>GMriYorKj1v-dhhJ1om-Sg</t>
  </si>
  <si>
    <t>1619 N Dysart Rd, Ste 103</t>
  </si>
  <si>
    <t>YUFxSG6idHePsxOmnSHtpQ</t>
  </si>
  <si>
    <t>2800 W Chandler Blvd</t>
  </si>
  <si>
    <t>Amazing Jake's Food &amp; Fun</t>
  </si>
  <si>
    <t>Mini Golf,Active Life,Amusement Parks,Pizza,Buffets,Restaurants,Bowling</t>
  </si>
  <si>
    <t>v9EqcuA6eUvriLRwxbxQNw</t>
  </si>
  <si>
    <t>1830 E Baseline Rd</t>
  </si>
  <si>
    <t>Chaupaati</t>
  </si>
  <si>
    <t>Caterers,Pakistani,Indian,Himalayan/Nepalese,Event Planning &amp; Services,Restaurants</t>
  </si>
  <si>
    <t>0DyDT4NJNaIuDpT7nTIjxg</t>
  </si>
  <si>
    <t>9101 Pineville Matthews Rd</t>
  </si>
  <si>
    <t>The Zenith</t>
  </si>
  <si>
    <t>Coffee &amp; Tea,Antiques,Shopping,Food,Breakfast &amp; Brunch,Restaurants,Vegan,Salad,Vegetarian</t>
  </si>
  <si>
    <t>yPcAdikNrXEsfbHNBQUjkQ</t>
  </si>
  <si>
    <t>86 S 26th St</t>
  </si>
  <si>
    <t>Satay Brothers</t>
  </si>
  <si>
    <t>Singaporean,Canadian (New),Restaurants,Indonesian,Asian Fusion,Malaysian</t>
  </si>
  <si>
    <t>_K63HbZBVQSBCvQicQdl-A</t>
  </si>
  <si>
    <t>3721 Rue Notre-Dame Ouest</t>
  </si>
  <si>
    <t>Char Pizzeria Napoletana</t>
  </si>
  <si>
    <t>Jpyh7MfaNysY3geXjhzqJQ</t>
  </si>
  <si>
    <t>25101 N Lake Pleasant Pkwy</t>
  </si>
  <si>
    <t>Taco Tijuana</t>
  </si>
  <si>
    <t>Restaurants,Food,Mexican</t>
  </si>
  <si>
    <t>2XkVexeY_8zyc9nriSElQg</t>
  </si>
  <si>
    <t>2554 E Tropicana Ave</t>
  </si>
  <si>
    <t>Corrado's</t>
  </si>
  <si>
    <t>Restaurants,Greek,Italian,Pizza</t>
  </si>
  <si>
    <t>Grr2wJ3nYD_7qUyespDglA</t>
  </si>
  <si>
    <t>118 John Street</t>
  </si>
  <si>
    <t>Pizza On 87</t>
  </si>
  <si>
    <t>Chicken Wings,Pizza,Restaurants,Salad</t>
  </si>
  <si>
    <t>41qbd6aGiz2GWp7TI8HSEg</t>
  </si>
  <si>
    <t>1368 N Arizona Ave, Ste 101</t>
  </si>
  <si>
    <t>Tokyo House</t>
  </si>
  <si>
    <t>Japanese,Seafood,Restaurants,Sushi Bars,Chinese</t>
  </si>
  <si>
    <t>qAbXHsddBhmfQFegGiV7Dg</t>
  </si>
  <si>
    <t>2050 N Alma School Rd, Ste 5</t>
  </si>
  <si>
    <t>King's Fish House- Henderson</t>
  </si>
  <si>
    <t>axnI-1l2a_kydvL12-toIQ</t>
  </si>
  <si>
    <t>2255 Village Walk Dr, Ste 139, The District at Green Valley Ranch</t>
  </si>
  <si>
    <t>The Edinburgh Larder</t>
  </si>
  <si>
    <t>Restaurants,Food,Coffee &amp; Tea,Delis</t>
  </si>
  <si>
    <t>xbCNlp2vWixy2W1WsfGv8g</t>
  </si>
  <si>
    <t>15 Blackfriars Street</t>
  </si>
  <si>
    <t>Yanni's Gyros</t>
  </si>
  <si>
    <t>5VeKrLlQdJjMmKGwBBvMmw</t>
  </si>
  <si>
    <t>9770 S Maryland Pkwy</t>
  </si>
  <si>
    <t>Biaggi's Ristorante Italiano</t>
  </si>
  <si>
    <t>Caterers,Restaurants,Event Planning &amp; Services,Italian,Pizza</t>
  </si>
  <si>
    <t>qeJnMI5RmyJ2TZvkqvjn6Q</t>
  </si>
  <si>
    <t>2235 S Neil St</t>
  </si>
  <si>
    <t>Sporting Life Bar</t>
  </si>
  <si>
    <t>Gastropubs,Bars,Sports Bars,American (New),Restaurants,Nightlife,Pubs</t>
  </si>
  <si>
    <t>8wt-saX_qXaqVCXQHc5qXw</t>
  </si>
  <si>
    <t>7770 S Jones Blvd</t>
  </si>
  <si>
    <t>Jatujak</t>
  </si>
  <si>
    <t>Restaurants,Thai,Food,Food Delivery Services</t>
  </si>
  <si>
    <t>1744 Victoria Park Avenue</t>
  </si>
  <si>
    <t>Millie's Cafe</t>
  </si>
  <si>
    <t>Food,Latin American,Peruvian,Specialty Food,Restaurants,Puerto Rican,Ethnic Food,Caribbean,Cuban</t>
  </si>
  <si>
    <t>IHNSikGzuGgI42DghQtL9Q</t>
  </si>
  <si>
    <t>1616 E Main St, Ste 104</t>
  </si>
  <si>
    <t>Mi Amigo's Mexican Grill</t>
  </si>
  <si>
    <t>Jy40ercZIQaNcz2qV3qgow</t>
  </si>
  <si>
    <t>455 N 3rd St</t>
  </si>
  <si>
    <t>Samba Brazilian Grill</t>
  </si>
  <si>
    <t>Restaurants,Brazilian</t>
  </si>
  <si>
    <t>84WYW7OfV-IXUJk95EL5_Q</t>
  </si>
  <si>
    <t>240 W Gilman St, Fl 2</t>
  </si>
  <si>
    <t>Saigon Restaurant and Bar</t>
  </si>
  <si>
    <t>Thai,Restaurants,Chinese,Vietnamese</t>
  </si>
  <si>
    <t>2061 E 4th St</t>
  </si>
  <si>
    <t>Chinese,Asian Fusion,Restaurants,Gluten-Free</t>
  </si>
  <si>
    <t>6W20fKnjqPTSU2irnSVmSQ</t>
  </si>
  <si>
    <t>740 S Mill Ave, Ste 140</t>
  </si>
  <si>
    <t>Rock Lobster Food</t>
  </si>
  <si>
    <t>CogdxyYsTtyHyTMuj0RgFQ</t>
  </si>
  <si>
    <t>538 Queen Street W</t>
  </si>
  <si>
    <t>Pita House</t>
  </si>
  <si>
    <t>Restaurants,Greek,Nightlife,Hookah Bars,Middle Eastern,Bars</t>
  </si>
  <si>
    <t>Xgk-d2x59qhPxOsuCKeShw</t>
  </si>
  <si>
    <t>7210 E 1st Ave</t>
  </si>
  <si>
    <t>Basil 'n Lime</t>
  </si>
  <si>
    <t>slx9qstc2U2Tc4s7dzbbBg</t>
  </si>
  <si>
    <t>3665 Ft Apache Rd, Ste 100</t>
  </si>
  <si>
    <t>Umami</t>
  </si>
  <si>
    <t>BjrKNWhtQkedHw8hP_0Bjg</t>
  </si>
  <si>
    <t>{u'romantic': True, u'intimate': True, u'classy': True, u'hipster': False, u'divey': False, u'touristy': False, u'trendy': True, u'upscale': False, u'casual': True}</t>
  </si>
  <si>
    <t>6640 N Durango Dr, Ste 180</t>
  </si>
  <si>
    <t>Rita's Kitchen &amp; R Bar</t>
  </si>
  <si>
    <t>Mexican,Nightlife,Restaurants,Bars,Tex-Mex,Breakfast &amp; Brunch,Hotel bar,Cocktail Bars</t>
  </si>
  <si>
    <t>tTR9GQbdC-rEHNsECmSWRw</t>
  </si>
  <si>
    <t>5402 East Lincoln Dr</t>
  </si>
  <si>
    <t>VIP</t>
  </si>
  <si>
    <t>Restaurants,Sushi Bars,Japanese,Chinese</t>
  </si>
  <si>
    <t>3-HFGxmbzSax-NySJ_LzDg</t>
  </si>
  <si>
    <t>6718-6722 Odana Rd</t>
  </si>
  <si>
    <t>Mother India</t>
  </si>
  <si>
    <t>XZxJ4fG-4a3PP9VP5jvDWw</t>
  </si>
  <si>
    <t>1456 Queen Street W</t>
  </si>
  <si>
    <t>Helio Basin Brewing</t>
  </si>
  <si>
    <t>Food,American (New),Bars,Nightlife,Restaurants,Breakfast &amp; Brunch,Mexican,Breweries</t>
  </si>
  <si>
    <t>aXiXvy5cBMeb6m2j7WFuzg</t>
  </si>
  <si>
    <t>3935 E Thomas Rd</t>
  </si>
  <si>
    <t>Ni Ji Sushi</t>
  </si>
  <si>
    <t>aLTpnF4xG3KA5trMilgChQ</t>
  </si>
  <si>
    <t>1095 Ellesmere Road</t>
  </si>
  <si>
    <t>Thai Plates Cuisine</t>
  </si>
  <si>
    <t>miySsDV_1YKS3EqqGwblQQ</t>
  </si>
  <si>
    <t>319 S Power Rd</t>
  </si>
  <si>
    <t>Backstage Deli</t>
  </si>
  <si>
    <t>Restaurants,Delis,Sandwiches,Breakfast &amp; Brunch</t>
  </si>
  <si>
    <t>NTQXBbCa5Ugj5lNr6E4J5w</t>
  </si>
  <si>
    <t>3900 Las Vegas Blvd S</t>
  </si>
  <si>
    <t>Mattie's Diner</t>
  </si>
  <si>
    <t>Breakfast &amp; Brunch,American (Traditional),Restaurants,Diners</t>
  </si>
  <si>
    <t>915 Hamilton St</t>
  </si>
  <si>
    <t>Primanti Bros.</t>
  </si>
  <si>
    <t>Moon Township</t>
  </si>
  <si>
    <t>Sports Bars,Pizza,Bars,Chicken Wings,American (Traditional),Nightlife,Sandwiches,Restaurants,American (New)</t>
  </si>
  <si>
    <t>F44RugAixD4yauHlTGXGug</t>
  </si>
  <si>
    <t>8651 Univeristy Blvd</t>
  </si>
  <si>
    <t>Kabob Korner</t>
  </si>
  <si>
    <t>Mediterranean,Halal,Restaurants,Pakistani,Indian,Greek</t>
  </si>
  <si>
    <t>gJm6XxUQ7uHlrh8Y8fRiuw</t>
  </si>
  <si>
    <t>507 E Fremont St</t>
  </si>
  <si>
    <t>Greco Fresh Grille</t>
  </si>
  <si>
    <t>H-PmFfqAzQtWTS0XeWC_lw</t>
  </si>
  <si>
    <t>9820 E Rea Rd</t>
  </si>
  <si>
    <t>Levetto</t>
  </si>
  <si>
    <t>Restaurants,Salad,Pizza,Italian,Desserts,Food</t>
  </si>
  <si>
    <t>POJL-N7Smw1UZMP_xldFwg</t>
  </si>
  <si>
    <t>9001 Dufferin Street, Unit 1 A</t>
  </si>
  <si>
    <t>Breakfast Kitchen Bar</t>
  </si>
  <si>
    <t>Tapas Bars,Salad,Breakfast &amp; Brunch,Sandwiches,Restaurants</t>
  </si>
  <si>
    <t>Q4pg6LcRCYMlml-5jg4Z5Q</t>
  </si>
  <si>
    <t>15147 N Scottsdale Rd, Unit H133</t>
  </si>
  <si>
    <t>Sushi Bay</t>
  </si>
  <si>
    <t>taHfilUl29TDeggkNIk0ww</t>
  </si>
  <si>
    <t>2603 Windmill Pkwy</t>
  </si>
  <si>
    <t>Tavern Grille Scottsdale</t>
  </si>
  <si>
    <t>Nightlife,Bars,Sports Bars,Restaurants,American (Traditional)</t>
  </si>
  <si>
    <t>I2gsUx1W5-gQzBFbhIxcRQ</t>
  </si>
  <si>
    <t>Thara Thai</t>
  </si>
  <si>
    <t>Restaurants,Thai,Salad,Noodles</t>
  </si>
  <si>
    <t>hvPPw19VdGRsOEkxgyD7tg</t>
  </si>
  <si>
    <t>912 1/2 W Bloomington Rd</t>
  </si>
  <si>
    <t>Salt Tacos y Tequila</t>
  </si>
  <si>
    <t>Mexican,American (New),Restaurants</t>
  </si>
  <si>
    <t>yydyoWCY3LJYlPwVLKbJ3Q</t>
  </si>
  <si>
    <t>6751 N Sunset Blvd, Ste E109</t>
  </si>
  <si>
    <t>Little Szechuan</t>
  </si>
  <si>
    <t>Vegan,Restaurants,Noodles,Vegetarian,Event Planning &amp; Services,Chinese,Seafood,Caterers</t>
  </si>
  <si>
    <t>H94fBucKEuNKsjbSy7WODg</t>
  </si>
  <si>
    <t>524 W University Dr</t>
  </si>
  <si>
    <t>Tomo Sushi</t>
  </si>
  <si>
    <t>xR7t4xCYRYEe1RjpYjBbkw</t>
  </si>
  <si>
    <t>2625 E Tropicana Ave</t>
  </si>
  <si>
    <t>R&amp;D Restaurant</t>
  </si>
  <si>
    <t>Chinese,Restaurants,Asian Fusion</t>
  </si>
  <si>
    <t>e178giuAicIhb16ymOtiBg</t>
  </si>
  <si>
    <t>241 Spadina Avenue</t>
  </si>
  <si>
    <t>Tequila Bar and Grill</t>
  </si>
  <si>
    <t>Nightlife,Restaurants,Bars,Mexican</t>
  </si>
  <si>
    <t>Bally's Hotel and Casino, 3645 Las Vegas Blvd S</t>
  </si>
  <si>
    <t>Loco Patron</t>
  </si>
  <si>
    <t>Mexican,Restaurants,Bars,Nightlife</t>
  </si>
  <si>
    <t>HkbNItNrnXlNo59M0YyoMg</t>
  </si>
  <si>
    <t>222 S Mill Ave</t>
  </si>
  <si>
    <t>Pacino's Italian</t>
  </si>
  <si>
    <t>Bars,Restaurants,Nightlife,Wine Bars,Italian,Pizza</t>
  </si>
  <si>
    <t>_myTPlWa8QRN5eavs-hNPg</t>
  </si>
  <si>
    <t>2831 N Power Rd</t>
  </si>
  <si>
    <t>Golden Gate Chinese Restaurant</t>
  </si>
  <si>
    <t>TulmRC5V0--dnXYd_GOSvA</t>
  </si>
  <si>
    <t>2640 W Baseline Rd</t>
  </si>
  <si>
    <t>Rio Rico Mexican Grill</t>
  </si>
  <si>
    <t>Mexican,Breakfast &amp; Brunch,Seafood,Restaurants</t>
  </si>
  <si>
    <t>nveeiYhDhj0WJu1JUmx9fw</t>
  </si>
  <si>
    <t>747 N Val Vista Dr, Ste 110</t>
  </si>
  <si>
    <t>Saddle Ranch Chop House</t>
  </si>
  <si>
    <t>Restaurants,Bars,Steakhouses,Nightlife</t>
  </si>
  <si>
    <t>9Q9nXYkov-tCTOEhWJTgSg</t>
  </si>
  <si>
    <t>4321 N Scottsdale Rd</t>
  </si>
  <si>
    <t>Pho Pasteur</t>
  </si>
  <si>
    <t>9HWdRtNS0q4_UkEvL14IfA</t>
  </si>
  <si>
    <t>525 Dundas Street W</t>
  </si>
  <si>
    <t>Le Gourmand</t>
  </si>
  <si>
    <t>Sandwiches,French,Food,Breakfast &amp; Brunch,Coffee &amp; Tea,Cafes,Desserts,Restaurants</t>
  </si>
  <si>
    <t>Ycp3Agr7dt71TZkeKV7jng</t>
  </si>
  <si>
    <t>152 Spadina Avenue</t>
  </si>
  <si>
    <t>Restaurants,Barbeque,American (Traditional),Steakhouses</t>
  </si>
  <si>
    <t>XQfq4tmOHUSn2vvjNj-zJg</t>
  </si>
  <si>
    <t>3961 S. Gilbert Rd</t>
  </si>
  <si>
    <t>Big Eye Sushi Bar</t>
  </si>
  <si>
    <t>Seafood,Japanese,Sushi Bars,Restaurants</t>
  </si>
  <si>
    <t>tQm5R5UsWBzxsOGLPjfLJQ</t>
  </si>
  <si>
    <t>14144 N 100th St</t>
  </si>
  <si>
    <t>Cracker Barrel Old Country Store</t>
  </si>
  <si>
    <t>American (New),American (Traditional),Breakfast &amp; Brunch,Southern,Restaurants</t>
  </si>
  <si>
    <t>DgHXVoAZ4XzbcQMahuJCbw</t>
  </si>
  <si>
    <t>5022 E Chandler Blvd</t>
  </si>
  <si>
    <t>Ta Lew Thai Bistro</t>
  </si>
  <si>
    <t>Thai,Restaurants,Vegan,Gluten-Free</t>
  </si>
  <si>
    <t>bWSqZ_K0ntz5dssOWAoB8A</t>
  </si>
  <si>
    <t>My Wine Cellar</t>
  </si>
  <si>
    <t>Wine Bars,Tapas/Small Plates,Gastropubs,Restaurants,Nightlife,Breakfast &amp; Brunch,Bars</t>
  </si>
  <si>
    <t>5030 E Warner Rd, Ste 2</t>
  </si>
  <si>
    <t>Live Organic Food Bar</t>
  </si>
  <si>
    <t>Vegan,Restaurants,Food,Live/Raw Food,Organic Stores</t>
  </si>
  <si>
    <t>ghaj1MZzPW1qXYCZWfoTTw</t>
  </si>
  <si>
    <t>264 Dupont St</t>
  </si>
  <si>
    <t>Johnny's Hamburgers</t>
  </si>
  <si>
    <t>Vg4N2DsGrzzoam9jS1L3Wg</t>
  </si>
  <si>
    <t>2595 Victoria Park Avenue</t>
  </si>
  <si>
    <t>Cuisine Du Cambodge</t>
  </si>
  <si>
    <t>Cambodian,Thai,Vietnamese,Restaurants</t>
  </si>
  <si>
    <t>AsVR-X40wAzI7z7oRpsbTA</t>
  </si>
  <si>
    <t>13124 Lorain Ave</t>
  </si>
  <si>
    <t>Restaurants,Chinese,Gluten-Free,Asian Fusion</t>
  </si>
  <si>
    <t>qutQLFutEyHy440jpADnxA</t>
  </si>
  <si>
    <t>7135 E Camelback Rd, Ste 101</t>
  </si>
  <si>
    <t>Mkpg9S2j0ZrZc3q-VjfLsA</t>
  </si>
  <si>
    <t>2930 Steeles Avenue E</t>
  </si>
  <si>
    <t>Ajisen Ramen</t>
  </si>
  <si>
    <t>Kud1rbrXsyI_iLHfwZcGHQ</t>
  </si>
  <si>
    <t>332 Spadina Avenue</t>
  </si>
  <si>
    <t>Burgers &amp; Brews</t>
  </si>
  <si>
    <t>Cocktail Bars,Nightlife,Burgers,Restaurants,Bars,Food,Beer Bar,Breweries,Lounges</t>
  </si>
  <si>
    <t>LVLctMJ018ShlsFkIuYGTg</t>
  </si>
  <si>
    <t>12300 Las Vegas Blvd S</t>
  </si>
  <si>
    <t>The Little Woody</t>
  </si>
  <si>
    <t>Bars,Nightlife,Lounges,American (New),Restaurants</t>
  </si>
  <si>
    <t>LR1JNvpNrx2N4HNAyhHvrg</t>
  </si>
  <si>
    <t>4228 E Indian School Rd</t>
  </si>
  <si>
    <t>The Good Egg - Park Central</t>
  </si>
  <si>
    <t>Breakfast &amp; Brunch,Sandwiches,Salad,Restaurants</t>
  </si>
  <si>
    <t>XUlQ4BVoZH6rnAT40cYGOQ</t>
  </si>
  <si>
    <t>3110 N Central Ave</t>
  </si>
  <si>
    <t>Thai Orchid Garden Restaurant</t>
  </si>
  <si>
    <t>CdpBVSkL2Pljj-yP0ihb_w</t>
  </si>
  <si>
    <t>12725 W Indian School Rd, Ste A-104</t>
  </si>
  <si>
    <t>Bar Raval</t>
  </si>
  <si>
    <t>Tapas Bars,Bars,Cocktail Bars,Restaurants,Spanish,Tapas/Small Plates,Nightlife</t>
  </si>
  <si>
    <t>41o1FUbCYKJv2djtnlkzlg</t>
  </si>
  <si>
    <t>505 College Street</t>
  </si>
  <si>
    <t>Sicilian Ristorante</t>
  </si>
  <si>
    <t>Beer,Wine &amp; Spirits,Local Flavor,Italian,Restaurants,Food,Cafes</t>
  </si>
  <si>
    <t>Mq1_dvcg5mbeplEmCEoUtQ</t>
  </si>
  <si>
    <t>3520 E Tropicana Ave</t>
  </si>
  <si>
    <t>Devil's Advocate</t>
  </si>
  <si>
    <t>Sports Bars,American (New),Nightlife,Beer Bar,Pubs,Burgers,Gastropubs,Restaurants,Sandwiches,Bars</t>
  </si>
  <si>
    <t>U8rHQ_Sg8A2m291Y7WEfIg</t>
  </si>
  <si>
    <t>955 E University Dr</t>
  </si>
  <si>
    <t>bin 702</t>
  </si>
  <si>
    <t>Bars,Food,Wine Bars,Sandwiches,Salad,Restaurants,Nightlife</t>
  </si>
  <si>
    <t>NCR20zyNvXPb3gYpZqAvbQ</t>
  </si>
  <si>
    <t>707 E Fremont St</t>
  </si>
  <si>
    <t>State Street Brats</t>
  </si>
  <si>
    <t>American (Traditional),Nightlife,Restaurants,Bars,Sports Bars</t>
  </si>
  <si>
    <t>L772e6l2Yd0DJEyCBxBNng</t>
  </si>
  <si>
    <t>603 State St</t>
  </si>
  <si>
    <t>Wish</t>
  </si>
  <si>
    <t>Restaurants,Nightlife,Breakfast &amp; Brunch,Bars,Lounges,Canadian (New)</t>
  </si>
  <si>
    <t>j_hB9Gt3VMJAbA2JyvyFjw</t>
  </si>
  <si>
    <t>3 Charles Street E</t>
  </si>
  <si>
    <t>Chinese,Restaurants,Gluten-Free,Asian Fusion,Fast Food</t>
  </si>
  <si>
    <t>DW0ZvWuYaSvMcB_3LG5RGg</t>
  </si>
  <si>
    <t>10830 W Charleston Blvd</t>
  </si>
  <si>
    <t>Coronado Cafe</t>
  </si>
  <si>
    <t>Restaurants,Tacos,Mexican,American (New),Sandwiches</t>
  </si>
  <si>
    <t>JEQaPs7jNT1M2os9lJDlUA</t>
  </si>
  <si>
    <t>2201 N 7th St</t>
  </si>
  <si>
    <t>Flanny's Bar &amp; Grill</t>
  </si>
  <si>
    <t>Nightlife,Burgers,Beer Bar,American (Traditional),Bars,Restaurants</t>
  </si>
  <si>
    <t>gONNfEoNaRLNtgaAcxwsLQ</t>
  </si>
  <si>
    <t>1805 E Elliot Rd, Ste 105</t>
  </si>
  <si>
    <t>Restaurants,Bars,Nightlife,Cocktail Bars,Pizza,American (Traditional)</t>
  </si>
  <si>
    <t>JhRxDdmZSGDG_u7cGxaYrw</t>
  </si>
  <si>
    <t>{u'dessert': True, u'latenight': False, u'lunch': False, u'dinner': False, u'brunch': True, u'breakfast': False}</t>
  </si>
  <si>
    <t>10945 Oval Park Dr</t>
  </si>
  <si>
    <t>MABU Generation</t>
  </si>
  <si>
    <t>Japanese,Asian Fusion,Taiwanese,Restaurants,Desserts,Food</t>
  </si>
  <si>
    <t>Qayz6avNEPNS6Q5UThYHCQ</t>
  </si>
  <si>
    <t>3235 Highway 7, Unit 23-26</t>
  </si>
  <si>
    <t>La Casa De Juana</t>
  </si>
  <si>
    <t>Food,Mexican,Restaurants</t>
  </si>
  <si>
    <t>fXqlzAM6PTXUGrU4y33LzQ</t>
  </si>
  <si>
    <t>1805 E Elliot Rd</t>
  </si>
  <si>
    <t>Chun Fai Chinese Eatery</t>
  </si>
  <si>
    <t>NaZVUOzqk5b-l0mlki-9Og</t>
  </si>
  <si>
    <t>6565 S Fort Apache Rd, Ste 175</t>
  </si>
  <si>
    <t>Thai Basil Signature</t>
  </si>
  <si>
    <t>4vkOZ0kW4Hor43XqqNc0Og</t>
  </si>
  <si>
    <t>114 W Adams St, Ste 104</t>
  </si>
  <si>
    <t>Vincent Market Bistro</t>
  </si>
  <si>
    <t>Breakfast &amp; Brunch,Pizza,Restaurants,French</t>
  </si>
  <si>
    <t>in3zjiaLpNzr9G3K35gAJQ</t>
  </si>
  <si>
    <t>3930 E Camelback Rd</t>
  </si>
  <si>
    <t>Hobo's</t>
  </si>
  <si>
    <t>American (Traditional),Burgers,Restaurants,Nightlife,Bars</t>
  </si>
  <si>
    <t>zDKH2ua2DauqiWOAP9yz7g</t>
  </si>
  <si>
    <t>213 Main St</t>
  </si>
  <si>
    <t>Herb 'n Flavors</t>
  </si>
  <si>
    <t>Gluten-Free,American (New),Mediterranean,Italian,Restaurants</t>
  </si>
  <si>
    <t>PWW_jT4tHP_r1S18ePJyTQ</t>
  </si>
  <si>
    <t>1845 E Broadway Rd, Ste 127</t>
  </si>
  <si>
    <t>Craftsman Table &amp; Tap</t>
  </si>
  <si>
    <t>Restaurants,American (Traditional),Gastropubs</t>
  </si>
  <si>
    <t>pP2t4yG5W_3x_r3ee9h-kQ</t>
  </si>
  <si>
    <t>6712 Frank Lloyd Wright Ave</t>
  </si>
  <si>
    <t>Le Taj</t>
  </si>
  <si>
    <t>Restaurants,Vegan,Indian,Vegetarian</t>
  </si>
  <si>
    <t>82fdk8YOZ67hl_t66BydzA</t>
  </si>
  <si>
    <t>2077 Rue Stanley</t>
  </si>
  <si>
    <t>Chao Thai Restaurant</t>
  </si>
  <si>
    <t>Restaurants,Thai,Food Delivery Services,Food</t>
  </si>
  <si>
    <t>QmVF3KJ07PsdroCFwOC_Ow</t>
  </si>
  <si>
    <t>4550 S Maryland Pkwy, Ste 23</t>
  </si>
  <si>
    <t>Angus Pho House</t>
  </si>
  <si>
    <t>Asian Fusion,Vietnamese,Restaurants,Malaysian</t>
  </si>
  <si>
    <t>57_msr8gjNakjGO-1f6B_g</t>
  </si>
  <si>
    <t>5443 Yonge Street</t>
  </si>
  <si>
    <t>Taco Mac</t>
  </si>
  <si>
    <t>Nightlife,American (Traditional),American (New),Mexican,Chicken Wings,Sports Bars,Restaurants,Bars</t>
  </si>
  <si>
    <t>XMrLwzmEAsfNpbKRC7vUzQ</t>
  </si>
  <si>
    <t>517 University Center Blvd</t>
  </si>
  <si>
    <t>Pokitrition - Poke Shop</t>
  </si>
  <si>
    <t>Wraps,Salad,Restaurants,Live/Raw Food,Poke,Sushi Bars,Food</t>
  </si>
  <si>
    <t>dXt7PAtGhxdgu7ff8iOZWA</t>
  </si>
  <si>
    <t>3235 W Ray Rd, Ste 3</t>
  </si>
  <si>
    <t>3PsmvwxetLz1Tzb-6mNhgA</t>
  </si>
  <si>
    <t>10325 Perimeter Pkwy</t>
  </si>
  <si>
    <t>Babbo Italian Eatery</t>
  </si>
  <si>
    <t>Pizza,Italian,Restaurants,Sandwiches</t>
  </si>
  <si>
    <t>smBsHggLvIuABgntBvlYLw</t>
  </si>
  <si>
    <t>10720 E Southern Ave</t>
  </si>
  <si>
    <t>Manna Cafe &amp; Bakery</t>
  </si>
  <si>
    <t>Breakfast &amp; Brunch,Event Planning &amp; Services,Restaurants,Comfort Food,Bakeries,Caterers,Soul Food,Food,American (New),Cafes</t>
  </si>
  <si>
    <t>ILa-Xv5-h23A9OMrYK17oQ</t>
  </si>
  <si>
    <t>611 N Sherman Ave</t>
  </si>
  <si>
    <t>Eggspectation Dejeuner &amp; Cafe</t>
  </si>
  <si>
    <t>LLOCKcFIKbeWmiyCGytBSg</t>
  </si>
  <si>
    <t>1313 Boulevard De Maisonneuve O</t>
  </si>
  <si>
    <t>Notkins</t>
  </si>
  <si>
    <t>Nightlife,Restaurants,Bars,Seafood</t>
  </si>
  <si>
    <t>2wFSVah7gU9ImNuBHwIaDg</t>
  </si>
  <si>
    <t>1101 Rue Bleury</t>
  </si>
  <si>
    <t>Juan's Authentic Mexican Food</t>
  </si>
  <si>
    <t>_6mvQX9x66oz046eS5ii8w</t>
  </si>
  <si>
    <t>1516 E Thomas Rd</t>
  </si>
  <si>
    <t>Terrible's Hotel &amp; Casino</t>
  </si>
  <si>
    <t>Hotels,Event Planning &amp; Services,Hotels &amp; Travel,Restaurants,Arts &amp; Entertainment,Casinos</t>
  </si>
  <si>
    <t>ahG8XQK5Aj4kMtOrC8zfTA</t>
  </si>
  <si>
    <t>4100 Paradise Rd</t>
  </si>
  <si>
    <t>Benjarong Authentic Thai Cuisine</t>
  </si>
  <si>
    <t>_8yxceldCT7oe0wJC-yDPA</t>
  </si>
  <si>
    <t>7425 S Durango Dr, Ste 101</t>
  </si>
  <si>
    <t>Arriba Mexican Grill</t>
  </si>
  <si>
    <t>oCwJdiYhZS8VM5_LgmQP0g</t>
  </si>
  <si>
    <t>2855 S Market St</t>
  </si>
  <si>
    <t>Primeburger</t>
  </si>
  <si>
    <t>n4E8ltk6CidI4_9s5STVtA</t>
  </si>
  <si>
    <t>3355 Las Vegas Blvd S</t>
  </si>
  <si>
    <t>Vine American Kitchen</t>
  </si>
  <si>
    <t>Restaurants,American (New),Bars,Wine Bars,Nightlife</t>
  </si>
  <si>
    <t>796J51vX9eu6BONfDBQMzw</t>
  </si>
  <si>
    <t>13735 Conlan Cir</t>
  </si>
  <si>
    <t>Sip Coffee &amp; Beer Garage</t>
  </si>
  <si>
    <t>Food,Restaurants,Cocktail Bars,Beer,Wine &amp; Spirits,Coffee &amp; Tea,Bars,Beer Bar,Nightlife,Gastropubs</t>
  </si>
  <si>
    <t>5A_sjC9ULLt4UkDNtr9dkw</t>
  </si>
  <si>
    <t>3620 E Indian School Rd</t>
  </si>
  <si>
    <t>Restaurants,Tapas/Small Plates,Japanese</t>
  </si>
  <si>
    <t>Cy8XYYDrZ5wd3Bq-toXMsg</t>
  </si>
  <si>
    <t>{u'dessert': True, u'latenight': True, u'lunch': False, u'dinner': True, u'brunch': False, u'breakfast': False}</t>
  </si>
  <si>
    <t>3410 S Jones Blvd</t>
  </si>
  <si>
    <t>Gio Rana's Really Really Nice Restaurant</t>
  </si>
  <si>
    <t>Restaurants,Hot Dogs,Italian,Tapas/Small Plates</t>
  </si>
  <si>
    <t>3qTSOuJ-ZyU1L7o62KHSIg</t>
  </si>
  <si>
    <t>1220 Queen Street E</t>
  </si>
  <si>
    <t>To-ne Sushi</t>
  </si>
  <si>
    <t>Japanese,Sushi Bars,Asian Fusion,Restaurants</t>
  </si>
  <si>
    <t>_F1_05YYlvePzomZ_NFijA</t>
  </si>
  <si>
    <t>414 Queen Street W</t>
  </si>
  <si>
    <t>Malabar</t>
  </si>
  <si>
    <t>Restaurants,Spanish</t>
  </si>
  <si>
    <t>h8cJUgjj9KxxJoj62fHWRA</t>
  </si>
  <si>
    <t>214 N Tryon St</t>
  </si>
  <si>
    <t>Chronic Tacos</t>
  </si>
  <si>
    <t>Vegetarian,American (Traditional),Mexican,Fast Food,Event Planning &amp; Services,Caterers,Restaurants,Breakfast &amp; Brunch</t>
  </si>
  <si>
    <t>3SLDrXzPmKF0iCY8WriLsA</t>
  </si>
  <si>
    <t>3121 W Peoria Ave, Ste 104</t>
  </si>
  <si>
    <t>How Do You Roll? Phoenix</t>
  </si>
  <si>
    <t>Restaurants,Japanese,Vegan,Sushi Bars</t>
  </si>
  <si>
    <t>D3tXmFzqLD3mGzYnp5vp7w</t>
  </si>
  <si>
    <t>1515 N 7th Ave, Ste 100</t>
  </si>
  <si>
    <t>Southern,Steakhouses,Restaurants,American (New),Mediterranean,Greek</t>
  </si>
  <si>
    <t>PaYHG4FkH4-tUX_wfYEbcg</t>
  </si>
  <si>
    <t>7135 E Camelback Rd, Ste 165</t>
  </si>
  <si>
    <t>Ginger</t>
  </si>
  <si>
    <t>4RggTW3skfGuUt0MOY_zHw</t>
  </si>
  <si>
    <t>695 Yonge Street</t>
  </si>
  <si>
    <t>Jacques Cafe</t>
  </si>
  <si>
    <t>Restaurants,Vegetarian,French,American (New),Breakfast &amp; Brunch,Sandwiches,Gluten-Free</t>
  </si>
  <si>
    <t>1aj4TG0eFq6NaPBKk6bK7Q</t>
  </si>
  <si>
    <t>1910 Village Center Cir, Unit 1</t>
  </si>
  <si>
    <t>Mac's Broiler &amp; Tap</t>
  </si>
  <si>
    <t>ELUUibdDcrZHyvE-e-QsVw</t>
  </si>
  <si>
    <t>6430 S McClintock Dr</t>
  </si>
  <si>
    <t>The Yard</t>
  </si>
  <si>
    <t>Nightlife,Restaurants,Gastropubs,American (New),Bars</t>
  </si>
  <si>
    <t>1RECFIhw6tdiP4l3smu6Kw</t>
  </si>
  <si>
    <t>100 5th Ave</t>
  </si>
  <si>
    <t>Museum Tavern</t>
  </si>
  <si>
    <t>sCPNcNxYuTnTdlAZohMyQg</t>
  </si>
  <si>
    <t>208 Bloor Street W</t>
  </si>
  <si>
    <t>Sushi Tower &amp; Steakhouse</t>
  </si>
  <si>
    <t>Sushi Bars,Steakhouses,Restaurants</t>
  </si>
  <si>
    <t>burnDlH36FSphvf4vQf10w</t>
  </si>
  <si>
    <t>4145 S Grand Canyon Dr, Ste 104</t>
  </si>
  <si>
    <t>Taza - A Lebanese Grill</t>
  </si>
  <si>
    <t>Food,Restaurants,Desserts,Middle Eastern,Salad</t>
  </si>
  <si>
    <t>T7weU8D-PrX8tGrAFJOSxw</t>
  </si>
  <si>
    <t>28601 Chagrin Blvd</t>
  </si>
  <si>
    <t>Toula Restaurant &amp; Bar</t>
  </si>
  <si>
    <t>jluEI1ZDQDeJlbl-M3YH3Q</t>
  </si>
  <si>
    <t>1 Harbour Square, 38th Floor</t>
  </si>
  <si>
    <t>Las Palmas</t>
  </si>
  <si>
    <t>S8VRQCBrbZI04zjCOc1RAA</t>
  </si>
  <si>
    <t>326 Atwood St</t>
  </si>
  <si>
    <t>Restaurant Muramoto</t>
  </si>
  <si>
    <t>Asian Fusion,Sushi Bars,Restaurants</t>
  </si>
  <si>
    <t>oKYUMYQI7AkjCJdRsKlqtg</t>
  </si>
  <si>
    <t>225 King St</t>
  </si>
  <si>
    <t>Crane Alley</t>
  </si>
  <si>
    <t>iZleRh4SOtf4GquA5L8WXw</t>
  </si>
  <si>
    <t>115 W Main St</t>
  </si>
  <si>
    <t>Nikko Japanese Restaurant &amp; Sushi Bar</t>
  </si>
  <si>
    <t>Event Planning &amp; Services,Restaurants,Asian Fusion,Sushi Bars,Japanese,Dance Clubs,Party &amp; Event Planning,Nightlife</t>
  </si>
  <si>
    <t>rZOzhSA5HP6IdpxuN4v66w</t>
  </si>
  <si>
    <t>325 Arlington Ave, Ste 108</t>
  </si>
  <si>
    <t>Portofino's</t>
  </si>
  <si>
    <t>w3PwDEbI0EDx4YI_BkFhIA</t>
  </si>
  <si>
    <t>5126 Park Rd, Ste 1c</t>
  </si>
  <si>
    <t>Va Da Vie</t>
  </si>
  <si>
    <t>Food,Local Flavor,Restaurants,Gelato</t>
  </si>
  <si>
    <t>Wuo8bVfUscGkJaWSSyNGlA</t>
  </si>
  <si>
    <t>4203 Park Rd</t>
  </si>
  <si>
    <t>Al's Beef</t>
  </si>
  <si>
    <t>Sandwiches,Italian,Restaurants,Hot Dogs</t>
  </si>
  <si>
    <t>HVFKw_1abKVGYscxYKlKYA</t>
  </si>
  <si>
    <t>6840 W Sahara Ave</t>
  </si>
  <si>
    <t>Restaurants,Cocktail Bars,Nightlife,Mexican,Bars</t>
  </si>
  <si>
    <t>IMb5BpDLlSbr7yn19HhltA</t>
  </si>
  <si>
    <t>15370 W McDowell Rd</t>
  </si>
  <si>
    <t>Mokis Hawaiian Grill</t>
  </si>
  <si>
    <t>Restaurants,Hawaiian</t>
  </si>
  <si>
    <t>3614 E Southern Ave</t>
  </si>
  <si>
    <t>Golden Thai Restaurant</t>
  </si>
  <si>
    <t>cB7FhpOwFCn380G6WGpJzw</t>
  </si>
  <si>
    <t>105 Church Street</t>
  </si>
  <si>
    <t>Drake One Fifty</t>
  </si>
  <si>
    <t>Cocktail Bars,Brasseries,Food,Canadian (New),Restaurants,Bars,Nightlife,Breakfast &amp; Brunch</t>
  </si>
  <si>
    <t>W2NzlS8OJzGfDfr9oRz11Q</t>
  </si>
  <si>
    <t>150 York Street</t>
  </si>
  <si>
    <t>Grimaldi's Pizzeria</t>
  </si>
  <si>
    <t>YiaOpyu4qx0x1nJC_G33TQ</t>
  </si>
  <si>
    <t>7131 West Ray Rd, Ste 23</t>
  </si>
  <si>
    <t>The Olde Yorke Fish &amp; Chips</t>
  </si>
  <si>
    <t>East York</t>
  </si>
  <si>
    <t>Restaurants,Seafood,British,Fish &amp; Chips</t>
  </si>
  <si>
    <t>3gdjVkNeUa9piW9H708Aig</t>
  </si>
  <si>
    <t>96 Laird Drive</t>
  </si>
  <si>
    <t>Italian,Salad,Restaurants,Bars,Nightlife,Wine Bars</t>
  </si>
  <si>
    <t>w4yq1IRk0DHQE995giqjGg</t>
  </si>
  <si>
    <t>1545 Flamingo Rd</t>
  </si>
  <si>
    <t>Terroni</t>
  </si>
  <si>
    <t>XD0LjNuPPwJPsTAHecUh7A</t>
  </si>
  <si>
    <t>1095 Yonge Street</t>
  </si>
  <si>
    <t>Libretto's Pizzeria</t>
  </si>
  <si>
    <t>Salad,Restaurants,Pizza,Italian</t>
  </si>
  <si>
    <t>4RL5ydKIIFpU8bevsOKRdA</t>
  </si>
  <si>
    <t>210 E Trade St, Ste D-164</t>
  </si>
  <si>
    <t>Nightlife,Tex-Mex,Restaurants,Bars,American (New),American (Traditional)</t>
  </si>
  <si>
    <t>Wg9272hxpu9IBTXMTB6EeQ</t>
  </si>
  <si>
    <t>7335 Arroyo Crossing Pkwy</t>
  </si>
  <si>
    <t>Fromagination</t>
  </si>
  <si>
    <t>Sandwiches,Specialty Food,Tasting Classes,Food,Restaurants,Cheese Shops,Education,Cheese Tasting Classes</t>
  </si>
  <si>
    <t>OnKyFU0FsiPVd8Jwl6st6g</t>
  </si>
  <si>
    <t>12 S Carroll St</t>
  </si>
  <si>
    <t>Xinh Xinh Cafe</t>
  </si>
  <si>
    <t>miMx3VNOW8qPJC5wEGaIOw</t>
  </si>
  <si>
    <t>114 N Vine St</t>
  </si>
  <si>
    <t>Denny's</t>
  </si>
  <si>
    <t>Breakfast &amp; Brunch,Restaurants,Diners,American (Traditional)</t>
  </si>
  <si>
    <t>c61LbN1s5qF-k52ReVbQjQ</t>
  </si>
  <si>
    <t>3771 S Las Vegas Blvd</t>
  </si>
  <si>
    <t>Rio Mirage Cafe Y Cantina</t>
  </si>
  <si>
    <t>El Mirage</t>
  </si>
  <si>
    <t>Mexican,Restaurants,Tex-Mex</t>
  </si>
  <si>
    <t>-1VaIJza42Hjev6ukacCNg</t>
  </si>
  <si>
    <t>12245 W Santa Fe Dr</t>
  </si>
  <si>
    <t>The Cove Trattoria</t>
  </si>
  <si>
    <t>0WAL6O1YvcJbeDRYeRm34w</t>
  </si>
  <si>
    <t>7001 N Scottsdale Rd, Ste 184</t>
  </si>
  <si>
    <t>Mr Beijing</t>
  </si>
  <si>
    <t>Restaurants,Barbeque,Vegetarian,Chinese</t>
  </si>
  <si>
    <t>B1X-D4mRW3VjNUUolPDItA</t>
  </si>
  <si>
    <t>730 E Flamingo Rd</t>
  </si>
  <si>
    <t>Le Cafe Michi</t>
  </si>
  <si>
    <t>qlPyuJ77Znjh30I2kTs1xQ</t>
  </si>
  <si>
    <t>1802 Pharmacy Ave</t>
  </si>
  <si>
    <t>Fast Food,Restaurants,Southern,Chicken Wings,Chicken Shop,American (Traditional)</t>
  </si>
  <si>
    <t>52sY8-9al5LJi475nNJkyQ</t>
  </si>
  <si>
    <t>2715 W Peoria</t>
  </si>
  <si>
    <t>Fuku Burger</t>
  </si>
  <si>
    <t>Restaurants,Burgers,American (Traditional),Asian Fusion</t>
  </si>
  <si>
    <t>QpmotuTsf_nHT8RKViFMPQ</t>
  </si>
  <si>
    <t>3743 S Las Vegas Blvd, Ste 104</t>
  </si>
  <si>
    <t>168 Sushi Japan Buffet</t>
  </si>
  <si>
    <t>Buffets,Japanese,Asian Fusion,Sushi Bars,Restaurants</t>
  </si>
  <si>
    <t>HESQNQe96hb6heem0ji0xQ</t>
  </si>
  <si>
    <t>2366 Dundas Street W</t>
  </si>
  <si>
    <t>Pub Burgundy Lion</t>
  </si>
  <si>
    <t>Nightlife,Pubs,Breakfast &amp; Brunch,British,Restaurants,Bars</t>
  </si>
  <si>
    <t>o05HPzyrpcguxH9AL1Knvw</t>
  </si>
  <si>
    <t>2496 Rue Notre Dame O</t>
  </si>
  <si>
    <t>Petrossian Bar</t>
  </si>
  <si>
    <t>Tea Rooms,Food,Bars,Coffee &amp; Tea,French,Restaurants,Lounges,Wine Bars,Nightlife</t>
  </si>
  <si>
    <t>oJZNHz5UUVUgrZwVBVlpYw</t>
  </si>
  <si>
    <t>3600 S Las Vegas Blvd</t>
  </si>
  <si>
    <t>Dakao Sandwiches</t>
  </si>
  <si>
    <t>Vietnamese,Restaurants,Sandwiches</t>
  </si>
  <si>
    <t>zsQk990PubOHjr1YcLkQFw</t>
  </si>
  <si>
    <t>5700 W Spring Mountain Rd, #I</t>
  </si>
  <si>
    <t>OSS</t>
  </si>
  <si>
    <t>Beer Gardens,Nightlife,Bars,Hot Dogs,Comfort Food,Beer Bar,Restaurants,American (New)</t>
  </si>
  <si>
    <t>npqc1DO90A5TzavGmYyGhA</t>
  </si>
  <si>
    <t>910 Regent St</t>
  </si>
  <si>
    <t>Restaurants,Sports Bars,Bars,American (Traditional),Nightlife</t>
  </si>
  <si>
    <t>Bx7SDDMr5Y278PFIy0nsmQ</t>
  </si>
  <si>
    <t>211 E Warner Rd</t>
  </si>
  <si>
    <t>Pomelo</t>
  </si>
  <si>
    <t>Breakfast &amp; Brunch,American (New),Restaurants,Cocktail Bars,Bars,Pizza,Nightlife</t>
  </si>
  <si>
    <t>dThrFTK_bqo1woPvUgY70g</t>
  </si>
  <si>
    <t>7100 N 12th St, Bldg One</t>
  </si>
  <si>
    <t>Gorilla Sushi</t>
  </si>
  <si>
    <t>Asian Fusion,Sushi Bars,Japanese,Restaurants</t>
  </si>
  <si>
    <t>Fv4EXwV30rwGD2NzN1ekgA</t>
  </si>
  <si>
    <t>1801 E Tropicana Ave, Ste 2</t>
  </si>
  <si>
    <t>Postino Highland</t>
  </si>
  <si>
    <t>Italian,Bars,Nightlife,Wine Bars,Restaurants,Breakfast &amp; Brunch</t>
  </si>
  <si>
    <t>o86OGfW63bVqWkIrvxcEQQ</t>
  </si>
  <si>
    <t>4821 N Scottsdale Rd</t>
  </si>
  <si>
    <t>Sushi 86</t>
  </si>
  <si>
    <t>Restaurants,Sushi Bars</t>
  </si>
  <si>
    <t>LvnOhs9Udhyp5adF7Cq98g</t>
  </si>
  <si>
    <t>509 Prospect Ave</t>
  </si>
  <si>
    <t>The Asbury</t>
  </si>
  <si>
    <t>American (Traditional),Breakfast &amp; Brunch,Southern,Restaurants,American (New)</t>
  </si>
  <si>
    <t>byX9dKMcLA1CDdf3UeHDFg</t>
  </si>
  <si>
    <t>235 N Tryon St</t>
  </si>
  <si>
    <t>Original Pancake House</t>
  </si>
  <si>
    <t>dIZcPB3CtNjMn4O_p8QFxw</t>
  </si>
  <si>
    <t>1909 W Springfield Ave, Ste B</t>
  </si>
  <si>
    <t>Los Altos Ranch Market</t>
  </si>
  <si>
    <t>Food,Grocery,Mexican,Restaurants,Bakeries,Delis</t>
  </si>
  <si>
    <t>IiwgHkUbBt9Ha25H4dUtkw</t>
  </si>
  <si>
    <t>1602 E Roosevelt Rd</t>
  </si>
  <si>
    <t>The Outsider</t>
  </si>
  <si>
    <t>Modern European,Mediterranean,Restaurants,Nightlife,Wine Bars,British,Bars</t>
  </si>
  <si>
    <t>nJdNzQ5Z278gTCFJ4HQBLA</t>
  </si>
  <si>
    <t>15/16 George IV Bridge</t>
  </si>
  <si>
    <t>Chart House</t>
  </si>
  <si>
    <t>Venues &amp; Event Spaces,Restaurants,Seafood,American (Traditional),Nightlife,Steakhouses,Event Planning &amp; Services,Wine Bars,Bars</t>
  </si>
  <si>
    <t>7cLLZOdfsXqg1zqiK0HMIA</t>
  </si>
  <si>
    <t>7255 E McCormick Pkwy</t>
  </si>
  <si>
    <t>Presto Calzone Bakery</t>
  </si>
  <si>
    <t>Food,Desserts,Pizza,Bakeries,Restaurants</t>
  </si>
  <si>
    <t>gMUAn6xcuE-TbY1seFw_Ww</t>
  </si>
  <si>
    <t>7501 N Cimarron Rd, Ste 108</t>
  </si>
  <si>
    <t>Mikado Sushi</t>
  </si>
  <si>
    <t>XVS-zdj4Z6TihagZcZZ7pQ</t>
  </si>
  <si>
    <t>3125 S Alma School Rd</t>
  </si>
  <si>
    <t>Fresh Grill &amp; Bar</t>
  </si>
  <si>
    <t>Restaurants,American (New),Event Planning &amp; Services,Burgers,Caterers,Sandwiches,American (Traditional)</t>
  </si>
  <si>
    <t>X1Y2II3AYdoxa70nTTfUPQ</t>
  </si>
  <si>
    <t>3663 S Las Vegas Blvd, Ste 420</t>
  </si>
  <si>
    <t>Ki Modern Japanese + Bar</t>
  </si>
  <si>
    <t>478TIlfHXfT3wvww54QsPg</t>
  </si>
  <si>
    <t>181 Bay Street</t>
  </si>
  <si>
    <t>Saketini Japanese Sushi Bar and Lounge</t>
  </si>
  <si>
    <t>kUz5-7Nm-gzQAmvgvegbLg</t>
  </si>
  <si>
    <t>1120 S Dobson Rd</t>
  </si>
  <si>
    <t>Macayo's Mexican Restaurant</t>
  </si>
  <si>
    <t>yvqcZrHixuf_oIUW83xUcQ</t>
  </si>
  <si>
    <t>8245 W Sahara Ave</t>
  </si>
  <si>
    <t>Vegetarian Haven</t>
  </si>
  <si>
    <t>Vegan,Restaurants,Vegetarian</t>
  </si>
  <si>
    <t>yxdmX8dXk5Se9zJ4WAW1pw</t>
  </si>
  <si>
    <t>17 Baldwin Street</t>
  </si>
  <si>
    <t>Destiny</t>
  </si>
  <si>
    <t>Asian Fusion,Food,Coffee &amp; Tea,Restaurants,Taiwanese</t>
  </si>
  <si>
    <t>Bx3aKLDBOc91UmdQxSnTrw</t>
  </si>
  <si>
    <t>165 York Boulevard</t>
  </si>
  <si>
    <t>Chengdu Taste</t>
  </si>
  <si>
    <t>Restaurants,Szechuan,Chinese</t>
  </si>
  <si>
    <t>vbVJzKDhHlhMnKRpES5QzQ</t>
  </si>
  <si>
    <t>3950 Schiff Dr</t>
  </si>
  <si>
    <t>Takeda Thai</t>
  </si>
  <si>
    <t>2uRM8Et0uJVl8u1jSnmuKw</t>
  </si>
  <si>
    <t>10271 N Scottsdale Rd</t>
  </si>
  <si>
    <t>Burger Theory</t>
  </si>
  <si>
    <t>Beer Bar,Burgers,Bars,American (New),American (Traditional),Nightlife,Restaurants</t>
  </si>
  <si>
    <t>sZq-qUvoLgYxlDmIcxYWDg</t>
  </si>
  <si>
    <t>4401 E Mcdowell Rd</t>
  </si>
  <si>
    <t>Harbour Sixty</t>
  </si>
  <si>
    <t>4POPYEONJpkfhWOMx_PyGg</t>
  </si>
  <si>
    <t>{u'romantic': False, u'intimate': False, u'classy': False, u'hipster': False, u'touristy': False, u'trendy': False, u'upscale': True, u'casual': False}</t>
  </si>
  <si>
    <t>60 Harbour Street</t>
  </si>
  <si>
    <t>Valhalla Pub and Eatery</t>
  </si>
  <si>
    <t>Restaurants,Pubs,Scandinavian,Bars,Nightlife,Breakfast &amp; Brunch</t>
  </si>
  <si>
    <t>csp7yhSDFkjdEKKGG7n6NA</t>
  </si>
  <si>
    <t>317 S Church St</t>
  </si>
  <si>
    <t>Fat Tuesday</t>
  </si>
  <si>
    <t>Restaurants,American (Traditional),Bars,Nightlife</t>
  </si>
  <si>
    <t>-cBQKodqi77Q0vk-9iDvQA</t>
  </si>
  <si>
    <t>680 S Mill Ave</t>
  </si>
  <si>
    <t>Crackers &amp; Co Cafe</t>
  </si>
  <si>
    <t>Food,Desserts,Restaurants,Breakfast &amp; Brunch,American (Traditional)</t>
  </si>
  <si>
    <t>r6cTbsmg4MhdHJnKWwefVw</t>
  </si>
  <si>
    <t>1325 N Greenfield Rd, Ste 101</t>
  </si>
  <si>
    <t>Bouncy World</t>
  </si>
  <si>
    <t>Event Planning &amp; Services,Playgrounds,Venues &amp; Event Spaces,Pizza,Kids Activities,Juice Bars &amp; Smoothies,Food,Party &amp; Event Planning,Recreation Centers,Restaurants,Active Life</t>
  </si>
  <si>
    <t>kG4dBv7FYM7y5msCKb-wcg</t>
  </si>
  <si>
    <t>225 N Stephanie St</t>
  </si>
  <si>
    <t>Aroma Indian Cuisine</t>
  </si>
  <si>
    <t>Concord</t>
  </si>
  <si>
    <t>Restaurants,Indian,Seafood</t>
  </si>
  <si>
    <t>JYgoAQHdJWKPArQDvBEBng</t>
  </si>
  <si>
    <t>8455 Pit Stop Ct NW, Ste 150</t>
  </si>
  <si>
    <t>Taco Tontos</t>
  </si>
  <si>
    <t>WGkqfp1-3130v8xhCb3APg</t>
  </si>
  <si>
    <t>13321 Madison Ave</t>
  </si>
  <si>
    <t>Gaby Et Jules</t>
  </si>
  <si>
    <t>French,Specialty Food,Macarons,Restaurants,Food,Bakeries</t>
  </si>
  <si>
    <t>w2tr0PA0b3tg8pId0kjM-A</t>
  </si>
  <si>
    <t>5837 Forbes Ave</t>
  </si>
  <si>
    <t>CafÃ© Boulud</t>
  </si>
  <si>
    <t>Food,Desserts,Cafes,French,Restaurants</t>
  </si>
  <si>
    <t>9ET_RUNztevq4_OLAX80Gg</t>
  </si>
  <si>
    <t>60 Yorkville Avenue</t>
  </si>
  <si>
    <t>Pearl Harbourfront Chinese Cuisine</t>
  </si>
  <si>
    <t>Chinese,Noodles,Seafood,Restaurants,Dim Sum</t>
  </si>
  <si>
    <t>EhGPj8iJDIdaHnWg9d5BgA</t>
  </si>
  <si>
    <t>207 Queens Quay W, Suite 200, Queen's Quay Terminal</t>
  </si>
  <si>
    <t>Angara Indian Spice Grill</t>
  </si>
  <si>
    <t>Indian,Vegetarian,Restaurants,Middle Eastern</t>
  </si>
  <si>
    <t>ZJ0gQp0fcnIDiZv0m9--Gg</t>
  </si>
  <si>
    <t>4165 S Grand Canyon Dr, Ste 105</t>
  </si>
  <si>
    <t>Crazy Jim's</t>
  </si>
  <si>
    <t>Mediterranean,Greek,Breakfast &amp; Brunch,American (New),Restaurants,Sandwiches</t>
  </si>
  <si>
    <t>xzj6q131hJE59tBkhe3Gag</t>
  </si>
  <si>
    <t>4041 N 15th Ave</t>
  </si>
  <si>
    <t>Bars,Pubs,Sports Bars,Chicken Wings,Restaurants,Nightlife,American (Traditional)</t>
  </si>
  <si>
    <t>qyXWR6qZJ9eLVJW2s3_CVw</t>
  </si>
  <si>
    <t>16840 N 83rd Ave</t>
  </si>
  <si>
    <t>Margaritaville</t>
  </si>
  <si>
    <t>Arts &amp; Entertainment,Restaurants,American (Traditional),American (New),Caribbean,Music Venues,Cajun/Creole,Bars,Nightlife</t>
  </si>
  <si>
    <t>f6mQYyU_ga0DVRuRZhkmfQ</t>
  </si>
  <si>
    <t>Dos Reales</t>
  </si>
  <si>
    <t>X57f6FWZiwI1wOidPPhOrQ</t>
  </si>
  <si>
    <t>1407 N Prospect Ave</t>
  </si>
  <si>
    <t>Claim Jumper</t>
  </si>
  <si>
    <t>Seafood,American (Traditional),Restaurants,Steakhouses</t>
  </si>
  <si>
    <t>WKWxHzaMC2ZXCaGBscLppA</t>
  </si>
  <si>
    <t>3063 W Agua Fria Fwy</t>
  </si>
  <si>
    <t>Linda Modern Thai</t>
  </si>
  <si>
    <t>Restaurants,Asian Fusion,Thai</t>
  </si>
  <si>
    <t>yM7O2GNHs6L1qQ6lqVTb6A</t>
  </si>
  <si>
    <t>Shops At Don Mills, 11 Karl Fraser Road</t>
  </si>
  <si>
    <t>Pieology Pizzeria</t>
  </si>
  <si>
    <t>fP4sMlVw_MvyGNv4xeTGDA</t>
  </si>
  <si>
    <t>365 Hughes Center Dr, Ste 130</t>
  </si>
  <si>
    <t>Shawarma King</t>
  </si>
  <si>
    <t>Mediterranean,Falafel,Vegetarian,Middle Eastern,Restaurants</t>
  </si>
  <si>
    <t>3RHgRaCRPuLdJ6PLZL6MGA</t>
  </si>
  <si>
    <t>4312 W Cactus Rd, Ste 10</t>
  </si>
  <si>
    <t>RcAYhVDobQ9nE9qHUOOSsA</t>
  </si>
  <si>
    <t>960 N 54th St</t>
  </si>
  <si>
    <t>Cartwright's</t>
  </si>
  <si>
    <t>Steakhouses,American (New),Seafood,Gluten-Free,Barbeque,Restaurants</t>
  </si>
  <si>
    <t>j-JE8jELAHBbg6MKeAGanw</t>
  </si>
  <si>
    <t>6710 E Cave Creek Rd</t>
  </si>
  <si>
    <t>Swad</t>
  </si>
  <si>
    <t>Monona</t>
  </si>
  <si>
    <t>llKBbswD5XIb-kXFSCP9Tg</t>
  </si>
  <si>
    <t>6007 Monona Dr</t>
  </si>
  <si>
    <t>Chicken Shop,Fast Food,Chicken Wings,Restaurants,American (New),American (Traditional)</t>
  </si>
  <si>
    <t>v0bL0-frMFrvHz-5OgUczw</t>
  </si>
  <si>
    <t>1945 S Stapley Dr</t>
  </si>
  <si>
    <t>La Palette</t>
  </si>
  <si>
    <t>Restaurants,Desserts,Bars,Food,Nightlife,French</t>
  </si>
  <si>
    <t>dd3GZs6zW2t7BM0cbxAzvg</t>
  </si>
  <si>
    <t>492 Queen Street W</t>
  </si>
  <si>
    <t>Morcilla</t>
  </si>
  <si>
    <t>7z2x16M7IuG8KPfMsyVrKA</t>
  </si>
  <si>
    <t>3519 Butler St</t>
  </si>
  <si>
    <t>Mom's Fixins</t>
  </si>
  <si>
    <t>Restaurants,Desserts,Food,Southern</t>
  </si>
  <si>
    <t>t7jfo2Txq8CPqPz6F2KDBw</t>
  </si>
  <si>
    <t>15226 W Bell Road, Ste 100</t>
  </si>
  <si>
    <t>Nolen Kitchen</t>
  </si>
  <si>
    <t>Restaurants,Nightlife,Breakfast &amp; Brunch,Food,American (New),Bars,Desserts,Wine Bars</t>
  </si>
  <si>
    <t>QCUjHPu7OF_bqfjnehlQaQ</t>
  </si>
  <si>
    <t>2839 Selwyn Ave, Ste X</t>
  </si>
  <si>
    <t>Qing Hua</t>
  </si>
  <si>
    <t>taet5lzHXhUGGkPrWcfmsg</t>
  </si>
  <si>
    <t>1676 Avenue Lincoln</t>
  </si>
  <si>
    <t>Arts &amp; Entertainment,American (New),Burgers,American (Traditional),Restaurants,Nightlife,Music Venues</t>
  </si>
  <si>
    <t>ZxR9HNk0b7ZIq8kMiDEIDw</t>
  </si>
  <si>
    <t>4475 Paradise Rd</t>
  </si>
  <si>
    <t>Hong Kong Gourmet Buffet</t>
  </si>
  <si>
    <t>Ice Cream &amp; Frozen Yogurt,Seafood,Fast Food,Restaurants,Asian Fusion,Japanese,Chinese,Food,Sushi Bars,Buffets</t>
  </si>
  <si>
    <t>2GtIC6u4hVneccWfTlOxHQ</t>
  </si>
  <si>
    <t>Eat Fresh Be Healthy</t>
  </si>
  <si>
    <t>Italian,Restaurants,Indian</t>
  </si>
  <si>
    <t>nyM76RUyFzekHHmYEU-KBQ</t>
  </si>
  <si>
    <t>185 Dundas Street W</t>
  </si>
  <si>
    <t>City Smoke</t>
  </si>
  <si>
    <t>American (Traditional),Barbeque,Restaurants</t>
  </si>
  <si>
    <t>NcyEhCGBmPxyNROy0mLsFQ</t>
  </si>
  <si>
    <t>100 N Tryon St</t>
  </si>
  <si>
    <t>Moo Woo Korean BBQ</t>
  </si>
  <si>
    <t>Asian Fusion,Korean,Restaurants,Barbeque</t>
  </si>
  <si>
    <t>dWw7M_JsAVUprR86--89ZA</t>
  </si>
  <si>
    <t>5770 Centennial Center Blvd</t>
  </si>
  <si>
    <t>Fogo de ChÃ£o Brazilian Steakhouse</t>
  </si>
  <si>
    <t>Restaurants,Steakhouses,Brazilian,Seafood</t>
  </si>
  <si>
    <t>bMZBkFrTI6uSYQB6XYnvnw</t>
  </si>
  <si>
    <t>10975 Oval Park Dr, Ste D201</t>
  </si>
  <si>
    <t>Sakana Sushi &amp; Grill</t>
  </si>
  <si>
    <t>Sushi Bars,Restaurants,Asian Fusion,Japanese</t>
  </si>
  <si>
    <t>_reykENmCBh03iczpFAufg</t>
  </si>
  <si>
    <t>1853 S Power Rd</t>
  </si>
  <si>
    <t>Barroco</t>
  </si>
  <si>
    <t>Mediterranean,French,Restaurants,Spanish</t>
  </si>
  <si>
    <t>XI3iNUgChOfJk5ppjKVEQQ</t>
  </si>
  <si>
    <t>{u'romantic': True, u'intimate': True, u'classy': False, u'hipster': False, u'touristy': False, u'trendy': False, u'upscale': False, u'casual': False}</t>
  </si>
  <si>
    <t>312 Rue Saint-Paul O</t>
  </si>
  <si>
    <t>Como En Casa</t>
  </si>
  <si>
    <t>mES9E5K4HbYoPFXGv0pUuw</t>
  </si>
  <si>
    <t>565 Yonge Street</t>
  </si>
  <si>
    <t>Yama Izakaya</t>
  </si>
  <si>
    <t>Bars,Gastropubs,Sushi Bars,Teppanyaki,Tapas Bars,Asian Fusion,Nightlife,Tapas/Small Plates,Ramen,Japanese,Cocktail Bars,Restaurants</t>
  </si>
  <si>
    <t>1324 Central Ave</t>
  </si>
  <si>
    <t>Griddlecakes</t>
  </si>
  <si>
    <t>Sandwiches,Salad,Breakfast &amp; Brunch,Restaurants</t>
  </si>
  <si>
    <t>Se-co1eXBho5A4YwMfKMIQ</t>
  </si>
  <si>
    <t>6085 S Fort Apache, Ste 180</t>
  </si>
  <si>
    <t>Rainbow Club &amp; Casino</t>
  </si>
  <si>
    <t>Restaurants,Arts &amp; Entertainment,Casinos,American (New)</t>
  </si>
  <si>
    <t>hDlRzzxfVkVNjnveJ8sLmg</t>
  </si>
  <si>
    <t>122 S Water St</t>
  </si>
  <si>
    <t>Shuseki</t>
  </si>
  <si>
    <t>Restaurants,Japanese,Sushi Bars,Ramen</t>
  </si>
  <si>
    <t>i7__R4dmGUayzNB939Zm0A</t>
  </si>
  <si>
    <t>5115 W Spring Mountain Rd, Ste 117</t>
  </si>
  <si>
    <t>The Red Pot</t>
  </si>
  <si>
    <t>Seafood,Restaurants,Hot Pot,Chinese</t>
  </si>
  <si>
    <t>9_OPjioLbD9Q_zAeHfv6kw</t>
  </si>
  <si>
    <t>1375 E Tropicana Ave</t>
  </si>
  <si>
    <t>Sujeo</t>
  </si>
  <si>
    <t>Korean,Asian Fusion,Noodles,Restaurants</t>
  </si>
  <si>
    <t>k1mNR7eIi-UWVmj_t23Yog</t>
  </si>
  <si>
    <t>10 N Livingston St</t>
  </si>
  <si>
    <t>The Keg Steakhouse + Bar - Place Ville Marie</t>
  </si>
  <si>
    <t>Nightlife,Bars,Steakhouses,Restaurants,Seafood,French</t>
  </si>
  <si>
    <t>8xCiibfgqy-8xpCWEaguqg</t>
  </si>
  <si>
    <t>5 Place Ville Marie</t>
  </si>
  <si>
    <t>Pizza,Italian,Food,Event Planning &amp; Services,Caterers,Restaurants</t>
  </si>
  <si>
    <t>QBN_TcWQ1mZrzekFM4p0LA</t>
  </si>
  <si>
    <t>1730 S Val Vista Dr</t>
  </si>
  <si>
    <t>Streets of New York</t>
  </si>
  <si>
    <t>Restaurants,Pizza,Italian,Sandwiches</t>
  </si>
  <si>
    <t>QnfAHUr5-HTiaA5-va3glQ</t>
  </si>
  <si>
    <t>5135 S Fort Apache, Ste 35</t>
  </si>
  <si>
    <t>Nunthaporn's Thai Cuisine</t>
  </si>
  <si>
    <t>sUAJOwb1yFaSDreFADEO5Q</t>
  </si>
  <si>
    <t>17 W Main St</t>
  </si>
  <si>
    <t>The Improper Pig</t>
  </si>
  <si>
    <t>Korean,Barbeque,Bars,Sandwiches,Chicken Wings,Restaurants,Nightlife</t>
  </si>
  <si>
    <t>8rIDfnWHSo-K0Xb9Y1gjrA</t>
  </si>
  <si>
    <t>110 S Sharon Amity Rd</t>
  </si>
  <si>
    <t>D' Pinoy Joint</t>
  </si>
  <si>
    <t>Filipino,Restaurants</t>
  </si>
  <si>
    <t>xqbvqZHNyj2qExHdizzd0w</t>
  </si>
  <si>
    <t>6820 W Flamingo Rd, Ste A</t>
  </si>
  <si>
    <t>Golden Flower Chinese Cuisine</t>
  </si>
  <si>
    <t>TrN8HBHBL4-Tu7cXMDoopQ</t>
  </si>
  <si>
    <t>3315 E Russell Rd</t>
  </si>
  <si>
    <t>Bosa Donuts</t>
  </si>
  <si>
    <t>Donuts,Food,Coffee &amp; Tea,Restaurants</t>
  </si>
  <si>
    <t>Z2fCgJdvjhZVP34V86UKCg</t>
  </si>
  <si>
    <t>655 N Arizona Ave</t>
  </si>
  <si>
    <t>El Encanto DOS</t>
  </si>
  <si>
    <t>XpyYSWF-8xi_aZ67RUuk2Q</t>
  </si>
  <si>
    <t>1112 E Carefree Hwy</t>
  </si>
  <si>
    <t>Two Brothers Tap House and Brewery</t>
  </si>
  <si>
    <t>Breweries,Food,Restaurants,American (Traditional),Gastropubs</t>
  </si>
  <si>
    <t>IY09uHwNvznCUDoFZ_su3A</t>
  </si>
  <si>
    <t>Frijoles &amp; Frescas Grilled Tacos</t>
  </si>
  <si>
    <t>Caterers,Restaurants,Event Planning &amp; Services,Mexican</t>
  </si>
  <si>
    <t>DKXUkIrFnMUMF535gf-dPA</t>
  </si>
  <si>
    <t>4811 S Rainbow Blvd</t>
  </si>
  <si>
    <t>Vickie's Diner</t>
  </si>
  <si>
    <t>Restaurants,Cafes,Diners</t>
  </si>
  <si>
    <t>I8j1gHLKNJVN4dNVUOsedw</t>
  </si>
  <si>
    <t>{u'dessert': True, u'latenight': True, u'lunch': True, u'dinner': False, u'brunch': True, u'breakfast': True}</t>
  </si>
  <si>
    <t>1700 S Las Vegas Blvd</t>
  </si>
  <si>
    <t>Chicken Wings,Sports Bars,Restaurants,Nightlife,American (Traditional),Bars,Burgers</t>
  </si>
  <si>
    <t>V7nossAF0dFj_mSPYj6SSQ</t>
  </si>
  <si>
    <t>970 S Gilbert Rd</t>
  </si>
  <si>
    <t>Ginger Monkey</t>
  </si>
  <si>
    <t>American (New),Restaurants,Nightlife,Bars</t>
  </si>
  <si>
    <t>Dx4R3jlNBZly6VLTTYjLMQ</t>
  </si>
  <si>
    <t>135 W Ocotillo Rd</t>
  </si>
  <si>
    <t>Galanga Thai Eatery</t>
  </si>
  <si>
    <t>Vegetarian,Restaurants,Thai</t>
  </si>
  <si>
    <t>lG759ODx7tj6wbS7rYip1g</t>
  </si>
  <si>
    <t>8174 S Las Vegas Blvd, Ste 108</t>
  </si>
  <si>
    <t>Amuse Bouche</t>
  </si>
  <si>
    <t>Sandwiches,Restaurants,Modern European,French,Breakfast &amp; Brunch</t>
  </si>
  <si>
    <t>jSfnItqaOnEp2nenVF7fCg</t>
  </si>
  <si>
    <t>17058 W Bell Rd</t>
  </si>
  <si>
    <t>Evel Pie</t>
  </si>
  <si>
    <t>Nightlife,Restaurants,Bars,Pizza,Italian</t>
  </si>
  <si>
    <t>5keoVVM81g-nJw0Zdpl1nA</t>
  </si>
  <si>
    <t>{u'romantic': False, u'intimate': False, u'classy': False, u'hipster': True, u'divey': True, u'touristy': False, u'trendy': False, u'upscale': False, u'casual': True}</t>
  </si>
  <si>
    <t>508 Fremont St</t>
  </si>
  <si>
    <t>Beijing Noodle Cafe</t>
  </si>
  <si>
    <t>td-NOo-k4xhfVmO5X92uAg</t>
  </si>
  <si>
    <t>4130 S Sandhill Rd</t>
  </si>
  <si>
    <t>Sonic Drive-In</t>
  </si>
  <si>
    <t>American (Traditional),Restaurants,Fast Food</t>
  </si>
  <si>
    <t>On8O41uCKj1GfF1Bt4S2Lg</t>
  </si>
  <si>
    <t>{u'dessert': True, u'latenight': True, u'lunch': True, u'dinner': True, u'brunch': False, u'breakfast': True}</t>
  </si>
  <si>
    <t>4260 W Flamingo Rd</t>
  </si>
  <si>
    <t>The Tennessee Grill</t>
  </si>
  <si>
    <t>Restaurants,American (Traditional),Event Planning &amp; Services,Caterers</t>
  </si>
  <si>
    <t>VGhyoDJRrebP8ZKWx9L8Wg</t>
  </si>
  <si>
    <t>4220 W Summit Walk Ct, Ste 1202</t>
  </si>
  <si>
    <t>Salad,Italian,Nightlife,Restaurants,Bars,Wine Bars</t>
  </si>
  <si>
    <t>XdOxflXrlWRdL9IWzXC54Q</t>
  </si>
  <si>
    <t>6191 Centennial Center Blvd</t>
  </si>
  <si>
    <t>Le Bremner</t>
  </si>
  <si>
    <t>cVtpNvkn5e6DZ1HEZSSGTA</t>
  </si>
  <si>
    <t>361 Rue Saint-Paul Est</t>
  </si>
  <si>
    <t>Campagnolo</t>
  </si>
  <si>
    <t>Tapas/Small Plates,Restaurants,Italian</t>
  </si>
  <si>
    <t>oJSa5HCiZXKLXxggQmecEQ</t>
  </si>
  <si>
    <t>832 Dundas Street W</t>
  </si>
  <si>
    <t>Woodlands Vegetarian South Indian Kitchen</t>
  </si>
  <si>
    <t>GiDPLKtTfNHTb0koEWIz2g</t>
  </si>
  <si>
    <t>4980 W Ray Rd, Ste 10</t>
  </si>
  <si>
    <t>Benjamins Western Avenue Burger Bar</t>
  </si>
  <si>
    <t>Restaurants,Gastropubs,Burgers</t>
  </si>
  <si>
    <t>DiSARzaWBeNyB4oU047TcA</t>
  </si>
  <si>
    <t>900 Western Ave</t>
  </si>
  <si>
    <t>Stonetown</t>
  </si>
  <si>
    <t>Southern,Food,Seafood,Restaurants,Soul Food,Breakfast &amp; Brunch</t>
  </si>
  <si>
    <t>A7i_H252XydtrK7BUTvoog</t>
  </si>
  <si>
    <t>627 Prospect Ave E</t>
  </si>
  <si>
    <t>The Witchery By The Castle</t>
  </si>
  <si>
    <t>Hotels &amp; Travel,Restaurants,British</t>
  </si>
  <si>
    <t>Q0fcX_1wvdmffqEPa246rg</t>
  </si>
  <si>
    <t>352 Castlehill</t>
  </si>
  <si>
    <t>The Pizza Kitchen</t>
  </si>
  <si>
    <t>igU-mCXzyn-gmwSzJgeMEQ</t>
  </si>
  <si>
    <t>5270 S Fort Apache Rd, Ste 320</t>
  </si>
  <si>
    <t>Restaurants,Mediterranean,Southern,Sandwiches,Greek</t>
  </si>
  <si>
    <t>U1g7IHZcnRmOc2m3mvWNig</t>
  </si>
  <si>
    <t>1641 E Camelback Rd</t>
  </si>
  <si>
    <t>Customshop Handcrafted Food</t>
  </si>
  <si>
    <t>American (New),Restaurants,Seafood</t>
  </si>
  <si>
    <t>9_onoqwv9ZdItxc8OlUKAg</t>
  </si>
  <si>
    <t>1601 Elizabeth Ave</t>
  </si>
  <si>
    <t>Pier 54</t>
  </si>
  <si>
    <t>Burgers,Music Venues,Arts &amp; Entertainment,Nightlife,Restaurants,Mediterranean,American (New),Wine Bars,Food,Beer,Wine &amp; Spirits,Breakfast &amp; Brunch,Bars,Cocktail Bars,Italian,Lounges</t>
  </si>
  <si>
    <t>DjvpsmdtEvnyMk2vXxpc-w</t>
  </si>
  <si>
    <t>5394 S Lakeshore Dr</t>
  </si>
  <si>
    <t>Tomo Japanese Restaurant</t>
  </si>
  <si>
    <t>afuGFlekksBXZQnEvTMv3A</t>
  </si>
  <si>
    <t>9625 Yonge Street, Unit 1&amp;2</t>
  </si>
  <si>
    <t>Eatt Gourmet Bistro</t>
  </si>
  <si>
    <t>Soup,American (New),Vegetarian,Food Delivery Services,Event Planning &amp; Services,Vegan,Gluten-Free,Breakfast &amp; Brunch,French,Bakeries,Salad,Fast Food,Caterers,Sandwiches,Mediterranean,Personal Chefs,Food,Restaurants</t>
  </si>
  <si>
    <t>gjCmXkMNVE0JSk8puUwv6g</t>
  </si>
  <si>
    <t>7865 W Sahara Ave, Ste 104 &amp; 105</t>
  </si>
  <si>
    <t>Vila Algarve</t>
  </si>
  <si>
    <t>Portuguese,Seafood,French,Greek,Restaurants</t>
  </si>
  <si>
    <t>gh6__q2WXFuyN8gt6VAnWw</t>
  </si>
  <si>
    <t>6120 W Tropicana Ave, Ste A 11/12</t>
  </si>
  <si>
    <t>Sandwiches,Restaurants,Burgers,Pizza</t>
  </si>
  <si>
    <t>vsafIOqyblej4784tqbUhQ</t>
  </si>
  <si>
    <t>3217 E Shea Blvd</t>
  </si>
  <si>
    <t>Barrelhouse American Kitchen &amp; Cocktails</t>
  </si>
  <si>
    <t>2050 N Alma School Rd, Ste 8</t>
  </si>
  <si>
    <t>Ocean Prime</t>
  </si>
  <si>
    <t>American (New),Steakhouses,Cocktail Bars,Nightlife,Bars,Seafood,Restaurants</t>
  </si>
  <si>
    <t>tSJTbxhAO1tJMSdeTCiZwg</t>
  </si>
  <si>
    <t>{u'romantic': True, u'intimate': False, u'classy': False, u'hipster': False, u'divey': False, u'touristy': False, u'trendy': False, u'upscale': True, u'casual': False}</t>
  </si>
  <si>
    <t>5455 E High St</t>
  </si>
  <si>
    <t>Beautys Restaurant</t>
  </si>
  <si>
    <t>Montreal</t>
  </si>
  <si>
    <t>Breakfast &amp; Brunch,Diners,Delis,Restaurants</t>
  </si>
  <si>
    <t>ubOoMnnqm5w30gh_eRNxkA</t>
  </si>
  <si>
    <t>93 Avenue Du Mont-Royal W</t>
  </si>
  <si>
    <t>Okonomi House Restaurant</t>
  </si>
  <si>
    <t>PiLfiQYyDNgBaAvSL58cqg</t>
  </si>
  <si>
    <t>23 Charles Street W</t>
  </si>
  <si>
    <t>China King Restaurant</t>
  </si>
  <si>
    <t>Chinese,Seafood,Dim Sum,Restaurants</t>
  </si>
  <si>
    <t>7JR42RkKub9bsBSeXfAjew</t>
  </si>
  <si>
    <t>1050 W Ray Rd</t>
  </si>
  <si>
    <t>Karine's</t>
  </si>
  <si>
    <t>Vegan,Breakfast &amp; Brunch,Restaurants,Vegetarian</t>
  </si>
  <si>
    <t>ubDO6BYjnPSIZIpWxXGdlQ</t>
  </si>
  <si>
    <t>109 McCaul Street, Unit 32</t>
  </si>
  <si>
    <t>Tacos Tijuana</t>
  </si>
  <si>
    <t>Restaurants,Food Trucks,Mexican,Food,Tacos</t>
  </si>
  <si>
    <t>rbYh1ue3YpdOt1GIUs2YBg</t>
  </si>
  <si>
    <t>6710 W Thunderbird Rd</t>
  </si>
  <si>
    <t>Line Thai Restaurant</t>
  </si>
  <si>
    <t>Sun City</t>
  </si>
  <si>
    <t>PNzir9TtJAD7U41GwR98-w</t>
  </si>
  <si>
    <t>9805 W Bell Rd</t>
  </si>
  <si>
    <t>Restaurants,Steakhouses,Party &amp; Event Planning,Seafood,Event Planning &amp; Services</t>
  </si>
  <si>
    <t>Q2ZNaN3p8s_-XXjBWyY2qA</t>
  </si>
  <si>
    <t>145 Richmond Street W</t>
  </si>
  <si>
    <t>Spoonful</t>
  </si>
  <si>
    <t>Fwt0ia7H80q_mHLvrf1gzQ</t>
  </si>
  <si>
    <t>499 Main Street S</t>
  </si>
  <si>
    <t>Philly Steak Express</t>
  </si>
  <si>
    <t>Restaurants,Burgers,Sandwiches,Cheesesteaks,Pizza,Salad</t>
  </si>
  <si>
    <t>p5PRvPUhJrA-QHhm5xOU7Q</t>
  </si>
  <si>
    <t>6446 N Durango Rd</t>
  </si>
  <si>
    <t>Halo-Halo Kitchen</t>
  </si>
  <si>
    <t>Desserts,Nightlife,Food,Ice Cream &amp; Frozen Yogurt,Asian Fusion,Karaoke,Restaurants,Filipino</t>
  </si>
  <si>
    <t>vn5Ebwy-IdtJ6PQE6y7vaA</t>
  </si>
  <si>
    <t>3553 W Dunlap Ave</t>
  </si>
  <si>
    <t>Milagro Grill</t>
  </si>
  <si>
    <t>Restaurants,Mexican,Latin American</t>
  </si>
  <si>
    <t>OfITr0B8bZU3vukSQJIrWQ</t>
  </si>
  <si>
    <t>4280 E Indian School Rd, Ste 101</t>
  </si>
  <si>
    <t>Mexx32</t>
  </si>
  <si>
    <t>Cocktail Bars,Restaurants,Latin American,Nightlife,Mexican,Bars</t>
  </si>
  <si>
    <t>Mei Nung Beef Noodle House</t>
  </si>
  <si>
    <t>Taiwanese,Restaurants,Chinese</t>
  </si>
  <si>
    <t>hPTx2Y5e4Czbr21XcbDN8g</t>
  </si>
  <si>
    <t>3229 Highway 7 E, Unit 15</t>
  </si>
  <si>
    <t>Winking Lizard Tavern</t>
  </si>
  <si>
    <t>Restaurants,Bars,Sports Bars,Burgers,Nightlife,Chicken Wings</t>
  </si>
  <si>
    <t>EjBZKPyq_G9WMO01N8DnDw</t>
  </si>
  <si>
    <t>811 Huron Rd E</t>
  </si>
  <si>
    <t>Cadillac Ranch</t>
  </si>
  <si>
    <t>Barbeque,Steakhouses,Restaurants,Burgers</t>
  </si>
  <si>
    <t>WEoivlVObGE03PiWvVvXYA</t>
  </si>
  <si>
    <t>2000 E Rio Salado Pkwy, Ste 2105</t>
  </si>
  <si>
    <t>Thai Hut</t>
  </si>
  <si>
    <t>TQxMhEar6--Wj4Du8nRQsw</t>
  </si>
  <si>
    <t>101 E McDowell Rd</t>
  </si>
  <si>
    <t>KBP7x08WfD__BUoE4kY0lg</t>
  </si>
  <si>
    <t>4447 N 7th Ave</t>
  </si>
  <si>
    <t>North Harbor Club</t>
  </si>
  <si>
    <t>baVeDut9bOYwXef7CVgN2w</t>
  </si>
  <si>
    <t>100 N Harbor Pl, Ste H</t>
  </si>
  <si>
    <t>Prosperity Social Club</t>
  </si>
  <si>
    <t>Nightlife,Bars,Restaurants,Pubs,Breakfast &amp; Brunch</t>
  </si>
  <si>
    <t>Ur4eYOFq4qVLHkZJNmcqfQ</t>
  </si>
  <si>
    <t>1109 Starkweather Ave</t>
  </si>
  <si>
    <t>Harlem Restaurant</t>
  </si>
  <si>
    <t>Southern,Soul Food,Cajun/Creole,Restaurants</t>
  </si>
  <si>
    <t>Bo3dqwrjRbGFDf3S59HzDQ</t>
  </si>
  <si>
    <t>67 Richmond Street E</t>
  </si>
  <si>
    <t>Pita Bistro</t>
  </si>
  <si>
    <t>Beer,Wine &amp; Spirits,Juice Bars &amp; Smoothies,Restaurants,Middle Eastern,Food,Salad,Nightlife,Bars,Wine Bars,Mediterranean</t>
  </si>
  <si>
    <t>P7j_K9baGxWPlInbjn0OOg</t>
  </si>
  <si>
    <t>4740 S 48th St, Ste 111</t>
  </si>
  <si>
    <t>Ah Hai Sushi &amp; Grill</t>
  </si>
  <si>
    <t>xlb4QVFWB9CSPT7qNRn5xA</t>
  </si>
  <si>
    <t>831 S Cotton Ln, Ste F100</t>
  </si>
  <si>
    <t>Sahara Middle Eastern Restaurant</t>
  </si>
  <si>
    <t>Restaurants,Middle Eastern</t>
  </si>
  <si>
    <t>rhKzcgMm8CDhu7RZz_XxqQ</t>
  </si>
  <si>
    <t>1804 E Southern Ave, Ste 1</t>
  </si>
  <si>
    <t>Oregano's Pizza Bistro</t>
  </si>
  <si>
    <t>IT0IODInyhKbG4a_ka71MQ</t>
  </si>
  <si>
    <t>37645 Cave Creek Rd</t>
  </si>
  <si>
    <t>Tintoretto Restaurant and Bakery</t>
  </si>
  <si>
    <t>Gelato,Bakeries,Restaurants,Bagels,Italian,Food</t>
  </si>
  <si>
    <t>qABb9Wzdn51VcNHdp_Qhpg</t>
  </si>
  <si>
    <t>Tacos Kissi</t>
  </si>
  <si>
    <t>Sushi Bars,Restaurants,Seafood,Mexican</t>
  </si>
  <si>
    <t>G_mqw9nNYDFkwtCe5Jd8QA</t>
  </si>
  <si>
    <t>2720 W Bethany Home</t>
  </si>
  <si>
    <t>Pho Thang Cafe</t>
  </si>
  <si>
    <t>kXIJwryYY2xDHNnI7jz-WQ</t>
  </si>
  <si>
    <t>815 Superior Ave E</t>
  </si>
  <si>
    <t>Babystacks Cafe</t>
  </si>
  <si>
    <t>Restaurants,Breakfast &amp; Brunch,Cafes,American (Traditional),Filipino</t>
  </si>
  <si>
    <t>6fz0hnNIVpLF5v2NqJfA9w</t>
  </si>
  <si>
    <t>8090 Blue Diamond Rd, Ste 170</t>
  </si>
  <si>
    <t>Ryu Sushi &amp; Teppanyaki</t>
  </si>
  <si>
    <t>Japanese,Restaurants,Beer,Wine &amp; Spirits,Sushi Bars,Food</t>
  </si>
  <si>
    <t>gRMYm-CeEdjXtaQcVo8vsw</t>
  </si>
  <si>
    <t>2512 S Val Vista Dr, Ste 101</t>
  </si>
  <si>
    <t>Restaurants,Nightlife,Bars,Mexican</t>
  </si>
  <si>
    <t>y2e1DgIUBlERep7hrKz2-w</t>
  </si>
  <si>
    <t>15236 N Pima Rd</t>
  </si>
  <si>
    <t>Spring Rolls</t>
  </si>
  <si>
    <t>Thai,Sushi Bars,Asian Fusion,Chinese,Korean,Restaurants</t>
  </si>
  <si>
    <t>aCQbOhehLeej31x6EMY5eQ</t>
  </si>
  <si>
    <t>40 Dundas Street  W</t>
  </si>
  <si>
    <t>Patois Toronto</t>
  </si>
  <si>
    <t>Asian Fusion,Chinese,Caribbean,African,Restaurants</t>
  </si>
  <si>
    <t>N0l4hT7UCywbZ9UEZ1R9kQ</t>
  </si>
  <si>
    <t>794 Dundas Street W</t>
  </si>
  <si>
    <t>Fresh Millions Restaurant</t>
  </si>
  <si>
    <t>Restaurants,Salad,Sandwiches,American (New)</t>
  </si>
  <si>
    <t>Dp0iUK4yiLxQvV0CucHIVw</t>
  </si>
  <si>
    <t>6140 W Chandler Blvd, Ste 2</t>
  </si>
  <si>
    <t>Stephano's Greek &amp; Mediterranean Grill</t>
  </si>
  <si>
    <t>Lebanese,Mediterranean,Restaurants,Greek,Middle Eastern</t>
  </si>
  <si>
    <t>_0x7W6fizaPP76xNBxBLAQ</t>
  </si>
  <si>
    <t>6115 S Fort Apache Rd</t>
  </si>
  <si>
    <t>Giuseppes Bar &amp; Grille Las Vegas</t>
  </si>
  <si>
    <t>Italian,Screen Printing,Restaurants,Nightlife,Sports Bars,Printing Services,Bars,American (Traditional),Local Services</t>
  </si>
  <si>
    <t>CZF9Nm8CFY2R9ZhfwYIARQ</t>
  </si>
  <si>
    <t>6065 S Durango Dr</t>
  </si>
  <si>
    <t>Royal Cafe &amp; Creperie</t>
  </si>
  <si>
    <t>Restaurants,Creperies,Breakfast &amp; Brunch,Cafes</t>
  </si>
  <si>
    <t>88TyKo52CRajXHxWlS5eEQ</t>
  </si>
  <si>
    <t>131 Matthews Station St, Ste E</t>
  </si>
  <si>
    <t>Macayo's Mexican Table</t>
  </si>
  <si>
    <t>IMu-TDHot24Y0X7ESLxHyA</t>
  </si>
  <si>
    <t>6012 W Bell Rd</t>
  </si>
  <si>
    <t>Crust Pizzeria &amp; Ristorante</t>
  </si>
  <si>
    <t>VsHhy9ixEze-AxNYt6UxLA</t>
  </si>
  <si>
    <t>4727 E Bell Rd</t>
  </si>
  <si>
    <t>Bar 145</t>
  </si>
  <si>
    <t>Sandwiches,Gastropubs,Restaurants,Burgers</t>
  </si>
  <si>
    <t>713qzYFUK00yxwRyxsPt7Q</t>
  </si>
  <si>
    <t>100 E Erie St, Ste 130</t>
  </si>
  <si>
    <t>ZilzayEdyk70SoI-wruJbg</t>
  </si>
  <si>
    <t>895 Lawrence Avenue E</t>
  </si>
  <si>
    <t>Broken Yolk Cafe</t>
  </si>
  <si>
    <t>Restaurants,Breakfast &amp; Brunch,Coffee &amp; Tea,Food</t>
  </si>
  <si>
    <t>J3H6VSIgUTlACkb_HPFA8w</t>
  </si>
  <si>
    <t>2034 E Southern Ave</t>
  </si>
  <si>
    <t>BB King's Blues Club</t>
  </si>
  <si>
    <t>Jazz &amp; Blues,Southern,Restaurants,Nightlife,Arts &amp; Entertainment</t>
  </si>
  <si>
    <t>NlGDKsTOLKyHJ0mgS_gWJQ</t>
  </si>
  <si>
    <t>The Mirage, 3400 S Las Vegas Blvd</t>
  </si>
  <si>
    <t>J &amp; K Gourmet</t>
  </si>
  <si>
    <t>Chinese,Restaurants,Seafood</t>
  </si>
  <si>
    <t>4ps8XJFZWi9nNwiWUcycVA</t>
  </si>
  <si>
    <t>2540 S Val Vista Dr, Ste 106</t>
  </si>
  <si>
    <t>Soulfish Poke</t>
  </si>
  <si>
    <t>Specialty Food,Poke,Restaurants,Hawaiian,Japanese,Food</t>
  </si>
  <si>
    <t>B7qQmqD9H2UoOpShmHTfZw</t>
  </si>
  <si>
    <t>9500 S Eastern Ave, Ste 110</t>
  </si>
  <si>
    <t>Noodle Bar</t>
  </si>
  <si>
    <t>Japanese,Ramen,Italian,Restaurants,Noodles</t>
  </si>
  <si>
    <t>L6ZPG8lO1tMGmHimSjuEMg</t>
  </si>
  <si>
    <t>114 W Adams St, Ste C-103</t>
  </si>
  <si>
    <t>Fish N Bowl</t>
  </si>
  <si>
    <t>Asian Fusion,Seafood,Sushi Bars,Restaurants</t>
  </si>
  <si>
    <t>arv3T_av9OoVo3SvxV4TXw</t>
  </si>
  <si>
    <t>7225 S Durango Dr, Ste 105</t>
  </si>
  <si>
    <t>The Mission at Minder Binder</t>
  </si>
  <si>
    <t>Nightlife,Event Planning &amp; Services,Bars,Steakhouses,Arts &amp; Entertainment,Venues &amp; Event Spaces,Salad,Pizza,Burgers,Restaurants,Pubs,Music Venues</t>
  </si>
  <si>
    <t>bZ3-_GQZkHv5YI_zzqLNWA</t>
  </si>
  <si>
    <t>715 S Mcclintock Dr</t>
  </si>
  <si>
    <t>Nellie's Southern Kitchen</t>
  </si>
  <si>
    <t>Belmont</t>
  </si>
  <si>
    <t>Restaurants,Soul Food,Southern,Breakfast &amp; Brunch</t>
  </si>
  <si>
    <t>z6yxgJ8UW0UF7dJr65rC4w</t>
  </si>
  <si>
    <t>36 N Main St</t>
  </si>
  <si>
    <t>Brothers Italian Bistro</t>
  </si>
  <si>
    <t>Burgers,Pizza,Sandwiches,Restaurants</t>
  </si>
  <si>
    <t>h5qBxa_L-pIdNSOBQxTNGQ</t>
  </si>
  <si>
    <t>7575 S Rainbow Blvd</t>
  </si>
  <si>
    <t>Passage To India</t>
  </si>
  <si>
    <t>Food,Indian,Restaurants,Buffets</t>
  </si>
  <si>
    <t>KfxPrJ5PzgFRm2XltnbBLQ</t>
  </si>
  <si>
    <t>909 E Elliot Rd</t>
  </si>
  <si>
    <t>Aiello's Pizza</t>
  </si>
  <si>
    <t>Zja7ykq3icDzkN20XX6j1w</t>
  </si>
  <si>
    <t>2112 Murray Ave</t>
  </si>
  <si>
    <t>Poppy's Bagels &amp; More</t>
  </si>
  <si>
    <t>Food,Restaurants,Bagels,Breakfast &amp; Brunch,Delis</t>
  </si>
  <si>
    <t>ofpuVYCw6VCkybFVIdwYEQ</t>
  </si>
  <si>
    <t>2921 Providence Rd, Ste 102</t>
  </si>
  <si>
    <t>DÃ©lice Bistro</t>
  </si>
  <si>
    <t>Restaurants,Desserts,Modern European,Bakeries,Cafes,Coffee &amp; Tea,Breakfast &amp; Brunch,Food</t>
  </si>
  <si>
    <t>qMJyOW1FdPOf8sli8DIq_A</t>
  </si>
  <si>
    <t>690 S Mill Ave</t>
  </si>
  <si>
    <t>Food,Live/Raw Food,Juice Bars &amp; Smoothies,Restaurants,Vegan</t>
  </si>
  <si>
    <t>VoayviMR2sm4C0CSh_I8Nw</t>
  </si>
  <si>
    <t>1686 N Higley Rd, Ste 105</t>
  </si>
  <si>
    <t>Sandwiches,Salad,Restaurants,Vegetarian</t>
  </si>
  <si>
    <t>deuHIeaTY8ns_GZAxU5H9g</t>
  </si>
  <si>
    <t>9620 Las Vegas Blvd, Ste E5</t>
  </si>
  <si>
    <t>Creole Cajun Bistro</t>
  </si>
  <si>
    <t>Cajun/Creole,Southern,Soul Food,Nightlife,Restaurants,Seafood,Bars</t>
  </si>
  <si>
    <t>GYbkinu-02gQwxBAdIuGAA</t>
  </si>
  <si>
    <t>5070 S Gilbert Rd, Ste 400</t>
  </si>
  <si>
    <t>Chako</t>
  </si>
  <si>
    <t>Asian Fusion,Korean,Sushi Bars,Restaurants</t>
  </si>
  <si>
    <t>xYeLEIWbG0IBnMGU2mWUBg</t>
  </si>
  <si>
    <t>2190 McNicoll Avenue, Unit 112-113</t>
  </si>
  <si>
    <t>Go Raw Cafe</t>
  </si>
  <si>
    <t>Food,Restaurants,Juice Bars &amp; Smoothies,Vegan,Vegetarian</t>
  </si>
  <si>
    <t>w4QcDDG4mYyCg48BYE_Frg</t>
  </si>
  <si>
    <t>2910 Lake E Dr</t>
  </si>
  <si>
    <t>Mickey's Tavern</t>
  </si>
  <si>
    <t>Bars,Sandwiches,American (New),Pubs,Nightlife,Pizza,Restaurants</t>
  </si>
  <si>
    <t>C37hwsGUHn_3-il0ypeY-Q</t>
  </si>
  <si>
    <t>1524 Williamson St</t>
  </si>
  <si>
    <t>Guru Palace</t>
  </si>
  <si>
    <t>Restaurants,Buffets,Pakistani,Indian</t>
  </si>
  <si>
    <t>VoHTd4QkPGWXl6IGI72isQ</t>
  </si>
  <si>
    <t>2048 E Baseline Rd</t>
  </si>
  <si>
    <t>Times Square Neighborhood Italian Restaurant</t>
  </si>
  <si>
    <t>YOD9dXrnpu8HTRILpF0onw</t>
  </si>
  <si>
    <t>718 E Union Hills Dr</t>
  </si>
  <si>
    <t>Rudy's Burritos</t>
  </si>
  <si>
    <t>rPk01P-gHFZnBtRyfc7Wrg</t>
  </si>
  <si>
    <t>9221 E Baseline Rd</t>
  </si>
  <si>
    <t>JJ's Boulangerie</t>
  </si>
  <si>
    <t>Restaurants,Breakfast &amp; Brunch,Bakeries,Food</t>
  </si>
  <si>
    <t>RycZOiohghoI0Ssg2Qqgqw</t>
  </si>
  <si>
    <t>3655 Las Vegas Blvd S</t>
  </si>
  <si>
    <t>Northside Nathan's Pizza</t>
  </si>
  <si>
    <t>Italian,Restaurants,Sandwiches,Pizza</t>
  </si>
  <si>
    <t>Xs5MqC7-g0vc4nmWDtRZoQ</t>
  </si>
  <si>
    <t>7531 W Lake Mead Blvd, Ste 300</t>
  </si>
  <si>
    <t>KiKu Revolving Sushi</t>
  </si>
  <si>
    <t>Restaurants,Korean,Japanese,Sushi Bars,Food</t>
  </si>
  <si>
    <t>sAc5cKro8LKjIhzeLfl6Wg</t>
  </si>
  <si>
    <t>8190 W Union Hills Dr, Ste 155</t>
  </si>
  <si>
    <t>KamanaWana Hawaiian Treats</t>
  </si>
  <si>
    <t>Hawaiian,Desserts,Acai Bowls,Shaved Ice,Restaurants,Food,Ice Cream &amp; Frozen Yogurt</t>
  </si>
  <si>
    <t>WpzRURptZ2FIxBmJMl4MXA</t>
  </si>
  <si>
    <t>13825 N 19th Ave</t>
  </si>
  <si>
    <t>Daily Kitchen Modern Eatery and Rotisserie</t>
  </si>
  <si>
    <t>Breakfast &amp; Brunch,American (New),Restaurants</t>
  </si>
  <si>
    <t>YCEZLECK9IToE8Mysorbhw</t>
  </si>
  <si>
    <t>3645 S Town Center Dr, Ste 102</t>
  </si>
  <si>
    <t>Seafood City Supermarket</t>
  </si>
  <si>
    <t>Seafood Markets,Grocery,Food,Filipino,Ethnic Food,Restaurants,Specialty Food</t>
  </si>
  <si>
    <t>9XelmxS5q9tv7uClvjGqMg</t>
  </si>
  <si>
    <t>3890 S Maryland Pkwy</t>
  </si>
  <si>
    <t>Baja Miguel's</t>
  </si>
  <si>
    <t>Food,Restaurants,Mexican</t>
  </si>
  <si>
    <t>Oto60yDwk1z72WmfWEYrjg</t>
  </si>
  <si>
    <t>South Point Hotel &amp; Casino, 9777 S Las Vegas Blvd</t>
  </si>
  <si>
    <t>Glass Nickel Pizza</t>
  </si>
  <si>
    <t>Food,Pasta Shops,Gluten-Free,Food Delivery Services,Pizza,Sandwiches,Italian,Restaurants,Specialty Food</t>
  </si>
  <si>
    <t>v3AS5LGeV2Si4nOHZ7lgxQ</t>
  </si>
  <si>
    <t>2916 Atwood Ave</t>
  </si>
  <si>
    <t>The Mint Ultra Lounge</t>
  </si>
  <si>
    <t>Champagne Bars,Dance Clubs,Bars,Event Planning &amp; Services,Lounges,Venues &amp; Event Spaces,Asian Fusion,Restaurants,Nightlife</t>
  </si>
  <si>
    <t>Wpd_2mn5d792KgPZUOOMHQ</t>
  </si>
  <si>
    <t>7373 E Camelback Rd</t>
  </si>
  <si>
    <t>Bowlology</t>
  </si>
  <si>
    <t>Poke,Acai Bowls,Live/Raw Food,Restaurants,Food,Juice Bars &amp; Smoothies</t>
  </si>
  <si>
    <t>_JbuDLG7SFEtiCVDT1M0CQ</t>
  </si>
  <si>
    <t>10870 W Charleston Blvd, Ste 140</t>
  </si>
  <si>
    <t>Nightlife,Mexican,Restaurants,Bars</t>
  </si>
  <si>
    <t>x7RRLRKyKdME9X3GuR5-5w</t>
  </si>
  <si>
    <t>15565 W Bell Rd</t>
  </si>
  <si>
    <t>Milo's Cellar</t>
  </si>
  <si>
    <t>American (New),Wine Bars,Restaurants,Bars,Nightlife</t>
  </si>
  <si>
    <t>tY8iEZkq0ZloRgvHgpYHtQ</t>
  </si>
  <si>
    <t>538 Nevada Hwy</t>
  </si>
  <si>
    <t>Pink Pony</t>
  </si>
  <si>
    <t>Sandwiches,Restaurants,Steakhouses,Comfort Food,Gastropubs,American (New)</t>
  </si>
  <si>
    <t>DQXz0VTP6n14gKrop8xVvw</t>
  </si>
  <si>
    <t>3831 N Scottsdale Rd</t>
  </si>
  <si>
    <t>Wimpy's</t>
  </si>
  <si>
    <t>Burgers,Breakfast &amp; Brunch,Food,Restaurants</t>
  </si>
  <si>
    <t>TAEMcgLcCLebzn8Jd3nVRw</t>
  </si>
  <si>
    <t>171 W Centennial Pkwy, Ste 101</t>
  </si>
  <si>
    <t>Woodlands</t>
  </si>
  <si>
    <t>Indian,Restaurants,Vegetarian</t>
  </si>
  <si>
    <t>JQ4E1Im1dHMpDa1s4vJMoQ</t>
  </si>
  <si>
    <t>7128 Albemarle Rd</t>
  </si>
  <si>
    <t>I-Naba</t>
  </si>
  <si>
    <t>OiqDNSdnchr8zQhiMSInLQ</t>
  </si>
  <si>
    <t>3210 S Decatur Blvd, Ste 104</t>
  </si>
  <si>
    <t>Martorano's</t>
  </si>
  <si>
    <t>NRn6yqCq3yAh7NtKBt79xQ</t>
  </si>
  <si>
    <t>Rio All-Suite Hotel &amp; Casino, 3700 W Flamingo Road</t>
  </si>
  <si>
    <t>Main Deli Steak House</t>
  </si>
  <si>
    <t>Restaurants,Sandwiches,Delis</t>
  </si>
  <si>
    <t>f-GwGqmGJ17F6w5CXcZkSg</t>
  </si>
  <si>
    <t>3864 Saint-Laurent Boulevard</t>
  </si>
  <si>
    <t>Chicken Wings,Pubs,Bars,Nightlife,American (Traditional),Restaurants,Sports Bars</t>
  </si>
  <si>
    <t>t6w--u6k-SZP2g0QvQIWuw</t>
  </si>
  <si>
    <t>1617 W Warner Rd</t>
  </si>
  <si>
    <t>ToquÃ©</t>
  </si>
  <si>
    <t>Canadian (New),Restaurants,French</t>
  </si>
  <si>
    <t>mnn--vaYHtNyBNYFYBFIog</t>
  </si>
  <si>
    <t>900 Place Jean-Paul-Riopelle</t>
  </si>
  <si>
    <t>L'Orignal</t>
  </si>
  <si>
    <t>D7CnTsm8SCmbQghz1ioPdw</t>
  </si>
  <si>
    <t>479 Rue Saint-Alexis</t>
  </si>
  <si>
    <t>Pho Annie 2</t>
  </si>
  <si>
    <t>YYU_E5ASIuS6HHUu8Kv-Xg</t>
  </si>
  <si>
    <t>5651 S Grand Canyon, Ste 100</t>
  </si>
  <si>
    <t>Tina's Filipino Cuisine</t>
  </si>
  <si>
    <t>Cpb142L849ilMzgiSR4a0w</t>
  </si>
  <si>
    <t>7720 S Jones Blvd, Ste 105</t>
  </si>
  <si>
    <t>American (Traditional),Kosher,Creperies,Breakfast &amp; Brunch,Restaurants</t>
  </si>
  <si>
    <t>NI3xvN6p0qhvUkKirbKokA</t>
  </si>
  <si>
    <t>4736 Sharon Rd</t>
  </si>
  <si>
    <t>Pizzaiolo Primo</t>
  </si>
  <si>
    <t>Bars,Pizza,Italian,Wine Bars,Restaurants,Nightlife</t>
  </si>
  <si>
    <t>AKQbrvRBZvU5kB9Ut4gVkg</t>
  </si>
  <si>
    <t>8 Market Sq</t>
  </si>
  <si>
    <t>Market Cafe Vdara</t>
  </si>
  <si>
    <t>Food,Cafes,Restaurants,Juice Bars &amp; Smoothies,Breakfast &amp; Brunch</t>
  </si>
  <si>
    <t>CCVh8YKdN3c-WgqEbzya3A</t>
  </si>
  <si>
    <t>2600 W Harmon Ave</t>
  </si>
  <si>
    <t>Habaneros Taco Grill</t>
  </si>
  <si>
    <t>Tacos,Restaurants,Mexican,Fast Food</t>
  </si>
  <si>
    <t>ak-f8IV0ZdDeI4oYnjA1Pw</t>
  </si>
  <si>
    <t>4225 S Fort Apache Rd</t>
  </si>
  <si>
    <t>Blaze Fast-Fire'd Pizza</t>
  </si>
  <si>
    <t>Fast Food,Gluten-Free,Salad,Pizza,Restaurants</t>
  </si>
  <si>
    <t>Rjkda__H64ILwIvaccVyLg</t>
  </si>
  <si>
    <t>1750 Camden Rd</t>
  </si>
  <si>
    <t>Little Buddha Restaurant &amp; Sushi Bar</t>
  </si>
  <si>
    <t>Restaurants,Asian Fusion,Chinese,Sushi Bars</t>
  </si>
  <si>
    <t>9WAnQD1nj1j3zLZ7ONtvfQ</t>
  </si>
  <si>
    <t>The Palms Casino Resort, 4321 W Flamingo  Rd</t>
  </si>
  <si>
    <t>Richi's Diner</t>
  </si>
  <si>
    <t>Italian,Mediterranean,American (Traditional),Greek,Restaurants</t>
  </si>
  <si>
    <t>oRRU93M-gYqcnes16GuZTw</t>
  </si>
  <si>
    <t>15609 W Bell Rd</t>
  </si>
  <si>
    <t>Moishe's Steakhouse</t>
  </si>
  <si>
    <t>MjWwjPErWyFU9nv6NQKYgA</t>
  </si>
  <si>
    <t>3961 Boulevard St-Laurent</t>
  </si>
  <si>
    <t>Treehouse Whiskey &amp; Fork</t>
  </si>
  <si>
    <t>Whiskey Bars,Food,Restaurants,Nightlife,Bars,American (New)</t>
  </si>
  <si>
    <t>24UDZTAMDUaugpkchFk60w</t>
  </si>
  <si>
    <t>4423 Sharon Rd</t>
  </si>
  <si>
    <t>Jack Astor's Bar &amp; Grill</t>
  </si>
  <si>
    <t>Restaurants,American (New),Pubs,Canadian (New),Bars,Burgers,Nightlife,Sports Bars</t>
  </si>
  <si>
    <t>vqgfQqPiLw6ghdVgpZ_vJQ</t>
  </si>
  <si>
    <t>10 Dundas Street East</t>
  </si>
  <si>
    <t>Fleming's Prime Steakhouse &amp; Wine Bar</t>
  </si>
  <si>
    <t>North Scottsdale</t>
  </si>
  <si>
    <t>Restaurants,Wine Bars,Seafood,Bars,Nightlife,Steakhouses</t>
  </si>
  <si>
    <t>tCJGEQVqjELLYv3fPNX5Rw</t>
  </si>
  <si>
    <t>20753 N Pima Rd</t>
  </si>
  <si>
    <t>Lin's Grand Buffet</t>
  </si>
  <si>
    <t>Restaurants,Seafood,Buffets,Chinese</t>
  </si>
  <si>
    <t>jlcnzJ_0Sr2w3l7Z9HaVow</t>
  </si>
  <si>
    <t>3955 East Baseline Rd</t>
  </si>
  <si>
    <t>Barrio Urbano</t>
  </si>
  <si>
    <t>c0F2t2j9MJ2gUBUPky-dqw</t>
  </si>
  <si>
    <t>5632 N 7th St</t>
  </si>
  <si>
    <t>Fresh Wasabi Sushi &amp; Grill</t>
  </si>
  <si>
    <t>Restaurants,Japanese,Desserts,Sushi Bars,Food</t>
  </si>
  <si>
    <t>WKz2Jmmt1B_VbHlAbfQNzQ</t>
  </si>
  <si>
    <t>13732 W Bell Rd, Ste 2</t>
  </si>
  <si>
    <t>Habanero's</t>
  </si>
  <si>
    <t>mJFdBXviC-1YRtY51XnS6A</t>
  </si>
  <si>
    <t>10392 N Scottsdale Rd, Ste 103</t>
  </si>
  <si>
    <t>Luma</t>
  </si>
  <si>
    <t>Lounges,Religious Organizations,Canadian (New),Nightlife,American (New),Bars,Restaurants,Wine Bars</t>
  </si>
  <si>
    <t>UJevx59U-bi6fRADCSa7LQ</t>
  </si>
  <si>
    <t>350 King Street W</t>
  </si>
  <si>
    <t>American (Traditional),Restaurants,Chicken Wings,American (New),Bars,Sports Bars,Nightlife</t>
  </si>
  <si>
    <t>nXNv6jvbj7sl50w7NL6KlQ</t>
  </si>
  <si>
    <t>7401 E Frank Lloyd Wright Blvd</t>
  </si>
  <si>
    <t>8J55FMsOXei4Xh1jHSpElw</t>
  </si>
  <si>
    <t>2470 W Happy Valley Rd</t>
  </si>
  <si>
    <t>Ginban Sushi</t>
  </si>
  <si>
    <t>Food,Japanese,Restaurants,Specialty Food,Sushi Bars</t>
  </si>
  <si>
    <t>ivAe-BA1y3DOyRUKHdPnQA</t>
  </si>
  <si>
    <t>3941 E Chandler Blvd, Ste 107</t>
  </si>
  <si>
    <t>The Olive Mediterranean Grill</t>
  </si>
  <si>
    <t>Bars,Mediterranean,Restaurants,Nightlife,Hookah Bars</t>
  </si>
  <si>
    <t>9d36_PI9Fh7kZ-Pybr2QiA</t>
  </si>
  <si>
    <t>3850 E Sunset Rd, Ste D</t>
  </si>
  <si>
    <t>Khun Chai Thai Restaurant</t>
  </si>
  <si>
    <t>Thai,Beer,Wine &amp; Spirits,Food Delivery Services,Food,Restaurants</t>
  </si>
  <si>
    <t>hT86CbF0p75wKqgAEbWVrA</t>
  </si>
  <si>
    <t>3650 S Decatur Blvd, Ste 1</t>
  </si>
  <si>
    <t>Restaurants,Barbeque,American (Traditional),Steakhouses,Nightlife,Bars</t>
  </si>
  <si>
    <t>Z7nGSKvjmHNRkXtoMxA3Jw</t>
  </si>
  <si>
    <t>2501 W Happy Valley Rd</t>
  </si>
  <si>
    <t>24 Seven Cafe</t>
  </si>
  <si>
    <t>American (Traditional),Cafes,Breakfast &amp; Brunch,Restaurants</t>
  </si>
  <si>
    <t>BOMgSyi4-TYAnjVn3m0z3A</t>
  </si>
  <si>
    <t>Nando's Mexican Cafe</t>
  </si>
  <si>
    <t>SAae44V24aD7y_HpgxjhPA</t>
  </si>
  <si>
    <t>6715 E McDowell Rd</t>
  </si>
  <si>
    <t>Nightlife,Bars,American (Traditional),Sports Bars,Restaurants,Canadian (New),Burgers</t>
  </si>
  <si>
    <t>Dv0OHpQSL4hOGl2KAEVvlA</t>
  </si>
  <si>
    <t>144 Front Street West</t>
  </si>
  <si>
    <t>New Day Cafe</t>
  </si>
  <si>
    <t>Restaurants,American (New),Burgers,Breakfast &amp; Brunch,American (Traditional)</t>
  </si>
  <si>
    <t>Yn-8zix5_blucvZo3G8kPw</t>
  </si>
  <si>
    <t>467 E Silverado Ranch Blvd, Ste 100</t>
  </si>
  <si>
    <t>American (Traditional),Food,Burgers,Restaurants,Sandwiches,Steakhouses</t>
  </si>
  <si>
    <t>X075p7boJU1j1JNHUj5UQQ</t>
  </si>
  <si>
    <t>{u'dessert': True, u'latenight': True, u'lunch': True, u'dinner': True, u'brunch': True, u'breakfast': True}</t>
  </si>
  <si>
    <t>129 Fremont St</t>
  </si>
  <si>
    <t>Stacks Kitchen</t>
  </si>
  <si>
    <t>Breakfast &amp; Brunch,Restaurants,Food</t>
  </si>
  <si>
    <t>Mkn4eaV7pVcat5PQ0U-4Qw</t>
  </si>
  <si>
    <t>11100 Monroe Rd</t>
  </si>
  <si>
    <t>Society Lounge</t>
  </si>
  <si>
    <t>Lounges,Nightlife,Tapas Bars,Jazz &amp; Blues,Bars,Arts &amp; Entertainment,Restaurants</t>
  </si>
  <si>
    <t>o4HbgQnUkYnTLsbb6K5hjg</t>
  </si>
  <si>
    <t>2063 E 4th St</t>
  </si>
  <si>
    <t>Mediterranean Cafe</t>
  </si>
  <si>
    <t>oezMXnkdUQMuMH7RuKaiyw</t>
  </si>
  <si>
    <t>625 State St</t>
  </si>
  <si>
    <t>Yellowtail Sushi &amp; Steak</t>
  </si>
  <si>
    <t>Nightlife,Restaurants,Bars,Sushi Bars,Steakhouses</t>
  </si>
  <si>
    <t>XqRY9T8s0JhdehfSmXhCxw</t>
  </si>
  <si>
    <t>18255 N 83rd Ave</t>
  </si>
  <si>
    <t>Big In Japan</t>
  </si>
  <si>
    <t>Bars,Japanese,Restaurants,Nightlife</t>
  </si>
  <si>
    <t>mqSQ88UysxPX5hV7y2-MTA</t>
  </si>
  <si>
    <t>4175 Boulevard Saint-Laurent</t>
  </si>
  <si>
    <t>XDYCIRENiT2doRZgwNJ3SA</t>
  </si>
  <si>
    <t>4190 S Rainbow Blvd, Ste 1</t>
  </si>
  <si>
    <t>Chako Barbeque</t>
  </si>
  <si>
    <t>Restaurants,Japanese,Korean</t>
  </si>
  <si>
    <t>Q8EwiqPZiheEQH0S66THEg</t>
  </si>
  <si>
    <t>163 York Boulevard</t>
  </si>
  <si>
    <t>Fran's Filling Station</t>
  </si>
  <si>
    <t>Restaurants,American (New),American (Traditional),Sandwiches</t>
  </si>
  <si>
    <t>bcTeQtSdHW5pyLjXz05QEg</t>
  </si>
  <si>
    <t>2410 Park Rd</t>
  </si>
  <si>
    <t>Vermont Sandwich Co</t>
  </si>
  <si>
    <t>Caterers,Restaurants,Sandwiches,Event Planning &amp; Services</t>
  </si>
  <si>
    <t>MbdUXJ-I0dKIrqgfqm1SWQ</t>
  </si>
  <si>
    <t>8880 E Via Linda, Ste 104</t>
  </si>
  <si>
    <t>Heirloom Restaurant</t>
  </si>
  <si>
    <t>Sandwiches,Salad,American (New),Restaurants</t>
  </si>
  <si>
    <t>80omysuPKac8zn1PfRnQRQ</t>
  </si>
  <si>
    <t>8470 Bellhaven Blvd</t>
  </si>
  <si>
    <t>Local Bar + Kitchen</t>
  </si>
  <si>
    <t>Restaurants,American (New),Nightlife,Burgers,Breakfast &amp; Brunch,Bars</t>
  </si>
  <si>
    <t>zuUWG7OdMv6awFRYhEYT5Q</t>
  </si>
  <si>
    <t>1515 E Carson St</t>
  </si>
  <si>
    <t>Silk Elephant</t>
  </si>
  <si>
    <t>Thai,Restaurants,Tapas Bars</t>
  </si>
  <si>
    <t>NcNzTKVatkbRkD_G8A891A</t>
  </si>
  <si>
    <t>1712 Murray Ave</t>
  </si>
  <si>
    <t>Sandwiches,Burgers,Food,Restaurants,Food Trucks,Salad</t>
  </si>
  <si>
    <t>E0OKctOhZpUQgwUUBc_RwA</t>
  </si>
  <si>
    <t>4830 Blue Diamond Rd, Ste 130</t>
  </si>
  <si>
    <t>China Hot Wok</t>
  </si>
  <si>
    <t>Noodles,Food,Seafood,Chinese,Specialty Food,Ethnic Food,Restaurants</t>
  </si>
  <si>
    <t>8FUzCm4Q13MJMX7N6ftmQw</t>
  </si>
  <si>
    <t>7121 W Craig Rd, Ste 112</t>
  </si>
  <si>
    <t>Napa on Providence</t>
  </si>
  <si>
    <t>Italian,Food,Restaurants,Beer,Wine &amp; Spirits,American (New)</t>
  </si>
  <si>
    <t>Ava9H-t4scVmP7u_onh7pg</t>
  </si>
  <si>
    <t>110 Perrin Pl</t>
  </si>
  <si>
    <t>The Harp Pub</t>
  </si>
  <si>
    <t>Sports Bars,Nightlife,Irish Pub,Pubs,Irish,Bars,Restaurants</t>
  </si>
  <si>
    <t>j9cVHTAIkliYQp4XoVcsnQ</t>
  </si>
  <si>
    <t>1744 S Val Vista Dr</t>
  </si>
  <si>
    <t>Dragon Express</t>
  </si>
  <si>
    <t>Chinese,Imported Food,Soup,Ethnic Food,Restaurants,Desserts,Specialty Food,Food</t>
  </si>
  <si>
    <t>9ibMbke1qYbmhJ2Qf3tWfA</t>
  </si>
  <si>
    <t>1125 W Baseline Rd</t>
  </si>
  <si>
    <t>First Watch - Breakfast, Brunch &amp; Lunch</t>
  </si>
  <si>
    <t>Restaurants,Cafes,Breakfast &amp; Brunch,Sandwiches,American (Traditional)</t>
  </si>
  <si>
    <t>omU26JKzbqXhugm0O2U1mA</t>
  </si>
  <si>
    <t>61 W Thomas Rd</t>
  </si>
  <si>
    <t>Pork &amp; Beans</t>
  </si>
  <si>
    <t>Restaurants,Barbeque,Event Planning &amp; Services,Bars,Nightlife,American (Traditional),Beer Bar,Caterers</t>
  </si>
  <si>
    <t>lqHk6vmnSoTaZwMLSfq1MA</t>
  </si>
  <si>
    <t>136 6th St</t>
  </si>
  <si>
    <t>Darbar</t>
  </si>
  <si>
    <t>Indian,Restaurants,Middle Eastern</t>
  </si>
  <si>
    <t>OatOHmJMq8b44cdz6L2N9A</t>
  </si>
  <si>
    <t>2027 Boulevard Saint-Laurent</t>
  </si>
  <si>
    <t>Ta'Carbon</t>
  </si>
  <si>
    <t>4VPjBVJKcxDpr00OMwxSww</t>
  </si>
  <si>
    <t>5834 W Camelback Rd</t>
  </si>
  <si>
    <t>Cafe Belle Madeleine</t>
  </si>
  <si>
    <t>Bakeries,Cafes,Restaurants,Food</t>
  </si>
  <si>
    <t>jbbFSVdIrac2QBuSV-NBLw</t>
  </si>
  <si>
    <t>Mucha Lucha Taco Shop</t>
  </si>
  <si>
    <t>lENkF6Cgd9WzUDBcuZcAPA</t>
  </si>
  <si>
    <t>7620 E McKellips Rd</t>
  </si>
  <si>
    <t>Zella's Pizza &amp; Cheesesteaks</t>
  </si>
  <si>
    <t>Cheesesteaks,Restaurants,Burgers,Pizza</t>
  </si>
  <si>
    <t>wc8OIBX3scjxuGOokPy_PA</t>
  </si>
  <si>
    <t>4984 S Power Rd, Ste 103</t>
  </si>
  <si>
    <t>Primarily Prime Rib Restaurant</t>
  </si>
  <si>
    <t>Restaurants,Food,Steakhouses</t>
  </si>
  <si>
    <t>iUg-giEl5nINQoc6yau5yQ</t>
  </si>
  <si>
    <t>Babalu Tapas &amp; Tacos</t>
  </si>
  <si>
    <t>Cuban,Latin American,Restaurants,Tapas/Small Plates,Mexican,Tapas Bars</t>
  </si>
  <si>
    <t>TxQBdyDktZSk1KVTWh71dw</t>
  </si>
  <si>
    <t>1511 E Blvd</t>
  </si>
  <si>
    <t>IHOP</t>
  </si>
  <si>
    <t>South Las Vegas</t>
  </si>
  <si>
    <t>Restaurants,American (New),Breakfast &amp; Brunch,American (Traditional)</t>
  </si>
  <si>
    <t>FtaTjyMUIY457tPJahjg1A</t>
  </si>
  <si>
    <t>7490 S Las Vegas Blvd</t>
  </si>
  <si>
    <t>Haberdish</t>
  </si>
  <si>
    <t>Restaurants,Bars,Nightlife,Salad,Southern,Cocktail Bars</t>
  </si>
  <si>
    <t>QvxBnMcBPP1z_NAIYCqqdA</t>
  </si>
  <si>
    <t>3106 N Davidson St</t>
  </si>
  <si>
    <t>White Brick Kitchen</t>
  </si>
  <si>
    <t>Restaurants,Comfort Food</t>
  </si>
  <si>
    <t>aRqxT28Tdz2aDiZ7Vkyejw</t>
  </si>
  <si>
    <t>641 Bloor Street W</t>
  </si>
  <si>
    <t>Taza A Lebanese Grill</t>
  </si>
  <si>
    <t>Restaurants,Middle Eastern,Mediterranean</t>
  </si>
  <si>
    <t>J4jxIxv_vgmWHCajos_B8w</t>
  </si>
  <si>
    <t>1400 W 6th St</t>
  </si>
  <si>
    <t>Famous Ray's Pizza</t>
  </si>
  <si>
    <t>DZfFFSVFVJVxs3vfFVVf0w</t>
  </si>
  <si>
    <t>350 E Bell Rd</t>
  </si>
  <si>
    <t>Carlos O'Brien's - Phoenix</t>
  </si>
  <si>
    <t>Salad,Mexican,Restaurants,Food,Desserts</t>
  </si>
  <si>
    <t>YM-nYIHd99qUt9n62AxIAg</t>
  </si>
  <si>
    <t>1133 E Northern Ave</t>
  </si>
  <si>
    <t>Kiu Japanese Restaurant</t>
  </si>
  <si>
    <t>Ramen,Asian Fusion,Sushi Bars,Restaurants,Tapas/Small Plates,Japanese</t>
  </si>
  <si>
    <t>Ro-_PAzq-Rdxl5JhM3WmoA</t>
  </si>
  <si>
    <t>169 Enterprise Boulevard, 2nd Floor</t>
  </si>
  <si>
    <t>Luke's of Chicago's</t>
  </si>
  <si>
    <t>Sandwiches,Burgers,Italian,Hot Dogs,Restaurants</t>
  </si>
  <si>
    <t>-raUM9T-1dKPiB5_vRmFYA</t>
  </si>
  <si>
    <t>1602 E Indian School Rd</t>
  </si>
  <si>
    <t>LemÃ©ac</t>
  </si>
  <si>
    <t>Restaurants,French</t>
  </si>
  <si>
    <t>XKPosZx2j4RHcZ8Ewdwj0A</t>
  </si>
  <si>
    <t>1045 Avenue Laurier Ouest</t>
  </si>
  <si>
    <t>Fast Food,Food,Diners,Ice Cream &amp; Frozen Yogurt,Restaurants,Burgers</t>
  </si>
  <si>
    <t>TdKJjgiXMPXDamGK-IwFZg</t>
  </si>
  <si>
    <t>4929 W Bell Rd</t>
  </si>
  <si>
    <t>Del Frisco's Grille</t>
  </si>
  <si>
    <t>Restaurants,Nightlife,Breakfast &amp; Brunch,Bars,Steakhouses</t>
  </si>
  <si>
    <t>H7_yu7MgzSXB0vb959yXdA</t>
  </si>
  <si>
    <t>2425 E Camelback Rd, Ste 110</t>
  </si>
  <si>
    <t>Juliette &amp; Chocolat</t>
  </si>
  <si>
    <t>Chocolatiers &amp; Shops,Desserts,Cafes,Creperies,Specialty Food,Food,Restaurants</t>
  </si>
  <si>
    <t>39sCYNzSYk_z8v_KoLH0KA</t>
  </si>
  <si>
    <t>1615 Rue Saint-Denis</t>
  </si>
  <si>
    <t>The Alley</t>
  </si>
  <si>
    <t>Food,Restaurants,Coffee &amp; Tea,Taiwanese</t>
  </si>
  <si>
    <t>SJtbwP4_ed2B1AvIXd-EVQ</t>
  </si>
  <si>
    <t>505 Highway 7, Unit 16</t>
  </si>
  <si>
    <t>India Garden</t>
  </si>
  <si>
    <t>Pakistani,Vegetarian,Restaurants,Indian</t>
  </si>
  <si>
    <t>ScdtR67jO-p_ZIpVbZPRfw</t>
  </si>
  <si>
    <t>18405 Detroit Ave</t>
  </si>
  <si>
    <t>Restaurants,Gluten-Free,Asian Fusion,Chinese</t>
  </si>
  <si>
    <t>tz30FR-yQi-jNHPb7B-gBw</t>
  </si>
  <si>
    <t>7132 E Greenway Pkwy</t>
  </si>
  <si>
    <t>Opa Life Greek Cafe</t>
  </si>
  <si>
    <t>Cafes,Mediterranean,Restaurants,Greek</t>
  </si>
  <si>
    <t>qXoVYptJRQg6Jt7NLvGv-A</t>
  </si>
  <si>
    <t>9404 Westgate Blvd, Unit C103</t>
  </si>
  <si>
    <t>Sun Asian Kitchen</t>
  </si>
  <si>
    <t>Chinese,Asian Fusion,Restaurants,Sushi Bars</t>
  </si>
  <si>
    <t>rswuhMY5vCbvZvF2wBIhqg</t>
  </si>
  <si>
    <t>2070 E Baseline Rd, Ste D112</t>
  </si>
  <si>
    <t>Shady Grove</t>
  </si>
  <si>
    <t>mRZCTkOgDc28VWYMvo3nVQ</t>
  </si>
  <si>
    <t>5500 Walnut St</t>
  </si>
  <si>
    <t>PePeRo</t>
  </si>
  <si>
    <t>Grocery,Restaurants,Food,Korean</t>
  </si>
  <si>
    <t>9TCzxlrOZSIFcBlvHIUgFA</t>
  </si>
  <si>
    <t>10920 Monroe Rd</t>
  </si>
  <si>
    <t>Savor Flavor Asia</t>
  </si>
  <si>
    <t>Vietnamese,Asian Fusion,Chinese,Thai,Restaurants</t>
  </si>
  <si>
    <t>mRubgo8WfjraJkE5Bvbf6w</t>
  </si>
  <si>
    <t>4905 E Ray Rd, Ste 102</t>
  </si>
  <si>
    <t>Nostrano</t>
  </si>
  <si>
    <t>Restaurants,Italian,Mediterranean</t>
  </si>
  <si>
    <t>aYjZc-3aVbPIPaJgGiUK_A</t>
  </si>
  <si>
    <t>111 S Hamilton St</t>
  </si>
  <si>
    <t>Speedy Street Tacos</t>
  </si>
  <si>
    <t>Food Stands,Mexican,Restaurants</t>
  </si>
  <si>
    <t>Tc1ly-0VLk3AaoMb7CrlVA</t>
  </si>
  <si>
    <t>15 N 40th St</t>
  </si>
  <si>
    <t>Kenzo Ramen</t>
  </si>
  <si>
    <t>Soup,Japanese,Restaurants,Vegetarian</t>
  </si>
  <si>
    <t>5xTHY_U8jn6MnXJMOSH69g</t>
  </si>
  <si>
    <t>720 Burnhamthorpe Road W, Unit 1</t>
  </si>
  <si>
    <t>Maharani Restaurant</t>
  </si>
  <si>
    <t>Restaurants,Indian,Pakistani</t>
  </si>
  <si>
    <t>FMMNajth88mWX76QVp6N9Q</t>
  </si>
  <si>
    <t>380 W Washington Ave</t>
  </si>
  <si>
    <t>La's Thai Cuisine</t>
  </si>
  <si>
    <t>gDjHnPJDx9ZVse0i9mp5hQ</t>
  </si>
  <si>
    <t>1495 N Hayden Rd</t>
  </si>
  <si>
    <t>Studio CafÃ©</t>
  </si>
  <si>
    <t>Cafes,Food,Coffee &amp; Tea,Restaurants</t>
  </si>
  <si>
    <t>PlMJAouo0D0ZXHkCDj6eeg</t>
  </si>
  <si>
    <t>MGM Grand Hotel and Casino, 3799 Las Vegas Blvd S</t>
  </si>
  <si>
    <t>Barbeque,American (Traditional),Restaurants</t>
  </si>
  <si>
    <t>jca2NWkvTI3cuqT6P486Hg</t>
  </si>
  <si>
    <t>16335 W Northern Ave</t>
  </si>
  <si>
    <t>Parallax Restaurant and Lounge</t>
  </si>
  <si>
    <t>Sushi Bars,Asian Fusion,Restaurants</t>
  </si>
  <si>
    <t>9IJ-TE4HEcAJQkUtc1A_Vw</t>
  </si>
  <si>
    <t>2179 W 11th St</t>
  </si>
  <si>
    <t>The CrÃªpe</t>
  </si>
  <si>
    <t>Food,Food Delivery Services,Arts &amp; Entertainment,Creperies,Caterers,Music Venues,Event Planning &amp; Services,Nightlife,Restaurants,Desserts,Breakfast &amp; Brunch,Juice Bars &amp; Smoothies,Food Trucks,Cafes,Vegetarian</t>
  </si>
  <si>
    <t>9Rs7n2LbINBN8kLbScjhmA</t>
  </si>
  <si>
    <t>420 S Rampart Blvd, Ste 150</t>
  </si>
  <si>
    <t>Mallorca</t>
  </si>
  <si>
    <t>Seafood,Portuguese,Spanish,Restaurants</t>
  </si>
  <si>
    <t>1390 W 9th St</t>
  </si>
  <si>
    <t>ZK Grill</t>
  </si>
  <si>
    <t>Middle Eastern,Mediterranean,Restaurants,Persian/Iranian</t>
  </si>
  <si>
    <t>OwZM33ZI8LZVknaLICWIhw</t>
  </si>
  <si>
    <t>4757 E Greenway Rd</t>
  </si>
  <si>
    <t>Mucho Macho Taco</t>
  </si>
  <si>
    <t>Restaurants,Mexican,Fast Food,Tex-Mex</t>
  </si>
  <si>
    <t>tCkd8eAx2mR0oioQcqkxPw</t>
  </si>
  <si>
    <t>5341 N 7th Ave</t>
  </si>
  <si>
    <t>Blue Lemon- Gilbert</t>
  </si>
  <si>
    <t>American (New),Cafes,Breakfast &amp; Brunch,Restaurants</t>
  </si>
  <si>
    <t>zP4AIAtAXfI0YK8TJmIlRQ</t>
  </si>
  <si>
    <t>4341 E Baseline Rd</t>
  </si>
  <si>
    <t>Sushi Hiro</t>
  </si>
  <si>
    <t>VeiL_tgw7dsl-7IcnOsh0g</t>
  </si>
  <si>
    <t>9460 S Eastern Ave, Ste 130</t>
  </si>
  <si>
    <t>Valdez</t>
  </si>
  <si>
    <t>Barbeque,Nightlife,Bars,Cocktail Bars,Latin American,Restaurants</t>
  </si>
  <si>
    <t>tUiJdFccD4DaEZOZS-IhmQ</t>
  </si>
  <si>
    <t>606 King Street West</t>
  </si>
  <si>
    <t>Uptown Alley</t>
  </si>
  <si>
    <t>Nightlife,American (New),Active Life,Arcades,Event Planning &amp; Services,Venues &amp; Event Spaces,Restaurants,Bowling,Bars,Arts &amp; Entertainment,Lounges</t>
  </si>
  <si>
    <t>xIrFmRqK4TpwvaxlU926TQ</t>
  </si>
  <si>
    <t>13525 N Litchfield Rd</t>
  </si>
  <si>
    <t>Sauce Italian Bistro &amp; Bar</t>
  </si>
  <si>
    <t>Food Delivery Services,Food,Nightlife,Pizza,Sports Bars,Restaurants,Bars,Italian</t>
  </si>
  <si>
    <t>zYb4kj2R54R2YPeNm829BA</t>
  </si>
  <si>
    <t>721 Mall Ring Cir</t>
  </si>
  <si>
    <t>O-my Sushi</t>
  </si>
  <si>
    <t>qpub9UXk8oBJr95oq-MbIg</t>
  </si>
  <si>
    <t>1000 S Rampart Blvd, Ste 16</t>
  </si>
  <si>
    <t>The Turf Public House</t>
  </si>
  <si>
    <t>Pubs,Irish,Restaurants,American (New),Bars,Nightlife</t>
  </si>
  <si>
    <t>PbTh7aX0_yyaXFOXAlhI4A</t>
  </si>
  <si>
    <t>705 N 1st St</t>
  </si>
  <si>
    <t>Seafood Shack</t>
  </si>
  <si>
    <t>Seafood,Fish &amp; Chips,Restaurants</t>
  </si>
  <si>
    <t>gf68voXoY4LqSC_7Qq5t9A</t>
  </si>
  <si>
    <t>3300 Las Vegas Blvd S</t>
  </si>
  <si>
    <t>Hemingway's Restaurant</t>
  </si>
  <si>
    <t>Nightlife,American (Traditional),Restaurants,Bars</t>
  </si>
  <si>
    <t>wcR9Vbwn2EmlSeV7uBUIsA</t>
  </si>
  <si>
    <t>142 Cumberland St</t>
  </si>
  <si>
    <t>George</t>
  </si>
  <si>
    <t>Cocktail Bars,Nightlife,Canadian (New),Vegetarian,Bars,Restaurants,American (New)</t>
  </si>
  <si>
    <t>Sk0Ycurq7D083Qs8x65b_Q</t>
  </si>
  <si>
    <t>111 Queen Street E</t>
  </si>
  <si>
    <t>Mixteca Mexican Food</t>
  </si>
  <si>
    <t>GGecutXeoEVlYKoxVo2WPA</t>
  </si>
  <si>
    <t>6731 W Bell Rd</t>
  </si>
  <si>
    <t>Sir Veza's Taco Garage</t>
  </si>
  <si>
    <t>prdA1r8XP03oD-PYvZJ5AA</t>
  </si>
  <si>
    <t>Irma's Kitchen</t>
  </si>
  <si>
    <t>American (New),Burgers,Mexican,Breakfast &amp; Brunch,Restaurants</t>
  </si>
  <si>
    <t>1JF9TbJ2d5hH8xsQvvklHg</t>
  </si>
  <si>
    <t>906 N 15th Ave</t>
  </si>
  <si>
    <t>MarchÃ© de la Villette</t>
  </si>
  <si>
    <t>Caterers,French,Restaurants,Grocery,Food,Event Planning &amp; Services,Specialty Food</t>
  </si>
  <si>
    <t>Kut9tVbDX_f7qKMRRoXg3w</t>
  </si>
  <si>
    <t>324 Rue Saint-Paul Ouest</t>
  </si>
  <si>
    <t>Sochu House</t>
  </si>
  <si>
    <t>Bars,Lounges,Restaurants,Asian Fusion,Nightlife,Thai</t>
  </si>
  <si>
    <t>raVyoZbWWuN7JcFUdT7k2g</t>
  </si>
  <si>
    <t>Flamingo Palace</t>
  </si>
  <si>
    <t>rgTcICdtCXoNXc71Z7-t5g</t>
  </si>
  <si>
    <t>350 E Bell Rd, Ste 3</t>
  </si>
  <si>
    <t>Ferreira CafÃ©</t>
  </si>
  <si>
    <t>Modern European,Portuguese,Seafood,Restaurants</t>
  </si>
  <si>
    <t>R4xJiZIgjQ8kb6mMRMJJjg</t>
  </si>
  <si>
    <t>1446 Rue Peel</t>
  </si>
  <si>
    <t>Sorso Wine Room</t>
  </si>
  <si>
    <t>Lounges,American (Traditional),Food,Wine Bars,Italian,Cheese Shops,Restaurants,Meat Shops,Nightlife,Grocery,Bars,Breakfast &amp; Brunch,American (New),Specialty Food</t>
  </si>
  <si>
    <t>4HEF6BuO_BBsTmvcMCbhhg</t>
  </si>
  <si>
    <t>15323 N Scottsdale Rd, Ste 150</t>
  </si>
  <si>
    <t>Essen Haus</t>
  </si>
  <si>
    <t>Nightlife,German,Music Venues,Bars,Arts &amp; Entertainment,Restaurants</t>
  </si>
  <si>
    <t>zjwdU1OdlbKTGjm-IfD4TQ</t>
  </si>
  <si>
    <t>514 E Wilson St</t>
  </si>
  <si>
    <t>Food,Vegetarian,Live/Raw Food,Juice Bars &amp; Smoothies,Restaurants,Vegan</t>
  </si>
  <si>
    <t>4cDWyZa6EqsY4XSWwLY7RA</t>
  </si>
  <si>
    <t>Smiths Shopping Ctr, 2381 E Windmill Ln</t>
  </si>
  <si>
    <t>Bars,Nightlife,Sandwiches,Restaurants,Mediterranean</t>
  </si>
  <si>
    <t>4Hx-brYb86k4C1VSKPvj7g</t>
  </si>
  <si>
    <t>10975 Sage Park Dr, Ste 100, Downtown Summerlin</t>
  </si>
  <si>
    <t>SNS Diner</t>
  </si>
  <si>
    <t>Diners,Restaurants,Barbeque</t>
  </si>
  <si>
    <t>APRp233sygej2YesZtrgbQ</t>
  </si>
  <si>
    <t>1100 E Colton Ave</t>
  </si>
  <si>
    <t>Union</t>
  </si>
  <si>
    <t>Wine Bars,Restaurants,Nightlife,French,Gastropubs,Bars</t>
  </si>
  <si>
    <t>ZdaZwXC0FByDY3EwNELphw</t>
  </si>
  <si>
    <t>72A Ossington Avenue</t>
  </si>
  <si>
    <t>Portland Variety</t>
  </si>
  <si>
    <t>Restaurants,Coffee &amp; Tea,Cafes,Bakeries,Food,Tapas/Small Plates</t>
  </si>
  <si>
    <t>vx2T3IspTj6Opxjn95xWRA</t>
  </si>
  <si>
    <t>587 King Street W</t>
  </si>
  <si>
    <t>RePete's</t>
  </si>
  <si>
    <t>Nightlife,Restaurants,American (New),Bars</t>
  </si>
  <si>
    <t>m3XyLvnOVvt-jECDnEWuwA</t>
  </si>
  <si>
    <t>{u'dessert': False, u'latenight': True, u'lunch': False, u'dinner': False, u'brunch': True, u'breakfast': True}</t>
  </si>
  <si>
    <t>2460 W Warm Springs Rd</t>
  </si>
  <si>
    <t>skQ-HIR664Ivp2-A4kOfnA</t>
  </si>
  <si>
    <t>8349 W Bell Rd</t>
  </si>
  <si>
    <t>Orient Sushi Grill</t>
  </si>
  <si>
    <t>Asian Fusion,Chinese,Restaurants,Sushi Bars</t>
  </si>
  <si>
    <t>dYU5hXVyPsm7C-T-13I_YQ</t>
  </si>
  <si>
    <t>1455 W Elliot Rd, Ste 105</t>
  </si>
  <si>
    <t>Yucca Tap Room</t>
  </si>
  <si>
    <t>Dive Bars,American (New),Nightlife,Music Venues,Restaurants,Bars,Arts &amp; Entertainment</t>
  </si>
  <si>
    <t>SqL19z7A7LB91RkWWwWvnQ</t>
  </si>
  <si>
    <t>29 W Southern Ave</t>
  </si>
  <si>
    <t>Marketplace Cafe</t>
  </si>
  <si>
    <t>American (New),Restaurants,Cafes,Diners</t>
  </si>
  <si>
    <t>ZrXYLXcEcDvYYBErmafobg</t>
  </si>
  <si>
    <t>Nordstrom, 3200 Las Vegas Blvd S</t>
  </si>
  <si>
    <t>Rock Bottom Restaurant &amp; Brewery</t>
  </si>
  <si>
    <t>Breweries,American (Traditional),Restaurants,Food</t>
  </si>
  <si>
    <t>ESzO3Av0b1_TzKOiqzbQYQ</t>
  </si>
  <si>
    <t>171 E Bridge St</t>
  </si>
  <si>
    <t>Ramen Ya Katana</t>
  </si>
  <si>
    <t>Restaurants,Noodles,Ramen,Sushi Bars,Japanese</t>
  </si>
  <si>
    <t>UvcH52d-FQ3waD5Z0LmFCQ</t>
  </si>
  <si>
    <t>3615 Las Vegas Blvd S, Ste 109</t>
  </si>
  <si>
    <t>Sushi Legend</t>
  </si>
  <si>
    <t>Japanese,Asian Fusion,Specialty Food,Sushi Bars,Food,Restaurants,Buffets</t>
  </si>
  <si>
    <t>Bo9uuPiAsq_z02eb87N41g</t>
  </si>
  <si>
    <t>10 Ravel Road, Unit 3</t>
  </si>
  <si>
    <t>Old School</t>
  </si>
  <si>
    <t>Restaurants,Nightlife,Bars,Breakfast &amp; Brunch,Barbeque,American (Traditional)</t>
  </si>
  <si>
    <t>7v91woy8IpLrqXsRvxj_vw</t>
  </si>
  <si>
    <t>800 Dundas Street W</t>
  </si>
  <si>
    <t>Mr. Sandwich</t>
  </si>
  <si>
    <t>Sandwiches,Restaurants,Vietnamese</t>
  </si>
  <si>
    <t>UvF68aNDfzCWQbxO6-647g</t>
  </si>
  <si>
    <t>4215 Spring Mountain Rd, Ste B108</t>
  </si>
  <si>
    <t>Pho 88 Vietnamese Restaurant</t>
  </si>
  <si>
    <t>5foBHyoMbLFanSck9Zp2PQ</t>
  </si>
  <si>
    <t>325 Bamburgh Circle</t>
  </si>
  <si>
    <t>Krung Thai Restaurant</t>
  </si>
  <si>
    <t>3ZHyw0d8mk0HOEP7v4fW1A</t>
  </si>
  <si>
    <t>4130 S Decatur Blvd</t>
  </si>
  <si>
    <t>Milestones Restaurants</t>
  </si>
  <si>
    <t>Comfort Food,Canadian (New),Bars,American (New),Nightlife,Restaurants</t>
  </si>
  <si>
    <t>4wtqTzXPPp_6vBfFQKiTGQ</t>
  </si>
  <si>
    <t>10 Dundas St East</t>
  </si>
  <si>
    <t>Papaya Thai Restaurant</t>
  </si>
  <si>
    <t>IKpVBsOTixsnoU4r0Sc42A</t>
  </si>
  <si>
    <t>1731 E Broadway Rd</t>
  </si>
  <si>
    <t>Beaver Choice</t>
  </si>
  <si>
    <t>Restaurants,Modern European,Polish,Scandinavian</t>
  </si>
  <si>
    <t>ad0LjmuXhUGBxTSkve5LZA</t>
  </si>
  <si>
    <t>1743 E Broadway</t>
  </si>
  <si>
    <t>Lakeside Bar &amp; Grill</t>
  </si>
  <si>
    <t>Italian,American (New),Restaurants,Burgers</t>
  </si>
  <si>
    <t>1VDP92FU2p8AqJw9vU11sw</t>
  </si>
  <si>
    <t>9980 W Happy Valley Rd</t>
  </si>
  <si>
    <t>Niro's Gyros</t>
  </si>
  <si>
    <t>ylxqmxh2gO1yCpQkIk6o3A</t>
  </si>
  <si>
    <t>10826 S 48th St</t>
  </si>
  <si>
    <t>Fuddruckers</t>
  </si>
  <si>
    <t>Burgers,Restaurants,American (Traditional)</t>
  </si>
  <si>
    <t>AL5YzikrmxwcBzBNLGO7Jw</t>
  </si>
  <si>
    <t>4195 South Grand Canyon Dr, Ste 101</t>
  </si>
  <si>
    <t>Norm's Eggs Cafe</t>
  </si>
  <si>
    <t>Breakfast &amp; Brunch,Restaurants,Burgers</t>
  </si>
  <si>
    <t>YkAcruXbhN6sHDXn0jcySw</t>
  </si>
  <si>
    <t>3655 S Durango Dr, Ste 29</t>
  </si>
  <si>
    <t>Bar Buca</t>
  </si>
  <si>
    <t>Bars,Italian,Restaurants,Nightlife,Breakfast &amp; Brunch</t>
  </si>
  <si>
    <t>CZY3743GpOOhdDJu6UmPBA</t>
  </si>
  <si>
    <t>75 Portland Street</t>
  </si>
  <si>
    <t>LaMar's Donuts &amp; Coffee</t>
  </si>
  <si>
    <t>Coffee &amp; Tea,Breakfast &amp; Brunch,Donuts,Food,Restaurants</t>
  </si>
  <si>
    <t>5P7zzVhWvO8nXGPdy7xqhw</t>
  </si>
  <si>
    <t>2340 W Bell Rd</t>
  </si>
  <si>
    <t>Taco Bell Cantina</t>
  </si>
  <si>
    <t>mB_cI1tCrNxxvr2e2myNrQ</t>
  </si>
  <si>
    <t>3717 S Las Vegas Blvd, Ste 140-A</t>
  </si>
  <si>
    <t>Bahn Thai</t>
  </si>
  <si>
    <t>Salad,Thai,Sushi Bars,Restaurants</t>
  </si>
  <si>
    <t>v4HpZFOU3mvIeuHLRSIi7g</t>
  </si>
  <si>
    <t>12206 Copper Way, Ste 122</t>
  </si>
  <si>
    <t>Draught</t>
  </si>
  <si>
    <t>Restaurants,Beer,Wine &amp; Spirits,Food,Bars,Sports Bars,Nightlife,American (New)</t>
  </si>
  <si>
    <t>l3jXlEDlVfKj_ECpU7tobA</t>
  </si>
  <si>
    <t>601 S Cedar St</t>
  </si>
  <si>
    <t>3I7xY7DjWearTz7d4TGdbw</t>
  </si>
  <si>
    <t>1890 W Germann Rd</t>
  </si>
  <si>
    <t>The Juice Standard</t>
  </si>
  <si>
    <t>Restaurants,Food,Juice Bars &amp; Smoothies</t>
  </si>
  <si>
    <t>aYfHXWNjLNUVoQa5CMA2jg</t>
  </si>
  <si>
    <t>4555 S Ft Apache Rd, Ste 144</t>
  </si>
  <si>
    <t>Ohana Hawaiian BBQ</t>
  </si>
  <si>
    <t>Restaurants,Barbeque,Hawaiian</t>
  </si>
  <si>
    <t>RnAb4KkRDmWUBWhhZhugZQ</t>
  </si>
  <si>
    <t>7435 S Durango Dr, Ste 104</t>
  </si>
  <si>
    <t>24 Carrots Juice Bar &amp; Cafe</t>
  </si>
  <si>
    <t>Restaurants,Breakfast &amp; Brunch,Cafes,Food,Juice Bars &amp; Smoothies,Vegetarian,Gluten-Free,Vegan</t>
  </si>
  <si>
    <t>ROMFVEFKEYi7qhyITX6jfA</t>
  </si>
  <si>
    <t>1701 E Guadalupe Rd</t>
  </si>
  <si>
    <t>Pure Spirits Oyster House &amp; Grill</t>
  </si>
  <si>
    <t>zIfCWjZ0RAe8YVMSPZdOdA</t>
  </si>
  <si>
    <t>17 Tank House Lane</t>
  </si>
  <si>
    <t>The Melting Pot</t>
  </si>
  <si>
    <t>Steakhouses,Restaurants,American (New),Fondue</t>
  </si>
  <si>
    <t>Rud4J5Hsjn_jjU9IaQ0Dpw</t>
  </si>
  <si>
    <t>19420 N 59th Ave</t>
  </si>
  <si>
    <t>Dogwood Southern Table &amp; Bar</t>
  </si>
  <si>
    <t>Restaurants,Southern,American (New)</t>
  </si>
  <si>
    <t>Qsg-2Coum0ccbXuJWDwZqA</t>
  </si>
  <si>
    <t>4905 Ashley Park Ln, Ste D</t>
  </si>
  <si>
    <t>Cuban Foods Bakery &amp; Restaurant</t>
  </si>
  <si>
    <t>Food,Restaurants,Ethnic Food,Mexican,Cuban,Bakeries,Specialty Food</t>
  </si>
  <si>
    <t>SWDxTrwU_qlEcJp36IYquw</t>
  </si>
  <si>
    <t>10649 N 43rd Ave</t>
  </si>
  <si>
    <t>35 Steaks + Martinis</t>
  </si>
  <si>
    <t>B0Vm2tge4I2JJlZhD4sl0Q</t>
  </si>
  <si>
    <t>4455 Paradise Rd</t>
  </si>
  <si>
    <t>Hokkaido Seafood Buffet</t>
  </si>
  <si>
    <t>Buffets,Sushi Bars,Seafood,Restaurants,Japanese</t>
  </si>
  <si>
    <t>X2f2s37_cFKo4xpzGFqk1w</t>
  </si>
  <si>
    <t>4612 Browns Hill Rd</t>
  </si>
  <si>
    <t>Le Pho Vietnamese Kitchen</t>
  </si>
  <si>
    <t>Nightlife,Vietnamese,Bars,Food,Restaurants,Asian Fusion</t>
  </si>
  <si>
    <t>r05kbKriZ3Z56Nre1WQIDg</t>
  </si>
  <si>
    <t>353 Bonneville Ave, Ste 115</t>
  </si>
  <si>
    <t>POKE POKU  Hawaiian Poke bar</t>
  </si>
  <si>
    <t>Restaurants,Food,Hawaiian,Salad,Poke</t>
  </si>
  <si>
    <t>hDyc9DdjGldhxis5E1rd3w</t>
  </si>
  <si>
    <t>7460 S Rainbow Blvd, Ste 105</t>
  </si>
  <si>
    <t>TC Tacos</t>
  </si>
  <si>
    <t>Mexican,Salad,Breakfast &amp; Brunch,Restaurants</t>
  </si>
  <si>
    <t>4PqqRa7o_eNydKdGWYdIog</t>
  </si>
  <si>
    <t>119 E Southern Ave</t>
  </si>
  <si>
    <t>XYZ the Tavern</t>
  </si>
  <si>
    <t>Bars,Barbeque,Pizza,American (New),Restaurants,Pubs,Nightlife</t>
  </si>
  <si>
    <t>YgHp9MdZ1vVdYyMEro4TtQ</t>
  </si>
  <si>
    <t>6419 Detroit Ave</t>
  </si>
  <si>
    <t>Stand Up Scottsdale Comedy Club</t>
  </si>
  <si>
    <t>Performing Arts,Bars,Mexican,Arts &amp; Entertainment,Restaurants,Cocktail Bars,Nightlife,Comedy Clubs</t>
  </si>
  <si>
    <t>Q28MO9hEMyG0xrAnOF-dSw</t>
  </si>
  <si>
    <t>5101 N Scottsdale Rd</t>
  </si>
  <si>
    <t>Saigon Palace</t>
  </si>
  <si>
    <t>c6-5RCj8FtV-m1aHz4wnmQ</t>
  </si>
  <si>
    <t>5215 South Blvd</t>
  </si>
  <si>
    <t>Balboa Pizza Company</t>
  </si>
  <si>
    <t>ifHBH2gZS_feI6JlFbGFfQ</t>
  </si>
  <si>
    <t>2265 Village Walk Dr</t>
  </si>
  <si>
    <t>Khoury's Mediterranean Restaurant</t>
  </si>
  <si>
    <t>Restaurants,Greek,Lebanese,Middle Eastern,Mediterranean,Sandwiches</t>
  </si>
  <si>
    <t>HsEStDB_LB6x0LuXQ6LP4A</t>
  </si>
  <si>
    <t>9340 W Sahara Ave, Ste 106</t>
  </si>
  <si>
    <t>Ohio City Burrito</t>
  </si>
  <si>
    <t>hTSIT3puu8m8-kOZYS4Zdg</t>
  </si>
  <si>
    <t>1844 W 25th St</t>
  </si>
  <si>
    <t>Cheuvront</t>
  </si>
  <si>
    <t>Nightlife,Wine Bars,Bars,Restaurants,American (New)</t>
  </si>
  <si>
    <t>hU6sN5r6vayqm_RMgvPGOQ</t>
  </si>
  <si>
    <t>{u'romantic': True, u'intimate': False, u'classy': True, u'hipster': False, u'divey': False, u'touristy': False, u'trendy': True, u'upscale': False, u'casual': False}</t>
  </si>
  <si>
    <t>1326 N Central Ave</t>
  </si>
  <si>
    <t>Adela's Italian</t>
  </si>
  <si>
    <t>Restaurants,Italian,Salad</t>
  </si>
  <si>
    <t>_e3rChyednoh47n2cjGv2w</t>
  </si>
  <si>
    <t>4041 E Thomas Rd, Ste 107</t>
  </si>
  <si>
    <t>Park Cafe</t>
  </si>
  <si>
    <t>3jV44-5HVwykooxEp4Fssg</t>
  </si>
  <si>
    <t>44 N Old Litchfield Rd</t>
  </si>
  <si>
    <t>Colette Grand Cafe</t>
  </si>
  <si>
    <t>Cafes,Restaurants,Coffee &amp; Tea,French,Food</t>
  </si>
  <si>
    <t>MdjIl105vqCYUGKFSUVytA</t>
  </si>
  <si>
    <t>550 Wellington Street W</t>
  </si>
  <si>
    <t>Sammiches Bistro</t>
  </si>
  <si>
    <t>Food Delivery Services,Specialty Food,Cafes,Sandwiches,Restaurants,Food,Burgers,Salad</t>
  </si>
  <si>
    <t>osJfovV0FGBDo4n7eD4-AQ</t>
  </si>
  <si>
    <t>15414 N 19th Ave, Ste C</t>
  </si>
  <si>
    <t>Sheraton Grand at Wild Horse Pass</t>
  </si>
  <si>
    <t>Hotels &amp; Travel,Event Planning &amp; Services,Hotels,Restaurants</t>
  </si>
  <si>
    <t>BEc3HRXw8xSEL2C6e47jRQ</t>
  </si>
  <si>
    <t>5594 W Wild Horse Pass Blvd</t>
  </si>
  <si>
    <t>Phoenicia Cafe</t>
  </si>
  <si>
    <t>Middle Eastern,Greek,Mediterranean,Halal,Restaurants</t>
  </si>
  <si>
    <t>HwjhWHbNp56t-dRiv3-wPA</t>
  </si>
  <si>
    <t>616 S Forest Ave</t>
  </si>
  <si>
    <t>The Market</t>
  </si>
  <si>
    <t>Beer,Wine &amp; Spirits,American (New),Nightlife,Wine Bars,Bars,Restaurants,Soup,Caterers,Breakfast &amp; Brunch,Food,Event Planning &amp; Services</t>
  </si>
  <si>
    <t>xmAakatNKpvIJ-Fmq5swCw</t>
  </si>
  <si>
    <t>3603 E Indian School Rd, Ste A</t>
  </si>
  <si>
    <t>Frankie Tomatto's</t>
  </si>
  <si>
    <t>Buffets,Italian,Restaurants</t>
  </si>
  <si>
    <t>g-nzfTvso3-4c4gkhkmGbQ</t>
  </si>
  <si>
    <t>7225 Woodbine Avenue</t>
  </si>
  <si>
    <t>Avani Asian Indian bistro</t>
  </si>
  <si>
    <t>Asian Fusion,Indian,Restaurants</t>
  </si>
  <si>
    <t>2t-a8qkgoRiiohThDVjfNw</t>
  </si>
  <si>
    <t>801 Matheson Boulevard W, Unit 1</t>
  </si>
  <si>
    <t>U.S. Egg</t>
  </si>
  <si>
    <t>Sandwiches,Salad,Breakfast &amp; Brunch,American (Traditional),Burgers,Restaurants,Waffles</t>
  </si>
  <si>
    <t>RrZ2WUPuvCBAMIVC-ZYL-A</t>
  </si>
  <si>
    <t>402 E Greenway Pkwy, Ste 5</t>
  </si>
  <si>
    <t>Restaurants,Chicken Wings,Nightlife,Bars,American (New),Sports Bars</t>
  </si>
  <si>
    <t>jf_h_Y8iNaduXJvpgLRPng</t>
  </si>
  <si>
    <t>2110 S Gilbert Rd</t>
  </si>
  <si>
    <t>Hot Star Large Fried Chicken</t>
  </si>
  <si>
    <t>Restaurants,Fast Food,Taiwanese,Food,Chicken Wings</t>
  </si>
  <si>
    <t>e6UDJBEIoXBbnXtdwkqIGA</t>
  </si>
  <si>
    <t>374A Yonge Street</t>
  </si>
  <si>
    <t>Dhaba Indian Bistro</t>
  </si>
  <si>
    <t>Indian,Vegetarian,Restaurants</t>
  </si>
  <si>
    <t>B2KSgKekQfeOFHWH7g68Tg</t>
  </si>
  <si>
    <t>8333 Greenway Blvd, Ste 100</t>
  </si>
  <si>
    <t>Mickie Finnz</t>
  </si>
  <si>
    <t>Lounges,Music Venues,Nightlife,Seafood,Burgers,Arts &amp; Entertainment,Restaurants,Bars</t>
  </si>
  <si>
    <t>sSmt7JFTDNCcK1KfMVO2hw</t>
  </si>
  <si>
    <t>425 Fremont St, Ste 120</t>
  </si>
  <si>
    <t>Ma Poule MouillÃ©e</t>
  </si>
  <si>
    <t>Restaurants,Portuguese</t>
  </si>
  <si>
    <t>K7szuaFnuV6nz4w_i-bLPg</t>
  </si>
  <si>
    <t>969 Rue Rachel Est</t>
  </si>
  <si>
    <t>UGyEr_PMA-v1cuim0gMPlQ</t>
  </si>
  <si>
    <t>2580 W Chandler Blvd</t>
  </si>
  <si>
    <t>Restaurants,Cuban,Caribbean</t>
  </si>
  <si>
    <t>fskIA-YRflPnwHWL7Q8bLg</t>
  </si>
  <si>
    <t>4225 E Camelback Rd</t>
  </si>
  <si>
    <t>Arcades,Sports Bars,Arts &amp; Entertainment,Bars,American (Traditional),Nightlife,Restaurants</t>
  </si>
  <si>
    <t>f2z4RM_ungk_zQwcpZcpcQ</t>
  </si>
  <si>
    <t>21001 N Tatum Blvd, Ste 44-1400</t>
  </si>
  <si>
    <t>Food,American (New),American (Traditional),Restaurants,Desserts</t>
  </si>
  <si>
    <t>S5o2kplwZtc9XWdktq_GcQ</t>
  </si>
  <si>
    <t>Superstition Springs Center, 6613 E Southern Ave</t>
  </si>
  <si>
    <t>Bad Daddy's Burger Bar</t>
  </si>
  <si>
    <t>Burgers,Ice Cream &amp; Frozen Yogurt,Restaurants,Fast Food,Food</t>
  </si>
  <si>
    <t>Pk6A3Pqs6_qPLNevdADrDg</t>
  </si>
  <si>
    <t>8625 Lindholm Dr, Ste A</t>
  </si>
  <si>
    <t>WLblFINiPI18_o1OdDsnVg</t>
  </si>
  <si>
    <t>4680 S Maryland Pkwy</t>
  </si>
  <si>
    <t>Rose and Sons</t>
  </si>
  <si>
    <t>Restaurants,Coffee &amp; Tea,Mediterranean,Diners,Food,Barbeque,Comfort Food,Breakfast &amp; Brunch</t>
  </si>
  <si>
    <t>TgcjQfl1E9DE-SjDVOUDJQ</t>
  </si>
  <si>
    <t>176 Dupont Street</t>
  </si>
  <si>
    <t>Autumn Court</t>
  </si>
  <si>
    <t>Chinese,Sushi Bars,Japanese,Restaurants</t>
  </si>
  <si>
    <t>tDYcVluqZwieulc1iqxGXg</t>
  </si>
  <si>
    <t>3752 E Indian School Rd</t>
  </si>
  <si>
    <t>Red Devil Italian Restaurant &amp; Pizzerias</t>
  </si>
  <si>
    <t>Restaurants,Pizza,Caterers,Event Planning &amp; Services,Italian</t>
  </si>
  <si>
    <t>qvQ-i1HgSloSJLkGnXsfhw</t>
  </si>
  <si>
    <t>3102 E Mcdowell Rd</t>
  </si>
  <si>
    <t>Restaurants,American (Traditional),Tex-Mex,Nightlife,Bars</t>
  </si>
  <si>
    <t>vGAJwqvfJLoeHdaM-8eRng</t>
  </si>
  <si>
    <t>6505 N Decatur Blvd</t>
  </si>
  <si>
    <t>JOEY Yorkdale</t>
  </si>
  <si>
    <t>Canadian (New),Restaurants</t>
  </si>
  <si>
    <t>lOKgoQtMhnlf6hWvrOiMtQ</t>
  </si>
  <si>
    <t>100 Yorkdale Road</t>
  </si>
  <si>
    <t>Thailicious</t>
  </si>
  <si>
    <t>Asian Fusion,Restaurants,Vegetarian,Thai</t>
  </si>
  <si>
    <t>ddLH_-W5Gr9Az4M5Xo981w</t>
  </si>
  <si>
    <t>5865 W Ray Rd, Ste 6</t>
  </si>
  <si>
    <t>Ritters Diner</t>
  </si>
  <si>
    <t>Diners,Restaurants,American (Traditional),Breakfast &amp; Brunch</t>
  </si>
  <si>
    <t>0PVxodALQu-soL5J8bjerQ</t>
  </si>
  <si>
    <t>{u'dessert': False, u'latenight': True, u'lunch': False, u'dinner': False, u'brunch': False, u'breakfast': True}</t>
  </si>
  <si>
    <t>5221 Baum Blvd</t>
  </si>
  <si>
    <t>Hash Kitchen</t>
  </si>
  <si>
    <t>Cocktail Bars,American (Traditional),Bars,Restaurants,Nightlife,Breakfast &amp; Brunch</t>
  </si>
  <si>
    <t>roR1_DDlMk7mhi5_R6XVKA</t>
  </si>
  <si>
    <t>14832 N Frank Lloyd Wright Blvd</t>
  </si>
  <si>
    <t>Bakeries,Breakfast &amp; Brunch,Sandwiches,Restaurants,Salad,Soup,Bagels,Food</t>
  </si>
  <si>
    <t>BxRTF1hmGAzMzkTDsEp2gw</t>
  </si>
  <si>
    <t>7175 W Lake Mead Blvd</t>
  </si>
  <si>
    <t>Granite City Food &amp; Brewery</t>
  </si>
  <si>
    <t>Restaurants,Breweries,Food,American (Traditional)</t>
  </si>
  <si>
    <t>h58IV-LbmpycdzlwVhUhgw</t>
  </si>
  <si>
    <t>24519 Cedar Road</t>
  </si>
  <si>
    <t>Thai Lahna Restaurant</t>
  </si>
  <si>
    <t>x9HvTsA83c5r-muemxw_9A</t>
  </si>
  <si>
    <t>3738 E Indian School Rd</t>
  </si>
  <si>
    <t>DD Peckers</t>
  </si>
  <si>
    <t>Burgers,Cheesesteaks,Restaurants,Chicken Wings</t>
  </si>
  <si>
    <t>sPwgafejYVdf8hd4-oDYVg</t>
  </si>
  <si>
    <t>10403 Park Rd, Ste E</t>
  </si>
  <si>
    <t>3250 W Frye Rd</t>
  </si>
  <si>
    <t>Bratalian Neapolitan Cantina</t>
  </si>
  <si>
    <t>Southern,Breakfast &amp; Brunch,Restaurants,Italian</t>
  </si>
  <si>
    <t>E0YuuRpK_4RpaUF7JK3mhg</t>
  </si>
  <si>
    <t>10740 S Eastern Ave, Ste 155</t>
  </si>
  <si>
    <t>hoiMOXY9hF3KKxVpF5dRsA</t>
  </si>
  <si>
    <t>14148 N 100th St, Ste C-100</t>
  </si>
  <si>
    <t>Spice Kitchen + Bar</t>
  </si>
  <si>
    <t>Restaurants,Bars,Nightlife,American (New)</t>
  </si>
  <si>
    <t>s1FNMwBVBmC7mLfYy77e8g</t>
  </si>
  <si>
    <t>5800 Detroit Ave</t>
  </si>
  <si>
    <t>Ahi Revolving Sushi</t>
  </si>
  <si>
    <t>Sushi Bars,Restaurants,Japanese,Asian Fusion</t>
  </si>
  <si>
    <t>d7ozMWbBwcFOkHM3zmktfA</t>
  </si>
  <si>
    <t>940 S Gilbert Rd</t>
  </si>
  <si>
    <t>Local Loaf</t>
  </si>
  <si>
    <t>Food,Bakeries,American (Traditional),Breakfast &amp; Brunch,Delis,American (New),Sandwiches,Restaurants</t>
  </si>
  <si>
    <t>-I27yVw2x_-31_OOMSH02w</t>
  </si>
  <si>
    <t>The Hummus Factory</t>
  </si>
  <si>
    <t>Burgers,Caterers,Event Planning &amp; Services,Greek,Restaurants,Middle Eastern,Mediterranean</t>
  </si>
  <si>
    <t>v0byOL8VL6v6muGa1anxFA</t>
  </si>
  <si>
    <t>{u'romantic': False, u'intimate': True, u'classy': False, u'hipster': False, u'divey': False, u'touristy': False, u'trendy': False, u'upscale': False, u'casual': True}</t>
  </si>
  <si>
    <t>7875 W Sahara Ave, Ste 101</t>
  </si>
  <si>
    <t>Chopt Creative Salad Company</t>
  </si>
  <si>
    <t>American (New),Sandwiches,Salad,Specialty Food,Food,Do-It-Yourself Food,Restaurants</t>
  </si>
  <si>
    <t>x0Ec6gz07SBnWrBOQLisiA</t>
  </si>
  <si>
    <t>4125 Park Rd</t>
  </si>
  <si>
    <t>Gina's Bistro</t>
  </si>
  <si>
    <t>xmWs-su5eB5_57CIw4sqfw</t>
  </si>
  <si>
    <t>4226 S Durango Dr</t>
  </si>
  <si>
    <t>La Cubana</t>
  </si>
  <si>
    <t>Cuban,Restaurants,Mexican</t>
  </si>
  <si>
    <t>M8S7poDhCIzqQx1--GB-ww</t>
  </si>
  <si>
    <t>392 Roncesvalles Avenue</t>
  </si>
  <si>
    <t>The Pie Commission</t>
  </si>
  <si>
    <t>Canadian (New),Fast Food,Food,Do-It-Yourself Food,Restaurants</t>
  </si>
  <si>
    <t>ofw8aDSEg1HoQdmCgvLtaQ</t>
  </si>
  <si>
    <t>935 Queensway</t>
  </si>
  <si>
    <t>Biscuits 2 Burgers</t>
  </si>
  <si>
    <t>Breakfast &amp; Brunch,Burgers,Restaurants</t>
  </si>
  <si>
    <t>uhb7nSskHRm5RFbGkGlGwQ</t>
  </si>
  <si>
    <t>9700 W Tropicana Ave</t>
  </si>
  <si>
    <t>Brookwood Farms Carolina Pit BBQ</t>
  </si>
  <si>
    <t>Barbeque,Southern,Restaurants</t>
  </si>
  <si>
    <t>hUu5im-iTpOvRHtqiuu_dg</t>
  </si>
  <si>
    <t>Robert Wholey and Co Fish Market</t>
  </si>
  <si>
    <t>Specialty Food,Seafood Markets,Restaurants,Seafood,Grocery,Meat Shops,Food</t>
  </si>
  <si>
    <t>hsRjct8UiUHU54B983GmcA</t>
  </si>
  <si>
    <t>1711 Penn Ave</t>
  </si>
  <si>
    <t>Restaurants,Pizza,Italian,Salad</t>
  </si>
  <si>
    <t>y769FA7VJOW4QQYdYlR62A</t>
  </si>
  <si>
    <t>68 Sudbury Street</t>
  </si>
  <si>
    <t>Cafe Gelato</t>
  </si>
  <si>
    <t>Food,Restaurants,Ice Cream &amp; Frozen Yogurt,Cafes,Nightlife,Coffee &amp; Tea,Gelato,Desserts,Coffeeshops</t>
  </si>
  <si>
    <t>huOCKRwDvNqGX3KSzYawbw</t>
  </si>
  <si>
    <t>Curry Zen</t>
  </si>
  <si>
    <t>iI3jcwudiZYMVUeRPy-DwQ</t>
  </si>
  <si>
    <t>7835 S Rainbow Blvd, Ste 9</t>
  </si>
  <si>
    <t>Siam Cafe</t>
  </si>
  <si>
    <t>Seafood,Chinese,Restaurants,Thai,Asian Fusion</t>
  </si>
  <si>
    <t>Tm2dKN_-DCdZfF2xMWrX7w</t>
  </si>
  <si>
    <t>3951 St Clair Ave NE</t>
  </si>
  <si>
    <t>Pineapple Park</t>
  </si>
  <si>
    <t>Ice Cream &amp; Frozen Yogurt,Juice Bars &amp; Smoothies,Creperies,Coffee &amp; Tea,Restaurants,Food,Desserts</t>
  </si>
  <si>
    <t>oyh1CYVHDiAyDtF-ug8y3w</t>
  </si>
  <si>
    <t>10550 Southern Highlands Pkwy, Ste 110</t>
  </si>
  <si>
    <t>Maxim Restaurant</t>
  </si>
  <si>
    <t>Chinese,Vietnamese,Restaurants</t>
  </si>
  <si>
    <t>E8ugJa02FVCgfnjqV817iw</t>
  </si>
  <si>
    <t>3424 N 19th Ave</t>
  </si>
  <si>
    <t>Las Velas</t>
  </si>
  <si>
    <t>5eKk8dA1QtKaQr_5i_SCRw</t>
  </si>
  <si>
    <t>21 Market Sq</t>
  </si>
  <si>
    <t>Lupie's Cafe</t>
  </si>
  <si>
    <t>vBNM4NEBuO66Hk5yO797eA</t>
  </si>
  <si>
    <t>2718 Monroe Rd</t>
  </si>
  <si>
    <t>Bandung Indonesian Restaurant</t>
  </si>
  <si>
    <t>Restaurants,Asian Fusion,Indonesian,Seafood</t>
  </si>
  <si>
    <t>NiBzh0kHusvH5rdnpm7yVw</t>
  </si>
  <si>
    <t>600 Williamson St, Ste M</t>
  </si>
  <si>
    <t>Burgers,Restaurants,Fast Food</t>
  </si>
  <si>
    <t>D42-sxkmZy2fn4BkZaEkbA</t>
  </si>
  <si>
    <t>7467 E Frank Lloyd Wright Blvd</t>
  </si>
  <si>
    <t>Asian Legend</t>
  </si>
  <si>
    <t>Chinese,Restaurants,Dim Sum</t>
  </si>
  <si>
    <t>68PJJkcq_i0SlLqO6t7Qxw</t>
  </si>
  <si>
    <t>418 Dundas Street W</t>
  </si>
  <si>
    <t>Perfect Chinese Restaurant</t>
  </si>
  <si>
    <t>Restaurants,Chinese,Dim Sum,Seafood</t>
  </si>
  <si>
    <t>I6oxEn1HT41S2GPrDKPPvA</t>
  </si>
  <si>
    <t>{u'dessert': False, u'latenight': True, u'lunch': False, u'dinner': False, u'brunch': True, u'breakfast': False}</t>
  </si>
  <si>
    <t>4386 Sheppard Avenue E</t>
  </si>
  <si>
    <t>Pho Viet Nam</t>
  </si>
  <si>
    <t>mRKmp_d7y_QaY_KBmJCTNA</t>
  </si>
  <si>
    <t>393 W Warner Rd, Ste 103</t>
  </si>
  <si>
    <t>Sugar Factory</t>
  </si>
  <si>
    <t>Restaurants,Nightlife,Bars,Cocktail Bars,American (New),Food,Specialty Food,Candy Stores</t>
  </si>
  <si>
    <t>{u'dessert': True, u'latenight': True, u'lunch': True, u'dinner': False, u'brunch': True, u'breakfast': False}</t>
  </si>
  <si>
    <t>{u'romantic': False, u'intimate': False, u'classy': False, u'hipster': False, u'divey': False, u'touristy': True, u'trendy': True, u'upscale': False, u'casual': True}</t>
  </si>
  <si>
    <t>3200 S Las Vegas Blvd, Ste 1240</t>
  </si>
  <si>
    <t>Sidewinder Subs</t>
  </si>
  <si>
    <t>Sandwiches,Restaurants</t>
  </si>
  <si>
    <t>jgTAIr7huZoFt5vaBCDuBQ</t>
  </si>
  <si>
    <t>1455 W Elliott Rd, Ste 103</t>
  </si>
  <si>
    <t>Great Grubbing</t>
  </si>
  <si>
    <t>Local Flavor,Desserts,Cafes,Coffee &amp; Tea,Food,Restaurants,Vegan,Gluten-Free,Breakfast &amp; Brunch,Juice Bars &amp; Smoothies,Bakeries</t>
  </si>
  <si>
    <t>iP0o0sxOhxLssSdME4SZvg</t>
  </si>
  <si>
    <t>2530 St Rose Pkwy, Ste 130</t>
  </si>
  <si>
    <t>Tan Lac Vien</t>
  </si>
  <si>
    <t>Restaurants,Vegetarian,Vietnamese,Food</t>
  </si>
  <si>
    <t>X2X3n0PutSNonQQj2cjsCw</t>
  </si>
  <si>
    <t>2114 Murray Ave</t>
  </si>
  <si>
    <t>Bent</t>
  </si>
  <si>
    <t>Restaurants,Canadian (New),Asian Fusion</t>
  </si>
  <si>
    <t>33IS-0QBNwRC8cXnHABpbg</t>
  </si>
  <si>
    <t>777 Dundas Street W</t>
  </si>
  <si>
    <t>Wolfley's Neighborhood Grill</t>
  </si>
  <si>
    <t>Restaurants,Burgers,American (Traditional),Chicken Wings</t>
  </si>
  <si>
    <t>VYuMUCoN6LWTxM80_itq1Q</t>
  </si>
  <si>
    <t>21001 N Tatum Blvd, Ste 96</t>
  </si>
  <si>
    <t>El Original Tacos Jalisco</t>
  </si>
  <si>
    <t>XcOy_IMkPO9jGBox6mHT8w</t>
  </si>
  <si>
    <t>3060 N 68th St</t>
  </si>
  <si>
    <t>North Beach Italian Bistro</t>
  </si>
  <si>
    <t>Breakfast &amp; Brunch,Italian,Seafood,Restaurants</t>
  </si>
  <si>
    <t>bvGdqJ-SeGdIHX-HEabwlg</t>
  </si>
  <si>
    <t>7770 W Ann Rd</t>
  </si>
  <si>
    <t>La Salsa Cantina</t>
  </si>
  <si>
    <t>Restaurants,Nightlife,Event Planning &amp; Services,Mexican,Bars,Venues &amp; Event Spaces</t>
  </si>
  <si>
    <t>C2yaxqgm99TX8uTFpManKA</t>
  </si>
  <si>
    <t>3785 Las Vegas Blvd S</t>
  </si>
  <si>
    <t>wWDQDPuuwQ5kFeT2a72b6Q</t>
  </si>
  <si>
    <t>573 N Stephanie St</t>
  </si>
  <si>
    <t>168 Sushi Asian Buffet</t>
  </si>
  <si>
    <t>Buffets,Japanese,Sushi Bars,Asian Fusion,Restaurants</t>
  </si>
  <si>
    <t>5fg-RNWNbqyGn8b8wqe4QQ</t>
  </si>
  <si>
    <t>1520 Steeles Avenue W, Unit 103</t>
  </si>
  <si>
    <t>Rush Espresso Cafe and Wine Bar</t>
  </si>
  <si>
    <t>Cafes,Nightlife,Breakfast &amp; Brunch,Wine Bars,Food,Coffee &amp; Tea,Bars,Restaurants</t>
  </si>
  <si>
    <t>uejutOD4_-IUaY5cKkpezg</t>
  </si>
  <si>
    <t>14825 Ballantyne Village Way, Ste 135</t>
  </si>
  <si>
    <t>Fractured Prune Doughnuts</t>
  </si>
  <si>
    <t>Restaurants,Coffee &amp; Tea,Bagels,Food,Pizza,Bakeries,Desserts,Breakfast &amp; Brunch,Donuts</t>
  </si>
  <si>
    <t>f-v1fvtnbdw_QQRsCnwH-g</t>
  </si>
  <si>
    <t>9390 W Hanna Ln, Ste B-101</t>
  </si>
  <si>
    <t>Duckworth's Grill &amp; Taphouse</t>
  </si>
  <si>
    <t>Nightlife,Sports Bars,Food,Beer,Wine &amp; Spirits,Bars,American (Traditional),Restaurants,Cheesesteaks</t>
  </si>
  <si>
    <t>I8DIq321Tkm-wi9z5gTv9A</t>
  </si>
  <si>
    <t>330 N Tryon St</t>
  </si>
  <si>
    <t>The Keg Steakhouse + Bar - York Street</t>
  </si>
  <si>
    <t>Steakhouses,Nightlife,Restaurants,Seafood,Bars</t>
  </si>
  <si>
    <t>gy5pr5bFAjOL5rERSdMCLg</t>
  </si>
  <si>
    <t>165 York Street</t>
  </si>
  <si>
    <t>Food Express Chinese Restaurant</t>
  </si>
  <si>
    <t>vAh6WNioOEw7G9tGhd_JQw</t>
  </si>
  <si>
    <t>2003 S Decatur Blvd, Ste B</t>
  </si>
  <si>
    <t>Jerusalem Grill &amp; Bar</t>
  </si>
  <si>
    <t>Tapas Bars,Mediterranean,Restaurants,Kosher</t>
  </si>
  <si>
    <t>SFaCcwpIKjrpnT1IjzEDdg</t>
  </si>
  <si>
    <t>4825 W Flamingo Rd</t>
  </si>
  <si>
    <t>Breakfast &amp; Brunch,Sandwiches,Bakeries,Food,Restaurants</t>
  </si>
  <si>
    <t>TubbskG3TSU9TpgFFH2How</t>
  </si>
  <si>
    <t>2805 W Agua Fria Fwy</t>
  </si>
  <si>
    <t>JP Pancake</t>
  </si>
  <si>
    <t>AabR8NEwbwoGhQxJohs0OQ</t>
  </si>
  <si>
    <t>3641 E Baseline Rd</t>
  </si>
  <si>
    <t>Burrito Shack</t>
  </si>
  <si>
    <t>gOpOoZgrF2shRLCBBzO3Mw</t>
  </si>
  <si>
    <t>5663 S Power Rd</t>
  </si>
  <si>
    <t>Cafe Americano</t>
  </si>
  <si>
    <t>Breakfast &amp; Brunch,Latin American,American (New),Diners,Restaurants</t>
  </si>
  <si>
    <t>XWxYHSld0T2TfANwt1KmqA</t>
  </si>
  <si>
    <t>3570 S Las Vegas Blvd</t>
  </si>
  <si>
    <t>Corleone's</t>
  </si>
  <si>
    <t>Cheesesteaks,Chicken Wings,Restaurants,Pizza</t>
  </si>
  <si>
    <t>1640 E Camelback Rd, Ste 140</t>
  </si>
  <si>
    <t>Brentwood Cafe &amp; Tavern</t>
  </si>
  <si>
    <t>Beer,Wine &amp; Spirits,Event Planning &amp; Services,Restaurants,Venues &amp; Event Spaces,Food,Bars,Pubs,Nightlife,American (New),Karaoke,Sports Bars</t>
  </si>
  <si>
    <t>7IkSGKKiWhfkXQBCT8EOgA</t>
  </si>
  <si>
    <t>7315 W Warm Springs Rd</t>
  </si>
  <si>
    <t>Future Bistro</t>
  </si>
  <si>
    <t>Coffee &amp; Tea,Food,Bakeries,Restaurants,Cafes,Sandwiches,Breakfast &amp; Brunch</t>
  </si>
  <si>
    <t>kw8Lh8bJAtquHkT9CB4zGg</t>
  </si>
  <si>
    <t>{u'dessert': True, u'latenight': True, u'lunch': False, u'dinner': False, u'brunch': True, u'breakfast': True}</t>
  </si>
  <si>
    <t>483 Bloor Street W</t>
  </si>
  <si>
    <t>5GoBfhIyEN-BMzVjO5QLeA</t>
  </si>
  <si>
    <t>19 S McClintock Dr</t>
  </si>
  <si>
    <t>Mizu Japanese Sushi Restaurant</t>
  </si>
  <si>
    <t>Sushi Bars,Restaurants,Japanese,Salad</t>
  </si>
  <si>
    <t>lcd71KXyEdFjGzWdqH3tAw</t>
  </si>
  <si>
    <t>10219 Brookpark Rd</t>
  </si>
  <si>
    <t>Tea Space</t>
  </si>
  <si>
    <t>Food,Coffee &amp; Tea,Bubble Tea,Restaurants,Taiwanese,Juice Bars &amp; Smoothies,American (Traditional),Tea Rooms</t>
  </si>
  <si>
    <t>01VPJkcU0m8WzlA7dCEpVQ</t>
  </si>
  <si>
    <t>Red Velvet CafÃ©</t>
  </si>
  <si>
    <t>Coffee &amp; Tea,Food,Restaurants,American (New),Vegan</t>
  </si>
  <si>
    <t>T70pMoTP008qYLsIvFCXdQ</t>
  </si>
  <si>
    <t>Fashion Show Mall, 3200 Las Vegas Blvd, Ste1850</t>
  </si>
  <si>
    <t>Beijing Express</t>
  </si>
  <si>
    <t>zfiSQ1dl3vTJ-og96eqXGA</t>
  </si>
  <si>
    <t>219 E Baseline Rd, Ste H-2</t>
  </si>
  <si>
    <t>DLcgZ180-gdPsHoU78xQDw</t>
  </si>
  <si>
    <t>4515 N 7th Ave</t>
  </si>
  <si>
    <t>Prommares Thai Food</t>
  </si>
  <si>
    <t>kosTPb88O4Q0XGbVbEOGCA</t>
  </si>
  <si>
    <t>6362 W Sahara Ave</t>
  </si>
  <si>
    <t>Food,Donuts,Restaurants,Breakfast &amp; Brunch</t>
  </si>
  <si>
    <t>IALVdIEdp8n6aJed1hBGhg</t>
  </si>
  <si>
    <t>7444 E Mcdowell Rd</t>
  </si>
  <si>
    <t>Strip View Cafe</t>
  </si>
  <si>
    <t>Sandwiches,Breakfast &amp; Brunch,Desserts,Coffee &amp; Tea,Food,Juice Bars &amp; Smoothies,Internet Cafes,Cafes,Restaurants</t>
  </si>
  <si>
    <t>sba0fwlKAZFGWWtsf5Jbwg</t>
  </si>
  <si>
    <t>{u'romantic': False, u'intimate': True, u'classy': False, u'hipster': False, u'divey': False, u'touristy': False, u'trendy': True, u'upscale': False, u'casual': True}</t>
  </si>
  <si>
    <t>3225 S Rainbow Blvd, Ste 106</t>
  </si>
  <si>
    <t>Genghis Grill</t>
  </si>
  <si>
    <t>Mongolian,Restaurants,Thai,Vegan,Korean,Vegetarian,Asian Fusion,Chinese</t>
  </si>
  <si>
    <t>GhWMl0J2gOOH61BhBMTAAA</t>
  </si>
  <si>
    <t>7350 W Bell Rd, Ste 201</t>
  </si>
  <si>
    <t>El Caballito</t>
  </si>
  <si>
    <t>Breakfast &amp; Brunch,Restaurants,Mexican,Nightlife,Bars</t>
  </si>
  <si>
    <t>gEv1Og5uGDLw9HkbKSGUZw</t>
  </si>
  <si>
    <t>220 King Street W</t>
  </si>
  <si>
    <t>Republic Kitchen &amp; Bar</t>
  </si>
  <si>
    <t>Nightlife,American (New),Restaurants,American (Traditional),Bars</t>
  </si>
  <si>
    <t>OBSxiVTm8TuKN-IbtY8fmg</t>
  </si>
  <si>
    <t>9470 S Eastern Ave</t>
  </si>
  <si>
    <t>Las Glorias Grill</t>
  </si>
  <si>
    <t>Mexican,Bars,Nightlife,Restaurants,Seafood</t>
  </si>
  <si>
    <t>FoKx_RP4kUM-aiGo3wlUUw</t>
  </si>
  <si>
    <t>7835 N 19th Ave</t>
  </si>
  <si>
    <t>Feast Buffet</t>
  </si>
  <si>
    <t>k-dDZvTeLysoJvjHI-qr9g</t>
  </si>
  <si>
    <t>Sansotei</t>
  </si>
  <si>
    <t>Restaurants,Japanese,Ramen,Noodles</t>
  </si>
  <si>
    <t>650 Yonge Street</t>
  </si>
  <si>
    <t>uAyXrnFaXw2FBiYnmncDuw</t>
  </si>
  <si>
    <t>1011 N Dobson Rd</t>
  </si>
  <si>
    <t>Social</t>
  </si>
  <si>
    <t>Restaurants,Gastropubs,American (New)</t>
  </si>
  <si>
    <t>qNSZpcyoF7OM6g49sAFUcQ</t>
  </si>
  <si>
    <t>6425 Penn Ave</t>
  </si>
  <si>
    <t>Rawhide At Wild Horse Pass</t>
  </si>
  <si>
    <t>Party &amp; Event Planning,Restaurants,Tours,Event Planning &amp; Services,Active Life,Hotels &amp; Travel,Steakhouses,Amusement Parks</t>
  </si>
  <si>
    <t>3ZNKTN4QC5Evf7JYFhWvww</t>
  </si>
  <si>
    <t>5700 W N Lp Rd</t>
  </si>
  <si>
    <t>Stratta</t>
  </si>
  <si>
    <t>American (New),Italian,Restaurants</t>
  </si>
  <si>
    <t>0xzmIBsJQc5eUNLucFrZ0Q</t>
  </si>
  <si>
    <t>Wynn Las Vegas, 3131 Las Vegas Blvd S</t>
  </si>
  <si>
    <t>k4XoJ6zl8LN50n_24wOI4g</t>
  </si>
  <si>
    <t>2235 S. SanTan Village Parkway</t>
  </si>
  <si>
    <t>Pizza A Metro</t>
  </si>
  <si>
    <t>Sandwiches,Seafood,Restaurants,Italian,Bars,Pizza,Nightlife</t>
  </si>
  <si>
    <t>NFHlMOEyVsbqY_VQNJFafQ</t>
  </si>
  <si>
    <t>832 S Greenfield Rd</t>
  </si>
  <si>
    <t>The Pickle Barrel</t>
  </si>
  <si>
    <t>Canadian (New),Delis,American (New),Restaurants</t>
  </si>
  <si>
    <t>UYop9KYT-_mJsc2bcH83jw</t>
  </si>
  <si>
    <t>312 Yonge Street</t>
  </si>
  <si>
    <t>OTB Bicycle CafÃ©</t>
  </si>
  <si>
    <t>Dive Bars,Food,Burgers,American (New),Bars,Restaurants,Beer,Wine &amp; Spirits,Nightlife</t>
  </si>
  <si>
    <t>eVCaX_hbNVFjM-XXahovYA</t>
  </si>
  <si>
    <t>2518 E Carson St</t>
  </si>
  <si>
    <t>zwNLJ2VglfEvGu7DDZjJ4g</t>
  </si>
  <si>
    <t>17211 N 79th Ave</t>
  </si>
  <si>
    <t>Rocco's</t>
  </si>
  <si>
    <t>Italian,Pizza,Restaurants,Delis</t>
  </si>
  <si>
    <t>OUP9dy2eu_-2Mga3DpSFfQ</t>
  </si>
  <si>
    <t>1181 S Buffalo Dr, Ste 115</t>
  </si>
  <si>
    <t>rCoAHVl3tXXAE_Kl4MVgWg</t>
  </si>
  <si>
    <t>Lima Limon</t>
  </si>
  <si>
    <t>Restaurants,Peruvian</t>
  </si>
  <si>
    <t>AUOlDSQ8R2wIkN4lQ4kVDg</t>
  </si>
  <si>
    <t>222 S Decatur Blvd</t>
  </si>
  <si>
    <t>P&amp;G's Pamela's Diner</t>
  </si>
  <si>
    <t>YO8sWa0wYChH6DQWnE6NFg</t>
  </si>
  <si>
    <t>3703 Forbes Ave</t>
  </si>
  <si>
    <t>Manuel's Mexican Restaurant</t>
  </si>
  <si>
    <t>Restaurants,Mexican,Event Planning &amp; Services,Caterers,Salad,Soup</t>
  </si>
  <si>
    <t>cKRMmytHxaSt8F0SMEzKqg</t>
  </si>
  <si>
    <t>1111 W Bell Rd</t>
  </si>
  <si>
    <t>Pizza,Event Planning &amp; Services,Italian,Restaurants,Food,Caterers</t>
  </si>
  <si>
    <t>7CPGGNwHibzQtnERq7u2Hw</t>
  </si>
  <si>
    <t>3828 N Scottsdale Rd</t>
  </si>
  <si>
    <t>Gluten-Free,Beverage Store,Restaurants,Waffles,Burgers,Salad,Food,Breakfast &amp; Brunch</t>
  </si>
  <si>
    <t>IdNMRM2U4GK7zbsD7R2BWA</t>
  </si>
  <si>
    <t>2957 W Bell Rd</t>
  </si>
  <si>
    <t>Steakhouses,Restaurants,American (Traditional),American (New),Barbeque</t>
  </si>
  <si>
    <t>_B3jnaQVtDXqydea1y92fQ</t>
  </si>
  <si>
    <t>10051 N Metro Pkwy E</t>
  </si>
  <si>
    <t>Tender Bar &amp; Kitchen</t>
  </si>
  <si>
    <t>Cocktail Bars,American (New),Restaurants,American (Traditional),Nightlife,Bars</t>
  </si>
  <si>
    <t>XMNdO9lFw3lSPO4gCH_qvQ</t>
  </si>
  <si>
    <t>4300 Butler St</t>
  </si>
  <si>
    <t>Sushi Brokers</t>
  </si>
  <si>
    <t>Bars,Restaurants,Sushi Bars,Nightlife</t>
  </si>
  <si>
    <t>EulFlbKaXT_DXG_xL6-mQQ</t>
  </si>
  <si>
    <t>4419 E Indian School Rd</t>
  </si>
  <si>
    <t>Dish Osteria and Bar</t>
  </si>
  <si>
    <t>7PRse3yCQbEprAj1DWrEQQ</t>
  </si>
  <si>
    <t>128 S 17th St</t>
  </si>
  <si>
    <t>Brio Coastal Bar and Kitchen</t>
  </si>
  <si>
    <t>Pizza,Italian,American (New),Seafood,Nightlife,Cocktail Bars,Restaurants,Bars</t>
  </si>
  <si>
    <t>iJpTpE9A8WDWvUlvUcFZuA</t>
  </si>
  <si>
    <t>4720 Piedmont Row Dr, Ste 150</t>
  </si>
  <si>
    <t>American (New),Breweries,Restaurants,Food</t>
  </si>
  <si>
    <t>iPM85PQMs7QoAxw-Og9ChQ</t>
  </si>
  <si>
    <t>750 S Rampart Blvd, Ste 16</t>
  </si>
  <si>
    <t>The Breakfast Joynt</t>
  </si>
  <si>
    <t>o15GPMmuGp4qwoqmBOUgNw</t>
  </si>
  <si>
    <t>20775 N Pima Rd, Ste 110</t>
  </si>
  <si>
    <t>Va Bene CaffÃ¨</t>
  </si>
  <si>
    <t>Food,Cafes,Coffee &amp; Tea,Desserts,Restaurants</t>
  </si>
  <si>
    <t>9lqPRnnxUA47dacFK9lhtQ</t>
  </si>
  <si>
    <t>The Cosmopolitan Of Las Vegas, 3708 Las Vegas Blvd S</t>
  </si>
  <si>
    <t>Sienna on the Square</t>
  </si>
  <si>
    <t>Nightlife,Wine Bars,Restaurants,Italian,Bars</t>
  </si>
  <si>
    <t>mJ_ucQ2_3hfTsmCcKb-hgw</t>
  </si>
  <si>
    <t>22 Market Square</t>
  </si>
  <si>
    <t>Hoosier Cafe</t>
  </si>
  <si>
    <t>c7I_UpoNg7ZP8UClLhbSUQ</t>
  </si>
  <si>
    <t>393 W Warner Rd</t>
  </si>
  <si>
    <t>Don Ruben's Mexican Restaurant</t>
  </si>
  <si>
    <t>wsyNO9Ac4gqGYTBfNeM1VA</t>
  </si>
  <si>
    <t>4323 W Cactus Rd</t>
  </si>
  <si>
    <t>Smoky Jon's No 1 B-B-Q</t>
  </si>
  <si>
    <t>Restaurants,Barbeque,Fast Food</t>
  </si>
  <si>
    <t>UFyzcr1y2r3y-e_tNpA9VA</t>
  </si>
  <si>
    <t>2310 Packers Ave</t>
  </si>
  <si>
    <t>Monzo Udon</t>
  </si>
  <si>
    <t>R9gRb3T8t-eIKlOtMPShuA</t>
  </si>
  <si>
    <t>3889 Spring Mountain Rd</t>
  </si>
  <si>
    <t>Buffet Roundtable</t>
  </si>
  <si>
    <t>Restaurants,Buffets,American (Traditional)</t>
  </si>
  <si>
    <t>NUpRBNSWuhRQ2tze3-A-Ng</t>
  </si>
  <si>
    <t>Excalibur Hotel Casino, 3850 Las Vegas Blvd S</t>
  </si>
  <si>
    <t>Cabin Whiskey &amp; Grill</t>
  </si>
  <si>
    <t>Nightlife,Whiskey Bars,Restaurants,Bars,American (New)</t>
  </si>
  <si>
    <t>T3phaFF7ihJk1YsU23r1rQ</t>
  </si>
  <si>
    <t>9868 W Northern Ave</t>
  </si>
  <si>
    <t>Elephant Bar Restaurant</t>
  </si>
  <si>
    <t>Nightlife,Restaurants,American (New),Bars,Asian Fusion</t>
  </si>
  <si>
    <t>pdx_SEbQBfpWqLZbk-lZnQ</t>
  </si>
  <si>
    <t>3405 W Chandler Blvd</t>
  </si>
  <si>
    <t>Merkato Ethiopian Cafe</t>
  </si>
  <si>
    <t>Cafes,Ethiopian,Vegetarian,Restaurants</t>
  </si>
  <si>
    <t>855 E Twain Ave, Ste 111</t>
  </si>
  <si>
    <t>Caveman Burgers</t>
  </si>
  <si>
    <t>lRL7x-HMBscWyELxEVq85w</t>
  </si>
  <si>
    <t>430 E Bell Rd, Ste 103</t>
  </si>
  <si>
    <t>LOCAL Public Eatery</t>
  </si>
  <si>
    <t>Bars,Nightlife,Restaurants,Breakfast &amp; Brunch,Gastropubs,Sports Bars,Burgers,Pubs,Canadian (New),Beer Bar,Tapas/Small Plates</t>
  </si>
  <si>
    <t>_5izyrn1qV0uyec65UsdIA</t>
  </si>
  <si>
    <t>171 E Liberty Street, Unit 100</t>
  </si>
  <si>
    <t>Rosati's</t>
  </si>
  <si>
    <t>b7Y4dIggAacPum1tF3NpKg</t>
  </si>
  <si>
    <t>8001 N Durango Dr, Ste 110</t>
  </si>
  <si>
    <t>Heck's Cafe</t>
  </si>
  <si>
    <t>6g8S6V0iyYu6QMvt0QfIqA</t>
  </si>
  <si>
    <t>2927 Bridge Ave</t>
  </si>
  <si>
    <t>Poppy Den</t>
  </si>
  <si>
    <t>Gastropubs,Asian Fusion,Restaurants</t>
  </si>
  <si>
    <t>TA1dpJpodkG2NR7JJLIicQ</t>
  </si>
  <si>
    <t>440 S Rampart</t>
  </si>
  <si>
    <t>Soup,Salad,Food,Sandwiches,Bagels,Restaurants,Breakfast &amp; Brunch</t>
  </si>
  <si>
    <t>6bgjcFOy4WHMyw62_1V9Pw</t>
  </si>
  <si>
    <t>5130 S Fort Apache Rd</t>
  </si>
  <si>
    <t>BJ's Restaurant &amp; Brewhouse</t>
  </si>
  <si>
    <t>Beer,Wine &amp; Spirits,Bars,Breweries,Pubs,Nightlife,American (New),Restaurants,Pizza,Food</t>
  </si>
  <si>
    <t>SuMi4hxed5qk-M8IklFg8Q</t>
  </si>
  <si>
    <t>8970 Covenant Ave</t>
  </si>
  <si>
    <t>Sizzle Korean Barbeque</t>
  </si>
  <si>
    <t>Barbeque,Korean,Bars,Restaurants,Asian Fusion,Nightlife</t>
  </si>
  <si>
    <t>xhyzmAnZp2snpBklfcr3Sw</t>
  </si>
  <si>
    <t>21001 N Tatum Blvd, Ste 36-1210</t>
  </si>
  <si>
    <t>Diners,Mexican,Restaurants</t>
  </si>
  <si>
    <t>muefnimyq_3KIdEouJFvrA</t>
  </si>
  <si>
    <t>3111 W Chandler Blvd</t>
  </si>
  <si>
    <t>The Egg &amp; I</t>
  </si>
  <si>
    <t>American (Traditional),Breakfast &amp; Brunch,Restaurants,Cafes</t>
  </si>
  <si>
    <t>xVtdfNY51JlTpXLGzQs5ag</t>
  </si>
  <si>
    <t>3321 E Queen Creek Rd, Ste 101</t>
  </si>
  <si>
    <t>Killingtons Restaurant &amp; Pub</t>
  </si>
  <si>
    <t>Gastropubs,American (Traditional),Restaurants</t>
  </si>
  <si>
    <t>kgmVm_ZbJsJpSye27xccvg</t>
  </si>
  <si>
    <t>10010C Rose Commons Dr</t>
  </si>
  <si>
    <t>Fat Ninja Bite</t>
  </si>
  <si>
    <t>Burgers,Restaurants,Desserts,Korean,Food,Japanese</t>
  </si>
  <si>
    <t>hPXR-Bi8U-uz6TUViqmGpg</t>
  </si>
  <si>
    <t>3517 Kennedy Road, Unit 1</t>
  </si>
  <si>
    <t>China Tango</t>
  </si>
  <si>
    <t>oAngC9V69vyzBVYwKEJQaw</t>
  </si>
  <si>
    <t>1500 N Green Valley Pkwy</t>
  </si>
  <si>
    <t>The Pub Chip Shop</t>
  </si>
  <si>
    <t>British,Fish &amp; Chips,Bakeries,Seafood,Food,Restaurants,American (New)</t>
  </si>
  <si>
    <t>qQvHYQ1uocuEnFcUdhxV_g</t>
  </si>
  <si>
    <t>1830 E Carson St</t>
  </si>
  <si>
    <t>Pamplemousse Le Restaurant</t>
  </si>
  <si>
    <t>Mediterranean,French,Seafood,Restaurants</t>
  </si>
  <si>
    <t>COgwFthJpS4We16W5Gf4lw</t>
  </si>
  <si>
    <t>400 E Sahara Ave</t>
  </si>
  <si>
    <t>Charleston's</t>
  </si>
  <si>
    <t>hxe8xidZ04BfdqQ-oUADiQ</t>
  </si>
  <si>
    <t>1040 N 54th St</t>
  </si>
  <si>
    <t>Fring's</t>
  </si>
  <si>
    <t>Asian Fusion,Comfort Food,Restaurants</t>
  </si>
  <si>
    <t>0uMK11Hq5pTLyxLE1lWRzQ</t>
  </si>
  <si>
    <t>455 King Street W</t>
  </si>
  <si>
    <t>King Gyros</t>
  </si>
  <si>
    <t>0N2y8rNxbet6p4UIBWTOrw</t>
  </si>
  <si>
    <t>4243 W Thunderbird Rd</t>
  </si>
  <si>
    <t>Hawaiian Style Poke</t>
  </si>
  <si>
    <t>Restaurants,Hawaiian,Poke,Food</t>
  </si>
  <si>
    <t>pi4FLFEOn9AhNUxiLbBeHg</t>
  </si>
  <si>
    <t>3524 Wynn Rd</t>
  </si>
  <si>
    <t>Scratch Pastries &amp; Bistro</t>
  </si>
  <si>
    <t>Food,French,Restaurants,Bakeries</t>
  </si>
  <si>
    <t>0d6kx6Jlocw77y1J9nbqMA</t>
  </si>
  <si>
    <t>7620 E Indian School Rd</t>
  </si>
  <si>
    <t>Sababa Mediterranean Grill</t>
  </si>
  <si>
    <t>Mediterranean,Middle Eastern,Kosher,Falafel,Restaurants</t>
  </si>
  <si>
    <t>4Bw9XffSa0AMy2SrNCS2KA</t>
  </si>
  <si>
    <t>3220 S Durango Dr</t>
  </si>
  <si>
    <t>Barrio Coreano</t>
  </si>
  <si>
    <t>Mexican,Restaurants,Korean</t>
  </si>
  <si>
    <t>CsS9WsonGYyE3vINi5bxSg</t>
  </si>
  <si>
    <t>642 Bloor Street W</t>
  </si>
  <si>
    <t>The Common Market</t>
  </si>
  <si>
    <t>Food,Farmers Market,Delis,Restaurants</t>
  </si>
  <si>
    <t>wiEQrYSNofc10q7Pm26b0w</t>
  </si>
  <si>
    <t>1515 S Tryon St</t>
  </si>
  <si>
    <t>Growlers Pourhouse</t>
  </si>
  <si>
    <t>Nightlife,Restaurants,American (Traditional),Bars,Beer Bar</t>
  </si>
  <si>
    <t>QH2OSulslnQ7Yn8Xs81SPg</t>
  </si>
  <si>
    <t>3120 N Davidson St</t>
  </si>
  <si>
    <t>HpRsWkYHu-pumsZ4O_Linw</t>
  </si>
  <si>
    <t>745 E Glendale Ave</t>
  </si>
  <si>
    <t>Song Lynn</t>
  </si>
  <si>
    <t>Vietnamese,Restaurants,Vegetarian</t>
  </si>
  <si>
    <t>85o8XAZDoPmRqHFhdJLAGg</t>
  </si>
  <si>
    <t>2755 N 91st Ave</t>
  </si>
  <si>
    <t>CafÃ© Polonez</t>
  </si>
  <si>
    <t>Restaurants,Specialty Food,Ethnic Food,Polish,Food,Breakfast &amp; Brunch</t>
  </si>
  <si>
    <t>W5d8iNog90R-qw43m5dGwg</t>
  </si>
  <si>
    <t>195 Roncesvalles Avenue</t>
  </si>
  <si>
    <t>Camelot Steakhouse</t>
  </si>
  <si>
    <t>American (Traditional),Steakhouses,Nightlife,Bars,Restaurants</t>
  </si>
  <si>
    <t>zTNFyAXMEkgVP-o_HTC2xw</t>
  </si>
  <si>
    <t>Excalibur Hotel And Casino, 3850 Las Vegas Blvd S</t>
  </si>
  <si>
    <t>Ilios Noche</t>
  </si>
  <si>
    <t>Restaurants,Mediterranean,Nightlife,Greek,Bars</t>
  </si>
  <si>
    <t>I6Xa5eF9Jv9VM6ms_dkY8A</t>
  </si>
  <si>
    <t>8426 Park Rd</t>
  </si>
  <si>
    <t>Venezias New York Style Pizzeria</t>
  </si>
  <si>
    <t>Chicken Wings,Restaurants,Pizza,Italian</t>
  </si>
  <si>
    <t>VYLQ3bMCqmHiNO2FS8aAsg</t>
  </si>
  <si>
    <t>2721 S Ellsworth Rd, Ste 107</t>
  </si>
  <si>
    <t>I-VD-o4JDGSG5GHQ2EbrVA</t>
  </si>
  <si>
    <t>815 E Baseline Rd, Ste B113</t>
  </si>
  <si>
    <t>David's Hamburgers</t>
  </si>
  <si>
    <t>Burgers,Restaurants,Mexican</t>
  </si>
  <si>
    <t>za9qr9ZZWLTfEgTfogRbUw</t>
  </si>
  <si>
    <t>7212 E Main St</t>
  </si>
  <si>
    <t>Dillons KC BBQ</t>
  </si>
  <si>
    <t>American (Traditional),Restaurants,Nightlife,Bars,Sports Bars,Barbeque</t>
  </si>
  <si>
    <t>yqqXDVl7ZJaiDDbuCFXqMg</t>
  </si>
  <si>
    <t>8706 W Thunderbird Rd</t>
  </si>
  <si>
    <t>Wild Mango Restaurant &amp; Bar</t>
  </si>
  <si>
    <t>North Olmsted</t>
  </si>
  <si>
    <t>American (New),Asian Fusion,Restaurants</t>
  </si>
  <si>
    <t>OFhlZImG34476xPfyCtQCw</t>
  </si>
  <si>
    <t>362 Great Northern Mall</t>
  </si>
  <si>
    <t>Gangnam Sushi &amp; Grill</t>
  </si>
  <si>
    <t>Restaurants,Japanese,Sushi Bars,Korean</t>
  </si>
  <si>
    <t>8CRXSMiyTR9DOMOdrTDRUw</t>
  </si>
  <si>
    <t>933 E University Dr, Ste 115</t>
  </si>
  <si>
    <t>Egg N' Joe</t>
  </si>
  <si>
    <t>ZYr2feXiGYTbWyho_1oUiw</t>
  </si>
  <si>
    <t>23271 N Scottsdale Rd, Suite A101</t>
  </si>
  <si>
    <t>My Slice of the Pie Pizzeria</t>
  </si>
  <si>
    <t>Desserts,Food,Chicken Wings,Pizza,Restaurants</t>
  </si>
  <si>
    <t>NeDqVEiin0q-FxCvOKiERw</t>
  </si>
  <si>
    <t>3724 E Indian School Rd</t>
  </si>
  <si>
    <t>Jaburritos</t>
  </si>
  <si>
    <t>Restaurants,Sushi Bars,Japanese,Mexican,Asian Fusion</t>
  </si>
  <si>
    <t>sHsjBV5_kuuC2aU2PuSlUg</t>
  </si>
  <si>
    <t>2600 W Sahara Ave, Ste 115</t>
  </si>
  <si>
    <t>New Generation Sushi</t>
  </si>
  <si>
    <t>J-SZZniOp7nNsCNbj5rIUQ</t>
  </si>
  <si>
    <t>493 Bloor St W</t>
  </si>
  <si>
    <t>Vito's Pizza &amp; Italian Ristorante</t>
  </si>
  <si>
    <t>15YuEFO59yXd7BTO5NZgYw</t>
  </si>
  <si>
    <t>1947 N Lindsay Rd</t>
  </si>
  <si>
    <t>Kyoto Scottsdale</t>
  </si>
  <si>
    <t>024QUHVU7nlyW5y2BeeGLg</t>
  </si>
  <si>
    <t>7170 E Stetson Dr</t>
  </si>
  <si>
    <t>Matt's Big Breakfast</t>
  </si>
  <si>
    <t>24Td_CQH1bonWKff1rt2vg</t>
  </si>
  <si>
    <t>3118 E Camelback Rd</t>
  </si>
  <si>
    <t>Nightlife,Bars,Restaurants,Pizza,Gluten-Free,Sandwiches</t>
  </si>
  <si>
    <t>PHhZy5zYULNF-oz-2Jz9KA</t>
  </si>
  <si>
    <t>14835 Ballantyne Village Way</t>
  </si>
  <si>
    <t>Three Angry Wives</t>
  </si>
  <si>
    <t>Nightlife,Pubs,Restaurants,Sandwiches,Irish,Bars</t>
  </si>
  <si>
    <t>LJt-NO2FhvQxTmBoaaLhTg</t>
  </si>
  <si>
    <t>8820 W Charleston Blvd, Ste 105</t>
  </si>
  <si>
    <t>World Of Beer</t>
  </si>
  <si>
    <t>Bars,Restaurants,Pubs,American (Traditional),Beer Bar,Nightlife</t>
  </si>
  <si>
    <t>W035pMPJuocijd0BLfHaiw</t>
  </si>
  <si>
    <t>1300 W Sunset Rd, Ste 2940</t>
  </si>
  <si>
    <t>Farmhouse Tavern</t>
  </si>
  <si>
    <t>Cafeteria,Restaurants,Canadian (New)</t>
  </si>
  <si>
    <t>pdE-moDQznZL4sUX-jGKdA</t>
  </si>
  <si>
    <t>1627 Dupont Street</t>
  </si>
  <si>
    <t>Delhi Palace Cuisine of India</t>
  </si>
  <si>
    <t>Restaurants,Pakistani,Indian,Buffets</t>
  </si>
  <si>
    <t>Wrd9LAbc8IOoAS5H6uw9sw</t>
  </si>
  <si>
    <t>933 E University Dr, Ste 103</t>
  </si>
  <si>
    <t>LXheNwqZPoXuXNNeP1sNew</t>
  </si>
  <si>
    <t>15703 N 83rd Ave</t>
  </si>
  <si>
    <t>Oggi's</t>
  </si>
  <si>
    <t>Sports Bars,Restaurants,Food,Pizza,Nightlife,Bars,Breweries</t>
  </si>
  <si>
    <t>dD6JQo5tCNtOtauaLaT0sg</t>
  </si>
  <si>
    <t>6681 W Beardsley Rd</t>
  </si>
  <si>
    <t>Pinky's Westside Grill</t>
  </si>
  <si>
    <t>Vegetarian,Cocktail Bars,Restaurants,Vegan,Nightlife,Bars,American (New),American (Traditional),Hot Dogs,Salad,Burgers,Diners</t>
  </si>
  <si>
    <t>VZQPYoK6l_vo5jwYgabJdQ</t>
  </si>
  <si>
    <t>9818 Gilead Rd, Ste B-101</t>
  </si>
  <si>
    <t>Kyoto House Japanese Restaurant</t>
  </si>
  <si>
    <t>3uOxuJUnx72b86-3NKhX0A</t>
  </si>
  <si>
    <t>143 Dundas St W</t>
  </si>
  <si>
    <t>Geraci's Restaurant</t>
  </si>
  <si>
    <t>University Heights</t>
  </si>
  <si>
    <t>pOhX1XjbBdPoO2Fyy8RGJg</t>
  </si>
  <si>
    <t>2266 Warrensville Center Rd</t>
  </si>
  <si>
    <t>CASA manila</t>
  </si>
  <si>
    <t>Restaurants,Filipino</t>
  </si>
  <si>
    <t>Mksyt1TZQ-7vzCZjeuzfAg</t>
  </si>
  <si>
    <t>879 York Mills Road, Unit 1</t>
  </si>
  <si>
    <t>nzbQXU2x7O8oucKGthUT3g</t>
  </si>
  <si>
    <t>20715 N Pima Rd, Ste F115</t>
  </si>
  <si>
    <t>Tabule Restaurant</t>
  </si>
  <si>
    <t>Restaurants,Vegan,Middle Eastern,Vegetarian</t>
  </si>
  <si>
    <t>ts_kVtBEAJsdmdoqxRDdRQ</t>
  </si>
  <si>
    <t>2009 Yonge Street</t>
  </si>
  <si>
    <t>Sylvia's Modern Mexican Restaurant</t>
  </si>
  <si>
    <t>wOk2b8zUHWylJOd6FtNsRw</t>
  </si>
  <si>
    <t>5502 N 7th Ave</t>
  </si>
  <si>
    <t>The Nauti Mermaid</t>
  </si>
  <si>
    <t>Seafood,Desserts,Restaurants,Breakfast &amp; Brunch,Food</t>
  </si>
  <si>
    <t>Qeie5-8-S_hLPk7_ujpajw</t>
  </si>
  <si>
    <t>1378 W 6th St</t>
  </si>
  <si>
    <t>Mi Comida Restaurante Latino</t>
  </si>
  <si>
    <t>Restaurants,Latin American</t>
  </si>
  <si>
    <t>iUYAqWKoBdHqYNMDzOXb9w</t>
  </si>
  <si>
    <t>4221 W Bell Rd</t>
  </si>
  <si>
    <t>Cholla Prime Steakhouse &amp; Lounge</t>
  </si>
  <si>
    <t>Bars,Restaurants,Steakhouses,Lounges,Nightlife</t>
  </si>
  <si>
    <t>0bF6jv97Z6VbruRpepUOcw</t>
  </si>
  <si>
    <t>524 N 92nd St</t>
  </si>
  <si>
    <t>Seoul Garden</t>
  </si>
  <si>
    <t>Restaurants,Korean,Buffets</t>
  </si>
  <si>
    <t>OMskTANen2g5AlwN4EyxMg</t>
  </si>
  <si>
    <t>5270 Pearl Rd</t>
  </si>
  <si>
    <t>u2q_84hHvKGl5hKnAE7zNw</t>
  </si>
  <si>
    <t>866 N Higley Rd</t>
  </si>
  <si>
    <t>Wbi-x-1Nbn6LFCMOSN6F5Q</t>
  </si>
  <si>
    <t>6575 N Decatur Blvd</t>
  </si>
  <si>
    <t>Standard &amp; Pour</t>
  </si>
  <si>
    <t>Coffee &amp; Tea,American (New),Breakfast &amp; Brunch,American (Traditional),Cocktail Bars,Food,Restaurants,Desserts,Bars,Nightlife,Gastropubs,Tapas/Small Plates</t>
  </si>
  <si>
    <t>hoskgfXQRZXc9HV48nVFvg</t>
  </si>
  <si>
    <t>Kai</t>
  </si>
  <si>
    <t>Sandwiches,Breakfast &amp; Brunch,American (New),Restaurants</t>
  </si>
  <si>
    <t>AkpuhGyLAxhD_sLMQv3kOg</t>
  </si>
  <si>
    <t>Zeta's Grill</t>
  </si>
  <si>
    <t>Middle Eastern,Lebanese,Restaurants,Vegetarian,Mediterranean</t>
  </si>
  <si>
    <t>X1S8u_cFfBpdWfvQBo_BqA</t>
  </si>
  <si>
    <t>2935 N Dysart Rd</t>
  </si>
  <si>
    <t>Tacos Sahuaro</t>
  </si>
  <si>
    <t>E_DXCeVllZtHV93hsAIZvw</t>
  </si>
  <si>
    <t>2320 N 32nd St</t>
  </si>
  <si>
    <t>Oliver &amp; Bonacini CafÃ© Grill</t>
  </si>
  <si>
    <t>Nightlife,Restaurants,American (Traditional),Breakfast &amp; Brunch,Italian,Bars,Sandwiches,Wine Bars,Canadian (New)</t>
  </si>
  <si>
    <t>eQCYur0033RkZdh5VjbF8A</t>
  </si>
  <si>
    <t>33 Yonge Street</t>
  </si>
  <si>
    <t>Me Gusta Tacos</t>
  </si>
  <si>
    <t>Restaurants,Mexican,Breakfast &amp; Brunch,Gluten-Free,Tacos,American (New),Salad,Vegetarian</t>
  </si>
  <si>
    <t>OOHlm2lbVgPHhSe98YW3yA</t>
  </si>
  <si>
    <t>2235 Village Walk Dr, Ste 153</t>
  </si>
  <si>
    <t>Noodle &amp; Rice</t>
  </si>
  <si>
    <t>Noodles,Thai,Chinese,Restaurants</t>
  </si>
  <si>
    <t>cXdQ3H0GqcIzRgrvBEaBxw</t>
  </si>
  <si>
    <t>2017 E Cactus Rd, Ste G</t>
  </si>
  <si>
    <t>Oliveo Grill</t>
  </si>
  <si>
    <t>Salad,Restaurants,Greek,Mediterranean</t>
  </si>
  <si>
    <t>WWqdy9PKOSyhLgHIGaNFrA</t>
  </si>
  <si>
    <t>933 E University Dr, Ste 108</t>
  </si>
  <si>
    <t>Brickhouse BBQ</t>
  </si>
  <si>
    <t>Restaurants,Barbeque,Event Planning &amp; Services,Bars,Pubs,Venues &amp; Event Spaces,Nightlife</t>
  </si>
  <si>
    <t>d4JTF7OUIMpxpIHVl9wPJA</t>
  </si>
  <si>
    <t>408 W Gorham St</t>
  </si>
  <si>
    <t>Nellos Pizza</t>
  </si>
  <si>
    <t>TVYJx5iUkLJFiuiXc8rxEQ</t>
  </si>
  <si>
    <t>4710 E Warner Rd, Ste 10</t>
  </si>
  <si>
    <t>Le Chalet</t>
  </si>
  <si>
    <t>Restaurants,French,Creperies,Fondue</t>
  </si>
  <si>
    <t>ynYEgNimJOyb8dvyr9x0sA</t>
  </si>
  <si>
    <t>5626 W Bell Rd</t>
  </si>
  <si>
    <t>American (Traditional),Food,Breakfast &amp; Brunch,Restaurants,Diners</t>
  </si>
  <si>
    <t>Zdg1CnOe2zVDf5Egzf9RXw</t>
  </si>
  <si>
    <t>3397 S Las Vegas Blvd</t>
  </si>
  <si>
    <t>Burger Rush</t>
  </si>
  <si>
    <t>Burgers,Salad,Juice Bars &amp; Smoothies,Sandwiches,Restaurants,Food</t>
  </si>
  <si>
    <t>atAjzQ7CUw_wM-GNh8piSA</t>
  </si>
  <si>
    <t>790 W Broadway Rd</t>
  </si>
  <si>
    <t>Penn Brewery</t>
  </si>
  <si>
    <t>Food,Breweries,German,Restaurants,Venues &amp; Event Spaces,Event Planning &amp; Services</t>
  </si>
  <si>
    <t>bqW0f0RigwpYyz1lbxhHlw</t>
  </si>
  <si>
    <t>800 Vinial St</t>
  </si>
  <si>
    <t>Mimi's Cafe</t>
  </si>
  <si>
    <t>Cafes,Restaurants,Breakfast &amp; Brunch,American (Traditional)</t>
  </si>
  <si>
    <t>3rj1qpgFvkRWtAka17mhEQ</t>
  </si>
  <si>
    <t>6760 N Durango Dr</t>
  </si>
  <si>
    <t>Tucky's Smokin BBQ</t>
  </si>
  <si>
    <t>tf8Ge1hPe-zGZIHI2Cgvyg</t>
  </si>
  <si>
    <t>308 N Boulder Hwy</t>
  </si>
  <si>
    <t>Against the Grain</t>
  </si>
  <si>
    <t>qztZIyt2BMSKfX052OgKXQ</t>
  </si>
  <si>
    <t>25 Dockside Drive</t>
  </si>
  <si>
    <t>Above the Crust</t>
  </si>
  <si>
    <t>Salad,Chicken Wings,Pizza,Restaurants</t>
  </si>
  <si>
    <t>kd1VNJdd92T2eQ4hqvYQ5A</t>
  </si>
  <si>
    <t>7810 W Ann Rd</t>
  </si>
  <si>
    <t>American (Traditional),Bars,Tex-Mex,Restaurants,Nightlife</t>
  </si>
  <si>
    <t>MDVbJicJvqaO4WGx0vEabQ</t>
  </si>
  <si>
    <t>7530 S Las Vegas Blvd</t>
  </si>
  <si>
    <t>Simon's Hot Dogs</t>
  </si>
  <si>
    <t>Vegetarian,Colombian,Latin American,Vegan,Hot Dogs,Restaurants</t>
  </si>
  <si>
    <t>xCL38K0oPgK3ydzg4CrvKg</t>
  </si>
  <si>
    <t>4280 Drinkwater Blvd, Ste 200</t>
  </si>
  <si>
    <t>PDQ - Las Vegas: Sahara</t>
  </si>
  <si>
    <t>Chicken Shop,Salad,Restaurants,Chicken Wings,Fast Food,Sandwiches</t>
  </si>
  <si>
    <t>1SCETxRnwaYo2aBC3fi4SA</t>
  </si>
  <si>
    <t>3010 W Sahara Ave</t>
  </si>
  <si>
    <t>Which Wich Superior Sandwiches</t>
  </si>
  <si>
    <t>Restaurants,Sandwiches</t>
  </si>
  <si>
    <t>pHA8wyVcrkhI4wQ3mt6NHw</t>
  </si>
  <si>
    <t>2192 N Rainbow Blvd, Ste 100</t>
  </si>
  <si>
    <t>Meatball Spot</t>
  </si>
  <si>
    <t>Tf13Wexrt6WmNw-CDW5Gyg</t>
  </si>
  <si>
    <t>6605 Las Vegas Blvd, Ste 145</t>
  </si>
  <si>
    <t>Shogun</t>
  </si>
  <si>
    <t>dc6sPg9kNliz_Cy2yX19tw</t>
  </si>
  <si>
    <t>12615 N Tatum Blvd</t>
  </si>
  <si>
    <t>5th Avenue Cafe</t>
  </si>
  <si>
    <t>Restaurants,Diners,Breakfast &amp; Brunch,American (Traditional),Salad</t>
  </si>
  <si>
    <t>YvCIHmADAMDP_JV7vSBAHQ</t>
  </si>
  <si>
    <t>501 W Thomas Rd</t>
  </si>
  <si>
    <t>Cinebarre - Arboretum 11</t>
  </si>
  <si>
    <t>Bars,American (New),Nightlife,Restaurants,Cinema,Arts &amp; Entertainment</t>
  </si>
  <si>
    <t>n-AQFKbW6MnpamdtA6ECpQ</t>
  </si>
  <si>
    <t>8008 Providence Rd</t>
  </si>
  <si>
    <t>The Burrito Factory</t>
  </si>
  <si>
    <t>g-E12y45gBKedax5N20YmQ</t>
  </si>
  <si>
    <t>5920 South Blvd</t>
  </si>
  <si>
    <t>Papa Joe's Fish-N-Que</t>
  </si>
  <si>
    <t>Barbeque,Restaurants,Fish &amp; Chips</t>
  </si>
  <si>
    <t>X-ZAD3eMkThGL9hrKdQooQ</t>
  </si>
  <si>
    <t>2019 W Bethany Home Rd</t>
  </si>
  <si>
    <t>Novecento Pizzeria</t>
  </si>
  <si>
    <t>dqO24yvvHJc5jgHm3LcliA</t>
  </si>
  <si>
    <t>9640 S Eastern  Ave, Ste 130</t>
  </si>
  <si>
    <t>Himal Chuli</t>
  </si>
  <si>
    <t>Restaurants,Himalayan/Nepalese</t>
  </si>
  <si>
    <t>Xl6I0-JmFE_6w28bku2idQ</t>
  </si>
  <si>
    <t>318 State St</t>
  </si>
  <si>
    <t>Takamatsu Of Chandler</t>
  </si>
  <si>
    <t>Sushi Bars,Korean,Restaurants</t>
  </si>
  <si>
    <t>Clq09vq8uOjAbGY3BaQWDQ</t>
  </si>
  <si>
    <t>3002 N Arizona Ave</t>
  </si>
  <si>
    <t>El Frescos Cocina Mexicana</t>
  </si>
  <si>
    <t>Caterers,Restaurants,Event Planning &amp; Services,Mexican,Food</t>
  </si>
  <si>
    <t>l1GJnB9TJgGgEeI4at1M0A</t>
  </si>
  <si>
    <t>5030 Paradise Rd, Ste B</t>
  </si>
  <si>
    <t>Bella Gusto Urban Pizzeria</t>
  </si>
  <si>
    <t>Bars,Pizza,Wine Bars,Italian,Nightlife,Restaurants</t>
  </si>
  <si>
    <t>_qA2HPqgLiBc-M4wRyml0g</t>
  </si>
  <si>
    <t>1964 N Alma School Rd, Ste 1</t>
  </si>
  <si>
    <t>Jacs Dining and Tap House</t>
  </si>
  <si>
    <t>American (New),Modern European,Gluten-Free,Restaurants</t>
  </si>
  <si>
    <t>R6QCy5sVlySKgqvHb-HhTg</t>
  </si>
  <si>
    <t>2611 Monroe St</t>
  </si>
  <si>
    <t>The Chicken Shack</t>
  </si>
  <si>
    <t>Restaurants,American (Traditional),Chicken Wings</t>
  </si>
  <si>
    <t>El83MSV3YHDtcSeIJqPOhg</t>
  </si>
  <si>
    <t>1112 Nevada Hwy</t>
  </si>
  <si>
    <t>Upstream</t>
  </si>
  <si>
    <t>Seafood,Sushi Bars,Breakfast &amp; Brunch,Restaurants</t>
  </si>
  <si>
    <t>b42EKdSk61zd_FEqEwioYQ</t>
  </si>
  <si>
    <t>6902 Phillips Place Ct</t>
  </si>
  <si>
    <t>Taqueria Los Yaquis</t>
  </si>
  <si>
    <t>Food Stands,Fast Food,Mexican,Restaurants</t>
  </si>
  <si>
    <t>75vRgse6O3P4GL_vi3Xr9Q</t>
  </si>
  <si>
    <t>727 W Camelback Rd</t>
  </si>
  <si>
    <t>Las Palmas Carniceria</t>
  </si>
  <si>
    <t>czJKX4DmZR_1JeRmPcnmbQ</t>
  </si>
  <si>
    <t>700 Brookline Blvd</t>
  </si>
  <si>
    <t>Stumpy's Pizza &amp; Subs</t>
  </si>
  <si>
    <t>Sandwiches,Food,Italian,Pizza,Restaurants,Desserts</t>
  </si>
  <si>
    <t>pCWg4B0R5gauQR4SJ9VDmw</t>
  </si>
  <si>
    <t>1331 E Northern Ave</t>
  </si>
  <si>
    <t>8 Noodle Bar</t>
  </si>
  <si>
    <t>Japanese,Restaurants,Asian Fusion,Chinese</t>
  </si>
  <si>
    <t>11011 W Charleston Blvd</t>
  </si>
  <si>
    <t>Stone &amp; Vine Urban Italian</t>
  </si>
  <si>
    <t>Restaurants,Bars,Pizza,Nightlife,Wine Bars,Italian</t>
  </si>
  <si>
    <t>HYhbeLznSWEl6JIYTllVUA</t>
  </si>
  <si>
    <t>1035 W Queen Creek Rd, Ste 103</t>
  </si>
  <si>
    <t>Teakwoods Tavern &amp; Grill</t>
  </si>
  <si>
    <t>Restaurants,American (New),Nightlife,Pubs,American (Traditional),Bars</t>
  </si>
  <si>
    <t>L8qHCpeeF2_5RN_5RJQyYg</t>
  </si>
  <si>
    <t>151 E Williams Field Rd</t>
  </si>
  <si>
    <t>SkinnyFATS</t>
  </si>
  <si>
    <t>Food,American (New),Breakfast &amp; Brunch,Juice Bars &amp; Smoothies,Sandwiches,Restaurants</t>
  </si>
  <si>
    <t>W6s1BQa6N3mU6UBTv_KqSw</t>
  </si>
  <si>
    <t>6475 N Decatur Blvd</t>
  </si>
  <si>
    <t>Mi Ne Japanese Restaurant</t>
  </si>
  <si>
    <t>rjJM4xHdCKJRUpovQ-msAQ</t>
  </si>
  <si>
    <t>10815 Yonge Street</t>
  </si>
  <si>
    <t>Sammy's L.A. Pastrami &amp; Burgers</t>
  </si>
  <si>
    <t>Sandwiches,Burgers,Hot Dogs,Restaurants</t>
  </si>
  <si>
    <t>oYPpWHgsjcIt-tUzGXk_eA</t>
  </si>
  <si>
    <t>4035 S Decatur Blvd</t>
  </si>
  <si>
    <t>kJwWVi3uCXniUkJwhS3N3Q</t>
  </si>
  <si>
    <t>10575 W Indian School Rd, Ste 101</t>
  </si>
  <si>
    <t>Food,Restaurants,American (Traditional),Breakfast &amp; Brunch,Desserts</t>
  </si>
  <si>
    <t>NoA6bD6W7z_Aztk_cOU5cg</t>
  </si>
  <si>
    <t>505 S Grand Central Parkway, Suite 3201</t>
  </si>
  <si>
    <t>Sushi Eye</t>
  </si>
  <si>
    <t>ng8vj7q4kFt7d4Ud4lBhHQ</t>
  </si>
  <si>
    <t>4855 E Warner Rd, Ste A29</t>
  </si>
  <si>
    <t>American (Traditional),Food,Southern,American (New),Sandwiches,Restaurants,Breakfast &amp; Brunch</t>
  </si>
  <si>
    <t>GAyHbuUTtKAdpHiFGJuezQ</t>
  </si>
  <si>
    <t>1007 N Dobson Rd</t>
  </si>
  <si>
    <t>Toby Keiths I Love This Bar &amp; Grill</t>
  </si>
  <si>
    <t>Restaurants,Nightlife,Music Venues,Bars,Arts &amp; Entertainment,American (New),American (Traditional)</t>
  </si>
  <si>
    <t>fwYtVfx-RbpZkph9BxOVFA</t>
  </si>
  <si>
    <t>1065 N Dobson Rd</t>
  </si>
  <si>
    <t>Brassaii</t>
  </si>
  <si>
    <t>Cocktail Bars,Mediterranean,Bars,Wine Bars,Restaurants,Nightlife</t>
  </si>
  <si>
    <t>TrOgTZ0DfmQxvpTehiNibQ</t>
  </si>
  <si>
    <t>461 King Street W</t>
  </si>
  <si>
    <t>Sanremo Bakery</t>
  </si>
  <si>
    <t>Food,Coffee &amp; Tea,Bakeries,Restaurants,Delis,Italian</t>
  </si>
  <si>
    <t>l-Zjik0MbpabQPv-nNp9YQ</t>
  </si>
  <si>
    <t>374 Royal York Road</t>
  </si>
  <si>
    <t>Boston Pizza</t>
  </si>
  <si>
    <t>Restaurants,Event Planning &amp; Services,Pizza,Caterers</t>
  </si>
  <si>
    <t>kUQwaqwxKlScAQNhRx2_2w</t>
  </si>
  <si>
    <t>1507 Las Vegas Blvd S</t>
  </si>
  <si>
    <t>Mi Peru South American Grill</t>
  </si>
  <si>
    <t>Latin American,Restaurants,Peruvian,American (Traditional),Spanish</t>
  </si>
  <si>
    <t>Uuxwgc8kA88Cvt8LthoRdQ</t>
  </si>
  <si>
    <t>1450 W Horizon Ridge Pkwy</t>
  </si>
  <si>
    <t>KINKA IZAKAYA MONTREAL</t>
  </si>
  <si>
    <t>Restaurants,Nightlife,Tapas/Small Plates,Japanese,Pubs,Tapas Bars,Bars</t>
  </si>
  <si>
    <t>y32M2Hkr7GsUqGG6KwOhZw</t>
  </si>
  <si>
    <t>1624 Rue Sainte-Catherine Ouest</t>
  </si>
  <si>
    <t>Roma Garden Ristorante</t>
  </si>
  <si>
    <t>n8fGqb4CCheGyWtr9KM6qw</t>
  </si>
  <si>
    <t>3923 E Thunderbird Rd, Ste 113</t>
  </si>
  <si>
    <t>The Upton</t>
  </si>
  <si>
    <t>Cocktail Bars,Restaurants,Bars,Breakfast &amp; Brunch,American (Traditional),American (New),Comfort Food,French,Beer,Wine &amp; Spirits,Nightlife,Food,Seafood,Gluten-Free</t>
  </si>
  <si>
    <t>LQ_gYNs5E10IGFE0NOyD7A</t>
  </si>
  <si>
    <t>7216 E Shoeman Ln</t>
  </si>
  <si>
    <t>Ada's Fish Fry</t>
  </si>
  <si>
    <t>American (New),Seafood,Sandwiches,Fish &amp; Chips,Restaurants</t>
  </si>
  <si>
    <t>_VIIuz9CAt68Hb54hQmpXA</t>
  </si>
  <si>
    <t>14960 W Indian School Rd, Ste 380</t>
  </si>
  <si>
    <t>Sophia's Bakery &amp; Cafe</t>
  </si>
  <si>
    <t>Breakfast &amp; Brunch,Restaurants,Food,Bakeries</t>
  </si>
  <si>
    <t>IXXERocY1bqGwRllcy8J2w</t>
  </si>
  <si>
    <t>831 E Johnson St, Ste 4</t>
  </si>
  <si>
    <t>Qf6EnIzKqhXQg4YNkVAqHQ</t>
  </si>
  <si>
    <t>200 S Decatur Blvd</t>
  </si>
  <si>
    <t>Famous Dave's Barbeque</t>
  </si>
  <si>
    <t>Sandwiches,Barbeque,Restaurants</t>
  </si>
  <si>
    <t>54WM5coZonA0izd2y04p_A</t>
  </si>
  <si>
    <t>9695 W Flamingo Rd</t>
  </si>
  <si>
    <t>BOA Steakhouse</t>
  </si>
  <si>
    <t>n1Ng1q300iLHYZELtOd5FA</t>
  </si>
  <si>
    <t>{u'romantic': False, u'intimate': True, u'classy': True, u'hipster': False, u'divey': False, u'touristy': False, u'trendy': False, u'upscale': True, u'casual': False}</t>
  </si>
  <si>
    <t>The Forum Shops At Caesars, 3500 Las Vegas Blvd S</t>
  </si>
  <si>
    <t>Rivers Casino</t>
  </si>
  <si>
    <t>Arts &amp; Entertainment,Nightlife,Casinos,Steakhouses,Bars,Sports Bars,Restaurants</t>
  </si>
  <si>
    <t>Lyn5sYu1rfxdmntbaOoZJg</t>
  </si>
  <si>
    <t>777 Casino Dr</t>
  </si>
  <si>
    <t>Sahara Hotel</t>
  </si>
  <si>
    <t>Event Planning &amp; Services,Restaurants,Hotels,Casinos,Arts &amp; Entertainment,Hotels &amp; Travel</t>
  </si>
  <si>
    <t>ry-FLqYclt7okJbdYcmOhw</t>
  </si>
  <si>
    <t>2535 Las Vegas Blvd S</t>
  </si>
  <si>
    <t>Slanted Rice Vietnamese Bistro</t>
  </si>
  <si>
    <t>Restaurants,Food,Vietnamese</t>
  </si>
  <si>
    <t>46yg8fJ8fVA1QSaaL7XfOw</t>
  </si>
  <si>
    <t>6149 N Scottsdale Rd</t>
  </si>
  <si>
    <t>Fresh Off The Boat</t>
  </si>
  <si>
    <t>Sandwiches,Fish &amp; Chips,Restaurants,Food,Specialty Food,Fast Food,Seafood</t>
  </si>
  <si>
    <t>EWmwbOm_4UhOtvLaBzHpPA</t>
  </si>
  <si>
    <t>404 Queen Street W</t>
  </si>
  <si>
    <t>Market Street Kitchen</t>
  </si>
  <si>
    <t>Steakhouses,American (New),Restaurants,American (Traditional),Southern,Seafood</t>
  </si>
  <si>
    <t>v4YmJDtKzG2Dlh-vGB241w</t>
  </si>
  <si>
    <t>On the Border Mexican Grill &amp; Cantina</t>
  </si>
  <si>
    <t>Tex-Mex,Mexican,Restaurants</t>
  </si>
  <si>
    <t>vHt0CSynqesXox-9nBj7uA</t>
  </si>
  <si>
    <t>5630 Centennial Center Blvd</t>
  </si>
  <si>
    <t>Millie's Homemade Ice Cream</t>
  </si>
  <si>
    <t>Ice Cream &amp; Frozen Yogurt,Food,Sandwiches,Restaurants</t>
  </si>
  <si>
    <t>Z2NIEKTVVP2nEmOF4jNxqQ</t>
  </si>
  <si>
    <t>232 S Highland Ave</t>
  </si>
  <si>
    <t>Chloe's Corner</t>
  </si>
  <si>
    <t>jvnMR2D-YVtnQWCP4PN_kw</t>
  </si>
  <si>
    <t>15215 N Kierland Blvd, Ste 190</t>
  </si>
  <si>
    <t>Sushi Station</t>
  </si>
  <si>
    <t>Asian Fusion,Restaurants,Sushi Bars</t>
  </si>
  <si>
    <t>9vXJXydGeJHLdhRohfd59w</t>
  </si>
  <si>
    <t>1575 E Camelback Rd</t>
  </si>
  <si>
    <t>Casa Del Matador</t>
  </si>
  <si>
    <t>Restaurants,Mexican,Tex-Mex</t>
  </si>
  <si>
    <t>iBlQvqiy5Rg2h-y9TS1yOA</t>
  </si>
  <si>
    <t>1770 Festival Plaza Dr, Ste 190</t>
  </si>
  <si>
    <t>Oggi</t>
  </si>
  <si>
    <t>tIiiq23utFKTs1At2bVD6w</t>
  </si>
  <si>
    <t>16646 Hawfield Way Dr</t>
  </si>
  <si>
    <t>Wy-Knot Cafe</t>
  </si>
  <si>
    <t>Restaurants,Breakfast &amp; Brunch,Cafes</t>
  </si>
  <si>
    <t>vYeSTLvRuTuWoZV6tmvAxw</t>
  </si>
  <si>
    <t>2325 N 7th St</t>
  </si>
  <si>
    <t>Omelet House</t>
  </si>
  <si>
    <t>Breakfast &amp; Brunch,Restaurants,American (Traditional)</t>
  </si>
  <si>
    <t>AqfEIxefqdArIWf9YUVAtQ</t>
  </si>
  <si>
    <t>6520 Boulder Hwy</t>
  </si>
  <si>
    <t>BEVO Bar + Pizzeria</t>
  </si>
  <si>
    <t>Nightlife,Italian,Bars,Pizza,Restaurants</t>
  </si>
  <si>
    <t>ii9kqE9s4456Jn9asz-BPQ</t>
  </si>
  <si>
    <t>410 Rue Saint Vincent</t>
  </si>
  <si>
    <t>Cafe Mayakovsky</t>
  </si>
  <si>
    <t>Russian,Restaurants,Cafes</t>
  </si>
  <si>
    <t>PLQl-y06iPOEaqsy_nx-Eg</t>
  </si>
  <si>
    <t>1775 E Tropicana Ave, Ste 30</t>
  </si>
  <si>
    <t>Max's Allegheny Tavern</t>
  </si>
  <si>
    <t>Breakfast &amp; Brunch,German,Restaurants,Nightlife,Bars,Pubs</t>
  </si>
  <si>
    <t>_-W_hRQRDEqVdO1WKGa-DQ</t>
  </si>
  <si>
    <t>537 Suismon St</t>
  </si>
  <si>
    <t>San Felipe's Cantina</t>
  </si>
  <si>
    <t>ydt5yifyYhF5s430llv_Hw</t>
  </si>
  <si>
    <t>2000 E Rio Salado Pkwy, Ste 1001</t>
  </si>
  <si>
    <t>Macayo's Mexican Grill &amp; Cantina</t>
  </si>
  <si>
    <t>jS3U9iEGnJY7j5oT9iDN7A</t>
  </si>
  <si>
    <t>11107 N Scottsdale Rd</t>
  </si>
  <si>
    <t>Desert Jade</t>
  </si>
  <si>
    <t>tFcmrGLZNEymSnijoTPmqw</t>
  </si>
  <si>
    <t>3215 E Indian School Rd</t>
  </si>
  <si>
    <t>Home Of The Brave</t>
  </si>
  <si>
    <t>Canadian (New),Restaurants,American (Traditional)</t>
  </si>
  <si>
    <t>bhqOSajw2x1NLQxijsDVcg</t>
  </si>
  <si>
    <t>589 King Street W</t>
  </si>
  <si>
    <t>Harvest</t>
  </si>
  <si>
    <t>Restaurants,Nightlife,Bars,American (New)</t>
  </si>
  <si>
    <t>cMybOpJd352Cb6y9SeVhPw</t>
  </si>
  <si>
    <t>21 N Pinckney St</t>
  </si>
  <si>
    <t>Kyklos Greek Cafe</t>
  </si>
  <si>
    <t>Greek,Restaurants,Vegetarian,Mediterranean</t>
  </si>
  <si>
    <t>SYGbbZlLk81_bOlBptbS7A</t>
  </si>
  <si>
    <t>QSGerT1enEKlvJnYkwthHQ</t>
  </si>
  <si>
    <t>10125 W McDowell Rd</t>
  </si>
  <si>
    <t>Stash CafÃ©</t>
  </si>
  <si>
    <t>Restaurants,Polish</t>
  </si>
  <si>
    <t>Dl3ty7Rt2WeBIAUoBF0EXg</t>
  </si>
  <si>
    <t>200 Rue Saint-Paul Ouest</t>
  </si>
  <si>
    <t>Masa Sushi</t>
  </si>
  <si>
    <t>R-Jmd1zLAyGsN5uP_hJx3g</t>
  </si>
  <si>
    <t>865 N Gilbert Rd, Ste 106</t>
  </si>
  <si>
    <t xml:space="preserve">Island Flavor </t>
  </si>
  <si>
    <t>6nbPXEjmBnDtsgM_YNwGjw</t>
  </si>
  <si>
    <t>8846 S Eastern Ave, Ste 102</t>
  </si>
  <si>
    <t>American (Traditional),Restaurants,American (New),Nightlife,Sports Bars,Bars</t>
  </si>
  <si>
    <t>QbtJvTQfTFbPqBhjkI59BA</t>
  </si>
  <si>
    <t>1860 E Warner Rd</t>
  </si>
  <si>
    <t>Bella Vita</t>
  </si>
  <si>
    <t>Restaurants,Italian,Salad,Pizza</t>
  </si>
  <si>
    <t>Yo8ODT7aFMM2xKUd1yaBVw</t>
  </si>
  <si>
    <t>2225 Village Walk Dr, Ste 181</t>
  </si>
  <si>
    <t>LAMP Pizzeria</t>
  </si>
  <si>
    <t>5BKP0DY4K79h9sd7THpeBw</t>
  </si>
  <si>
    <t>8900 E Pinnacle Peak Rd, Ste C1</t>
  </si>
  <si>
    <t>Bar Symon</t>
  </si>
  <si>
    <t>Restaurants,American (Traditional),Nightlife,Burgers,Bars</t>
  </si>
  <si>
    <t>iRhB506lbc0kU5289zyHzg</t>
  </si>
  <si>
    <t>1000 Airport Blvd</t>
  </si>
  <si>
    <t>Casa Reyna</t>
  </si>
  <si>
    <t>jppxrDQLXr4Nk8cV7IGlcw</t>
  </si>
  <si>
    <t>2031 Penn Ave</t>
  </si>
  <si>
    <t>Seafood,Restaurants,Nightlife,American (Traditional),Bars</t>
  </si>
  <si>
    <t>Zrx25j1M794Nh8fUGB8E9A</t>
  </si>
  <si>
    <t>4500 W Tropicana Ave</t>
  </si>
  <si>
    <t>Rayner's Chocolate &amp; Coffee Shop</t>
  </si>
  <si>
    <t>Food,Specialty Food,Coffee &amp; Tea,Restaurants,Chocolatiers &amp; Shops,Cafes</t>
  </si>
  <si>
    <t>OVb3wbv59wTcd0pQrXBZXw</t>
  </si>
  <si>
    <t>14021 N 51st Ave</t>
  </si>
  <si>
    <t>Magic Noodle</t>
  </si>
  <si>
    <t>uFTcyheegHAdRobLf_4Siw</t>
  </si>
  <si>
    <t>2190 Mcnicoll Avenue, Unit 119</t>
  </si>
  <si>
    <t>Rocco's NY Pizzeria</t>
  </si>
  <si>
    <t>Italian,Specialty Food,Food,Restaurants,Pasta Shops,Pizza</t>
  </si>
  <si>
    <t>j00iBr6uYnwgFs_J5y9f0w</t>
  </si>
  <si>
    <t>6870 S Rainbow Blvd</t>
  </si>
  <si>
    <t>Papi Chulo's Mexican Grill &amp; Cantina</t>
  </si>
  <si>
    <t>Mexican,Restaurants,Seafood,Breakfast &amp; Brunch</t>
  </si>
  <si>
    <t>HGLMe4y0y_VsBkDLdpfBLA</t>
  </si>
  <si>
    <t>Porchetta &amp; Co</t>
  </si>
  <si>
    <t>8VQu2-4UOXNm0eqVpjkE_Q</t>
  </si>
  <si>
    <t>825 Dundas Street W</t>
  </si>
  <si>
    <t>TRUE Crafted Pizza</t>
  </si>
  <si>
    <t>Z4y3LZlCjv4xnZ8xOpYf_Q</t>
  </si>
  <si>
    <t>7828 Rea Rd, Ste F</t>
  </si>
  <si>
    <t>Chris Jerk Caribbean Bistro</t>
  </si>
  <si>
    <t>Middle Eastern,Caribbean,Restaurants</t>
  </si>
  <si>
    <t>j0aiaJkrU-5VgbCsdx-txg</t>
  </si>
  <si>
    <t>2570 Birchmount Road</t>
  </si>
  <si>
    <t>The String Bean</t>
  </si>
  <si>
    <t>Delis,Event Planning &amp; Services,Sandwiches,Beer,Wine &amp; Spirits,Food,Caterers,Grocery,Restaurants</t>
  </si>
  <si>
    <t>kfwAKuRFdWKRl42hpsimuQ</t>
  </si>
  <si>
    <t>106 N Main St</t>
  </si>
  <si>
    <t>Blasted Barley Beer Company</t>
  </si>
  <si>
    <t>Breweries,Food,Gastropubs,Bars,Caterers,Event Planning &amp; Services,Pubs,Nightlife,Restaurants</t>
  </si>
  <si>
    <t>1zsM7weLS8fNHomDAqCh4Q</t>
  </si>
  <si>
    <t>404 S Mill Ave, Ste 101</t>
  </si>
  <si>
    <t>Backyard Taco</t>
  </si>
  <si>
    <t>iOt7ebp4Zy-5YUjHL1rbmQ</t>
  </si>
  <si>
    <t>1420 S Higley Rd</t>
  </si>
  <si>
    <t>il Capo Pizzeria</t>
  </si>
  <si>
    <t>Food,Beer,Wine &amp; Spirits,Bars,Pizza,Nightlife,Italian,Wine Bars,Restaurants</t>
  </si>
  <si>
    <t>IkLAUX7lZIWqE9_YC66SRw</t>
  </si>
  <si>
    <t>7366 E Shea Blvd, Ste 102</t>
  </si>
  <si>
    <t>Chick-fil-a</t>
  </si>
  <si>
    <t>Fast Food,Restaurants,Caterers,American (New),Event Planning &amp; Services</t>
  </si>
  <si>
    <t>a1Pf4wSob48LKqimWzmyGw</t>
  </si>
  <si>
    <t>9925 S Eastern Ave</t>
  </si>
  <si>
    <t>Famous Toastery</t>
  </si>
  <si>
    <t>Breakfast &amp; Brunch,Bars,Nightlife,Restaurants,American (New)</t>
  </si>
  <si>
    <t>8rtd2ZoeNMHjCQQnWuZ-bQ</t>
  </si>
  <si>
    <t>101 N Main St</t>
  </si>
  <si>
    <t>Pura Vida</t>
  </si>
  <si>
    <t>s9CG5XGXJQpP03iYFIHeLA</t>
  </si>
  <si>
    <t>170 Euclid Ave</t>
  </si>
  <si>
    <t>Restaurants,American (New),Vegetarian,Mediterranean</t>
  </si>
  <si>
    <t>cnfYugAYBFKgwDCTAVdViA</t>
  </si>
  <si>
    <t>2530 W Happy Valley Rd, Ste 1261</t>
  </si>
  <si>
    <t>Tempest Oyster Bar</t>
  </si>
  <si>
    <t>Nightlife,Steakhouses,Bars,Restaurants,Seafood</t>
  </si>
  <si>
    <t>d6VYQbeTZ_WdD8Uuhh35dg</t>
  </si>
  <si>
    <t>120 E Wilson St</t>
  </si>
  <si>
    <t>Tamarind</t>
  </si>
  <si>
    <t>TqL0ytKAucWdW2mR7EbayA</t>
  </si>
  <si>
    <t>257 N Craig St</t>
  </si>
  <si>
    <t>Gourmet Malaysia</t>
  </si>
  <si>
    <t>Singaporean,Malaysian,Restaurants,Indonesian</t>
  </si>
  <si>
    <t>9XcWAcp1dCpcLcHTBENn-Q</t>
  </si>
  <si>
    <t>4466 Sheppard Avenue E, Unit 101</t>
  </si>
  <si>
    <t>Osaka Japanese Steakhouse</t>
  </si>
  <si>
    <t>Japanese,Steakhouses,Sushi Bars,Restaurants</t>
  </si>
  <si>
    <t>HH6oAioFape3mls9xcs4hw</t>
  </si>
  <si>
    <t>16049B N Arrowhead Fountains Ctr Dr</t>
  </si>
  <si>
    <t>The Old Pueblo Cafe</t>
  </si>
  <si>
    <t>Restaurants,Bars,Mexican,Nightlife</t>
  </si>
  <si>
    <t>havUcqU5tH0zorHxCxGj8A</t>
  </si>
  <si>
    <t>102 N Old Litchfield Rd</t>
  </si>
  <si>
    <t>El Pollo Supremo</t>
  </si>
  <si>
    <t>6C_8Mh4lmLc_QEs3hHleBg</t>
  </si>
  <si>
    <t>221 W University Dr</t>
  </si>
  <si>
    <t>Rasta Pasta</t>
  </si>
  <si>
    <t>m3U4Pey_Yr0jgJb8MHfy5g</t>
  </si>
  <si>
    <t>61 Kensington Avenue</t>
  </si>
  <si>
    <t>C-Fu Gourmet</t>
  </si>
  <si>
    <t>Restaurants,Chinese,Seafood,Dim Sum</t>
  </si>
  <si>
    <t>emOpqfJTtRHMd8dUg_AAsw</t>
  </si>
  <si>
    <t>2051 W Warner Rd, Ste 13</t>
  </si>
  <si>
    <t>1130 The Restaurant</t>
  </si>
  <si>
    <t>Steakhouses,American (New),Restaurants,American (Traditional)</t>
  </si>
  <si>
    <t>bs07-hLuz0dq06gIUwR5mw</t>
  </si>
  <si>
    <t>455 N 3rd St, Ste 1130</t>
  </si>
  <si>
    <t>Chaya Japanese Cuisine</t>
  </si>
  <si>
    <t>Soup,Sushi Bars,Restaurants,Japanese</t>
  </si>
  <si>
    <t>10NSeX03xC2th8-HGFq3sw</t>
  </si>
  <si>
    <t>2032 Murray Ave</t>
  </si>
  <si>
    <t>Center Cut Steakhouse</t>
  </si>
  <si>
    <t>yEyA7uILKG97qnyx3K2WAg</t>
  </si>
  <si>
    <t>3555 Las Vegas Blvd S</t>
  </si>
  <si>
    <t>Mango's Mexican Cafe</t>
  </si>
  <si>
    <t>iBCMaNm_hv9IlCDa7AWPig</t>
  </si>
  <si>
    <t>44 W Main St</t>
  </si>
  <si>
    <t>Bonnie Springs Ranch</t>
  </si>
  <si>
    <t>Blue Diamond</t>
  </si>
  <si>
    <t>Public Services &amp; Government,Pets,Vacation Rentals,Zoos,Venues &amp; Event Spaces,Active Life,Animal Shelters,Restaurants,Hotels &amp; Travel,Horseback Riding,Party &amp; Event Planning,Landmarks &amp; Historical Buildings,Event Planning &amp; Services</t>
  </si>
  <si>
    <t>Em0MDcxhSYZm7JVpR6WyJA</t>
  </si>
  <si>
    <t>16395 Bonnie Springs Rd</t>
  </si>
  <si>
    <t>Pizza,Restaurants,American (New)</t>
  </si>
  <si>
    <t>DnalbBqgX7afqSYgO5R8iQ</t>
  </si>
  <si>
    <t>3400 Las Vegas Blvd S</t>
  </si>
  <si>
    <t>Hi Fi Kitchen &amp; Cocktails</t>
  </si>
  <si>
    <t>Bars,American (New),Cocktail Bars,American (Traditional),Breakfast &amp; Brunch,Nightlife,Restaurants</t>
  </si>
  <si>
    <t>aGAeYVf2sBygo2OJJBbuIg</t>
  </si>
  <si>
    <t>4420 N Saddlebag Trl</t>
  </si>
  <si>
    <t>Pizza,Salad,Bars,Burgers,Nightlife,Restaurants</t>
  </si>
  <si>
    <t>01xTdrNUuTOAyH7NaRWcUA</t>
  </si>
  <si>
    <t>1665 S Stapley Dr</t>
  </si>
  <si>
    <t>Fresh Kabob</t>
  </si>
  <si>
    <t>Restaurants,Mediterranean</t>
  </si>
  <si>
    <t>TspQ9jCczz436RiJHJQYZw</t>
  </si>
  <si>
    <t>1405 E Sunset Rd, Ste 130</t>
  </si>
  <si>
    <t>Doan's</t>
  </si>
  <si>
    <t>Vegetarian,Restaurants,Asian Fusion,Vietnamese</t>
  </si>
  <si>
    <t>kPfhSK0kcUmOTmC5DEjaDw</t>
  </si>
  <si>
    <t>5937 South Blvd</t>
  </si>
  <si>
    <t>Arepera</t>
  </si>
  <si>
    <t>Vegetarian,Gluten-Free,Restaurants,Vegan,Venezuelan,Latin American</t>
  </si>
  <si>
    <t>U5XCBcTtiNyasdT3A2_V3A</t>
  </si>
  <si>
    <t>4050 Rue de Bullion</t>
  </si>
  <si>
    <t>Dinette Triple Crown</t>
  </si>
  <si>
    <t>American (Traditional),Diners,Southern,Restaurants</t>
  </si>
  <si>
    <t>JN8s_dgw9nrSzkHnXxNOtg</t>
  </si>
  <si>
    <t>6704 Rue Clark</t>
  </si>
  <si>
    <t>Forage Public House</t>
  </si>
  <si>
    <t>Restaurants,Gastropubs,Brasseries,American (New)</t>
  </si>
  <si>
    <t>A7gK6ZrGy939Zo43xNZcVw</t>
  </si>
  <si>
    <t>14600 Detroit Ave</t>
  </si>
  <si>
    <t>CK's Tavern &amp; Grill</t>
  </si>
  <si>
    <t>Nightlife,Bars,Sports Bars,Sandwiches,Restaurants,Barbeque,American (Traditional)</t>
  </si>
  <si>
    <t>3CBLxydJU6CFRMGhu9b-sw</t>
  </si>
  <si>
    <t>4142 E Chandler Blvd</t>
  </si>
  <si>
    <t>Joe's Deli</t>
  </si>
  <si>
    <t>Delis,American (Traditional),Restaurants,Middle Eastern,Lebanese,American (New)</t>
  </si>
  <si>
    <t>sWucpMb_MDdqAthWFFisow</t>
  </si>
  <si>
    <t>19215 Hilliard Blvd</t>
  </si>
  <si>
    <t>Akahana Asian Bistro</t>
  </si>
  <si>
    <t>Sushi Bars,Asian Fusion,Vietnamese,Restaurants</t>
  </si>
  <si>
    <t>1WtUgLhdBdQ39aBvEUbsnw</t>
  </si>
  <si>
    <t>1308 The Plz</t>
  </si>
  <si>
    <t>3Hu-IPhq5I_jyb3YfeHpGQ</t>
  </si>
  <si>
    <t>4290 E Indian School Rd</t>
  </si>
  <si>
    <t>Adrian's</t>
  </si>
  <si>
    <t>eem6eoAiYL9UcQUE0kMD-g</t>
  </si>
  <si>
    <t>1011 W Main St</t>
  </si>
  <si>
    <t>Korean Grill House</t>
  </si>
  <si>
    <t>eQel7bUz75j0AVKnfsillg</t>
  </si>
  <si>
    <t>214 Queen Street W</t>
  </si>
  <si>
    <t>The County General</t>
  </si>
  <si>
    <t>Bars,Breakfast &amp; Brunch,Restaurants,Nightlife,Canadian (New)</t>
  </si>
  <si>
    <t>AcCZJpxiPqyzKFjlwlwd0Q</t>
  </si>
  <si>
    <t>936 Queen Street W</t>
  </si>
  <si>
    <t>Bonfyre American Grille</t>
  </si>
  <si>
    <t>Restaurants,Bars,Cocktail Bars,American (Traditional),Beer Bar,Nightlife,American (New)</t>
  </si>
  <si>
    <t>2YlUn3s132hNq5ueGeIiJg</t>
  </si>
  <si>
    <t>2601 W Beltline Hwy</t>
  </si>
  <si>
    <t>Cho Sun Ok</t>
  </si>
  <si>
    <t>1_rqZz1K5Uoq2RvZlINfgA</t>
  </si>
  <si>
    <t>7353 Yonge Street</t>
  </si>
  <si>
    <t>Indian,Restaurants,Halal,Mediterranean</t>
  </si>
  <si>
    <t>jXyy2Vc-Dgp7QguQJSfnXw</t>
  </si>
  <si>
    <t>8560 W Desert Inn Rd, Ste D-3</t>
  </si>
  <si>
    <t>Mama Gina's Pizzeria</t>
  </si>
  <si>
    <t>XJ2dT7pwmutxM4ceQnTVUg</t>
  </si>
  <si>
    <t>9380 W Westgate Blvd, Ste D101</t>
  </si>
  <si>
    <t>Nosh &amp; Swig</t>
  </si>
  <si>
    <t>Restaurants,Tapas/Small Plates</t>
  </si>
  <si>
    <t>C-u6Ywuq192icOblKm6oKg</t>
  </si>
  <si>
    <t>3620 E Flamingo Rd, Ste 5</t>
  </si>
  <si>
    <t>The Rail</t>
  </si>
  <si>
    <t>American (New),Nightlife,Burgers,Bars,Restaurants,Sandwiches</t>
  </si>
  <si>
    <t>QDTM1i1Q8RW559sfhZDbtQ</t>
  </si>
  <si>
    <t>400 Great Northern Mall</t>
  </si>
  <si>
    <t>Ryus Noodle Bar</t>
  </si>
  <si>
    <t>Noodles,Ramen,Restaurants,Japanese</t>
  </si>
  <si>
    <t>RqOgBMpKYdsEOmBVmFXe3g</t>
  </si>
  <si>
    <t>33 Baldwin Street</t>
  </si>
  <si>
    <t>Casa Ramos</t>
  </si>
  <si>
    <t>Bars,Nightlife,Restaurants,Mexican</t>
  </si>
  <si>
    <t>9wS_BQBh9VGEb0645XBrhA</t>
  </si>
  <si>
    <t>1526 E Main St</t>
  </si>
  <si>
    <t>Los Reyes De La Torta</t>
  </si>
  <si>
    <t>h-Oq86DZfZad9kKXe8m7Lg</t>
  </si>
  <si>
    <t>1528 E Southern Ave</t>
  </si>
  <si>
    <t>Kiku</t>
  </si>
  <si>
    <t>7tzXkDX8HmpzRRoJyLBKcA</t>
  </si>
  <si>
    <t>230 Commerce Valley Dr E, Unit 9</t>
  </si>
  <si>
    <t>Pho A.V</t>
  </si>
  <si>
    <t>i3MWkfRgwqPYMKyL9Mk_Pg</t>
  </si>
  <si>
    <t>3202 E Greenway Rd, Ste 1289</t>
  </si>
  <si>
    <t>The Martini</t>
  </si>
  <si>
    <t>Bars,Restaurants,American (New),Nightlife,Lounges</t>
  </si>
  <si>
    <t>MwCai0x6GILtK4KkwufZig</t>
  </si>
  <si>
    <t>1205 S Fort Apache Rd</t>
  </si>
  <si>
    <t>Barberian's Steak House</t>
  </si>
  <si>
    <t>7ODXq--HE7QpzvWwgk5rMA</t>
  </si>
  <si>
    <t>7 Elm Street</t>
  </si>
  <si>
    <t>G87Yg6as3LU5Af1IwoPIYg</t>
  </si>
  <si>
    <t>The District At Green Valley Ranch, 2225 Village Walk Dr , Ste 175</t>
  </si>
  <si>
    <t>Breakfast &amp; Brunch,Diners,American (Traditional),Restaurants</t>
  </si>
  <si>
    <t>yzmvsG3Vo-2_F3_0wHzJdA</t>
  </si>
  <si>
    <t>9595 W Tropicana Ave</t>
  </si>
  <si>
    <t>Paris 66</t>
  </si>
  <si>
    <t>Gluten-Free,Breakfast &amp; Brunch,American (New),Restaurants,French,Creperies,Brasseries</t>
  </si>
  <si>
    <t>ysJo5Jdo29XOBCnKrbUKWg</t>
  </si>
  <si>
    <t>6018 Centre Ave</t>
  </si>
  <si>
    <t>Sea Level NC</t>
  </si>
  <si>
    <t>Seafood,Nightlife,Bars,Live/Raw Food,American (New),Cocktail Bars,Restaurants</t>
  </si>
  <si>
    <t>Uftnd7njdHNFxhz_6rpUrA</t>
  </si>
  <si>
    <t>129 E 5th St</t>
  </si>
  <si>
    <t>Grinders Pizza Lounge</t>
  </si>
  <si>
    <t>Pizza,Desserts,Pasta Shops,Food,Restaurants,Specialty Food,Sandwiches</t>
  </si>
  <si>
    <t>DTz6gFeWmdvSEIFGjXpIgQ</t>
  </si>
  <si>
    <t>5625 S Rainbow Blvd</t>
  </si>
  <si>
    <t>The Wigwam</t>
  </si>
  <si>
    <t>Hotels,Event Planning &amp; Services,Hotels &amp; Travel,Active Life,Restaurants,Golf</t>
  </si>
  <si>
    <t>WR18M4vP4g1jXfNsd9lYjQ</t>
  </si>
  <si>
    <t>300 E Wigwam Blvd</t>
  </si>
  <si>
    <t>Salty SeÃ±orita</t>
  </si>
  <si>
    <t>Mexican,Local Flavor,Restaurants</t>
  </si>
  <si>
    <t>RRtjC-KUE9vSbD09r6is2A</t>
  </si>
  <si>
    <t>Chipotle Mexican Grill</t>
  </si>
  <si>
    <t>Restaurants,Fast Food,Mexican</t>
  </si>
  <si>
    <t>gOBxVkHpqtjRRxHBIrpnMA</t>
  </si>
  <si>
    <t>323 Yonge St, Unit 114</t>
  </si>
  <si>
    <t>Sushiya Sushi</t>
  </si>
  <si>
    <t>H_yoEB8N8CeABPuLMFWEzQ</t>
  </si>
  <si>
    <t>2531 S Gilbert Rd, Ste 109</t>
  </si>
  <si>
    <t>Made LV American Tavern</t>
  </si>
  <si>
    <t>American (Traditional),Restaurants,American (New),Burgers</t>
  </si>
  <si>
    <t>aWzp373TChor3kYz_BcWZA</t>
  </si>
  <si>
    <t>450 S Rampart Blvd, Ste 120</t>
  </si>
  <si>
    <t>Fresh Burger</t>
  </si>
  <si>
    <t>vazCBq6DH9LnCQ3cH7E4Og</t>
  </si>
  <si>
    <t>9206 Leslie Street, Suite 4</t>
  </si>
  <si>
    <t>Pino's Pizza Al Centro</t>
  </si>
  <si>
    <t>Restaurants,Bars,Nightlife,Italian,Wine Bars,Pizza,Salad</t>
  </si>
  <si>
    <t>XeUm1QS078kgjwONhul0ng</t>
  </si>
  <si>
    <t>139 W Thomas Rd</t>
  </si>
  <si>
    <t>Nakama Sushi Restaurant &amp; Lounge</t>
  </si>
  <si>
    <t>Japanese,Restaurants,Bars,Sushi Bars,Lounges,Nightlife</t>
  </si>
  <si>
    <t>wFEZPY0JjUIJ8tNWx62vmg</t>
  </si>
  <si>
    <t>13215 W Mcdowell Rd</t>
  </si>
  <si>
    <t>Tenders Fresh Food</t>
  </si>
  <si>
    <t>Restaurants,Fast Food,Sandwiches</t>
  </si>
  <si>
    <t>uM8JeO42ouAP3rdtwCY-OQ</t>
  </si>
  <si>
    <t>18341 Statesville Rd</t>
  </si>
  <si>
    <t>Osaka Japanese Bistro</t>
  </si>
  <si>
    <t>bNpgu9sr3K18oLLw-eL75A</t>
  </si>
  <si>
    <t>10920 S Eastern Ave</t>
  </si>
  <si>
    <t>Pomo Pizzeria Napoletana</t>
  </si>
  <si>
    <t>Gv2aZfTlYImmsERZg5D93A</t>
  </si>
  <si>
    <t>6166 N Scottsdale Rd, Ste 701</t>
  </si>
  <si>
    <t>Bigham Tavern</t>
  </si>
  <si>
    <t>Nightlife,American (New),Bars,Pubs,Chicken Wings,Breakfast &amp; Brunch,Restaurants</t>
  </si>
  <si>
    <t>keJGpYownJ-j2zQJ5huvqg</t>
  </si>
  <si>
    <t>321 Bigham St</t>
  </si>
  <si>
    <t>Nick's Diner II</t>
  </si>
  <si>
    <t>Italian,American (New),Restaurants,Breakfast &amp; Brunch,Greek,American (Traditional)</t>
  </si>
  <si>
    <t>8cQc0BRbkSDSkLn6oFw3mw</t>
  </si>
  <si>
    <t>13765 N Litchfield Rd</t>
  </si>
  <si>
    <t>Wahoo's Fish Tacos</t>
  </si>
  <si>
    <t>Restaurants,Salad,American (New),Seafood,Mexican,Gluten-Free</t>
  </si>
  <si>
    <t>NjDC1Evc2Wa6ykj8xVpoUw</t>
  </si>
  <si>
    <t>76 W Horizon Ridge Pkwy</t>
  </si>
  <si>
    <t>S6HTXcS97j173_btjN8w7Q</t>
  </si>
  <si>
    <t>16148 N 83rd Ave</t>
  </si>
  <si>
    <t>Chicken Wings,American (Traditional),American (New),Fast Food,Chicken Shop,Restaurants</t>
  </si>
  <si>
    <t>qpaX3qOHBSOAEDUcIs8SPQ</t>
  </si>
  <si>
    <t>4655 W Charleston</t>
  </si>
  <si>
    <t>Buffets,Restaurants,Breakfast &amp; Brunch</t>
  </si>
  <si>
    <t>DY1_vls0_VQnTZ7CJ3AeFQ</t>
  </si>
  <si>
    <t>1301 W Sunset Rd</t>
  </si>
  <si>
    <t>J Karaoke Bar</t>
  </si>
  <si>
    <t>Karaoke,Restaurants,Asian Fusion,Bars,Nightlife,American (New)</t>
  </si>
  <si>
    <t>3pSUr_cdrphurO6m1HMP9A</t>
  </si>
  <si>
    <t>3899 Spring Mountain Rd</t>
  </si>
  <si>
    <t>c5x6HWB8MTZvlTgabihaSw</t>
  </si>
  <si>
    <t>7101 E Thunderbird Rd</t>
  </si>
  <si>
    <t>CafÃ© Olimpico</t>
  </si>
  <si>
    <t>Cafes,Restaurants,Food,Ice Cream &amp; Frozen Yogurt,Coffee &amp; Tea</t>
  </si>
  <si>
    <t>SGpCV9O5teB-we8XNNlGHQ</t>
  </si>
  <si>
    <t>124 Rue Saint-Viateur O</t>
  </si>
  <si>
    <t>Caliente Pizza &amp; Drafthouse</t>
  </si>
  <si>
    <t>fiRbomFAAtfTYOTTtnDUcA</t>
  </si>
  <si>
    <t>4624 Liberty Ave</t>
  </si>
  <si>
    <t>Jasmine Express</t>
  </si>
  <si>
    <t>Bubble Tea,Restaurants,Juice Bars &amp; Smoothies,Food,Vietnamese,Asian Fusion,Chinese</t>
  </si>
  <si>
    <t>cykzJbkgweJvZsvkrHMR7g</t>
  </si>
  <si>
    <t>5546 Camino Al Norte</t>
  </si>
  <si>
    <t>Joe's Crab Shack</t>
  </si>
  <si>
    <t>Gluten-Free,American (Traditional),Seafood,Restaurants</t>
  </si>
  <si>
    <t>YUE5S4ReiM4dq9qkKbDMwg</t>
  </si>
  <si>
    <t>1991 N Rainbow Blvd</t>
  </si>
  <si>
    <t>The Wilcox Gastropub</t>
  </si>
  <si>
    <t>Restaurants,Gastropubs</t>
  </si>
  <si>
    <t>Wc7Hld-DTJbss8CndeIylw</t>
  </si>
  <si>
    <t>30 Eglinton Avenue W</t>
  </si>
  <si>
    <t>Taqueria La Unica</t>
  </si>
  <si>
    <t>Indian Trail</t>
  </si>
  <si>
    <t>57aBx6Mo_VRk_kMA8J5Efg</t>
  </si>
  <si>
    <t>4305 Old Monroe Rd</t>
  </si>
  <si>
    <t>Kobe Sushi Bar</t>
  </si>
  <si>
    <t>Restaurants,Sushi Bars,Tapas Bars,Japanese</t>
  </si>
  <si>
    <t>zuwba6QEBIDZT0tJZmNhdQ</t>
  </si>
  <si>
    <t>9340 W Flamingo Rd</t>
  </si>
  <si>
    <t>Copacabana Brazilian Steakhouse</t>
  </si>
  <si>
    <t>Restaurants,Brazilian,Steakhouses,Nightlife,Barbeque,Bars</t>
  </si>
  <si>
    <t>GcxE5hK_TaHP4EZFDYz2mg</t>
  </si>
  <si>
    <t>230 Adelaide Street W</t>
  </si>
  <si>
    <t>Brit &amp; Chips</t>
  </si>
  <si>
    <t>Fish &amp; Chips,Restaurants,British</t>
  </si>
  <si>
    <t>_YzwG_p4MXtZnb3ZEDLmdg</t>
  </si>
  <si>
    <t>433 Rue McGill</t>
  </si>
  <si>
    <t>Origin</t>
  </si>
  <si>
    <t>Asian Fusion,Restaurants,Tapas/Small Plates,Vegetarian</t>
  </si>
  <si>
    <t>iKMLsX1Je7P3wAOEc9scDg</t>
  </si>
  <si>
    <t>109 King Street E, Suite 107</t>
  </si>
  <si>
    <t>Maverick Rock Taco</t>
  </si>
  <si>
    <t>6zi7dAlnk7vgvlGbUMoKkA</t>
  </si>
  <si>
    <t>1513 Montford Dr</t>
  </si>
  <si>
    <t>Soup,Restaurants,Sandwiches,Salad,Cafes</t>
  </si>
  <si>
    <t>DT35ycaAVzbq83vVGRCoIQ</t>
  </si>
  <si>
    <t>3420 E Baseline Rd, Ste 107</t>
  </si>
  <si>
    <t>Sabatino's Authentic NY Pizzeria</t>
  </si>
  <si>
    <t>zY6f_cFY8HTI3hLlJj3SOg</t>
  </si>
  <si>
    <t>7660 W Cheyenne Ave</t>
  </si>
  <si>
    <t>Tin Tin</t>
  </si>
  <si>
    <t>Buffets,Korean,Food Delivery Services,Chinese,Japanese,Asian Fusion,Food,Restaurants</t>
  </si>
  <si>
    <t>Oy2WnPyiOlPFvPKMIuOC8w</t>
  </si>
  <si>
    <t>10215 Park Rd</t>
  </si>
  <si>
    <t>Custom Built Pizza</t>
  </si>
  <si>
    <t>Vegan,Gluten-Free,Pizza,Restaurants</t>
  </si>
  <si>
    <t>CeqWpwHBoaxwRcv5btnv6g</t>
  </si>
  <si>
    <t>Pho Sing Sing</t>
  </si>
  <si>
    <t>Las  Vegas</t>
  </si>
  <si>
    <t>MX2OYa2sS5ys_6AiK-gs3A</t>
  </si>
  <si>
    <t>2550 S Rainbow Blvd</t>
  </si>
  <si>
    <t>Bars,Chicken Wings,Restaurants,Nightlife,Burgers</t>
  </si>
  <si>
    <t>XHviODj3T9hesQPDGdPE1g</t>
  </si>
  <si>
    <t>5965 W Ray Rd</t>
  </si>
  <si>
    <t>Lucky Strike</t>
  </si>
  <si>
    <t>Active Life,Restaurants,Bars,American (New),Lounges,Bowling,Nightlife</t>
  </si>
  <si>
    <t>2iLeiQ4OCJVwfodR9egMag</t>
  </si>
  <si>
    <t>50 W Jefferson St, Ste 240</t>
  </si>
  <si>
    <t>Chase's Diner</t>
  </si>
  <si>
    <t>UXDoc76N59G6p3RUH5S--w</t>
  </si>
  <si>
    <t>2040 N Alma School Rd</t>
  </si>
  <si>
    <t>Liverpool House</t>
  </si>
  <si>
    <t>Restaurants,Italian,French</t>
  </si>
  <si>
    <t>0JGMKaKJGVuDus5WcJzvjw</t>
  </si>
  <si>
    <t>2501 Rue Notre-Dame O</t>
  </si>
  <si>
    <t>Phillips Seafood</t>
  </si>
  <si>
    <t>djPTbIprBXGqaV-D8eq77A</t>
  </si>
  <si>
    <t>Grumpy Troll Pub &amp; Brewery</t>
  </si>
  <si>
    <t>Mount Horeb</t>
  </si>
  <si>
    <t>Restaurants,Food,Breweries,American (Traditional)</t>
  </si>
  <si>
    <t>lTKfkTHuD0qRt6OaocI-pg</t>
  </si>
  <si>
    <t>105 S 2nd St</t>
  </si>
  <si>
    <t>Anatolia Cafe</t>
  </si>
  <si>
    <t>Mediterranean,Middle Eastern,Restaurants,Turkish</t>
  </si>
  <si>
    <t>cuI4nkcx6d1bdG--ZM4oww</t>
  </si>
  <si>
    <t>2270 Lee Rd</t>
  </si>
  <si>
    <t>Sofrita</t>
  </si>
  <si>
    <t>Food,Event Planning &amp; Services,Restaurants,Tapas Bars,Bars,Latin American,Caterers,Coffee &amp; Tea,Cocktail Bars,Nightlife</t>
  </si>
  <si>
    <t>c31YqsnR1aTaSzawqa3L7w</t>
  </si>
  <si>
    <t>16848 E Ave Of The Fountains</t>
  </si>
  <si>
    <t>Bluebird Kitchen</t>
  </si>
  <si>
    <t>Restaurants,Breakfast &amp; Brunch,American (New)</t>
  </si>
  <si>
    <t>X8AGCsJHw-GuTqkzy2J3cg</t>
  </si>
  <si>
    <t>221 Forbes Ave</t>
  </si>
  <si>
    <t>DQtxU4uae3MzlnP_JZXqPQ</t>
  </si>
  <si>
    <t>651 Mall Ring Cir</t>
  </si>
  <si>
    <t>Benny Pennello's</t>
  </si>
  <si>
    <t>Pizza,Restaurants,Italian,Fast Food</t>
  </si>
  <si>
    <t>uDb1lOfDhl_VLmAbYvp-vQ</t>
  </si>
  <si>
    <t>2909 N Davidson St, Ste 100</t>
  </si>
  <si>
    <t>Belgian,Nightlife,Bars,Gastropubs,Canadian (New),Restaurants,Beer,Wine &amp; Spirits,Food</t>
  </si>
  <si>
    <t>dTuT_G3Zp79RZmnF3oxfiA</t>
  </si>
  <si>
    <t>58 The Esplanade</t>
  </si>
  <si>
    <t>Jackson's Bar &amp; Grill</t>
  </si>
  <si>
    <t>Sports Bars,Nightlife,Bars,Restaurants,American (Traditional)</t>
  </si>
  <si>
    <t>iAu8s96GKQ73Xe7j_2GyCQ</t>
  </si>
  <si>
    <t>6020 W Flamingo Rd</t>
  </si>
  <si>
    <t>Scaramouche Restaurant Pasta Bar &amp; Grill</t>
  </si>
  <si>
    <t>_T7f2wUgNlJqxsR-cR89SQ</t>
  </si>
  <si>
    <t>1 Benvenuto Place</t>
  </si>
  <si>
    <t>Ezekiel's</t>
  </si>
  <si>
    <t>Soul Food,American (New),Sandwiches,Restaurants,Food,Desserts</t>
  </si>
  <si>
    <t>RZWx7pIsINH6nVqW7ys9cg</t>
  </si>
  <si>
    <t>4825 E Warner Rd</t>
  </si>
  <si>
    <t>Restaurants,Mediterranean,Vegetarian,American (New)</t>
  </si>
  <si>
    <t>fIcHJP6iJH15vIzV6JUROQ</t>
  </si>
  <si>
    <t>14858 N Frank Lloyd Wright Blvd</t>
  </si>
  <si>
    <t>Bocktown Beer and Grill</t>
  </si>
  <si>
    <t>IBGrQ6YUywBp1Hqu9c1LZQ</t>
  </si>
  <si>
    <t>690 Chauvet Dr</t>
  </si>
  <si>
    <t>KINTON RAMEN</t>
  </si>
  <si>
    <t>Restaurants,Japanese,Ramen</t>
  </si>
  <si>
    <t>KrwGJBrSE3kN721yx-MzfQ</t>
  </si>
  <si>
    <t>5165 Yonge Street</t>
  </si>
  <si>
    <t>Chickpeas Mediterranean Cafe</t>
  </si>
  <si>
    <t>Mediterranean,Restaurants,Falafel,Persian/Iranian,Middle Eastern</t>
  </si>
  <si>
    <t>pcA3DcjbkkQERU1dbsiSow</t>
  </si>
  <si>
    <t>6110 W Flamingo Rd</t>
  </si>
  <si>
    <t>CASA SunbÃ¡</t>
  </si>
  <si>
    <t>Nightlife,Cocktail Bars,Bars,American (New),American (Traditional),Mexican,Lounges,Restaurants,Sports Bars,Tapas Bars,Vegan</t>
  </si>
  <si>
    <t>L2iT7pipc455Tgpbo35_mw</t>
  </si>
  <si>
    <t>15 E 6th St</t>
  </si>
  <si>
    <t>Chinese,Asian Fusion,Buffets,Vegan,Restaurants,Mongolian,Gluten-Free</t>
  </si>
  <si>
    <t>JhEtJbGjAqKDHCZ11i3qoQ</t>
  </si>
  <si>
    <t>3206 S McClintock Dr</t>
  </si>
  <si>
    <t>N. Las Vegas</t>
  </si>
  <si>
    <t>Chicken Wings,Nightlife,Bars,Restaurants,American (Traditional),Sports Bars</t>
  </si>
  <si>
    <t>Y7T9osP-hoqp2nLnmIi12w</t>
  </si>
  <si>
    <t>190 W Craig Rd</t>
  </si>
  <si>
    <t>The Wing Counter</t>
  </si>
  <si>
    <t>Fast Food,American (Traditional),Restaurants,Chicken Wings</t>
  </si>
  <si>
    <t>Q0fW4psOyHqGbkbF13ucqw</t>
  </si>
  <si>
    <t>5350 W Bell Rd</t>
  </si>
  <si>
    <t>Vegetarian,Restaurants,Chinese,Gluten-Free,Asian Fusion,Vegan,Mongolian</t>
  </si>
  <si>
    <t>JWsq_5AX1vDi-cG7iMJQCA</t>
  </si>
  <si>
    <t>9120 E Indian Bend</t>
  </si>
  <si>
    <t>Williams Landing Bar Grill Hub Restaurant</t>
  </si>
  <si>
    <t>Nightlife,Bars,Gastropubs,Restaurants,Comfort Food,Canadian (New)</t>
  </si>
  <si>
    <t>Py97oycFokZ296KJ2Pe-hQ</t>
  </si>
  <si>
    <t>120 Lynn Williams St</t>
  </si>
  <si>
    <t>I2ZtsGibZL0FX4qha0Ptjw</t>
  </si>
  <si>
    <t>9915 W McDowell Rd, Ste 101</t>
  </si>
  <si>
    <t>Circo</t>
  </si>
  <si>
    <t>AMTNJbYbu0OMMAkx4meQxw</t>
  </si>
  <si>
    <t>Bellagio Las Vegas, 3600 S Las Vegas Blvd</t>
  </si>
  <si>
    <t>qdd1DHfeKHE72_djJxCJdQ</t>
  </si>
  <si>
    <t>1920 S Dobson Rd</t>
  </si>
  <si>
    <t>Noci Cafe</t>
  </si>
  <si>
    <t>Cafes,Bakeries,Breakfast &amp; Brunch,Coffee &amp; Tea,Restaurants,Food</t>
  </si>
  <si>
    <t>PgzUKqJW8IkgGESl_J9vbw</t>
  </si>
  <si>
    <t>9619 N Hayden Rd</t>
  </si>
  <si>
    <t>The Elephant House</t>
  </si>
  <si>
    <t>Cafes,Food,Brasseries,British,Restaurants,Scottish,Sandwiches,Coffee &amp; Tea</t>
  </si>
  <si>
    <t>S1eha-aT5c7WMk7lDLsW0A</t>
  </si>
  <si>
    <t>21 George IV Bridge</t>
  </si>
  <si>
    <t>Ollie Vaughn's</t>
  </si>
  <si>
    <t>Breakfast &amp; Brunch,Bakeries,Food,Sandwiches,Cafes,Salad,Coffee &amp; Tea,Restaurants</t>
  </si>
  <si>
    <t>wB2mrl_xHyj55UObucaVRA</t>
  </si>
  <si>
    <t>1526 E McDowell Rd</t>
  </si>
  <si>
    <t>Elements Fine Casual Dining &amp; Cocktails</t>
  </si>
  <si>
    <t>Italian,American (Traditional),Food,Beer,Wine &amp; Spirits,Restaurants,Tapas Bars,Seafood,Asian Fusion,American (New)</t>
  </si>
  <si>
    <t>rZwq4LBO0p9m9zJ2zSEKNQ</t>
  </si>
  <si>
    <t>4950 S Rainbow Blvd, Ste 100</t>
  </si>
  <si>
    <t>Plumeria Thai Cafe</t>
  </si>
  <si>
    <t>Hawaiian,Thai,Asian Fusion,Restaurants</t>
  </si>
  <si>
    <t>Rv1IiQaIIDunqzS8dSvHCw</t>
  </si>
  <si>
    <t>6710 W Cheyenne Ave</t>
  </si>
  <si>
    <t>Bobo China</t>
  </si>
  <si>
    <t>Chinese,Fast Food,Restaurants</t>
  </si>
  <si>
    <t>H_eO04NZAQIDcbtFQ4BUag</t>
  </si>
  <si>
    <t>8465 W Sahara Ave</t>
  </si>
  <si>
    <t>Clockwork Pizza</t>
  </si>
  <si>
    <t>Restaurants,Chicken Wings,Sandwiches,Salad,Pizza</t>
  </si>
  <si>
    <t>2zo1Gg_ERRjn5LzX9hzR5w</t>
  </si>
  <si>
    <t>7520 S Rural Rd, Ste A9</t>
  </si>
  <si>
    <t>Bakeries,Food,Breakfast &amp; Brunch,Restaurants,American (New)</t>
  </si>
  <si>
    <t>Q0EZmATxDphzRMszNV2LVg</t>
  </si>
  <si>
    <t>7001 N Scottsdale Rd, Ste 171</t>
  </si>
  <si>
    <t>Arepa CafÃ©</t>
  </si>
  <si>
    <t>Venezuelan,Desserts,Salad,Restaurants,Food,Latin American</t>
  </si>
  <si>
    <t>ftvZ6BVmbZndKcVPEdakIQ</t>
  </si>
  <si>
    <t>490 Queen Street W</t>
  </si>
  <si>
    <t>Bars,American (Traditional),Sports Bars,Restaurants,Nightlife</t>
  </si>
  <si>
    <t>wERcL1KznuTgfltSKQt_jg</t>
  </si>
  <si>
    <t>1515 E Bethany Home Rd</t>
  </si>
  <si>
    <t>Uni Sushi &amp; Steak</t>
  </si>
  <si>
    <t>Sushi Bars,Bars,Nightlife,Japanese,Restaurants</t>
  </si>
  <si>
    <t>KGS8NdjkMzrS_BoBTo5nBA</t>
  </si>
  <si>
    <t>17191 N Litchfield Rd, Ste 40</t>
  </si>
  <si>
    <t>Grind Burger Bar and Lounge</t>
  </si>
  <si>
    <t>Restaurants,American (New),Burgers</t>
  </si>
  <si>
    <t>UcgCSTCtPv1GeW5bKsEdag</t>
  </si>
  <si>
    <t>360 E Tropicana Ave</t>
  </si>
  <si>
    <t>American Coney Island Chili Dogs</t>
  </si>
  <si>
    <t>Fast Food,Hot Dogs,Restaurants</t>
  </si>
  <si>
    <t>rt-aQTkNfILbxBuATdJ1dA</t>
  </si>
  <si>
    <t>Ink N Ivy CLT</t>
  </si>
  <si>
    <t>Restaurants,Bars,Pubs,Nightlife,American (New)</t>
  </si>
  <si>
    <t>ne7lSA6lAOMYYs43kNTtPQ</t>
  </si>
  <si>
    <t>222 S Church St</t>
  </si>
  <si>
    <t>Province Urban Kitchen &amp; Bar</t>
  </si>
  <si>
    <t>Lounges,Restaurants,American (New),Burgers,Nightlife,Breakfast &amp; Brunch,Bars</t>
  </si>
  <si>
    <t>06lCNuSrCnaU6eq0EV4PYg</t>
  </si>
  <si>
    <t>333 N Central Ave</t>
  </si>
  <si>
    <t>YAMA SUSHI HOUSE</t>
  </si>
  <si>
    <t>Bars,Nightlife,Restaurants,Wine Bars,Japanese,Sushi Bars</t>
  </si>
  <si>
    <t>yCK1Ok69D7TSWJESZQZHiQ</t>
  </si>
  <si>
    <t>4750 North Central Ave</t>
  </si>
  <si>
    <t>DumplingHaus</t>
  </si>
  <si>
    <t>Restaurants,Vegetarian,Chinese,Dim Sum,Vegan</t>
  </si>
  <si>
    <t>VfWX3UCKvUnVktdOuR8TwA</t>
  </si>
  <si>
    <t>540 N Midvale Blvd</t>
  </si>
  <si>
    <t>Texas Station Gambling Hall &amp; Hotel</t>
  </si>
  <si>
    <t>Event Planning &amp; Services,Restaurants,Hotels,Buffets,Hotels &amp; Travel,Casinos,Arts &amp; Entertainment</t>
  </si>
  <si>
    <t>vDhifJNAtVFGjqJM5hFQkg</t>
  </si>
  <si>
    <t>2101 Texas Star Ln</t>
  </si>
  <si>
    <t>Lustre Bar</t>
  </si>
  <si>
    <t>American (New),Bars,Restaurants,Cocktail Bars,Nightlife,Lounges</t>
  </si>
  <si>
    <t>yRvmDKX-Ocgd8zq_iMgujA</t>
  </si>
  <si>
    <t>2 E Jefferson St</t>
  </si>
  <si>
    <t>Oyster Bar</t>
  </si>
  <si>
    <t>Nightlife,Italian,Bars,Seafood,Restaurants</t>
  </si>
  <si>
    <t>TVKenh65WwJX3zEr36zKCA</t>
  </si>
  <si>
    <t>BLT Steak, Scottsdale</t>
  </si>
  <si>
    <t>Bars,Steakhouses,African,Restaurants,Nightlife</t>
  </si>
  <si>
    <t>BqnxN4hHahZ-zZGXDDGLsg</t>
  </si>
  <si>
    <t>5402 E Lincoln Dr</t>
  </si>
  <si>
    <t>Mediterranean,Greek,Restaurants,Persian/Iranian,Middle Eastern</t>
  </si>
  <si>
    <t>BwuyBsShSQwO3_-SvW6fRA</t>
  </si>
  <si>
    <t>9550 S Eastern Ave</t>
  </si>
  <si>
    <t>Mingo Kitchen &amp; Lounge</t>
  </si>
  <si>
    <t>Mexican,American (New),Comfort Food,Bars,Asian Fusion,Restaurants,Nightlife,Lounges</t>
  </si>
  <si>
    <t>zjvnqTjBp56NhMp1GrlO5g</t>
  </si>
  <si>
    <t>{u'romantic': False, u'intimate': False, u'classy': False, u'hipster': True, u'divey': False, u'touristy': False, u'trendy': True, u'upscale': False, u'casual': False}</t>
  </si>
  <si>
    <t>1017 S 1st St, Ste 180</t>
  </si>
  <si>
    <t>Jardin</t>
  </si>
  <si>
    <t>XTtNTWH_Nqv27RC7OtS7dQ</t>
  </si>
  <si>
    <t>Isabella's Kitchen</t>
  </si>
  <si>
    <t>Nightlife,Restaurants,Food,Beer,Wine &amp; Spirits,Italian,Bars</t>
  </si>
  <si>
    <t>dSnQTUJC0tCHadU1AGzvrw</t>
  </si>
  <si>
    <t>8623 E Thompson Peak Pkwy</t>
  </si>
  <si>
    <t>The Counter Phoenix</t>
  </si>
  <si>
    <t>LmjBZpQU7nJTIJZYRVO7Kg</t>
  </si>
  <si>
    <t>50 N Central Ave</t>
  </si>
  <si>
    <t>China One</t>
  </si>
  <si>
    <t>UcIrRf2mWgqqlg-HNoDl0A</t>
  </si>
  <si>
    <t>7080 N Durango Dr, Ste 130</t>
  </si>
  <si>
    <t>Binion's Gambling Hall</t>
  </si>
  <si>
    <t>Bars,Event Planning &amp; Services,Hotels,Nightlife,American (New),Arts &amp; Entertainment,Lounges,Casinos,Hotels &amp; Travel,Restaurants</t>
  </si>
  <si>
    <t>Zzl4ffV9kFY3yOSSgyRUBQ</t>
  </si>
  <si>
    <t>Tottie's Asian Fusion 2</t>
  </si>
  <si>
    <t>Thai,Restaurants,Vietnamese,Chinese,Asian Fusion</t>
  </si>
  <si>
    <t>I7eqTdTmRTWYwF9HNZAHxw</t>
  </si>
  <si>
    <t>6204 N Scottsdale Rd, Ste 106</t>
  </si>
  <si>
    <t>Hometown Eats</t>
  </si>
  <si>
    <t>BjS35X3-_-9TP-RyfzoC_Q</t>
  </si>
  <si>
    <t>5715 S Pecos Rd</t>
  </si>
  <si>
    <t>WTPho</t>
  </si>
  <si>
    <t>Restaurants,Vietnamese,Salad,Soup</t>
  </si>
  <si>
    <t>FzvFBy5_qsoOz99w_AAD4w</t>
  </si>
  <si>
    <t>8180 Blue Diamond Rd, Ste 110</t>
  </si>
  <si>
    <t>Caribbean Spice</t>
  </si>
  <si>
    <t>ZHQU79PMUGCX0fEoyCcWlw</t>
  </si>
  <si>
    <t>219 E Baseline St, Ste H001</t>
  </si>
  <si>
    <t>sVeSK69iNUUsMU6tpXzl6Q</t>
  </si>
  <si>
    <t>835 Seven Hills Dr</t>
  </si>
  <si>
    <t>Twisted Italian</t>
  </si>
  <si>
    <t>Restaurants,Breakfast &amp; Brunch,Wine Bars,Italian,Comfort Food,Bars,Nightlife</t>
  </si>
  <si>
    <t>m6rffQy85HUq82DjLq-YJg</t>
  </si>
  <si>
    <t>9940 W Happy Valley Pkwy, Ste 1080</t>
  </si>
  <si>
    <t>Teriyaki Boy Healthy Grill</t>
  </si>
  <si>
    <t>Restaurants,Asian Fusion,Japanese,Fast Food</t>
  </si>
  <si>
    <t>YeYtDdGRonHddnviDc1q7g</t>
  </si>
  <si>
    <t>9055 S Eastern Ave, Ste 1-B</t>
  </si>
  <si>
    <t>Saffron Indian Bistro</t>
  </si>
  <si>
    <t>o2Qh4SiGYJ7BK4hP7dfkrw</t>
  </si>
  <si>
    <t>4330 W Union Hills Dr</t>
  </si>
  <si>
    <t>Spak Brothers Pizza and More</t>
  </si>
  <si>
    <t>Salad,Restaurants,Sandwiches,Pizza</t>
  </si>
  <si>
    <t>hUCujBvgttk5jNh_uQwi2Q</t>
  </si>
  <si>
    <t>5107 Penn Ave</t>
  </si>
  <si>
    <t>Nem Nuong Bistro</t>
  </si>
  <si>
    <t>YH_3Z_-sFoWeG8QiuO1-oA</t>
  </si>
  <si>
    <t>4631 Spring Mountain Rd, Ste 102</t>
  </si>
  <si>
    <t>La Vecchia Ristorante</t>
  </si>
  <si>
    <t>Restaurants,Venues &amp; Event Spaces,Seafood,Event Planning &amp; Services,Italian</t>
  </si>
  <si>
    <t>59c3Cp-p5i18xFCKUuCkFQ</t>
  </si>
  <si>
    <t>2405A Yonge Street</t>
  </si>
  <si>
    <t>Crown Princess Fine Dining</t>
  </si>
  <si>
    <t>ovlWOSKVjGecnaPuZLv_OQ</t>
  </si>
  <si>
    <t>1033 Bay Street</t>
  </si>
  <si>
    <t>Midwood Smokehouse</t>
  </si>
  <si>
    <t>Food,Restaurants,Barbeque,Smokehouse</t>
  </si>
  <si>
    <t>f12Zv1B9crmSW58iyTR_mA</t>
  </si>
  <si>
    <t>12410 Johnston Rd</t>
  </si>
  <si>
    <t>Yq92uUpugGyJLvDtcDRunw</t>
  </si>
  <si>
    <t>9240 S Eastern Ave</t>
  </si>
  <si>
    <t>Grampa's Pizzeria</t>
  </si>
  <si>
    <t>Food,Nightlife,Bars,Restaurants,Pizza</t>
  </si>
  <si>
    <t>ZliwQrjUnAosBLM8W_bsGQ</t>
  </si>
  <si>
    <t>1374 Willamson St</t>
  </si>
  <si>
    <t>Mamma Mia Brick Oven Pizza &amp; Pasta</t>
  </si>
  <si>
    <t>Italian,Food,Food Delivery Services,Restaurants,Pizza</t>
  </si>
  <si>
    <t>5aRyuqJZSGp1fNXHQHMLjg</t>
  </si>
  <si>
    <t>3937 E Indian School Rd</t>
  </si>
  <si>
    <t>Nee House Chinese Restaurant</t>
  </si>
  <si>
    <t>44YFU284Z3KDEy25QyVoUw</t>
  </si>
  <si>
    <t>13843 N Tatum Blvd, Ste 15</t>
  </si>
  <si>
    <t>Madison Sourdough</t>
  </si>
  <si>
    <t>Local Flavor,Breakfast &amp; Brunch,Restaurants,Bakeries,Food</t>
  </si>
  <si>
    <t>naPGOTVEpRZavvn9-sFg8A</t>
  </si>
  <si>
    <t>916 Williamson St</t>
  </si>
  <si>
    <t>Sullivan's Steakhouse</t>
  </si>
  <si>
    <t>UByM7N0mF-ylIGUuIWHCtA</t>
  </si>
  <si>
    <t>1928 South Blvd, Ste 200</t>
  </si>
  <si>
    <t>Joe's New York Pizza</t>
  </si>
  <si>
    <t>Italian,Pizza,Salad,Restaurants</t>
  </si>
  <si>
    <t>64o_nYvzIKwHFOSYSEm-qw</t>
  </si>
  <si>
    <t>7580 S Las Vegas Blvd</t>
  </si>
  <si>
    <t>Fairlawn</t>
  </si>
  <si>
    <t>Beer,Wine &amp; Spirits,American (New),Bars,Restaurants,Burgers,Pubs,Nightlife,Food</t>
  </si>
  <si>
    <t>I1qRb4qqQRly7NhIOCkk_Q</t>
  </si>
  <si>
    <t>3265 W Market St</t>
  </si>
  <si>
    <t>Juan Jaime's Tacos and Tequila</t>
  </si>
  <si>
    <t>si0aURvXxdwP04oJqkr_zA</t>
  </si>
  <si>
    <t>20343 N Hayden Rd, Ste 120</t>
  </si>
  <si>
    <t>Lulu's Taco Shop</t>
  </si>
  <si>
    <t>Restaurants,Breakfast &amp; Brunch,Mexican</t>
  </si>
  <si>
    <t>uKVWv1UGtBvwh7GYepIMmA</t>
  </si>
  <si>
    <t>610 N Gilbert Rd, Ste 303</t>
  </si>
  <si>
    <t>Touhenboku Ramen Restaurant</t>
  </si>
  <si>
    <t>Japanese,Food,Restaurants,Ramen,Desserts</t>
  </si>
  <si>
    <t>s-YJpfR-LFRnH7qYVFuJuw</t>
  </si>
  <si>
    <t>261 Queen Street W</t>
  </si>
  <si>
    <t>Original Hot Dog Shop</t>
  </si>
  <si>
    <t>Hot Dogs,Pizza,Burgers,Restaurants</t>
  </si>
  <si>
    <t>J9f-9Prw2YVM-fiZqv2fmQ</t>
  </si>
  <si>
    <t>3901 Forbes Ave</t>
  </si>
  <si>
    <t>Twin Peaks</t>
  </si>
  <si>
    <t>American (Traditional),Bars,Nightlife,Sports Bars,American (New),Restaurants</t>
  </si>
  <si>
    <t>CKoDbOpF_CSyy6_lttqjKg</t>
  </si>
  <si>
    <t>2135 E Camelback Rd</t>
  </si>
  <si>
    <t>Essex Bar &amp; Bistro</t>
  </si>
  <si>
    <t>Gastropubs,Mediterranean,Restaurants,Cocktail Bars,American (New),Bars,Nightlife</t>
  </si>
  <si>
    <t>LUZ94dZpgCmBGyNH52S7lg</t>
  </si>
  <si>
    <t>101 S Tryon St, Ste 14</t>
  </si>
  <si>
    <t>Desert Roots Kitchen</t>
  </si>
  <si>
    <t>Vegetarian,Restaurants,Vegan,Gluten-Free</t>
  </si>
  <si>
    <t>OoKNxTMu5YAaNgQKQ4SrzA</t>
  </si>
  <si>
    <t>414 S Mill Ave, Ste 111</t>
  </si>
  <si>
    <t>Abuela's Tacos</t>
  </si>
  <si>
    <t>rbH0HuTcBvZBbiAnqufRqQ</t>
  </si>
  <si>
    <t>4225 E Sahara Ave, Ste 1</t>
  </si>
  <si>
    <t>Bottled Blonde</t>
  </si>
  <si>
    <t>Restaurants,Bars,Beer Gardens,Pizza,Breakfast &amp; Brunch,Nightlife,Sports Bars</t>
  </si>
  <si>
    <t>kCCJqGGHVKAKujvbCOgqbQ</t>
  </si>
  <si>
    <t>7340 E Indian Plz</t>
  </si>
  <si>
    <t>Chicago Brewing</t>
  </si>
  <si>
    <t>Breweries,Food,Pizza,Restaurants</t>
  </si>
  <si>
    <t>deL9fV4Jw3XhS0WqGRKgiA</t>
  </si>
  <si>
    <t>202 Fremont St</t>
  </si>
  <si>
    <t>Gecko Grill</t>
  </si>
  <si>
    <t>Mexican,Restaurants,Barbeque</t>
  </si>
  <si>
    <t>aP2Ma-Wx2lydppntCGhNSg</t>
  </si>
  <si>
    <t>Chicken Wings,Restaurants,Sports Bars,Bars,American (Traditional),Nightlife</t>
  </si>
  <si>
    <t>W7Dt3b6H_pMIHfxn49Pkzg</t>
  </si>
  <si>
    <t>2510 W Happy Valley Road, Suite 1241</t>
  </si>
  <si>
    <t>Omelet House Summerlin</t>
  </si>
  <si>
    <t>Restaurants,Italian,Food,Breakfast &amp; Brunch,Beer,Wine &amp; Spirits,American (Traditional)</t>
  </si>
  <si>
    <t>0jtRI7hVMpQHpUVtUy4ITw</t>
  </si>
  <si>
    <t>2227 N Rampart Blvd</t>
  </si>
  <si>
    <t>Ocean Trail</t>
  </si>
  <si>
    <t>Cajun/Creole,Restaurants,Seafood</t>
  </si>
  <si>
    <t>NXN_rVXsvJJVgm47k99Gtw</t>
  </si>
  <si>
    <t>9800 E Talking Stick Way</t>
  </si>
  <si>
    <t>Starving Artist</t>
  </si>
  <si>
    <t>2xlQ1OA8iU2V460CgS37-w</t>
  </si>
  <si>
    <t>584 Lansdowne Avenue</t>
  </si>
  <si>
    <t>Hedary's Mediterranean Restaurant</t>
  </si>
  <si>
    <t>Mediterranean,Lebanese,Middle Eastern,Restaurants,Greek</t>
  </si>
  <si>
    <t>Ssa6XY_RdDRRB9wuVIeIWw</t>
  </si>
  <si>
    <t>7365 W Sahara Ave, Ste K</t>
  </si>
  <si>
    <t>CJ's Italian Ice &amp; Custard</t>
  </si>
  <si>
    <t>Restaurants,Ice Cream &amp; Frozen Yogurt,Food,Italian,Desserts</t>
  </si>
  <si>
    <t>bRR4gsjHv0F_RnRGjQBqlg</t>
  </si>
  <si>
    <t>3555 S Durango Dr</t>
  </si>
  <si>
    <t>The Cracked Egg</t>
  </si>
  <si>
    <t>American (New),Restaurants,Breakfast &amp; Brunch</t>
  </si>
  <si>
    <t>piJeE_GQxpYE3hvqW__jvA</t>
  </si>
  <si>
    <t>9921 W Charleston Blvd</t>
  </si>
  <si>
    <t>Lola Rosa</t>
  </si>
  <si>
    <t>Restaurants,Vegetarian,Caterers,Vegan,Event Planning &amp; Services</t>
  </si>
  <si>
    <t>oNn16x2Ubv60RAibmJ2uSA</t>
  </si>
  <si>
    <t>545 Rue Milton</t>
  </si>
  <si>
    <t>Kohinoor Cuisine of India</t>
  </si>
  <si>
    <t>Indian,Buffets,Restaurants</t>
  </si>
  <si>
    <t>0zTLMQOZhiCp9GFtegiFsw</t>
  </si>
  <si>
    <t>1043 E Lemon St</t>
  </si>
  <si>
    <t>Desserts,Breakfast &amp; Brunch,American (Traditional),Southern,Restaurants,Food</t>
  </si>
  <si>
    <t>1WD2WT0klJT7t-zL5ZmfUw</t>
  </si>
  <si>
    <t>2815 E Craig Rd</t>
  </si>
  <si>
    <t>Flying Biscuit Cafe- Charlotte</t>
  </si>
  <si>
    <t>Breakfast &amp; Brunch,Southern,Soul Food,Vegetarian,Restaurants</t>
  </si>
  <si>
    <t>jYqOPpSmtKbKzf0Z_g-Oyg</t>
  </si>
  <si>
    <t>7930 Rea Rd</t>
  </si>
  <si>
    <t>Pizzeria Libretto</t>
  </si>
  <si>
    <t>XT25YpQoNDuzAZHur-HZ8g</t>
  </si>
  <si>
    <t>155 University Avenue</t>
  </si>
  <si>
    <t>Cantina 1511</t>
  </si>
  <si>
    <t>Restaurants,Tex-Mex,Nightlife,Mexican,Bars</t>
  </si>
  <si>
    <t>_kzB_xsb9DHUPfXB0XfQGA</t>
  </si>
  <si>
    <t>7708 Rea Rd</t>
  </si>
  <si>
    <t>Cleveland Chop</t>
  </si>
  <si>
    <t>Seafood,Steakhouses,American (New),Nightlife,Bars,Restaurants</t>
  </si>
  <si>
    <t>9JUynLfWPwe1X9gsJS6FTA</t>
  </si>
  <si>
    <t>824 W St Clair Ave</t>
  </si>
  <si>
    <t>How Lee Chinese Food</t>
  </si>
  <si>
    <t>BIqsItY0vyOshMpJ0I4cPg</t>
  </si>
  <si>
    <t>5888 Forbes Ave</t>
  </si>
  <si>
    <t>Verde Mexican and Nuevo Latin Fusion</t>
  </si>
  <si>
    <t>Restaurants,Latin American,Mexican</t>
  </si>
  <si>
    <t>42TGx8KatGNPCi7rwOzazg</t>
  </si>
  <si>
    <t>9818 Gilead Rd, Ste 107-B</t>
  </si>
  <si>
    <t>The Maple Tree</t>
  </si>
  <si>
    <t>Restaurants,Gluten-Free,American (Traditional),Breakfast &amp; Brunch</t>
  </si>
  <si>
    <t>qjLlFfu2pnJ9lVYlj-4QVg</t>
  </si>
  <si>
    <t>6000 Spring Mountain Rd</t>
  </si>
  <si>
    <t>La Fonda Del Sol</t>
  </si>
  <si>
    <t>HTlsBAd9j1wlWDHxnYczBw</t>
  </si>
  <si>
    <t>7223 E Shea Blvd</t>
  </si>
  <si>
    <t>Pizza,Food,Italian,Restaurants,Salad</t>
  </si>
  <si>
    <t>ghpFh6XpH1TYZhjAGdx-xw</t>
  </si>
  <si>
    <t>Oven + Vine</t>
  </si>
  <si>
    <t>Bars,Nightlife,Restaurants,Wine Bars,American (New),Pizza</t>
  </si>
  <si>
    <t>0859wfd1BQHG46Zpwhc0ZQ</t>
  </si>
  <si>
    <t>14 W Vernon Ave</t>
  </si>
  <si>
    <t>Tutti Santi</t>
  </si>
  <si>
    <t>Italian,Food,Desserts,Nightlife,Bars,Restaurants</t>
  </si>
  <si>
    <t>yFUvKpW66cNsYXD6inDsog</t>
  </si>
  <si>
    <t>6339 E Greenway Rd, Ste 108</t>
  </si>
  <si>
    <t>Eis Cream Cafe</t>
  </si>
  <si>
    <t>Food,Cafes,Ice Cream &amp; Frozen Yogurt,Desserts,Donuts,Restaurants</t>
  </si>
  <si>
    <t>Nw24O7pZTBKtQ9_DFUiRgA</t>
  </si>
  <si>
    <t>9711 S Eastern Ave, Ste H1</t>
  </si>
  <si>
    <t>The Steamie Weenie</t>
  </si>
  <si>
    <t>Fast Food,Restaurants,American (Traditional),Hot Dogs</t>
  </si>
  <si>
    <t>9d0OggD2_SleuHmHwPExdA</t>
  </si>
  <si>
    <t>1500 N Green Valley Pkwy, Ste 130</t>
  </si>
  <si>
    <t>Pasta Brioni</t>
  </si>
  <si>
    <t>a11zyJN_ue0CQ_bjoeke-w</t>
  </si>
  <si>
    <t>4416 N Miller Rd</t>
  </si>
  <si>
    <t>Southside Diner</t>
  </si>
  <si>
    <t>Coffee &amp; Tea,Restaurants,Breakfast &amp; Brunch,American (New),Diners,Food</t>
  </si>
  <si>
    <t>HrppuvgMdHCCWw6UObirrA</t>
  </si>
  <si>
    <t>10705 W Pleasant Valley Rd</t>
  </si>
  <si>
    <t>Salad,Nightlife,Wine Bars,Restaurants,Steakhouses,Bars</t>
  </si>
  <si>
    <t>ATMiPNPxN-g1ra7nar5prA</t>
  </si>
  <si>
    <t>210 E Trade St</t>
  </si>
  <si>
    <t>Bean Vegan Cuisine</t>
  </si>
  <si>
    <t>Gluten-Free,Comfort Food,Vegan,Vegetarian,Restaurants</t>
  </si>
  <si>
    <t>8T5JnB9qL5y8RaCHH5zKSQ</t>
  </si>
  <si>
    <t>3001 E Independence Blvd</t>
  </si>
  <si>
    <t>Cafe Mix</t>
  </si>
  <si>
    <t>Greek,American (New),Restaurants</t>
  </si>
  <si>
    <t>9vij1n-WqXnnEsgzmwnoXg</t>
  </si>
  <si>
    <t>4405 E Mckellips Rd, Ste 106</t>
  </si>
  <si>
    <t>Liliana's Restaurant</t>
  </si>
  <si>
    <t>Fitchburg</t>
  </si>
  <si>
    <t>Vegetarian,Gluten-Free,Restaurants,Cajun/Creole</t>
  </si>
  <si>
    <t>aqCOsEhjCHVqaFPRt8MCRg</t>
  </si>
  <si>
    <t>2951 Triverton Pike</t>
  </si>
  <si>
    <t>roz-ed8kvBF6fwKBPeJ49Q</t>
  </si>
  <si>
    <t>7575 N 16th St, Ste 5</t>
  </si>
  <si>
    <t>Punch Bowl Social Cleveland</t>
  </si>
  <si>
    <t>Active Life,Pubs,Bars,Restaurants,Nightlife,Bowling,Gastropubs,American (New)</t>
  </si>
  <si>
    <t>9SrZRDl7-ZfuENCo0DjfsQ</t>
  </si>
  <si>
    <t>1086 W 11th St</t>
  </si>
  <si>
    <t>American (New),Pizza,Restaurants,Gluten-Free,Italian</t>
  </si>
  <si>
    <t>VjaHHmV-rSkFaOAnU3faxg</t>
  </si>
  <si>
    <t>503 W Main St</t>
  </si>
  <si>
    <t>Crush</t>
  </si>
  <si>
    <t>Lounges,Tapas Bars,Nightlife,Bars,Restaurants</t>
  </si>
  <si>
    <t>gc_GGat7TgNCmrgc4nVOgw</t>
  </si>
  <si>
    <t>3799 Las Vegas Blvd S</t>
  </si>
  <si>
    <t>Hawaiian,Barbeque,Cantonese,Chinese,Restaurants</t>
  </si>
  <si>
    <t>DLw9rK8Qb6l7ESgxtR47qQ</t>
  </si>
  <si>
    <t>4360 Blue Diamond Rd, Ste 107</t>
  </si>
  <si>
    <t>Postino Kierland</t>
  </si>
  <si>
    <t>Breakfast &amp; Brunch,Wine Bars,Restaurants,Nightlife,Bars,Italian</t>
  </si>
  <si>
    <t>svFq2-4Yv5bIXtB2EK24Ow</t>
  </si>
  <si>
    <t>7030 E Greenway Pkwy</t>
  </si>
  <si>
    <t>Sierra Gold</t>
  </si>
  <si>
    <t>Nightlife,American (New),Restaurants,Sports Bars,Pubs,Bars</t>
  </si>
  <si>
    <t>aNe8ofTYrealxqv7VtFTuw</t>
  </si>
  <si>
    <t>6515 S Jones Blvd</t>
  </si>
  <si>
    <t>Nano Brew</t>
  </si>
  <si>
    <t>American (New),Food,Bars,Burgers,Breweries,Restaurants,Nightlife</t>
  </si>
  <si>
    <t>liPSeXaAfv8jxRGJ717VmQ</t>
  </si>
  <si>
    <t>1859 W 25th St</t>
  </si>
  <si>
    <t>Nightlife,Sports Bars,Bars,American (Traditional),Restaurants,Chicken Wings</t>
  </si>
  <si>
    <t>P3ufH0wm0jvulnrinDpaAA</t>
  </si>
  <si>
    <t>9404 W. Westgate Blvd, Suite C107</t>
  </si>
  <si>
    <t>Burger's Priest</t>
  </si>
  <si>
    <t>1SknhuCmaR0PIIjQY3e6eg</t>
  </si>
  <si>
    <t>3397 Yonge Street</t>
  </si>
  <si>
    <t>RoadHouse Cinemas</t>
  </si>
  <si>
    <t>Restaurants,Arts &amp; Entertainment,Beer,Wine &amp; Spirits,American (Traditional),Cinema,Food</t>
  </si>
  <si>
    <t>x0dMACZ3NlDWTDyFAW0jHw</t>
  </si>
  <si>
    <t>9090 E Indian Bend Rd</t>
  </si>
  <si>
    <t>Fruits and Roots</t>
  </si>
  <si>
    <t>Vegan,Organic Stores,Food,Juice Bars &amp; Smoothies,Gluten-Free,Specialty Food,Restaurants</t>
  </si>
  <si>
    <t>Jy6ru0Hz-9Yc5v006-YmUQ</t>
  </si>
  <si>
    <t>7885 W Sunset Rd, Ste 180</t>
  </si>
  <si>
    <t>Pasta Mia West</t>
  </si>
  <si>
    <t>Food,Italian,Restaurants</t>
  </si>
  <si>
    <t>FqXwm6UpihHY7Ha-pr4y6Q</t>
  </si>
  <si>
    <t>4455 W Flamingo Rd</t>
  </si>
  <si>
    <t>American (New),Restaurants,Nightlife,Food,Breweries,Bars</t>
  </si>
  <si>
    <t>dIA4aUlrRHthZDH5oqwuvg</t>
  </si>
  <si>
    <t>6915 N 95th Ave</t>
  </si>
  <si>
    <t>Pesto's</t>
  </si>
  <si>
    <t>Restaurants,Pizza,Nightlife,Wine Bars,Italian,Bars</t>
  </si>
  <si>
    <t>1960 W Ray Rd, Ste 4</t>
  </si>
  <si>
    <t>Biscuits Cafe</t>
  </si>
  <si>
    <t>American (New),Breakfast &amp; Brunch,Cafes,Sandwiches,Restaurants,American (Traditional)</t>
  </si>
  <si>
    <t>e2SP1ZLQI45948rv_sNIUg</t>
  </si>
  <si>
    <t>2090 N Dobson Rd, Ste 4</t>
  </si>
  <si>
    <t>Amazing Thai Restaurant</t>
  </si>
  <si>
    <t>iHepzMP8-9_AXPS-u7tolg</t>
  </si>
  <si>
    <t>3000 W Ann Rd, Ste 109</t>
  </si>
  <si>
    <t>Zakkushi</t>
  </si>
  <si>
    <t>ALkOqlWODyxPg5VSp0HLrg</t>
  </si>
  <si>
    <t>193 Carlton Street</t>
  </si>
  <si>
    <t>Mabel's</t>
  </si>
  <si>
    <t>Pubs,Food,American (New),Nightlife,Lounges,Bars,Restaurants,Beer,Wine &amp; Spirits</t>
  </si>
  <si>
    <t>cclDCELdBQmJMWUyVWo5fw</t>
  </si>
  <si>
    <t>7018 E Main St</t>
  </si>
  <si>
    <t>Lago Buffet</t>
  </si>
  <si>
    <t>Buffets,Hotels,Hotels &amp; Travel,Arts &amp; Entertainment,Casinos,Event Planning &amp; Services,Restaurants</t>
  </si>
  <si>
    <t>Ou8pYS24azDWG0ru_vUcqg</t>
  </si>
  <si>
    <t>Caesars Palace Hotel &amp; Casino, 3570 Las Vegas Blvd S</t>
  </si>
  <si>
    <t xml:space="preserve">Whisky River </t>
  </si>
  <si>
    <t>American (Traditional),Nightlife,Food,Venues &amp; Event Spaces,Music Venues,Lounges,Bars,Dance Clubs,Restaurants,Event Planning &amp; Services,Sports Bars,Arts &amp; Entertainment,Cocktail Bars,Beer,Wine &amp; Spirits</t>
  </si>
  <si>
    <t>l_kefVF1frmC0xRW2YkvUA</t>
  </si>
  <si>
    <t>210 E Trade St, Ste A-208, EpiCentre</t>
  </si>
  <si>
    <t>PT Noodles</t>
  </si>
  <si>
    <t>Restaurants,Juice Bars &amp; Smoothies,Food,Noodles,Vietnamese</t>
  </si>
  <si>
    <t>uxKGdN6hKQniEKV7J6_DsQ</t>
  </si>
  <si>
    <t>1375 N Litchfield Rd</t>
  </si>
  <si>
    <t>Bradley Ogden</t>
  </si>
  <si>
    <t>ujKxpaUmTUVpGRBFSvZfbg</t>
  </si>
  <si>
    <t>Caesars Palace, 3570 Las Vegas Blvd</t>
  </si>
  <si>
    <t>YzqV61exMv__mjobBV2g7g</t>
  </si>
  <si>
    <t>4627 Liberty Ave</t>
  </si>
  <si>
    <t>Wayne Gretzky's Toronto</t>
  </si>
  <si>
    <t>Sports Bars,Bars,American (Traditional),Nightlife,Restaurants</t>
  </si>
  <si>
    <t>bZgfnQtLXly82_XmLBqOwQ</t>
  </si>
  <si>
    <t>99 Blue Jays Way</t>
  </si>
  <si>
    <t>Sushi Loca</t>
  </si>
  <si>
    <t>Restaurants,Food,Sushi Bars</t>
  </si>
  <si>
    <t>AYe8rS3qBPuLHSwNOZSbcA</t>
  </si>
  <si>
    <t>10965 Lavender Hill Dr</t>
  </si>
  <si>
    <t>The Mixx Grill and Lounge</t>
  </si>
  <si>
    <t>Nightlife,American (Traditional),Bars,Music Venues,Cocktail Bars,Tapas Bars,Restaurants,Lounges,American (New),Arts &amp; Entertainment</t>
  </si>
  <si>
    <t>YBE7FO11s32f6BEpTAJ5Rw</t>
  </si>
  <si>
    <t>Miele's Italian Bistro</t>
  </si>
  <si>
    <t>Beverage Store,Restaurants,Food Delivery Services,Italian,Food</t>
  </si>
  <si>
    <t>L9qDnDHSnINNjePwrJz-uQ</t>
  </si>
  <si>
    <t>1835 E Guadalupe Rd, Ste D111</t>
  </si>
  <si>
    <t>American (New),American (Traditional),Food,Restaurants,Desserts</t>
  </si>
  <si>
    <t>vXEZ-r6fah-5Fjt3a6c-Gw</t>
  </si>
  <si>
    <t>415 S 27th St</t>
  </si>
  <si>
    <t>Yard House</t>
  </si>
  <si>
    <t>Westlake</t>
  </si>
  <si>
    <t>Nightlife,Bars,American (New),Vegetarian,Restaurants</t>
  </si>
  <si>
    <t>ZTg8adZipR3QDoJmFZZqJw</t>
  </si>
  <si>
    <t>160 Union St</t>
  </si>
  <si>
    <t>Essence Bakery Cafe</t>
  </si>
  <si>
    <t>Coffee &amp; Tea,Food,Bakeries,Restaurants,Breakfast &amp; Brunch,Sandwiches</t>
  </si>
  <si>
    <t>mj_E2SThbggt-FyUaE1DQg</t>
  </si>
  <si>
    <t>3830 E Indian School Rd</t>
  </si>
  <si>
    <t>New York Pizza &amp; Pasta</t>
  </si>
  <si>
    <t>HUWLnKD5LSZY134amUO2Rg</t>
  </si>
  <si>
    <t>2400 S Jones Blvd, Ste 13</t>
  </si>
  <si>
    <t>Avenue B</t>
  </si>
  <si>
    <t>c0yPNU-BqS65u0vIKP7P0w</t>
  </si>
  <si>
    <t>5501 Centre Ave</t>
  </si>
  <si>
    <t>Oyster Bay Seafood</t>
  </si>
  <si>
    <t>Seafood,Breakfast &amp; Brunch,Restaurants,American (Traditional)</t>
  </si>
  <si>
    <t>ChQmxnYLSVIQkL8Ct8z55A</t>
  </si>
  <si>
    <t>3663 Las Vegas Blvd S</t>
  </si>
  <si>
    <t>Saigon Nites Vietnamese Cuisine</t>
  </si>
  <si>
    <t>TShoU62Hm-4wH2EzwkJbrg</t>
  </si>
  <si>
    <t>15111 N Hayden Rd, Ste 110</t>
  </si>
  <si>
    <t>Honey Bear's BBQ</t>
  </si>
  <si>
    <t>IQLnLQYcTwCjwt_ri9dqhA</t>
  </si>
  <si>
    <t>5012 E Van Buren St</t>
  </si>
  <si>
    <t>Bars,Restaurants,Chicken Wings,Nightlife,American (Traditional),Sports Bars</t>
  </si>
  <si>
    <t>nUpKKVwG2WctMOXux19vew</t>
  </si>
  <si>
    <t>617 Mall Ring Cir</t>
  </si>
  <si>
    <t>Mi Casa Grill Cantina</t>
  </si>
  <si>
    <t>GC5wcui5uejRZTi8OCNPkQ</t>
  </si>
  <si>
    <t>Tree Huggers Cafe</t>
  </si>
  <si>
    <t>Berea</t>
  </si>
  <si>
    <t>Restaurants,Greek,Vegetarian,American (New),Mexican</t>
  </si>
  <si>
    <t>IfdwBSEuDK3fKvVHVX9k0A</t>
  </si>
  <si>
    <t>1330 W Bagley Rd, Unit 1</t>
  </si>
  <si>
    <t>The Prime Rib Loft</t>
  </si>
  <si>
    <t>Restaurants,Steakhouses,Seafood</t>
  </si>
  <si>
    <t>TqUVH7Ox_3qEkCxCCS_l3Q</t>
  </si>
  <si>
    <t>Nightlife,Beer Gardens,Restaurants,Food,American (Traditional),Beer,Wine &amp; Spirits</t>
  </si>
  <si>
    <t>hVLFDDA31wYm3Jjz3w74GA</t>
  </si>
  <si>
    <t>14015 Conlan Cir</t>
  </si>
  <si>
    <t>Hubbard Avenue Diner</t>
  </si>
  <si>
    <t>Diners,American (New),Restaurants</t>
  </si>
  <si>
    <t>Ol4QM1QI5GlK36t2sGC7KA</t>
  </si>
  <si>
    <t>{u'dessert': True, u'latenight': False, u'lunch': False, u'dinner': False, u'brunch': True, u'breakfast': True}</t>
  </si>
  <si>
    <t>7445 Hubbard Ave</t>
  </si>
  <si>
    <t>Wonton Gourmet &amp; BBQ</t>
  </si>
  <si>
    <t>Chinese,Cantonese,Restaurants,Barbeque</t>
  </si>
  <si>
    <t>wftmt-n8OUA4Ng3bWWH5dw</t>
  </si>
  <si>
    <t>3211 Payne Ave</t>
  </si>
  <si>
    <t>ISLA Mexican Kitchen &amp; Tequila Bar</t>
  </si>
  <si>
    <t>Nightlife,Restaurants,Mexican,Bars</t>
  </si>
  <si>
    <t>lveadz48Q0_ke_p80D2rhg</t>
  </si>
  <si>
    <t>Phoenix Blue Fin</t>
  </si>
  <si>
    <t>Desserts,Asian Fusion,Sushi Bars,Food,Japanese,Restaurants</t>
  </si>
  <si>
    <t>oMBNvB6tHlwW3UwGBYqljw</t>
  </si>
  <si>
    <t>1401 N Central Ave</t>
  </si>
  <si>
    <t>Restaurants,American (Traditional),Breakfast &amp; Brunch</t>
  </si>
  <si>
    <t>Yp1swb-8pO8i-6-jaK2tsA</t>
  </si>
  <si>
    <t>596 N Stephanie St</t>
  </si>
  <si>
    <t>That's Amore Gelato</t>
  </si>
  <si>
    <t>Food,Restaurants,Italian,Desserts,Gelato,Ice Cream &amp; Frozen Yogurt,Coffee &amp; Tea</t>
  </si>
  <si>
    <t>kR4NBNFf5SLpeAtZ-uPoPg</t>
  </si>
  <si>
    <t>7605 E Pinnacle Peak Rd, Ste 3</t>
  </si>
  <si>
    <t>Fire</t>
  </si>
  <si>
    <t>American (New),Soul Food,Restaurants</t>
  </si>
  <si>
    <t>xBgQ4T6mhS5VsmK9u6mBcg</t>
  </si>
  <si>
    <t>13220 Shaker Sq</t>
  </si>
  <si>
    <t>MoRoCo Chocolat</t>
  </si>
  <si>
    <t>Breakfast &amp; Brunch,Chocolatiers &amp; Shops,Specialty Food,Restaurants,Food</t>
  </si>
  <si>
    <t>ugDCPgJUCRuNpHSPsMZwkw</t>
  </si>
  <si>
    <t>99 Yorkville Avenue</t>
  </si>
  <si>
    <t>Stone &amp; Vine</t>
  </si>
  <si>
    <t>Nightlife,Bars,Italian,Restaurants,Wine Bars</t>
  </si>
  <si>
    <t>VoXUt6TIJWyIf_lihbN5xQ</t>
  </si>
  <si>
    <t>9343 E Shea Blvd, Ste 100</t>
  </si>
  <si>
    <t>Cha Da Thai</t>
  </si>
  <si>
    <t>EfmP_Rn43N0XbqbiBShG9A</t>
  </si>
  <si>
    <t>8989 E Via Linda, Ste 101</t>
  </si>
  <si>
    <t>Thirsty Lion Gastropub &amp; Grill</t>
  </si>
  <si>
    <t>Beer Bar,American (Traditional),Beer,Wine &amp; Spirits,Pubs,Bars,Gastropubs,Nightlife,Food,Restaurants</t>
  </si>
  <si>
    <t>1PFj0yJ0EzwQXIOsIT2y3w</t>
  </si>
  <si>
    <t>2212 E Williams Field Rd</t>
  </si>
  <si>
    <t>Casa Reynoso</t>
  </si>
  <si>
    <t>P6c0lV9DeJ6ofntpTWyqhA</t>
  </si>
  <si>
    <t>3138 S Mill Ave</t>
  </si>
  <si>
    <t>BuHbMNbCQzzYi-3Y5w1c4Q</t>
  </si>
  <si>
    <t>365 Hughes Ctr Dr</t>
  </si>
  <si>
    <t>Doughbird</t>
  </si>
  <si>
    <t>Pizza,Restaurants,American (Traditional),Comfort Food</t>
  </si>
  <si>
    <t>oo-kGk1BEWpuDvSE4gfmgQ</t>
  </si>
  <si>
    <t>4385 E Indian School Rd</t>
  </si>
  <si>
    <t>Yume Sushi Grill</t>
  </si>
  <si>
    <t>Korean,Japanese,Restaurants,Sushi Bars</t>
  </si>
  <si>
    <t>G4LzA_UqrzcZ5gAyWWP2sw</t>
  </si>
  <si>
    <t>16459 N Scottsdale Rd, Ste 119</t>
  </si>
  <si>
    <t>pUUgVNS5nBSoCJsBa3fDGw</t>
  </si>
  <si>
    <t>8427 W Lake Mead Blvd</t>
  </si>
  <si>
    <t>Zeitouni Grill</t>
  </si>
  <si>
    <t>Middle Eastern,Restaurants,Lebanese,Mediterranean</t>
  </si>
  <si>
    <t>ExtP8z3SVyut_RICc9i_DA</t>
  </si>
  <si>
    <t>3419 Toringdon Way, Ste A-124</t>
  </si>
  <si>
    <t>Daily Kitchen Healthy Food &amp; Juice Bar</t>
  </si>
  <si>
    <t>Food,Restaurants,Juice Bars &amp; Smoothies,Breakfast &amp; Brunch,Burgers</t>
  </si>
  <si>
    <t>_EBa6I5KkADiCdcBHOC_tg</t>
  </si>
  <si>
    <t>10075 S Eastern Ave</t>
  </si>
  <si>
    <t>GRAZ Kitchen Fresh</t>
  </si>
  <si>
    <t>American (Traditional),Vegetarian,Restaurants,Salad,Food,Juice Bars &amp; Smoothies,Sandwiches,Cafes</t>
  </si>
  <si>
    <t>z_lDO8d8nkSmcvTjB4N69A</t>
  </si>
  <si>
    <t>1005 S Arizona Ave, Ste 6</t>
  </si>
  <si>
    <t>Chilly Jilly'z</t>
  </si>
  <si>
    <t>Juice Bars &amp; Smoothies,Coffee &amp; Tea,Internet Cafes,Sandwiches,Restaurants,Food,Shaved Ice,Ice Cream &amp; Frozen Yogurt</t>
  </si>
  <si>
    <t>7xn6RDKmCanq2C8Fn-FNgg</t>
  </si>
  <si>
    <t>1680 Nevada Hwy</t>
  </si>
  <si>
    <t>Whiskey Rose Bar &amp; Grill</t>
  </si>
  <si>
    <t>American (New),Country Dance Halls,American (Traditional),Karaoke,Bars,Nightlife,Restaurants</t>
  </si>
  <si>
    <t>s2gjJKptpkmwSXYRtfptZQ</t>
  </si>
  <si>
    <t>6751 N Sunset Blvd, Ste E-110</t>
  </si>
  <si>
    <t>Nazareth Bar</t>
  </si>
  <si>
    <t>Restaurants,Nightlife,Bars,Vegetarian,Ethiopian</t>
  </si>
  <si>
    <t>iZJ5pdY558VodrEumGyVug</t>
  </si>
  <si>
    <t>969 Bloor Street W</t>
  </si>
  <si>
    <t>The Halal Guys</t>
  </si>
  <si>
    <t>Mediterranean,Halal,Restaurants,Middle Eastern</t>
  </si>
  <si>
    <t>HJLiVxuvtN0n73BASSZKoQ</t>
  </si>
  <si>
    <t>1015 S Rural Rd</t>
  </si>
  <si>
    <t>El Arepazo Y Pupuseria</t>
  </si>
  <si>
    <t>Salvadoran,Colombian,Latin American,Restaurants</t>
  </si>
  <si>
    <t>acTFhUpJpWyrMmdoNFwyuA</t>
  </si>
  <si>
    <t>22799 Lorain Rd</t>
  </si>
  <si>
    <t>Blue Restaurant &amp; Bar</t>
  </si>
  <si>
    <t>Restaurants,Mediterranean,Nightlife,Bars,Jazz &amp; Blues,American (New),Wine Bars,Arts &amp; Entertainment</t>
  </si>
  <si>
    <t>Ac52FTELfKifOWT4WOafpQ</t>
  </si>
  <si>
    <t>206 N College St</t>
  </si>
  <si>
    <t>aVTcYZ1h7QoF_lDdH_RLqg</t>
  </si>
  <si>
    <t>2510 W Chandler Blvd, Ste 1</t>
  </si>
  <si>
    <t>Cafe Summer</t>
  </si>
  <si>
    <t>Bubble Tea,Cafes,Desserts,Restaurants,Delicatessen,Coffee &amp; Tea,Food</t>
  </si>
  <si>
    <t>YCm7wypibp04buWh-jRRpg</t>
  </si>
  <si>
    <t>7965 S Rainbow Blvd, Ste110</t>
  </si>
  <si>
    <t>Pho D'licious</t>
  </si>
  <si>
    <t>Soup,Vietnamese,Restaurants</t>
  </si>
  <si>
    <t>R1IeUbdKFS0aC1QZDT1_Dw</t>
  </si>
  <si>
    <t>Ruby Watchco</t>
  </si>
  <si>
    <t>ZxrWn3v1ZVX9SC_ObbfpHQ</t>
  </si>
  <si>
    <t>730 Queen Street E</t>
  </si>
  <si>
    <t>Picazzo's Organic Italian Kitchen</t>
  </si>
  <si>
    <t>Gluten-Free,Italian,Food,Restaurants,Pizza</t>
  </si>
  <si>
    <t>Kykw3ho8wHtLV6gr9qbWTg</t>
  </si>
  <si>
    <t>4669 E Cactus</t>
  </si>
  <si>
    <t>4yIOZXIYJiQlkqW_MUtVgQ</t>
  </si>
  <si>
    <t>1817 E Guadalupe Rd, Ste 102</t>
  </si>
  <si>
    <t>Fat Dumpling</t>
  </si>
  <si>
    <t>Chinese,Bubble Tea,Food,Restaurants</t>
  </si>
  <si>
    <t>6z3cgIE9dJ01wUm43f0yBQ</t>
  </si>
  <si>
    <t>3959 W Spring Mountain Rd</t>
  </si>
  <si>
    <t>Deejai Thai</t>
  </si>
  <si>
    <t>Sushi Bars,Asian Fusion,Thai,Restaurants</t>
  </si>
  <si>
    <t>qWSwDbtJRBvKTiMpH3rNLQ</t>
  </si>
  <si>
    <t>613 Providence Rd</t>
  </si>
  <si>
    <t>Indie Ale House</t>
  </si>
  <si>
    <t>Gastropubs,Breweries,Restaurants,Food,Pizza</t>
  </si>
  <si>
    <t>y-Iw6dZflNix4BdwIyTNGA</t>
  </si>
  <si>
    <t>2876 Dundas Street W</t>
  </si>
  <si>
    <t>Taqueria Mi Casita</t>
  </si>
  <si>
    <t>vCcnawY4Q41A1rlnxKBzkA</t>
  </si>
  <si>
    <t>2050 N Alma School Rd</t>
  </si>
  <si>
    <t>King &amp; I</t>
  </si>
  <si>
    <t>kpLt4l5J5kbMD4oxQLC2aA</t>
  </si>
  <si>
    <t>2904 Lake E Dr</t>
  </si>
  <si>
    <t>Ah-So Sushi &amp; Steak</t>
  </si>
  <si>
    <t>97w3hi6ngScJquXakwTWuA</t>
  </si>
  <si>
    <t>2450 W Happy Valley Rd, Ste 1141</t>
  </si>
  <si>
    <t>STACK</t>
  </si>
  <si>
    <t>cFyXbPxTAwKRlIqe-XLMcw</t>
  </si>
  <si>
    <t>3265 Yonge Street</t>
  </si>
  <si>
    <t>Graft</t>
  </si>
  <si>
    <t>Restaurants,Wine Bars,American (New),Nightlife,Bars</t>
  </si>
  <si>
    <t>vR5Hppx__U_VXObK8VPLOw</t>
  </si>
  <si>
    <t>18 N Carroll St</t>
  </si>
  <si>
    <t>Okada</t>
  </si>
  <si>
    <t>m1BL2XSBqnqP1qfmbrKmug</t>
  </si>
  <si>
    <t>{u'romantic': True, u'intimate': False, u'classy': False, u'hipster': False, u'divey': False, u'touristy': False, u'trendy': True, u'upscale': True, u'casual': False}</t>
  </si>
  <si>
    <t>Wynn Resort, 3131 Las Vegas Blvd S</t>
  </si>
  <si>
    <t>Beach CafÃ©</t>
  </si>
  <si>
    <t>KRaxPApQv43oX6Dcv3jKQA</t>
  </si>
  <si>
    <t>Avenue Cafe</t>
  </si>
  <si>
    <t>Bars,Nightlife,American (Traditional),Restaurants</t>
  </si>
  <si>
    <t>yjME88ri8wpBDm6i0xoi9Q</t>
  </si>
  <si>
    <t>Ramen,Restaurants,Asian Fusion,Soup,Japanese</t>
  </si>
  <si>
    <t>9kjk05G50XWnmJQBz_wcnw</t>
  </si>
  <si>
    <t>21 E 6th St</t>
  </si>
  <si>
    <t>Takumi Japanese Restaurant</t>
  </si>
  <si>
    <t>oSrTdvRGrJ24ofcquIFoPA</t>
  </si>
  <si>
    <t>4222 E Towne Blvd</t>
  </si>
  <si>
    <t>Buffet At Asia</t>
  </si>
  <si>
    <t>Asian Fusion,Buffets,Restaurants,Chinese,Seafood</t>
  </si>
  <si>
    <t>x8O-Mll5ksDpeIgtA0XY-w</t>
  </si>
  <si>
    <t>4090 S Eastern Ave</t>
  </si>
  <si>
    <t>Restaurant Bonaparte</t>
  </si>
  <si>
    <t>eJ9L40jm5VOXCIq7xs9kQw</t>
  </si>
  <si>
    <t>447 Rue Saint-FranÃ§ois-Xavier</t>
  </si>
  <si>
    <t>Carrabba's Italian Grill</t>
  </si>
  <si>
    <t>Restaurants,Italian,Seafood</t>
  </si>
  <si>
    <t>PSRZaGGxXmOmabL2si8pKw</t>
  </si>
  <si>
    <t>8771 W Charleston Blvd</t>
  </si>
  <si>
    <t>Restaurants,American (Traditional),Breakfast &amp; Brunch,French</t>
  </si>
  <si>
    <t>3FlWR_osNPb8dcqLgHebHw</t>
  </si>
  <si>
    <t>1121 S Fort Apache</t>
  </si>
  <si>
    <t>Breakfast &amp; Brunch,Restaurants,Kosher,American (Traditional),Creperies</t>
  </si>
  <si>
    <t>3vkP6t_kKN3JT8MMUaBVEA</t>
  </si>
  <si>
    <t>915 Charlottetowne Ave</t>
  </si>
  <si>
    <t>James Street Gastropub &amp; Speakeasy</t>
  </si>
  <si>
    <t>Gastropubs,Nightlife,American (New),Jazz &amp; Blues,Arts &amp; Entertainment,Restaurants,Speakeasies,Bars</t>
  </si>
  <si>
    <t>74gDxr6rs_8tUTcS1vkr0Q</t>
  </si>
  <si>
    <t>422 Foreland St</t>
  </si>
  <si>
    <t>Room 112</t>
  </si>
  <si>
    <t>Soup,Asian Fusion,Sushi Bars,Chinese,Restaurants</t>
  </si>
  <si>
    <t>wJnhUJCOYkncLPZAwaMffA</t>
  </si>
  <si>
    <t>112 S Tryon St</t>
  </si>
  <si>
    <t>Thompson Diner</t>
  </si>
  <si>
    <t>American (New),Restaurants,Canadian (New),American (Traditional),Breakfast &amp; Brunch,Diners</t>
  </si>
  <si>
    <t>769NudnrUxWFtJCGU66A_A</t>
  </si>
  <si>
    <t>Yayo Taco</t>
  </si>
  <si>
    <t>Mexican,Vegetarian,Restaurants,Vegan</t>
  </si>
  <si>
    <t>yGCrsq0AYI8WN7goMVLHJA</t>
  </si>
  <si>
    <t>4632 S Maryland Pkwy</t>
  </si>
  <si>
    <t>4649 E Chandler Blvd</t>
  </si>
  <si>
    <t>Flip Side</t>
  </si>
  <si>
    <t>Bars,Nightlife,Burgers,Food,Sandwiches,Restaurants,Juice Bars &amp; Smoothies</t>
  </si>
  <si>
    <t>fPX6XsfCPWnJwCyxsBVnxw</t>
  </si>
  <si>
    <t>49 Village Way</t>
  </si>
  <si>
    <t>The Rockhouse</t>
  </si>
  <si>
    <t>Salad,Nightlife,Hot Dogs,Restaurants,Bars,Tacos,Mexican,Dive Bars</t>
  </si>
  <si>
    <t>7GGJlp1aWfcXGQz6q7SkXQ</t>
  </si>
  <si>
    <t>3355 S Las Vegas Blvd, Ste 3200</t>
  </si>
  <si>
    <t>Emilliano's Mexican Restaurant and Bar</t>
  </si>
  <si>
    <t>Bars,Restaurants,Nightlife,Mexican</t>
  </si>
  <si>
    <t>7mU3l5VjH1IxsXcxBxUblg</t>
  </si>
  <si>
    <t>2557 E Carson St</t>
  </si>
  <si>
    <t>New York Bagels 'N Bialys</t>
  </si>
  <si>
    <t>Bagels,Delis,Breakfast &amp; Brunch,Restaurants,American (Traditional),Food</t>
  </si>
  <si>
    <t>ncXQtqJT5Gk1QztwTrBrgw</t>
  </si>
  <si>
    <t>10320 N Scottsdale Rd</t>
  </si>
  <si>
    <t>Zinc Brasserie</t>
  </si>
  <si>
    <t>XcWlBj5oQgzKhR7Cxovj3w</t>
  </si>
  <si>
    <t>Hot Bagels &amp; Deli</t>
  </si>
  <si>
    <t>Breakfast &amp; Brunch,Sandwiches,Food,Restaurants,Bagels</t>
  </si>
  <si>
    <t>6VePv7drDpoG20ytyBFh7w</t>
  </si>
  <si>
    <t>6030 W Behrend Dr, Ste 115</t>
  </si>
  <si>
    <t>TK's Urban Tavern</t>
  </si>
  <si>
    <t>American (Traditional),Restaurants,American (New),Gastropubs</t>
  </si>
  <si>
    <t>_4nmPgw_CWPS9Qkerkp0tg</t>
  </si>
  <si>
    <t>15037 N Scottsdale Rd, Ste 195</t>
  </si>
  <si>
    <t>Tasty Crepes</t>
  </si>
  <si>
    <t>Ice Cream &amp; Frozen Yogurt,Juice Bars &amp; Smoothies,Restaurants,Desserts,Food,Creperies</t>
  </si>
  <si>
    <t>iX2c4IzH_L5F6FM5GD3SUQ</t>
  </si>
  <si>
    <t>4845 S Fort Apache Rd</t>
  </si>
  <si>
    <t>Jim Chai Kee</t>
  </si>
  <si>
    <t>HQpMwOOrGND3GaRqMNV9ig</t>
  </si>
  <si>
    <t>270 W Beaver Creek Road</t>
  </si>
  <si>
    <t>Salad and Go</t>
  </si>
  <si>
    <t>American (New),Fast Food,American (Traditional),Salad,Restaurants</t>
  </si>
  <si>
    <t>aow8T0EAFdYDXmVAUO5aFg</t>
  </si>
  <si>
    <t>743 N Gilbert Rd</t>
  </si>
  <si>
    <t>Pullano's Pizza &amp; Wings</t>
  </si>
  <si>
    <t>67Dl9MQcSUNU0OqgsaFs_w</t>
  </si>
  <si>
    <t>13848 N 51st Ave</t>
  </si>
  <si>
    <t>02BXFKzu1rgaYulNGYvi6g</t>
  </si>
  <si>
    <t>5651 Steeles Avenue E</t>
  </si>
  <si>
    <t>Meraki Greek Grill</t>
  </si>
  <si>
    <t>L1-1P3acJc4gEFvWwjXcNQ</t>
  </si>
  <si>
    <t>4950 S Rainbow Blvd, Ste 160</t>
  </si>
  <si>
    <t>Fibber Magees</t>
  </si>
  <si>
    <t>Bars,Pubs,Restaurants,Nightlife,Irish Pub,Irish</t>
  </si>
  <si>
    <t>PERCOYjFcIkwTaqOWz9G6w</t>
  </si>
  <si>
    <t>1989 W Elliot Rd</t>
  </si>
  <si>
    <t>Salt &amp; Lime Modern Mexican Grill</t>
  </si>
  <si>
    <t>Mexican,Beer,Wine &amp; Spirits,Salad,Food,Restaurants</t>
  </si>
  <si>
    <t>Gr-2oBg4XyduSKbvnE-i9g</t>
  </si>
  <si>
    <t>9397 E Shea Blvd, Ste 115</t>
  </si>
  <si>
    <t>Harry's Grille &amp; Tavern</t>
  </si>
  <si>
    <t>Restaurants,Burgers,Cocktail Bars,Steakhouses,American (Traditional),Nightlife,Bars,American (New),Pubs,Gastropubs,Tapas/Small Plates,Breakfast &amp; Brunch</t>
  </si>
  <si>
    <t>iyFS4twFjCKfaKl7kUl3sg</t>
  </si>
  <si>
    <t>2127 Ayrsley Town Blvd, Ste 103</t>
  </si>
  <si>
    <t>Nouilles de Lan Zhou</t>
  </si>
  <si>
    <t>uLzgiSqVg5Pr93VVXSdOlg</t>
  </si>
  <si>
    <t>1006 Boulevard Saint-Laurent</t>
  </si>
  <si>
    <t>Ninja Japanese Restaurant</t>
  </si>
  <si>
    <t>PuB-oSX_fMh0822kChScrA</t>
  </si>
  <si>
    <t>2330 N Alma School Rd, Ste 130</t>
  </si>
  <si>
    <t>Altitude Coffee Lab</t>
  </si>
  <si>
    <t>Cafes,Internet Cafes,Restaurants,Coffee &amp; Tea,Food</t>
  </si>
  <si>
    <t>Wb6Q0YVcNghQ2w20hUYRoA</t>
  </si>
  <si>
    <t>8320 N Hayden Rd, Ste E107</t>
  </si>
  <si>
    <t>Delicatessen,Delis,Beer,Wine &amp; Spirits,Restaurants,Arts &amp; Entertainment,Music Venues,Food,Nightlife,Sandwiches</t>
  </si>
  <si>
    <t>TZmMsbw5TbRqv8rmKj_aGg</t>
  </si>
  <si>
    <t>2007 Commonwealth Ave</t>
  </si>
  <si>
    <t>KINKA IZAKAYA NORTH YORK</t>
  </si>
  <si>
    <t>Bars,Nightlife,Restaurants,Tapas/Small Plates,Tapas Bars,Pubs,Japanese</t>
  </si>
  <si>
    <t>CfxVkwEJk1NAqgqMSesLzA</t>
  </si>
  <si>
    <t>4775 Yonge Street, Unit 114</t>
  </si>
  <si>
    <t>Shiso Tree Cafe</t>
  </si>
  <si>
    <t>Japanese,Food,Restaurants,Coffee &amp; Tea</t>
  </si>
  <si>
    <t>mspZuHQ8rVXpyVMqQIKw_A</t>
  </si>
  <si>
    <t>3160 Steeles Avenue E</t>
  </si>
  <si>
    <t>Thai House</t>
  </si>
  <si>
    <t>pQSn1vvdiZ3oumWjE1XUKQ</t>
  </si>
  <si>
    <t>6949 E Shea Blvd</t>
  </si>
  <si>
    <t>Mr Tokyo Japanese Restaurant</t>
  </si>
  <si>
    <t>Japanese,Food,Desserts,Sushi Bars,Restaurants,Salad</t>
  </si>
  <si>
    <t>6hZgMg9rnDCC0RBVRlkZwQ</t>
  </si>
  <si>
    <t>8334 Pineville Matthew Rd</t>
  </si>
  <si>
    <t>Ping Pong Thai Restaurant</t>
  </si>
  <si>
    <t>Thai,Vegan,Vegetarian,Restaurants</t>
  </si>
  <si>
    <t>9qcTpWYxrZrN13p1zAP6dA</t>
  </si>
  <si>
    <t>2955 E Sunset Rd, Ste110</t>
  </si>
  <si>
    <t>Ta Ta Bistro</t>
  </si>
  <si>
    <t>Restaurants,Japanese,Chinese,Asian Fusion</t>
  </si>
  <si>
    <t>RkqN70Pidy6_tAWMvodOLg</t>
  </si>
  <si>
    <t>Angry Crab Shack</t>
  </si>
  <si>
    <t>HqlzinXIqYe7aDexEDwSBA</t>
  </si>
  <si>
    <t>310 N Litchfield Rd</t>
  </si>
  <si>
    <t>Fair Trade Cafe</t>
  </si>
  <si>
    <t>Ice Cream &amp; Frozen Yogurt,Food,Breakfast &amp; Brunch,Cafes,Restaurants,Coffee &amp; Tea</t>
  </si>
  <si>
    <t>RA1Jchnz3uQDg4YVHckKXQ</t>
  </si>
  <si>
    <t>1020 N 1st Ave</t>
  </si>
  <si>
    <t>Lenny's Burger Shop</t>
  </si>
  <si>
    <t>Diners,Burgers,Restaurants</t>
  </si>
  <si>
    <t>2FfZUyA82YhQCjWNiqDCzQ</t>
  </si>
  <si>
    <t>2825 N Central Ave</t>
  </si>
  <si>
    <t>Stock &amp; Stable</t>
  </si>
  <si>
    <t>American (Traditional),American (New),Gastropubs,Restaurants,Italian</t>
  </si>
  <si>
    <t>kz7O0_o6WrDQk1Kl8dKeHQ</t>
  </si>
  <si>
    <t>5538 N 7th St, Ste 130</t>
  </si>
  <si>
    <t>Miguel's Restaurants</t>
  </si>
  <si>
    <t>wDfz8ap9xWzj46mtNDcT9A</t>
  </si>
  <si>
    <t>4252 Business Center Dr</t>
  </si>
  <si>
    <t>Chuy's</t>
  </si>
  <si>
    <t>nEQFnHydeX2A3bRRDAKqQg</t>
  </si>
  <si>
    <t>4310 Sharon Rd</t>
  </si>
  <si>
    <t>Food,Bars,Pubs,Beer,Wine &amp; Spirits,American (Traditional),Sports Bars,Nightlife,Restaurants,Lounges</t>
  </si>
  <si>
    <t>3vOWSanFt56CwRJOE9Kj_g</t>
  </si>
  <si>
    <t>526 Mill Ave</t>
  </si>
  <si>
    <t>AtSEe-B2mFmLFHBf4PLTrw</t>
  </si>
  <si>
    <t>6428 S Mcclintock Rd, Ste 104</t>
  </si>
  <si>
    <t>Biscuits</t>
  </si>
  <si>
    <t>Burgers,American (Traditional),Restaurants,Breakfast &amp; Brunch</t>
  </si>
  <si>
    <t>oi6mahpAmEuikfihFVDmCw</t>
  </si>
  <si>
    <t>4623 E Elliott Rd</t>
  </si>
  <si>
    <t>Soup,Ramen,Japanese,Restaurants</t>
  </si>
  <si>
    <t>2S9t90Q0qZWCV7X_u0rxZQ</t>
  </si>
  <si>
    <t>138 Dundas Street W</t>
  </si>
  <si>
    <t>La Hacienda</t>
  </si>
  <si>
    <t>70WDApYtMcLlrnb1EUW6fg</t>
  </si>
  <si>
    <t>7575 East Princess Drive</t>
  </si>
  <si>
    <t>Tempe Marketplace</t>
  </si>
  <si>
    <t>Shopping,Food,Diners,Restaurants,Shopping Centers</t>
  </si>
  <si>
    <t>fZM_o3kKZ9mR-1pvBeow8A</t>
  </si>
  <si>
    <t>2000 E Rio Salado Pkwy</t>
  </si>
  <si>
    <t>Centurion</t>
  </si>
  <si>
    <t>Restaurants,French,Italian,Pizza,Tapas/Small Plates</t>
  </si>
  <si>
    <t>pKiSzUlBBRNEdTML24piXA</t>
  </si>
  <si>
    <t>214 W Roosevelt St</t>
  </si>
  <si>
    <t>5VXsbrqyJx0a4iaa43RNFA</t>
  </si>
  <si>
    <t>Temari Fine Japanese Cuisine</t>
  </si>
  <si>
    <t>iCjZlOs3qL1_HhAQBW9smg</t>
  </si>
  <si>
    <t>919 N Val Vista Dr, Ste 101</t>
  </si>
  <si>
    <t>Makkal Chon</t>
  </si>
  <si>
    <t>Greek,Restaurants,Korean</t>
  </si>
  <si>
    <t>uChTCA6MsLAciDRklpO-Fw</t>
  </si>
  <si>
    <t>1979 Lawrence Avenue E</t>
  </si>
  <si>
    <t>Odd Seoul</t>
  </si>
  <si>
    <t>Restaurants,Bars,Korean,Dive Bars,Asian Fusion,Nightlife</t>
  </si>
  <si>
    <t>c78Pat78fVUBFPXYeVvbaQ</t>
  </si>
  <si>
    <t>90 Ossington Avenue</t>
  </si>
  <si>
    <t>Philadelphia Sandwich Company</t>
  </si>
  <si>
    <t>American (Traditional),Restaurants,Sandwiches,Cheesesteaks</t>
  </si>
  <si>
    <t>3KTY5XZfavc85u0_rLFHrw</t>
  </si>
  <si>
    <t>Duzan Mediterranean Cafe &amp; Tapas</t>
  </si>
  <si>
    <t>Food,Mediterranean,Restaurants,Tapas/Small Plates,Middle Eastern,Bakeries</t>
  </si>
  <si>
    <t>1c_jEfvQBPXZ5YUaAMYJrQ</t>
  </si>
  <si>
    <t>10345 S Eastern Ave, Unit 110</t>
  </si>
  <si>
    <t>Makino</t>
  </si>
  <si>
    <t>Buffets,Japanese,Restaurants</t>
  </si>
  <si>
    <t>FCP5hYaTtn6dkpmZ_NTvEw</t>
  </si>
  <si>
    <t>775 S Grand Central Pkwy, Ste 1301</t>
  </si>
  <si>
    <t>New York Chinese Restaurant</t>
  </si>
  <si>
    <t>bzz1t-CEN_G2MDdeirmySQ</t>
  </si>
  <si>
    <t>655 S Green Valley Pkwy, Ste 140</t>
  </si>
  <si>
    <t>Event Planning &amp; Services,Restaurants,Pizza,Caterers,Italian,Food</t>
  </si>
  <si>
    <t>jO3ikdNbF_TGGv87izTkEg</t>
  </si>
  <si>
    <t>7690 W Lake Mead Blvd</t>
  </si>
  <si>
    <t>AZ Kabob House</t>
  </si>
  <si>
    <t>Persian/Iranian,Restaurants,Middle Eastern,Mediterranean</t>
  </si>
  <si>
    <t>Er2XAYN8l1BadlYFwiPb9g</t>
  </si>
  <si>
    <t>7000 E Mayo Blvd, Ste 1060</t>
  </si>
  <si>
    <t>Inizio Pizza Napoletana</t>
  </si>
  <si>
    <t>Pizza,Italian,Salad,Gelato,Restaurants,Food</t>
  </si>
  <si>
    <t>99j5vhhtFJIefXDLsmA29Q</t>
  </si>
  <si>
    <t>10620 Providence Rd, Ste A</t>
  </si>
  <si>
    <t>The Lodge</t>
  </si>
  <si>
    <t>Restaurants,American (Traditional),Nightlife,Lounges,Bars</t>
  </si>
  <si>
    <t>_n3w5BK4-k7iXCWifCjUZg</t>
  </si>
  <si>
    <t>4422 N 75th St</t>
  </si>
  <si>
    <t>Voodoo Wing Company</t>
  </si>
  <si>
    <t>Chicken Wings,Restaurants,Food,Barbeque</t>
  </si>
  <si>
    <t>F2HKV9oJhnIKQ-M4Gt4Ftg</t>
  </si>
  <si>
    <t>6728 W Cheyenne Ave</t>
  </si>
  <si>
    <t>gxEkxkqQrrK62DJnXxXDLg</t>
  </si>
  <si>
    <t>1949 E Camelback Rd, Ste 164</t>
  </si>
  <si>
    <t>The Roosevelt</t>
  </si>
  <si>
    <t>fSFzgt_QzJRUN0qNzTAwig</t>
  </si>
  <si>
    <t>816 N 3rd St</t>
  </si>
  <si>
    <t>Benedict's</t>
  </si>
  <si>
    <t>Caterers,Education,Event Planning &amp; Services,Cooking Schools,Specialty Schools,Restaurants,Coffee &amp; Tea,Cafes,Food,Breakfast &amp; Brunch</t>
  </si>
  <si>
    <t>tt9Jy2HBhkKpEG3KxFX0fQ</t>
  </si>
  <si>
    <t>5555 E Bell Rd, Ste 6</t>
  </si>
  <si>
    <t>The Capital Grille</t>
  </si>
  <si>
    <t>Wine Bars,Steakhouses,American (Traditional),Bars,Seafood,Nightlife,Restaurants</t>
  </si>
  <si>
    <t>L95ppCbcWAt4LUWrCiEvPg</t>
  </si>
  <si>
    <t>301 5th Ave</t>
  </si>
  <si>
    <t>All Pierogi Euro Kitchen &amp; Euro Market</t>
  </si>
  <si>
    <t>Polish,Ethnic Food,Russian,Specialty Food,Grocery,Food,Ukrainian,Restaurants</t>
  </si>
  <si>
    <t>V2oe1HVgNK0He9Mf3Q17AA</t>
  </si>
  <si>
    <t>1245 W Baseline Rd, Ste 101-103</t>
  </si>
  <si>
    <t>Forequarter</t>
  </si>
  <si>
    <t>hOxNKZJ8wWg8Q165U7CCqg</t>
  </si>
  <si>
    <t>708 E Johnson</t>
  </si>
  <si>
    <t>Henry's American Grill</t>
  </si>
  <si>
    <t>American (Traditional),Restaurants,Barbeque</t>
  </si>
  <si>
    <t>x1ClWF6HF3X_7TFFnLED_Q</t>
  </si>
  <si>
    <t>237 N Stephanie St</t>
  </si>
  <si>
    <t>Stoney's Bread Company</t>
  </si>
  <si>
    <t>Oakville</t>
  </si>
  <si>
    <t>Breakfast &amp; Brunch,Sandwiches,Restaurants,Italian</t>
  </si>
  <si>
    <t>eGTAC8EzcHiYnnZ52tijiQ</t>
  </si>
  <si>
    <t>325 Kerr Street</t>
  </si>
  <si>
    <t>Kobe Teppan &amp; Sushi</t>
  </si>
  <si>
    <t>POO5_d0RwzjJVhIpN-oulg</t>
  </si>
  <si>
    <t>1125 W Elliot Rd</t>
  </si>
  <si>
    <t>Sandwiches,Burgers,Breakfast &amp; Brunch,Restaurants,American (Traditional)</t>
  </si>
  <si>
    <t>tXqaK0lBEE1XJbzDPsdFvg</t>
  </si>
  <si>
    <t>5847 S Decatur Blvd</t>
  </si>
  <si>
    <t>Landmark Diner Restaurant</t>
  </si>
  <si>
    <t>Diners,Greek,Breakfast &amp; Brunch,Restaurants,Italian</t>
  </si>
  <si>
    <t>vxadNrpTY7OHNmWsrEpNnA</t>
  </si>
  <si>
    <t>4429 Central Ave</t>
  </si>
  <si>
    <t>Asi Es La Vida</t>
  </si>
  <si>
    <t>y1VInN5m3RbHU59kiQbmxA</t>
  </si>
  <si>
    <t>3602 N 24th St</t>
  </si>
  <si>
    <t>Flo's</t>
  </si>
  <si>
    <t>yvwK4MO2qnSZE5ggYGyk1A</t>
  </si>
  <si>
    <t>788 E Baseline Rd</t>
  </si>
  <si>
    <t>Italian,Greek,Mediterranean,Restaurants</t>
  </si>
  <si>
    <t>c-l4nDPZcEwapEiV-Xf08w</t>
  </si>
  <si>
    <t>11508 Providence Rd</t>
  </si>
  <si>
    <t>Anthony's Prime Steak &amp; Seafood</t>
  </si>
  <si>
    <t>Food,Steakhouses,Beer,Wine &amp; Spirits,Restaurants,Seafood</t>
  </si>
  <si>
    <t>XhUec_6-kgPy1_ZYUrzvPQ</t>
  </si>
  <si>
    <t>CafÃ© de Cebu</t>
  </si>
  <si>
    <t>Seafood,Hawaiian,Cafes,Filipino,Restaurants</t>
  </si>
  <si>
    <t>lweobd-AOEP1lYNTfhuHhQ</t>
  </si>
  <si>
    <t>6680 W Flamingo Rd, Ste 12</t>
  </si>
  <si>
    <t>Restaurants,Gluten-Free,American (Traditional),Seafood</t>
  </si>
  <si>
    <t>HxfrVqxnsFI7MByNI7QINg</t>
  </si>
  <si>
    <t>4250 E Sunset Rd</t>
  </si>
  <si>
    <t>Jammy Buggars</t>
  </si>
  <si>
    <t>Bars,Nightlife,American (Traditional),Burgers,Restaurants</t>
  </si>
  <si>
    <t>HWgz2YN0VKQzJ1Mlh1DjMA</t>
  </si>
  <si>
    <t>15625 Detroit Ave</t>
  </si>
  <si>
    <t>VeBNqe1pI5QBxVbquv0uoQ</t>
  </si>
  <si>
    <t>1130 S Dobson Rd</t>
  </si>
  <si>
    <t>Okra Cookhouse &amp; Cocktails</t>
  </si>
  <si>
    <t>Italian,Cocktail Bars,Nightlife,Southern,Restaurants,American (New),Bars</t>
  </si>
  <si>
    <t>AueEbb9kao4lt6CYt06hqw</t>
  </si>
  <si>
    <t>Steak 'n Shake</t>
  </si>
  <si>
    <t>Restaurants,Ice Cream &amp; Frozen Yogurt,Burgers,Diners,Fast Food,Steakhouses,Food</t>
  </si>
  <si>
    <t>LBAkHJJfCoDj9aa5sc0Mxw</t>
  </si>
  <si>
    <t>699 S Mill Ave</t>
  </si>
  <si>
    <t>Cafes,Mexican,Restaurants</t>
  </si>
  <si>
    <t>5sqC0kX6lBvKR983T_EBcg</t>
  </si>
  <si>
    <t>2131 E Camelback Rd</t>
  </si>
  <si>
    <t>Takamatsu</t>
  </si>
  <si>
    <t>Japanese,Korean,Restaurants</t>
  </si>
  <si>
    <t>25c15dEPrBrWr4tR1r6sTg</t>
  </si>
  <si>
    <t>4214 W Dunlap Ave</t>
  </si>
  <si>
    <t>Bragg's Factory Diner</t>
  </si>
  <si>
    <t>Vegetarian,Diners,Restaurants,Vegan</t>
  </si>
  <si>
    <t>DW5TmdNGhepqrB0JGHnJ_A</t>
  </si>
  <si>
    <t>1301 NW Grand Ave</t>
  </si>
  <si>
    <t>c-NXKTJ0jrrusTPxJAUwvA</t>
  </si>
  <si>
    <t>10990 Lavender Hill Dr, Bldg 8B</t>
  </si>
  <si>
    <t>Rebel Republic</t>
  </si>
  <si>
    <t>American (New),Nightlife,Burgers,Restaurants,Pubs,Sports Bars,Bars</t>
  </si>
  <si>
    <t>bPh7M1vos_V-g8_s-eHaNA</t>
  </si>
  <si>
    <t>3540 W Sahara Ave</t>
  </si>
  <si>
    <t>CO</t>
  </si>
  <si>
    <t>Restaurants,Vietnamese,Asian Fusion,Korean,Sushi Bars</t>
  </si>
  <si>
    <t>J3_FTjy9LAtTtoW_cLwPxg</t>
  </si>
  <si>
    <t>4201-D Park Rd</t>
  </si>
  <si>
    <t>Bars,Beer Bar,Sandwiches,Nightlife,American (Traditional),Restaurants</t>
  </si>
  <si>
    <t>z_dSEPKwDL9Vtw1LrAAHWQ</t>
  </si>
  <si>
    <t>7640 West Bell Rd</t>
  </si>
  <si>
    <t>Pho Real Vietnamese Restaurant and Bar</t>
  </si>
  <si>
    <t>Food,Cocktail Bars,Bubble Tea,Nightlife,Vietnamese,Bars,Restaurants</t>
  </si>
  <si>
    <t>Y3vtXQz3zPc5AVyUAsAj5Q</t>
  </si>
  <si>
    <t>440 E McCullough Dr, Ste 206</t>
  </si>
  <si>
    <t>Thai Lotus Restaurant</t>
  </si>
  <si>
    <t>American (New),Salad,Restaurants,Thai</t>
  </si>
  <si>
    <t>O2sEX86f6B4GROghjUkr0A</t>
  </si>
  <si>
    <t>7023 N 19th Ave</t>
  </si>
  <si>
    <t>Harvey's Wineburger</t>
  </si>
  <si>
    <t>Sports Bars,Dive Bars,Restaurants,Nightlife,Burgers,Bars,Chicken Wings</t>
  </si>
  <si>
    <t>dnBQZpWTyJzTe0QJf7YK5w</t>
  </si>
  <si>
    <t>4812 N 16th St</t>
  </si>
  <si>
    <t>Thai Chili</t>
  </si>
  <si>
    <t>Z3JilPsbidx5KqDCTcdQWg</t>
  </si>
  <si>
    <t>2879 N Green Valley Pkwy</t>
  </si>
  <si>
    <t>Queen St Warehouse</t>
  </si>
  <si>
    <t>Comfort Food,Restaurants,Dive Bars,Nightlife,Bars</t>
  </si>
  <si>
    <t>tJcpzXzykNSLuzWwa1JQUw</t>
  </si>
  <si>
    <t>232 Queen Street W</t>
  </si>
  <si>
    <t>George &amp; Son's Asian Cuisine</t>
  </si>
  <si>
    <t>Thai,Buffets,Austrian,Chinese,Restaurants,Asian Fusion</t>
  </si>
  <si>
    <t>cwWQB8LyFbxxiOzgfZdWCg</t>
  </si>
  <si>
    <t>11291 E Via Linda</t>
  </si>
  <si>
    <t>Carolina's Mexican Food Peoria</t>
  </si>
  <si>
    <t>Restaurants,Mexican,Event Planning &amp; Services,Caterers</t>
  </si>
  <si>
    <t>8ysapimCImBSDKl28qIrjA</t>
  </si>
  <si>
    <t>9030 West Peoria Ave</t>
  </si>
  <si>
    <t>Cafe Bink</t>
  </si>
  <si>
    <t>Carefree</t>
  </si>
  <si>
    <t>American (Traditional),Cafes,Restaurants,Breakfast &amp; Brunch,French,American (New)</t>
  </si>
  <si>
    <t>ohMpNug5zWNxOlL6ShG7Ig</t>
  </si>
  <si>
    <t>36889 N Tom Darlington Dr</t>
  </si>
  <si>
    <t>Copper Still Moonshine Grill</t>
  </si>
  <si>
    <t>American (New),Restaurants,American (Traditional),Nightlife,Bars</t>
  </si>
  <si>
    <t>_ax_jfISiBZ4JSTHrI4xJA</t>
  </si>
  <si>
    <t>2531 S Gilbert Rd, Ste 101</t>
  </si>
  <si>
    <t>Pellegrini Pizza</t>
  </si>
  <si>
    <t>Pizza,Food Delivery Services,Restaurants,Sandwiches,Food,Salad</t>
  </si>
  <si>
    <t>Gml97gSULiA6HFjie01d3Q</t>
  </si>
  <si>
    <t>101 S Rainbow Blvd, Ste 7</t>
  </si>
  <si>
    <t>Weslodge</t>
  </si>
  <si>
    <t>Food,Canadian (New),Bars,Cocktail Bars,Nightlife,Specialty Food,Restaurants</t>
  </si>
  <si>
    <t>jCiovc2qHJ5L-_1gigLueQ</t>
  </si>
  <si>
    <t>480 King Street W</t>
  </si>
  <si>
    <t>Doglicious Hot Dogs</t>
  </si>
  <si>
    <t>Restaurants,Waffles,Salad,Hot Dogs,Fast Food,American (Traditional),Sandwiches</t>
  </si>
  <si>
    <t>aHl6kL013OHT2OiH6koVwg</t>
  </si>
  <si>
    <t>5060 W Bell Rd, Ste A</t>
  </si>
  <si>
    <t>Restaurants,Beer,Wine &amp; Spirits,Gluten-Free,Food,Pizza,Salad,Italian</t>
  </si>
  <si>
    <t>5nZVVPO_cYH9aQeClTP9zA</t>
  </si>
  <si>
    <t>7135 E Camelback Rd, Ste 160</t>
  </si>
  <si>
    <t>Bertolucci Brazilian Steakhouse</t>
  </si>
  <si>
    <t>Salad,Steakhouses,Restaurants,Brazilian</t>
  </si>
  <si>
    <t>Bs_AR85Lm4eiHXAfeaKnVA</t>
  </si>
  <si>
    <t>2895 N Green Valley Pkwy, Ste A</t>
  </si>
  <si>
    <t>Scaddabush</t>
  </si>
  <si>
    <t>Cr5CLpmVrmzFyz_RfQ6rmA</t>
  </si>
  <si>
    <t>155A York Boulevard</t>
  </si>
  <si>
    <t>Manan Bakery</t>
  </si>
  <si>
    <t>Creperies,Bakeries,Custom Cakes,Cupcakes,Food,Restaurants,Coffee &amp; Tea,Desserts</t>
  </si>
  <si>
    <t>U0UnBjz9DugW2qRZputKBg</t>
  </si>
  <si>
    <t>6620 W Flamingo Rd, Unit 4</t>
  </si>
  <si>
    <t>Peace -N- Hominy Q Shack</t>
  </si>
  <si>
    <t>Southern,Shopping,Burgers,Home &amp; Garden,Restaurants,Hot Dogs,Barbeque,American (Traditional),Breakfast &amp; Brunch,Appliances</t>
  </si>
  <si>
    <t>z2Yivr-C0K0H2sLNXvnZyg</t>
  </si>
  <si>
    <t>403 E Catawba St, Ste 200</t>
  </si>
  <si>
    <t>Jayde Fuzion</t>
  </si>
  <si>
    <t>Casinos,Resorts,Asian Fusion,Hotels &amp; Travel,Restaurants,Arts &amp; Entertainment,Day Spas,Beauty &amp; Spas</t>
  </si>
  <si>
    <t>V90fC_aF-_DNYzQvUtbLww</t>
  </si>
  <si>
    <t>American (New),Breakfast &amp; Brunch,Cafes,Restaurants,American (Traditional)</t>
  </si>
  <si>
    <t>CTCD7noPctNFWROCL8ppSQ</t>
  </si>
  <si>
    <t>The Sultan's Tent &amp; Cafe Moroc</t>
  </si>
  <si>
    <t>Mediterranean,Restaurants,Moroccan,French</t>
  </si>
  <si>
    <t>t1mR_Zff6Dqv1TueE2JLEA</t>
  </si>
  <si>
    <t>49 Front Street E</t>
  </si>
  <si>
    <t>Yokato Yokabai</t>
  </si>
  <si>
    <t>Jl2MIN70I2DGw8KhVp6g7Q</t>
  </si>
  <si>
    <t>4185 Rue Drolet</t>
  </si>
  <si>
    <t>Azuza Hookah Lounge &amp; Cafe</t>
  </si>
  <si>
    <t>Food,Cafes,Specialty Food,Hookah Bars,Nightlife,Tea Rooms,Bars,Cocktail Bars,Mediterranean,Beer,Wine &amp; Spirits,Ethnic Food,Restaurants</t>
  </si>
  <si>
    <t>hl6s4hGsJDcRhHIWrSM-UA</t>
  </si>
  <si>
    <t>Electric Mud BBQ</t>
  </si>
  <si>
    <t>Restaurants,Sandwiches,Food,Barbeque,Desserts</t>
  </si>
  <si>
    <t>aAYl1-tsvP9Kzs7YESi8Rg</t>
  </si>
  <si>
    <t>5 Brock Avenue</t>
  </si>
  <si>
    <t>Pasta Shops,Specialty Food,Food,Bakeries,Salad,Sandwiches,Restaurants</t>
  </si>
  <si>
    <t>gqEW_dPfTzMCP8DdLupl-A</t>
  </si>
  <si>
    <t>15640 N Hayden Rd</t>
  </si>
  <si>
    <t>La Parrilla The Lab</t>
  </si>
  <si>
    <t>Chicken Wings,Burgers,Latin American,Salvadoran,Cheesesteaks,Restaurants,Mexican</t>
  </si>
  <si>
    <t>QYuojrlW94mpEwnp0uUIWA</t>
  </si>
  <si>
    <t>2585 E Flamingo Rd, Ste 16</t>
  </si>
  <si>
    <t>Han Ba Tang</t>
  </si>
  <si>
    <t>Nightlife,Pubs,Lounges,Korean,Asian Fusion,Bars,Restaurants,Tapas/Small Plates</t>
  </si>
  <si>
    <t>Yv4P4qUwd7F-qQ4Y4eD1JQ</t>
  </si>
  <si>
    <t>4862 Yonge Street</t>
  </si>
  <si>
    <t>Shabu Shabu Paradise</t>
  </si>
  <si>
    <t>Restaurants,Fondue,Japanese</t>
  </si>
  <si>
    <t>1nF8Me63cpxIkFK8Ysx-DA</t>
  </si>
  <si>
    <t>1716 W Horizon Ridge Pkwy, Ste 110</t>
  </si>
  <si>
    <t>Jade Palace</t>
  </si>
  <si>
    <t>a2NSxkmX0_eqvdwJ2rjPVg</t>
  </si>
  <si>
    <t>9160 E Shea Blvd, Ste 101</t>
  </si>
  <si>
    <t>Sushi On Bloor</t>
  </si>
  <si>
    <t>6n_MDeYxU1ihB38be9TkVA</t>
  </si>
  <si>
    <t>515 Bloor St W</t>
  </si>
  <si>
    <t>Mallorca Restaurant</t>
  </si>
  <si>
    <t>Tapas/Small Plates,Spanish,Seafood,Restaurants,Basque,Portuguese</t>
  </si>
  <si>
    <t>ODTI9W7fHMKNWZ3g8VcFUg</t>
  </si>
  <si>
    <t>2228 E Carson St</t>
  </si>
  <si>
    <t>Julia's Mesquite Mexican and Burgers</t>
  </si>
  <si>
    <t>Mexican,Burgers,Restaurants</t>
  </si>
  <si>
    <t>lN4wmlhRagSZMF6YlOGNtg</t>
  </si>
  <si>
    <t>2160 N Arizona Ave</t>
  </si>
  <si>
    <t>Swatow Restaurant</t>
  </si>
  <si>
    <t>ABRgXNwdOX_JyqChNr8IYw</t>
  </si>
  <si>
    <t>309 Spadina Avenue</t>
  </si>
  <si>
    <t>Thai Rama</t>
  </si>
  <si>
    <t>C3gKBIsZKR3bp43BbOu8qA</t>
  </si>
  <si>
    <t>1221 W Camelback Rd</t>
  </si>
  <si>
    <t>Fahrenheit</t>
  </si>
  <si>
    <t>American (New),Asian Fusion,Bars,Restaurants,Nightlife,Seafood,Cocktail Bars</t>
  </si>
  <si>
    <t>MX3TL4-ij22rLFBD1XjKGw</t>
  </si>
  <si>
    <t>2417 Professor Ave</t>
  </si>
  <si>
    <t>uGcC3CKAolcwfOTMjjoexQ</t>
  </si>
  <si>
    <t>7541 W Lake Mead Blvd, Ste 2</t>
  </si>
  <si>
    <t>Ch3HkwQYv1YKw_FO06vBWA</t>
  </si>
  <si>
    <t>4165 S Paradise Rd</t>
  </si>
  <si>
    <t>Fiamma</t>
  </si>
  <si>
    <t>JogUSDKa1xyG3lLEmD4Xjg</t>
  </si>
  <si>
    <t>2418 Park Rd</t>
  </si>
  <si>
    <t>Flower Child</t>
  </si>
  <si>
    <t>Vegetarian,Restaurants,American (New),Salad</t>
  </si>
  <si>
    <t>m506zjQ67j0msTfANwB6RA</t>
  </si>
  <si>
    <t>100 E Camelback Rd</t>
  </si>
  <si>
    <t>The Urban Tap</t>
  </si>
  <si>
    <t>Pubs,American (Traditional),Gastropubs,Restaurants,Nightlife,Sports Bars,Bars</t>
  </si>
  <si>
    <t>1HfkEkNhI6XJXkgrCTBKpw</t>
  </si>
  <si>
    <t>1209 E Carson St</t>
  </si>
  <si>
    <t>Restaurants,Italian,Wine Bars,Nightlife,Salad,Bars</t>
  </si>
  <si>
    <t>cPmThZ7Ugpd8eJnIObOy0Q</t>
  </si>
  <si>
    <t>10800 West Charleston Blvd</t>
  </si>
  <si>
    <t>Mad House Coffee</t>
  </si>
  <si>
    <t>Bagels,Breakfast &amp; Brunch,Restaurants,Coffee &amp; Tea,Juice Bars &amp; Smoothies,Bakeries,Food</t>
  </si>
  <si>
    <t>eS76100l3h7Ollb5s3_M4A</t>
  </si>
  <si>
    <t>8899 S Eastern Ave</t>
  </si>
  <si>
    <t>Little Spoon</t>
  </si>
  <si>
    <t>Restaurants,American (New),Breakfast &amp; Brunch,Sandwiches</t>
  </si>
  <si>
    <t>gJttMZnv0Gy9OlLhNzPbQQ</t>
  </si>
  <si>
    <t>2820 Selwyn Ave, Ste 180</t>
  </si>
  <si>
    <t>HEK Yeah BBQ</t>
  </si>
  <si>
    <t>Barbeque,Gluten-Free,Restaurants,American (Traditional)</t>
  </si>
  <si>
    <t>APXWKd1N-COyUdncd_FdyQ</t>
  </si>
  <si>
    <t>15044 N Cave Creek Rd, Ste 6</t>
  </si>
  <si>
    <t>DOZO Izakaya</t>
  </si>
  <si>
    <t>Restaurants,Japanese,Ramen,Sushi Bars</t>
  </si>
  <si>
    <t>DEeGnshpgUOIOjhq_dd5Ug</t>
  </si>
  <si>
    <t>440 W Warner Rd, Ste 104</t>
  </si>
  <si>
    <t>Rancho De Tia Rosa</t>
  </si>
  <si>
    <t>jUQmWbY3KSCyxvsKJmPJPQ</t>
  </si>
  <si>
    <t>3129 E McKellips Rd</t>
  </si>
  <si>
    <t>Ike's Love &amp; Sandwiches</t>
  </si>
  <si>
    <t>American (New),Specialty Food,Food Delivery Services,Food,Sandwiches,Fruits &amp; Veggies,Gluten-Free,Vegan,Restaurants,Vegetarian</t>
  </si>
  <si>
    <t>aqMfCbFNeWn1a4Evds83fg</t>
  </si>
  <si>
    <t>699 S Mill Ave, Ste 107</t>
  </si>
  <si>
    <t>Ginko</t>
  </si>
  <si>
    <t>bupMXFUaZfranBLdaVcRww</t>
  </si>
  <si>
    <t>2247 Professor Ave</t>
  </si>
  <si>
    <t>American (Traditional),Restaurants,Cafes,Breakfast &amp; Brunch</t>
  </si>
  <si>
    <t>HxWDCU-kKido3ErM31msGQ</t>
  </si>
  <si>
    <t>16455 N Scottsdale Rd, Ste 107</t>
  </si>
  <si>
    <t>Smith Bros.</t>
  </si>
  <si>
    <t>Steakhouses,Restaurants,Nightlife,Bars</t>
  </si>
  <si>
    <t>tzl4KHt6ZAwyUJIEyemrtQ</t>
  </si>
  <si>
    <t>880 Warden Avenue</t>
  </si>
  <si>
    <t>Momofuku DaishÅ</t>
  </si>
  <si>
    <t>American (New),Restaurants,Japanese,Seafood,Steakhouses,Asian Fusion,American (Traditional),Korean,Canadian (New)</t>
  </si>
  <si>
    <t>tEfmHuo_dNanyTaC5PyoOQ</t>
  </si>
  <si>
    <t>190 University Avenue Toronto, 3rd Floor</t>
  </si>
  <si>
    <t>Loving Hut</t>
  </si>
  <si>
    <t>Vietnamese,Chinese,Restaurants,Sandwiches,Vegan,Vegetarian</t>
  </si>
  <si>
    <t>drIFrAyZnyismS1ArZlmAg</t>
  </si>
  <si>
    <t>3239 E Indian School Rd</t>
  </si>
  <si>
    <t>Oishii Bento</t>
  </si>
  <si>
    <t>Restaurants,Sushi Bars,Japanese,Korean</t>
  </si>
  <si>
    <t>kkD0tv_e5E6a8kRpLYEcaA</t>
  </si>
  <si>
    <t>119 Oakland Ave</t>
  </si>
  <si>
    <t>Cafe' Ga Hyang</t>
  </si>
  <si>
    <t>Chinese,Restaurants,Korean</t>
  </si>
  <si>
    <t>JCmyrBoNl2qfZ-f8I5RA3A</t>
  </si>
  <si>
    <t>4362 W Olive Ave</t>
  </si>
  <si>
    <t>tIauOelAC3BZk_xhMoDBUg</t>
  </si>
  <si>
    <t>101 E Baseline Rd</t>
  </si>
  <si>
    <t>Base Pizzeria</t>
  </si>
  <si>
    <t>Pizza,Restaurants,Salad</t>
  </si>
  <si>
    <t>WK6uBV2eSqb2wwEwXoFfNg</t>
  </si>
  <si>
    <t>3115 E Lincoln Dr</t>
  </si>
  <si>
    <t>Hecho en Vegas</t>
  </si>
  <si>
    <t>BQJokxJ4y4s57i7Mn65pvA</t>
  </si>
  <si>
    <t>Charr An American Burger Bar</t>
  </si>
  <si>
    <t>1WBkAuQg81kokZIPMpn9Zg</t>
  </si>
  <si>
    <t>777 E Thunderbird Rd, Ste 107</t>
  </si>
  <si>
    <t>Restaurants,Buffets,Indian</t>
  </si>
  <si>
    <t>0cf-w9PK5gLkBkitL3bdqw</t>
  </si>
  <si>
    <t>1809 N Dysart Rd, Ste C106</t>
  </si>
  <si>
    <t>CafÃ© Tranquilo</t>
  </si>
  <si>
    <t>Restaurants,Latin American,Nightlife,Bars,Breakfast &amp; Brunch,Mexican</t>
  </si>
  <si>
    <t>yAXWKWRTs4wNy-zrJgoeXQ</t>
  </si>
  <si>
    <t>401 W Clarendon Ave</t>
  </si>
  <si>
    <t>Touch Of Thai</t>
  </si>
  <si>
    <t>16816 N 35th Ave</t>
  </si>
  <si>
    <t>Table 34</t>
  </si>
  <si>
    <t>WDYE-OCXNgKyXGNuBjMgEw</t>
  </si>
  <si>
    <t>600 E Warm Springs Rd, Ste 180</t>
  </si>
  <si>
    <t>Restaurants,American (Traditional),Chicken Wings,Bars,Nightlife,Sports Bars</t>
  </si>
  <si>
    <t>uDeycmwCy26ALJHeG3SsEA</t>
  </si>
  <si>
    <t>6640 N. Durango Dr, Ste 110</t>
  </si>
  <si>
    <t>DoÃ±a Maria Tamales Restaurant</t>
  </si>
  <si>
    <t>Seafood,American (Traditional),Food,Mexican,Desserts,Restaurants</t>
  </si>
  <si>
    <t>IyrDnrvUKpndj5zIv1KvGQ</t>
  </si>
  <si>
    <t>910 Las Vegas Blvd S</t>
  </si>
  <si>
    <t>Xtreme Sushi &amp; Sterling Steakhouse</t>
  </si>
  <si>
    <t>Steakhouses,Sushi Bars,Restaurants,Japanese</t>
  </si>
  <si>
    <t>I-KFzdnJcqbUHOAdO2I7Ig</t>
  </si>
  <si>
    <t>8955 S Eastern Ave</t>
  </si>
  <si>
    <t>Restaurants,Chicken Wings,American (Traditional),Sports Bars,Bars,Nightlife</t>
  </si>
  <si>
    <t>3WipOV5JlbCEO_o0tV49yA</t>
  </si>
  <si>
    <t>10271 S. Eastern Avenue, Suite 121</t>
  </si>
  <si>
    <t>Ale Asylum</t>
  </si>
  <si>
    <t>RMEzxhYfpnEsWlfozit_xw</t>
  </si>
  <si>
    <t>2002 Pankratz St</t>
  </si>
  <si>
    <t>Sassi</t>
  </si>
  <si>
    <t>Wine Bars,Party &amp; Event Planning,Restaurants,Italian,Nightlife,Bars,Event Planning &amp; Services,Venues &amp; Event Spaces</t>
  </si>
  <si>
    <t>O6rGW7A7l_125-xzTZkRLQ</t>
  </si>
  <si>
    <t>10455 E Pinnacle Peak Pkwy</t>
  </si>
  <si>
    <t>E2</t>
  </si>
  <si>
    <t>Mediterranean,Tapas/Small Plates,Italian,American (Traditional),Restaurants</t>
  </si>
  <si>
    <t>3cbsPfoUUrysf-M8FI_0IA</t>
  </si>
  <si>
    <t>5904 Bryant St</t>
  </si>
  <si>
    <t>Sawa Sushi</t>
  </si>
  <si>
    <t>Sushi Bars,Restaurants,Food</t>
  </si>
  <si>
    <t>NTtLuuBKpywlyIz6oyd9kg</t>
  </si>
  <si>
    <t>3962 Blue Diamond Rd, Ste 104</t>
  </si>
  <si>
    <t>Nightlife,American (Traditional),Restaurants,Sports Bars,Chicken Wings,Bars</t>
  </si>
  <si>
    <t>v8QuF4YX9Bb-qEtKLVPrmA</t>
  </si>
  <si>
    <t>705 S Rural Rd, Ste 101</t>
  </si>
  <si>
    <t>Nello's Pizza Mesa</t>
  </si>
  <si>
    <t>Restaurants,Gluten-Free,Italian,Pizza</t>
  </si>
  <si>
    <t>xmARZ_MuSfrQCXP4e8RQjg</t>
  </si>
  <si>
    <t>2950 S Alma School Rd</t>
  </si>
  <si>
    <t>Baci Italian Bistro</t>
  </si>
  <si>
    <t>oUvqwPJkorOnYZFKRt0oEg</t>
  </si>
  <si>
    <t>8830 E Germann Rd</t>
  </si>
  <si>
    <t>The Coffee Shop</t>
  </si>
  <si>
    <t>Day Spas,Event Planning &amp; Services,Coffee &amp; Tea,Restaurants,Arts &amp; Entertainment,Food,Hotels &amp; Travel,American (Traditional),Comfort Food,Casinos,Beauty &amp; Spas,Breakfast &amp; Brunch,Hotels</t>
  </si>
  <si>
    <t>FfHpj1QcW510pA3CS354xw</t>
  </si>
  <si>
    <t>Born And Raised</t>
  </si>
  <si>
    <t>Food,Restaurants,Chicken Wings,American (Traditional),American (New),Bars,Beer,Wine &amp; Spirits,Sports Bars,Lounges,Nightlife</t>
  </si>
  <si>
    <t>Q-fXNh68OldNdotEVEJuhQ</t>
  </si>
  <si>
    <t>10050 S Eastern Ave</t>
  </si>
  <si>
    <t>Tandoori Times 2 Indian Bistro</t>
  </si>
  <si>
    <t>GJTQ0dgQ2BTkbRw2jLE0Fw</t>
  </si>
  <si>
    <t>5626 W Bell Rd, Ste A-103</t>
  </si>
  <si>
    <t>La Stalla Cucina Rustica</t>
  </si>
  <si>
    <t>Restaurants,Food,Italian,Pizza,Beer,Wine &amp; Spirits</t>
  </si>
  <si>
    <t>nK4PaQEpSXW6-2F_hID6pg</t>
  </si>
  <si>
    <t>68 W Buffalo St</t>
  </si>
  <si>
    <t>The Nosh Cafe</t>
  </si>
  <si>
    <t>Bagels,Food,Coffee &amp; Tea,Restaurants,Breakfast &amp; Brunch,Sandwiches</t>
  </si>
  <si>
    <t>VKVDDHKtsdrnigeIf9S8RA</t>
  </si>
  <si>
    <t>4855 E Warner Rd, Ste 12</t>
  </si>
  <si>
    <t>AZ Bread</t>
  </si>
  <si>
    <t>Restaurants,Event Planning &amp; Services,Caterers,Sandwiches,Breakfast &amp; Brunch</t>
  </si>
  <si>
    <t>f-7sTbx8u7c9t1-r_Fdoow</t>
  </si>
  <si>
    <t>315 W Elliot Rd, Ste 107</t>
  </si>
  <si>
    <t>Sidecar</t>
  </si>
  <si>
    <t>Restaurants,Italian,Modern European,Canadian (New)</t>
  </si>
  <si>
    <t>TLMysu1mWiLEslCBon5W1g</t>
  </si>
  <si>
    <t>577 College Street</t>
  </si>
  <si>
    <t>Soi 4 Bangkok Eatery</t>
  </si>
  <si>
    <t>zr93wrNyXzc-HW4IcK4iRQ</t>
  </si>
  <si>
    <t>8787 N Scottsdale Rd, Ste 104</t>
  </si>
  <si>
    <t>Canadian (New),Restaurants,American (Traditional),Italian</t>
  </si>
  <si>
    <t>pOEL97ld-FJMKO8Ki8JmYg</t>
  </si>
  <si>
    <t>Sushi Takashi</t>
  </si>
  <si>
    <t>5300 W Spring Mountain Rd</t>
  </si>
  <si>
    <t>Wine 5 Cafe</t>
  </si>
  <si>
    <t>American (New),African,Specialty Food,Restaurants,Food</t>
  </si>
  <si>
    <t>eMKqAItLbazgUT8xokz7fw</t>
  </si>
  <si>
    <t>3250 N Tenaya Ave, Ste 110</t>
  </si>
  <si>
    <t>Sofrito Rico Authentic Puerto Rican Cuisine</t>
  </si>
  <si>
    <t>Food,Restaurants,Latin American,Farmers Market,Puerto Rican,Caribbean</t>
  </si>
  <si>
    <t>1Z5S_Lkcl6vA3ZvrAG91TA</t>
  </si>
  <si>
    <t>5201 W Charleston Blvd, Ste 110</t>
  </si>
  <si>
    <t>E-Jo Korean Restaurant</t>
  </si>
  <si>
    <t>KNTjauGqmib3sG1HWJyKEQ</t>
  </si>
  <si>
    <t>700 E Sahara Ave, Ste D</t>
  </si>
  <si>
    <t>Rio Mirage Cafe</t>
  </si>
  <si>
    <t>Cafes,Restaurants,Mexican</t>
  </si>
  <si>
    <t>13863 W Bell Rd</t>
  </si>
  <si>
    <t>Acacia Cafe</t>
  </si>
  <si>
    <t>Coffee &amp; Tea,Breakfast &amp; Brunch,Restaurants,Food,Sandwiches</t>
  </si>
  <si>
    <t>3_A59jPniLD5ViVuKMYpJw</t>
  </si>
  <si>
    <t>3701 E Indian School Rd</t>
  </si>
  <si>
    <t>Flannery's Pub</t>
  </si>
  <si>
    <t>Bars,Irish,Restaurants,Nightlife,Sports Bars,Pubs</t>
  </si>
  <si>
    <t>n0NH0FW8NU3zfeJY3QluMQ</t>
  </si>
  <si>
    <t>323 E Prospect Ave</t>
  </si>
  <si>
    <t>Rosallie</t>
  </si>
  <si>
    <t>Food,Specialty Food,Macarons,Restaurants,Bakeries,French,Breakfast &amp; Brunch</t>
  </si>
  <si>
    <t>33Tr0eRki1Yamzleu4GMdw</t>
  </si>
  <si>
    <t>6090 S Rainbow Blvd</t>
  </si>
  <si>
    <t>Breakfast &amp; Brunch,American (Traditional),Restaurants</t>
  </si>
  <si>
    <t>9d_eZEMaU7RLteMi9BnkKQ</t>
  </si>
  <si>
    <t>3131 S Market St, Ste 101</t>
  </si>
  <si>
    <t>The Old Spaghetti Factory</t>
  </si>
  <si>
    <t>J1qzIVBt3lGpiz-8UdjhXg</t>
  </si>
  <si>
    <t>3155 W Chandler Blvd, Ste 9</t>
  </si>
  <si>
    <t>Roma Deli 1 &amp; Restaurant</t>
  </si>
  <si>
    <t>Restaurants,Delis,Italian</t>
  </si>
  <si>
    <t>Ay34xZOFax3X23zaA3nwdg</t>
  </si>
  <si>
    <t>5755 Spring Mountain Rd</t>
  </si>
  <si>
    <t>L'Etoile</t>
  </si>
  <si>
    <t>ubEa6XiMt6gOJ9xsUkbpEw</t>
  </si>
  <si>
    <t>1 S Pinckney St</t>
  </si>
  <si>
    <t>Zesty Zzeeks Pizza and Wings</t>
  </si>
  <si>
    <t>Restaurants,Chicken Wings,Food,Sandwiches,Pizza</t>
  </si>
  <si>
    <t>0rjU_WK5HxoH1fIuEpTpcg</t>
  </si>
  <si>
    <t>Casella's Italian Delicatessen</t>
  </si>
  <si>
    <t>Restaurants,Sandwiches,Italian,Delis</t>
  </si>
  <si>
    <t>GTuAPBRsM5dVPqPy9oe14Q</t>
  </si>
  <si>
    <t>5905 N Granite Reef Rd</t>
  </si>
  <si>
    <t>Cento</t>
  </si>
  <si>
    <t>Restaurants,Italian,Desserts,Food,Breakfast &amp; Brunch</t>
  </si>
  <si>
    <t>zINKP9rtvo2IUKTZoYJUvQ</t>
  </si>
  <si>
    <t>122 W Mifflin St</t>
  </si>
  <si>
    <t>8ciT6qjI18x9EPtOb-gqYQ</t>
  </si>
  <si>
    <t>4626 N 16th St</t>
  </si>
  <si>
    <t>Thai Style Noodle House</t>
  </si>
  <si>
    <t>Restaurants,Thai,Noodles</t>
  </si>
  <si>
    <t>hgeXEGD9lRX4ohj7afSJnw</t>
  </si>
  <si>
    <t>7377 S Jones Blvd, Ste 113-114</t>
  </si>
  <si>
    <t>Pacific Seafood Buffet</t>
  </si>
  <si>
    <t>Restaurants,Chinese,Seafood,Buffets</t>
  </si>
  <si>
    <t>Se63tFm5tLlO5wuUlyww8Q</t>
  </si>
  <si>
    <t>8172 W Bell Rd</t>
  </si>
  <si>
    <t>Indian Paradise</t>
  </si>
  <si>
    <t>Restaurants,Buffets,Indian,Halal,Gluten-Free</t>
  </si>
  <si>
    <t>LFfYe-hh1NKFtUKV3LUgfg</t>
  </si>
  <si>
    <t>15111 N Hayden Rd, Ste 170</t>
  </si>
  <si>
    <t>La Bocca Wine Bar &amp; Urban Kitchen</t>
  </si>
  <si>
    <t>Wine Bars,Mediterranean,Bars,Italian,Nightlife,Restaurants,Pizza</t>
  </si>
  <si>
    <t>2NiBvT5zL272IRcxru_x9A</t>
  </si>
  <si>
    <t>5415 E High St, Ste 127</t>
  </si>
  <si>
    <t>Queens Pizzeria</t>
  </si>
  <si>
    <t>sKy8HkP6X-8dCKq_SzeIpw</t>
  </si>
  <si>
    <t>127 W Main St</t>
  </si>
  <si>
    <t>The Good Fork</t>
  </si>
  <si>
    <t>Diners,Restaurants,Canadian (New),Breakfast &amp; Brunch</t>
  </si>
  <si>
    <t>fN_I3jP7RD2llubTvhXtKQ</t>
  </si>
  <si>
    <t>2432 Bloor Street W</t>
  </si>
  <si>
    <t>Public House</t>
  </si>
  <si>
    <t>Bars,Nightlife,American (Traditional),Restaurants,Burgers,Beer,Wine &amp; Spirits,Food,Sports Bars</t>
  </si>
  <si>
    <t>KaGZE0_o1EmmSN4Fo_cpUw</t>
  </si>
  <si>
    <t>8Yz1eFsaUy-ny3B6YZDOrg</t>
  </si>
  <si>
    <t>7380 Las Vegas Blvd S</t>
  </si>
  <si>
    <t>The Dirty Bird Chicken + Waffles</t>
  </si>
  <si>
    <t>Waffles,Soul Food,American (Traditional),Chicken Wings,Canadian (New),Burgers,Breakfast &amp; Brunch,Comfort Food,Fast Food,Chicken Shop,Restaurants</t>
  </si>
  <si>
    <t>5N8R7ALESZ30EoAzVJtabw</t>
  </si>
  <si>
    <t>79 Kensington Avenue</t>
  </si>
  <si>
    <t>Sushi Bong</t>
  </si>
  <si>
    <t>PUneCUDGvdgnay3uvI89fA</t>
  </si>
  <si>
    <t>5 Northtown Way</t>
  </si>
  <si>
    <t>Restaurants,Seafood,Italian</t>
  </si>
  <si>
    <t>EhuKnhTKJTm_EZ_QGe7PvQ</t>
  </si>
  <si>
    <t>10160 S Eastern Ave</t>
  </si>
  <si>
    <t>Waldhorn Restaurant</t>
  </si>
  <si>
    <t>Beer Bar,Restaurants,Event Planning &amp; Services,Nightlife,Wine Bars,German,Venues &amp; Event Spaces,Bars,Party &amp; Event Planning</t>
  </si>
  <si>
    <t>zKacC3jzdl9MJLkczFI6qg</t>
  </si>
  <si>
    <t>12101 Lancaster Hwy</t>
  </si>
  <si>
    <t>Be Coffee + Food + Stuff</t>
  </si>
  <si>
    <t>Breakfast &amp; Brunch,Food,Coffee &amp; Tea,Restaurants,Sandwiches,Cafes</t>
  </si>
  <si>
    <t>WB7346WSdkTHvtHfWPilaA</t>
  </si>
  <si>
    <t>The 3 Brewers</t>
  </si>
  <si>
    <t>Restaurants,Nightlife,Bars,Pubs,Food,Burgers,Breweries</t>
  </si>
  <si>
    <t>F-bdXFkJwwENiNpMTG2ntQ</t>
  </si>
  <si>
    <t>275 Yonge St</t>
  </si>
  <si>
    <t>Main Event Entertainment</t>
  </si>
  <si>
    <t>Active Life,Bowling,Arts &amp; Entertainment,Nightlife,Pool Halls,Arcades,Restaurants,American (New)</t>
  </si>
  <si>
    <t>i631pRlq0u29VvaMshW67A</t>
  </si>
  <si>
    <t>8545 S Emerald Dr</t>
  </si>
  <si>
    <t>Korean BBQ &amp; Rolls</t>
  </si>
  <si>
    <t>Japanese,Barbeque,Restaurants,Korean</t>
  </si>
  <si>
    <t>mGUXzktXl1BlRdsVOy1WjA</t>
  </si>
  <si>
    <t>2702 N Green Valley Pkwy</t>
  </si>
  <si>
    <t>D'Lite Healthy On The Go</t>
  </si>
  <si>
    <t>American (New),Coffee &amp; Tea,Food,Breakfast &amp; Brunch,Restaurants</t>
  </si>
  <si>
    <t>8B1TIuaqhaZ7QMEhDUu-Gg</t>
  </si>
  <si>
    <t>1135 E Apache Blvd</t>
  </si>
  <si>
    <t>Sammy's Woodfired Pizza and Grill</t>
  </si>
  <si>
    <t>Pizza,Salad,Gluten-Free,Restaurants</t>
  </si>
  <si>
    <t>bzI2YREsxDomhVvvaZmcSw</t>
  </si>
  <si>
    <t>7345 Arroyo Crossing Pkwy, Ste 100</t>
  </si>
  <si>
    <t>Sunny's Diner</t>
  </si>
  <si>
    <t>Restaurants,Greek,Breakfast &amp; Brunch,American (Traditional)</t>
  </si>
  <si>
    <t>3wGsvZj5-_YtM-4D4JndDQ</t>
  </si>
  <si>
    <t>1825 E University Dr</t>
  </si>
  <si>
    <t>Rincon De Buenos Aires</t>
  </si>
  <si>
    <t>Restaurants,Argentine,Steakhouses</t>
  </si>
  <si>
    <t>ZPwx7ktiVluGFVg0L05n5A</t>
  </si>
  <si>
    <t>Nightlife,American (New),Bars,Restaurants</t>
  </si>
  <si>
    <t>M--CB6Fhp4XKxsR2PlcP9w</t>
  </si>
  <si>
    <t>3570 Las Vegas Blvd S, Ste L23</t>
  </si>
  <si>
    <t>Prosecco Fresh Italian Kitchen</t>
  </si>
  <si>
    <t>Pizza,Bars,Wine Bars,Restaurants,Nightlife,Italian</t>
  </si>
  <si>
    <t>XiN6fI8I3Mzg2nPRJ9ukRQ</t>
  </si>
  <si>
    <t>Big Sur Oyster Bar</t>
  </si>
  <si>
    <t>hCsJv234v62MgdsUU1j8dQ</t>
  </si>
  <si>
    <t>9777 S Las Vegas Blvd</t>
  </si>
  <si>
    <t>Royal Jasmine Thai Restaurant</t>
  </si>
  <si>
    <t>uxmL96QngoslrtMXaQ80nA</t>
  </si>
  <si>
    <t>14970 W Indian School Rd</t>
  </si>
  <si>
    <t>Inn On Coventry</t>
  </si>
  <si>
    <t>bgNmUYcraelf27TviWEMGA</t>
  </si>
  <si>
    <t>2785 Euclid Heights Blvd</t>
  </si>
  <si>
    <t>hlrZHM4D48XiQtXh6cRg_w</t>
  </si>
  <si>
    <t>54 The Esplanade</t>
  </si>
  <si>
    <t>Calico Jack's</t>
  </si>
  <si>
    <t>Gq3OgSd5KflKuwNJmuWt7Q</t>
  </si>
  <si>
    <t>6770 N Sunrise Blvd, Ste G109</t>
  </si>
  <si>
    <t>American (New),Pizza,Restaurants,Food,Breweries</t>
  </si>
  <si>
    <t>Oe6cb42EkFvIWwEIooY-OQ</t>
  </si>
  <si>
    <t>6622 E Superstition Spgs Blvd</t>
  </si>
  <si>
    <t>Fractured Prune</t>
  </si>
  <si>
    <t>Donuts,Food,Bagels,Restaurants,Bakeries,Cafes</t>
  </si>
  <si>
    <t>M2OC248gnU3FXJYcYsuZqQ</t>
  </si>
  <si>
    <t>4910 W Ray Rd, Ste 1</t>
  </si>
  <si>
    <t>St-Viateur Bagel &amp; CafÃ©</t>
  </si>
  <si>
    <t>Restaurants,Bakeries,Cafes,Coffee &amp; Tea,Bagels,Fast Food,Breakfast &amp; Brunch,Food</t>
  </si>
  <si>
    <t>gkxmQi2cipbysXFgT_w_jA</t>
  </si>
  <si>
    <t>1127 Avenue du Mont-Royal E</t>
  </si>
  <si>
    <t>Pura Vida Bakery &amp; Bystro</t>
  </si>
  <si>
    <t>Caribbean,Food,Vegan,Bakeries,Restaurants</t>
  </si>
  <si>
    <t>SuRxV4YkPsvyyqK57On0rQ</t>
  </si>
  <si>
    <t>1236 Western Ave</t>
  </si>
  <si>
    <t>Event Planning &amp; Services,Caterers,Food Delivery Services,Breakfast &amp; Brunch,Food,Wraps,Restaurants,Sandwiches</t>
  </si>
  <si>
    <t>Ffhe2cmRyloz3CCdRGvHtA</t>
  </si>
  <si>
    <t>Pacific Mall</t>
  </si>
  <si>
    <t>Shopping Centers,Restaurants,Food Court,Shopping</t>
  </si>
  <si>
    <t>OEfvfMCJyC5kRWeRQQYQMg</t>
  </si>
  <si>
    <t>4300 Steeles Avenue E</t>
  </si>
  <si>
    <t>Oh Curry</t>
  </si>
  <si>
    <t>EvxTD0ETbbFbFjUMWhHbIw</t>
  </si>
  <si>
    <t>5051 Stewart Ave, Ste 101</t>
  </si>
  <si>
    <t>Europea</t>
  </si>
  <si>
    <t>French,Restaurants,Polish</t>
  </si>
  <si>
    <t>oZHbPhIj01_31jqD053a_Q</t>
  </si>
  <si>
    <t>1227 Rue de la Montagne</t>
  </si>
  <si>
    <t>Tom Yum Thai Restaurant</t>
  </si>
  <si>
    <t>4-Ub64zwqopWZeOFsTYTzA</t>
  </si>
  <si>
    <t>13736 W Bell Rd</t>
  </si>
  <si>
    <t>Seafood,Restaurants,American (New)</t>
  </si>
  <si>
    <t>0Hcks5q-DgJbDlmEWolx4A</t>
  </si>
  <si>
    <t>8701 W Charleston Blvd</t>
  </si>
  <si>
    <t>Flavors of India</t>
  </si>
  <si>
    <t>Buffets,Pakistani,Seafood,Restaurants,Indian</t>
  </si>
  <si>
    <t>eJab5373h0eZiOYnMPG4dg</t>
  </si>
  <si>
    <t>4515 N 16th St</t>
  </si>
  <si>
    <t>Cactus Club Cafe</t>
  </si>
  <si>
    <t>Nightlife,Canadian (New),Cocktail Bars,Restaurants,Bars</t>
  </si>
  <si>
    <t>yY3jNsrpCyKTqQuRuLV8gw</t>
  </si>
  <si>
    <t>First Canadian Place, 77 Adelaide Street W</t>
  </si>
  <si>
    <t>Steel Cactus</t>
  </si>
  <si>
    <t>zMfZLd5_h5W8ZVxTNoeJyQ</t>
  </si>
  <si>
    <t>5505 Walnut St</t>
  </si>
  <si>
    <t>Famous Dave's Barbeque - Las Vegas</t>
  </si>
  <si>
    <t>Southern,Restaurants,Sandwiches,Barbeque</t>
  </si>
  <si>
    <t>N4BbeIbQNgtUEEMutu9U3w</t>
  </si>
  <si>
    <t>1951 N Rainbow Blvd</t>
  </si>
  <si>
    <t>Sichuan Gourmet</t>
  </si>
  <si>
    <t>7aZf5c1UNotq4MabBXMZLA</t>
  </si>
  <si>
    <t>1900 Murray Ave</t>
  </si>
  <si>
    <t>Rachel's Kitchen</t>
  </si>
  <si>
    <t>Sandwiches,Food,American (New),American (Traditional),Restaurants,Breakfast &amp; Brunch,Juice Bars &amp; Smoothies</t>
  </si>
  <si>
    <t>_sh6mIBWZis66mAjkjN8Qg</t>
  </si>
  <si>
    <t>9691 Trailwood Dr</t>
  </si>
  <si>
    <t>Nightlife,Sports Bars,Bars,Restaurants,American (Traditional)</t>
  </si>
  <si>
    <t>6ON9B6DsL5cUnPmIy8A06w</t>
  </si>
  <si>
    <t>6501 E Greenway Pkwy, Ste 130</t>
  </si>
  <si>
    <t>Daniel Boulud Brasserie</t>
  </si>
  <si>
    <t>qmh6zxtJ8C8-YiUPv7ySlw</t>
  </si>
  <si>
    <t>LBS Burger</t>
  </si>
  <si>
    <t>B7XwqO9Lbzq-VtOiRobfCg</t>
  </si>
  <si>
    <t>Red Rock Casino Resort &amp; Spa, 11019 W Charleston Blvd</t>
  </si>
  <si>
    <t>Sunflour Baking Company</t>
  </si>
  <si>
    <t>Bakeries,Coffee &amp; Tea,Sandwiches,Food,Restaurants,Cafes</t>
  </si>
  <si>
    <t>PdCxX1QJnlBkvnG9fFjWYg</t>
  </si>
  <si>
    <t>2001 E 7th St</t>
  </si>
  <si>
    <t>Quiessence Restaurant</t>
  </si>
  <si>
    <t>Cocktail Bars,Bars,Wine Bars,Italian,Nightlife,American (New),Desserts,Restaurants,Food</t>
  </si>
  <si>
    <t>LMdUoR00jPxQDWLYRq93FA</t>
  </si>
  <si>
    <t>6106 S 32nd St</t>
  </si>
  <si>
    <t>Bars,Pubs,Restaurants,Food,Beer,Wine &amp; Spirits,Gastropubs,American (Traditional),Diners,Nightlife</t>
  </si>
  <si>
    <t>xvcGZGoLwWpmDMMY1VN-OA</t>
  </si>
  <si>
    <t>7014 E Camelback Rd, Ste 1423</t>
  </si>
  <si>
    <t>Shucks Tavern &amp; Oyster Bar</t>
  </si>
  <si>
    <t>Restaurants,Nightlife,Bars,Seafood,Sports Bars</t>
  </si>
  <si>
    <t>gtB-1QxTscdPj78UE5sWuQ</t>
  </si>
  <si>
    <t>9338 W Flamingo Rd</t>
  </si>
  <si>
    <t>Hibiscus</t>
  </si>
  <si>
    <t>Food,Vegetarian,Gluten-Free,Organic Stores,Restaurants,Vegan</t>
  </si>
  <si>
    <t>tTzQZTrwBgwxMch77nCJfQ</t>
  </si>
  <si>
    <t>238 Augusta Avenue</t>
  </si>
  <si>
    <t>Sapori D'Italia</t>
  </si>
  <si>
    <t>Y-hmtitiRfg7vmc3N-lTww</t>
  </si>
  <si>
    <t>11865 N Saguaro Blvd</t>
  </si>
  <si>
    <t>Steakhouses,American (New),American (Traditional),Restaurants</t>
  </si>
  <si>
    <t>17001 N. Scottsdale Rd.</t>
  </si>
  <si>
    <t>tYbK94fl50os3h_RjpY4gw</t>
  </si>
  <si>
    <t>6885 Aliante Pkwy</t>
  </si>
  <si>
    <t>Mekong Palace</t>
  </si>
  <si>
    <t>Chinese,Dim Sum,Cantonese,Seafood,Restaurants</t>
  </si>
  <si>
    <t>HGuHk935tyokX6kveEviJw</t>
  </si>
  <si>
    <t>66 S Dobson Rd, Ste 120</t>
  </si>
  <si>
    <t>Wing Lei</t>
  </si>
  <si>
    <t>fAo-3jt3oD69nwnr5M6FLQ</t>
  </si>
  <si>
    <t>PINO</t>
  </si>
  <si>
    <t>rIcEm0o8Xk413HWD4-f2QA</t>
  </si>
  <si>
    <t>7000 E Mayo Blvd</t>
  </si>
  <si>
    <t>Kimchi Korean Bbq</t>
  </si>
  <si>
    <t>Barbeque,Restaurants,Korean</t>
  </si>
  <si>
    <t>uQavb7YPhMo89AjwZcjb0w</t>
  </si>
  <si>
    <t>3049 Las Vegas Blvd, Ste 20</t>
  </si>
  <si>
    <t>Korean Village Restaurant</t>
  </si>
  <si>
    <t>RrqcZLX05djKo1GVLMXMDQ</t>
  </si>
  <si>
    <t>628 Bloor Street W</t>
  </si>
  <si>
    <t>Nishikawa Ramen</t>
  </si>
  <si>
    <t>Ramen,Asian Fusion,Japanese,Restaurants,Tapas Bars</t>
  </si>
  <si>
    <t>ecJri9ozyke4dOCWulZiRQ</t>
  </si>
  <si>
    <t>1909 E Ray Rd</t>
  </si>
  <si>
    <t>DT's Filipino Food and Karaoke</t>
  </si>
  <si>
    <t>Las vegas</t>
  </si>
  <si>
    <t>Filipino,Seafood,Restaurants,Noodles</t>
  </si>
  <si>
    <t>LrxDRg8SQdgHMoz3TSAYFg</t>
  </si>
  <si>
    <t>7320 S Rainbow Blvd, Ste 107</t>
  </si>
  <si>
    <t>Barbeque,Steakhouses,Restaurants,American (Traditional)</t>
  </si>
  <si>
    <t>Aaywarn83SRxwXOYyXcJuw</t>
  </si>
  <si>
    <t>601 N Green Valley Pkwy</t>
  </si>
  <si>
    <t>Jim 'n Nick's Bar-B-Q</t>
  </si>
  <si>
    <t>Restaurants,Barbeque,Event Planning &amp; Services,Caterers</t>
  </si>
  <si>
    <t>nxz2oOD3sryU5evFAYmmLQ</t>
  </si>
  <si>
    <t>7791 Gateway Ln NW</t>
  </si>
  <si>
    <t>The Green Owl Cafe</t>
  </si>
  <si>
    <t>Vegetarian,Cafes,Vegan,Restaurants</t>
  </si>
  <si>
    <t>aUrOyWFKxKeVXiFzwbTXSA</t>
  </si>
  <si>
    <t>1970 Atwood Ave</t>
  </si>
  <si>
    <t>Japanese,Sushi Bars,Restaurants,Nightlife</t>
  </si>
  <si>
    <t>8jHLEXfoy3Q9TdvJYvtWvg</t>
  </si>
  <si>
    <t>16403 N Scottsdale Rd</t>
  </si>
  <si>
    <t>Pho Rancho</t>
  </si>
  <si>
    <t>Chinese,Soup,Asian Fusion,Restaurants,Vietnamese</t>
  </si>
  <si>
    <t>zI-CqEm-qmkTY3WdhPlXgQ</t>
  </si>
  <si>
    <t>4335 N Rancho Dr, Ste 110</t>
  </si>
  <si>
    <t>Duck &amp; Decanter</t>
  </si>
  <si>
    <t>Salad,Breakfast &amp; Brunch,Sandwiches,Bars,Delis,Restaurants,Wine Bars,Nightlife</t>
  </si>
  <si>
    <t>g6B5hVt6oZRVO2wR4f0sNw</t>
  </si>
  <si>
    <t>1651 E Camelback Rd</t>
  </si>
  <si>
    <t>The Ivy</t>
  </si>
  <si>
    <t>Bars,Nightlife,Pizza,Wine Bars,Greek,Lounges,Mediterranean,Restaurants</t>
  </si>
  <si>
    <t>1890 W Germann Rd, Ste 1</t>
  </si>
  <si>
    <t>Mengrai Thai</t>
  </si>
  <si>
    <t>Arts &amp; Crafts,Cooking Classes,Event Planning &amp; Services,Shopping,Restaurants,Thai,Caterers</t>
  </si>
  <si>
    <t>QF4tRJ-ot7dYwebAsn0seg</t>
  </si>
  <si>
    <t>82 Ontario Street</t>
  </si>
  <si>
    <t>Big Earl's Greasy Eats</t>
  </si>
  <si>
    <t>Food,Restaurants,Burgers,Beer,Wine &amp; Spirits,Diners,Cafes,Breakfast &amp; Brunch,American (Traditional)</t>
  </si>
  <si>
    <t>2NICrHy0I5rlEJmlt0ao9A</t>
  </si>
  <si>
    <t>6135 E Cave Creek Rd</t>
  </si>
  <si>
    <t>Mexican,Seafood,Gluten-Free,Restaurants</t>
  </si>
  <si>
    <t>ibFdignja_hNpgCjDYP7Ug</t>
  </si>
  <si>
    <t>7020 W Sunset Rd</t>
  </si>
  <si>
    <t>Imadake</t>
  </si>
  <si>
    <t>French,Bars,Pubs,Japanese,Nightlife,Restaurants</t>
  </si>
  <si>
    <t>u-SvRRAfYgpbXZRfQgcTzA</t>
  </si>
  <si>
    <t>4006 Rue Sainte-Catherine O</t>
  </si>
  <si>
    <t>A Piece Of Havana</t>
  </si>
  <si>
    <t>Cuban,Restaurants</t>
  </si>
  <si>
    <t>E0HOsxXZ_o6ocemK57BoWA</t>
  </si>
  <si>
    <t>11126 S Tryon St</t>
  </si>
  <si>
    <t>56Ll9rqG2WxXj4X2pmlkHQ</t>
  </si>
  <si>
    <t>2080 N Rainbow Blvd</t>
  </si>
  <si>
    <t>Mora Italian</t>
  </si>
  <si>
    <t>Pizza,Salad,Italian,Restaurants</t>
  </si>
  <si>
    <t>fzxvmA3Ygu3yrQQ6-cEpTw</t>
  </si>
  <si>
    <t>5651 N 7th St</t>
  </si>
  <si>
    <t>Sonata's Restaurant</t>
  </si>
  <si>
    <t>Soup,Restaurants,Salad,Modern European</t>
  </si>
  <si>
    <t>KQfNXddjM-sinrmWrFiSyQ</t>
  </si>
  <si>
    <t>10050 N Scottsdale Rd, Ste 127</t>
  </si>
  <si>
    <t>American (Traditional),Bars,Restaurants,Chicken Wings,Nightlife,Sports Bars</t>
  </si>
  <si>
    <t>hmYnzs8-aHbltaOOGDgmbA</t>
  </si>
  <si>
    <t>690 S Mill Ave, Bldg C, Ste 103</t>
  </si>
  <si>
    <t>Oink</t>
  </si>
  <si>
    <t>Sandwiches,Fast Food,Restaurants,Scottish</t>
  </si>
  <si>
    <t>sH-11zOhWubXobEeuMo2gg</t>
  </si>
  <si>
    <t>34 Victoria Street, Old Town</t>
  </si>
  <si>
    <t>Sun's Thai Food &amp; Jerky</t>
  </si>
  <si>
    <t>Food,Thai,Restaurants</t>
  </si>
  <si>
    <t>OAbwqq66Sc2JYkO6b6rEDw</t>
  </si>
  <si>
    <t>4941 W Craig Rd</t>
  </si>
  <si>
    <t>Distill - A Local Bar</t>
  </si>
  <si>
    <t>Bars,American (New),Restaurants,Beer,Wine &amp; Spirits,Nightlife,Food</t>
  </si>
  <si>
    <t>mwE5uNVkxCXvEuVa1KQ_3g</t>
  </si>
  <si>
    <t>4830 W Pyle Ave</t>
  </si>
  <si>
    <t>La Piazza PHX</t>
  </si>
  <si>
    <t>AN9sX6Dh8-QAoJssdyno8A</t>
  </si>
  <si>
    <t>1 N 1st St, Ste 103</t>
  </si>
  <si>
    <t>Scott's Generations Restaurant &amp; Delicatessen</t>
  </si>
  <si>
    <t>Breakfast &amp; Brunch,Delis,Sandwiches,Restaurants</t>
  </si>
  <si>
    <t>gHutuGMMMH-5Qv9DbemLFw</t>
  </si>
  <si>
    <t>5539 N 7th St</t>
  </si>
  <si>
    <t>Mystic Muffin</t>
  </si>
  <si>
    <t>Sandwiches,Food,Middle Eastern,Coffee &amp; Tea,Restaurants</t>
  </si>
  <si>
    <t>4_EgrMY-EI-i-xyWixI2qg</t>
  </si>
  <si>
    <t>113 Jarvis Street</t>
  </si>
  <si>
    <t>American (Traditional),Barbeque,Burgers,Restaurants,Steakhouses</t>
  </si>
  <si>
    <t>cDAaBYERHyhOoX7EovtZMw</t>
  </si>
  <si>
    <t>1605 S Stapley Dr</t>
  </si>
  <si>
    <t>Wolfgang Puck Bar &amp; Grill Summerlin</t>
  </si>
  <si>
    <t>Bars,Salad,Sandwiches,Restaurants,American (Traditional),Seafood,Nightlife,Pizza</t>
  </si>
  <si>
    <t>bgXb5YYzQvHXmM8owZB4fQ</t>
  </si>
  <si>
    <t>10955 Oval Park Dr, Ste D3</t>
  </si>
  <si>
    <t>Peoria Artisan Brewery</t>
  </si>
  <si>
    <t>Gastropubs,Breweries,Bars,Restaurants,Nightlife,Food,Pubs</t>
  </si>
  <si>
    <t>HGNOaHmKpW1ajuAVCpA1yg</t>
  </si>
  <si>
    <t>10144 Lake Pleasant Pkwy, Ste 1130</t>
  </si>
  <si>
    <t>Cajun Yard Dog</t>
  </si>
  <si>
    <t>Salad,American (New),Cajun/Creole,Restaurants</t>
  </si>
  <si>
    <t>KbLI0QELlAwbfDUVwo43DQ</t>
  </si>
  <si>
    <t>8036 Providence Rd, Ste 900</t>
  </si>
  <si>
    <t>7N3q70C_mwEYQ2QcGfjvgA</t>
  </si>
  <si>
    <t>1111 S Rural Rd</t>
  </si>
  <si>
    <t>Kabob Express</t>
  </si>
  <si>
    <t>Persian/Iranian,Afghan,Kebab,Restaurants</t>
  </si>
  <si>
    <t>kkdm8TM6qTaVnrz5XsG0hQ</t>
  </si>
  <si>
    <t>4912 S Eastern Ave, Ste 3</t>
  </si>
  <si>
    <t>Flying Saucer Draught Emporium</t>
  </si>
  <si>
    <t>Sandwiches,American (Traditional),Pubs,Nightlife,Bars,Restaurants</t>
  </si>
  <si>
    <t>gOOdzjVxP7Z7bGjsstRjcw</t>
  </si>
  <si>
    <t>9605 N Tryon St, Ste A</t>
  </si>
  <si>
    <t>Brocach</t>
  </si>
  <si>
    <t>Nightlife,Bars,Pubs,Irish,Restaurants</t>
  </si>
  <si>
    <t>ues2rFe_hbRC7s232PX5QA</t>
  </si>
  <si>
    <t>7 W Main St</t>
  </si>
  <si>
    <t>Dickey's Barbecue Pit</t>
  </si>
  <si>
    <t>Caterers,Restaurants,Event Planning &amp; Services,Barbeque</t>
  </si>
  <si>
    <t>bzyoY6HHZJS39fspg-6DrA</t>
  </si>
  <si>
    <t>7430 Las Vegas Blvd. South</t>
  </si>
  <si>
    <t>Restaurants,Mediterranean,Vegan</t>
  </si>
  <si>
    <t>j2w6wlRmlaZaaErQus8ElQ</t>
  </si>
  <si>
    <t>1310 E Silverado Ranch Blvd, Ste 101</t>
  </si>
  <si>
    <t>Yafo Kitchen</t>
  </si>
  <si>
    <t>Restaurants,Food,Specialty Food,Mediterranean,Ethnic Food,Middle Eastern</t>
  </si>
  <si>
    <t>aE-02jgBVhV56x0kbfvSIA</t>
  </si>
  <si>
    <t>720 Governor Morrison St, Ste 120</t>
  </si>
  <si>
    <t>Mike's Burgers &amp; Cheesesteaks</t>
  </si>
  <si>
    <t>Food,Ice Cream &amp; Frozen Yogurt,Restaurants,Burgers,Cheesesteaks</t>
  </si>
  <si>
    <t>afTRHJ-fvtfADzq94Qk0Sw</t>
  </si>
  <si>
    <t>1150 S Gilbert Rd, Ste 108</t>
  </si>
  <si>
    <t>Yasu</t>
  </si>
  <si>
    <t>Sushi Bars,Food,Restaurants,Japanese</t>
  </si>
  <si>
    <t>q9_gLvTNf11etVxbH7JY0Q</t>
  </si>
  <si>
    <t>81 Harbord Street</t>
  </si>
  <si>
    <t>Honey Cakes Cafe</t>
  </si>
  <si>
    <t>Burgers,American (Traditional),Cafes,Restaurants,French,Breakfast &amp; Brunch</t>
  </si>
  <si>
    <t>OYHpqY6-3C-wXR-uPbHhwA</t>
  </si>
  <si>
    <t>6475 N Decatur Blvd, Ste 135</t>
  </si>
  <si>
    <t>Valley Bar</t>
  </si>
  <si>
    <t>Nightlife,Bars,Restaurants,American (New),Lounges,Arts &amp; Entertainment,Music Venues</t>
  </si>
  <si>
    <t>sR9hPrIaG-J-GLcl4yaiLw</t>
  </si>
  <si>
    <t>130 N Central Ave</t>
  </si>
  <si>
    <t>Spring Sushi</t>
  </si>
  <si>
    <t>Japanese,Asian Fusion,Restaurants,Thai</t>
  </si>
  <si>
    <t>5nyKUHibR4GCs6ojVljFdA</t>
  </si>
  <si>
    <t>10 Dundas Street E</t>
  </si>
  <si>
    <t>The Yard Gastropub</t>
  </si>
  <si>
    <t>Burgers,American (New),Restaurants,Gastropubs</t>
  </si>
  <si>
    <t>O40nlfiMpWAKgMx7bH9h6Q</t>
  </si>
  <si>
    <t>736 Bellefonte St</t>
  </si>
  <si>
    <t>Mama Santa's</t>
  </si>
  <si>
    <t>Pizza,Salad,Restaurants,Italian,Sandwiches</t>
  </si>
  <si>
    <t>ZPAkg2phFo_p3U-QjvHVPw</t>
  </si>
  <si>
    <t>12301 Mayfield Rd</t>
  </si>
  <si>
    <t>Kona Grill</t>
  </si>
  <si>
    <t>American (New),Sushi Bars,Restaurants</t>
  </si>
  <si>
    <t>aNGcHb8rjFFI9nY_fUgImg</t>
  </si>
  <si>
    <t>{u'romantic': False, u'intimate': False, u'classy': False, u'hipster': False, u'divey': False, u'touristy': False, u'trendy': True, u'upscale': True, u'casual': True}</t>
  </si>
  <si>
    <t>3200 S Las Vegas Blvd</t>
  </si>
  <si>
    <t>Urban Taco</t>
  </si>
  <si>
    <t>75u8X_saAIETRHgpECi8YA</t>
  </si>
  <si>
    <t>6522 N 16th St</t>
  </si>
  <si>
    <t>Nightlife,Restaurants,Mexican,Bars,Dive Bars</t>
  </si>
  <si>
    <t>uQG9riB-sOJ9n9nng6Huow</t>
  </si>
  <si>
    <t>4209 N Craftsman Ct</t>
  </si>
  <si>
    <t>Pizza,Sandwiches,Restaurants,Italian</t>
  </si>
  <si>
    <t>Tp07u-0AOFRfQhtNpAXaQA</t>
  </si>
  <si>
    <t>1949 E Camelback Rd, Ste 144</t>
  </si>
  <si>
    <t>Bangkok 9 Thai-Chinese Food</t>
  </si>
  <si>
    <t>Restaurants,Chinese,Thai</t>
  </si>
  <si>
    <t>2UaMR7lOJ3IcXizaDpv7KA</t>
  </si>
  <si>
    <t>663 N Stephanie St</t>
  </si>
  <si>
    <t>Nothing Bundt Cakes</t>
  </si>
  <si>
    <t>Food,Cupcakes,Restaurants,Bakeries,Desserts</t>
  </si>
  <si>
    <t>DqcD3YflYhArFsC4KVUnOw</t>
  </si>
  <si>
    <t>9711 S Eastern Ave, #H10</t>
  </si>
  <si>
    <t>Mac's Speed Shop</t>
  </si>
  <si>
    <t>Restaurants,Chicken Wings,American (Traditional),Barbeque</t>
  </si>
  <si>
    <t>_2trMwFsh5-IqqEcQ-OLVA</t>
  </si>
  <si>
    <t>2414 Sandy Porter Rd</t>
  </si>
  <si>
    <t>Boardwalk Billy's Raw Bar And Ribs</t>
  </si>
  <si>
    <t>Diners,Sandwiches,Sports Bars,Nightlife,Bars,Barbeque,Restaurants,American (Traditional)</t>
  </si>
  <si>
    <t>E0vZWNBWe-LwdECQFIjnug</t>
  </si>
  <si>
    <t>9005-2 Jm Keynes Rd</t>
  </si>
  <si>
    <t>Owen's Bagel &amp; Deli</t>
  </si>
  <si>
    <t>Coffee &amp; Tea,Food,Delis,Bagels,Restaurants</t>
  </si>
  <si>
    <t>ZLNNXEZaCMhXuUovRTIGTw</t>
  </si>
  <si>
    <t>2041 South Blvd</t>
  </si>
  <si>
    <t>Island Malaysian Cuisine</t>
  </si>
  <si>
    <t>Asian Fusion,Specialty Food,Malaysian,Ethnic Food,Chinese,Singaporean,Restaurants,Food,Thai</t>
  </si>
  <si>
    <t>X5uxdU9GHoUAqo2wmbg3OQ</t>
  </si>
  <si>
    <t>5115 Spring Mountain Rd, Ste 217</t>
  </si>
  <si>
    <t>Black Bear Diner</t>
  </si>
  <si>
    <t>Breakfast &amp; Brunch,Restaurants,American (Traditional),American (New),Diners</t>
  </si>
  <si>
    <t>thlAnPN1ApoNxSnok_fcvA</t>
  </si>
  <si>
    <t>6039 W Bell Rd</t>
  </si>
  <si>
    <t>Surang's Thai Kitchen</t>
  </si>
  <si>
    <t>nMaIIKEAW2cTEWbEyeFyXQ</t>
  </si>
  <si>
    <t>5455 S Fort Apache Rd, Ste 105</t>
  </si>
  <si>
    <t>Randy's Restaurant &amp; Ice Cream</t>
  </si>
  <si>
    <t>American (New),Diners,Breakfast &amp; Brunch,Restaurants</t>
  </si>
  <si>
    <t>5L4XcFz1YKeurNGeMR-fsQ</t>
  </si>
  <si>
    <t>7904 E Chaparral Rd</t>
  </si>
  <si>
    <t>New York's Best Italian Bistro</t>
  </si>
  <si>
    <t>Beer,Wine &amp; Spirits,Italian,Pizza,Restaurants,Food</t>
  </si>
  <si>
    <t>FyKefsWq62xeXpje0Flcig</t>
  </si>
  <si>
    <t>13901 N 73rd St</t>
  </si>
  <si>
    <t>Cafe Noodle &amp; Chinese Barbeque</t>
  </si>
  <si>
    <t>L6qd3x0bHymyxub9dF7lIA</t>
  </si>
  <si>
    <t>4355 Spring Mountain Rd</t>
  </si>
  <si>
    <t>Pure Indian Cuisine</t>
  </si>
  <si>
    <t>jCNBZnkIFv_0omLVTgNR6Q</t>
  </si>
  <si>
    <t>1405 E Sunset Rd, Ste 200</t>
  </si>
  <si>
    <t>Anime Ramen &amp; Teriyaki</t>
  </si>
  <si>
    <t>Cafes,Restaurants,Japanese</t>
  </si>
  <si>
    <t>I6u-OhmI_IUltexEOSCKzg</t>
  </si>
  <si>
    <t>4355 Spring Mountain Rd, Ste 101</t>
  </si>
  <si>
    <t>Tacos Chiwas</t>
  </si>
  <si>
    <t>Mexican,Restaurants,Latin American</t>
  </si>
  <si>
    <t>9vub2LM7Djy8P-LPumcLXA</t>
  </si>
  <si>
    <t>1923 E Mcdowell Rd</t>
  </si>
  <si>
    <t>Boba Hut</t>
  </si>
  <si>
    <t>Food,Bubble Tea,Restaurants,Hawaiian,Coffee &amp; Tea,Asian Fusion,Chinese</t>
  </si>
  <si>
    <t>VzUo-RURV3VnfNItAYM8yg</t>
  </si>
  <si>
    <t>{u'dessert': True, u'latenight': True, u'lunch': True, u'dinner': True, u'brunch': True, u'breakfast': False}</t>
  </si>
  <si>
    <t>5597 S Rainbow Blvd, Ste 130</t>
  </si>
  <si>
    <t>Tokyo Cafe</t>
  </si>
  <si>
    <t>Japanese,Salad,Restaurants,Ramen,Soup</t>
  </si>
  <si>
    <t>2595 E Craig Rd</t>
  </si>
  <si>
    <t>Spice Route Asian Bistro + Bar</t>
  </si>
  <si>
    <t>Nightlife,Bars,Asian Fusion,Restaurants</t>
  </si>
  <si>
    <t>jpOLEg5CrGrLNn5pMhWzmg</t>
  </si>
  <si>
    <t>499 King Street W</t>
  </si>
  <si>
    <t>La Carnita</t>
  </si>
  <si>
    <t>4DLsC4BTUoEqFGusetQVlQ</t>
  </si>
  <si>
    <t>106 John Street</t>
  </si>
  <si>
    <t>Seafood,Steakhouses,American (Traditional),Restaurants,Bars,Nightlife,Wine Bars</t>
  </si>
  <si>
    <t>4pKPiKAX9qm8TU-bOt7Pmw</t>
  </si>
  <si>
    <t>16489 N Scottsdale Rd</t>
  </si>
  <si>
    <t>Ranch House Grille</t>
  </si>
  <si>
    <t>Restaurants,American (Traditional),Comfort Food,Burgers,Breakfast &amp; Brunch</t>
  </si>
  <si>
    <t>n8RVrpWpcd3HprzEnJ3RxA</t>
  </si>
  <si>
    <t>5618 E Thomas Rd</t>
  </si>
  <si>
    <t>Shoku Ramen</t>
  </si>
  <si>
    <t>470 E Windmill Ln, Ste 110</t>
  </si>
  <si>
    <t>Seor Ak San</t>
  </si>
  <si>
    <t>4twpbw7n4DmsLxAm6-sMkg</t>
  </si>
  <si>
    <t>357 Spadina Avenue</t>
  </si>
  <si>
    <t>Mediterranean,Restaurants,Vegetarian,Greek,American (New)</t>
  </si>
  <si>
    <t>82mWTnfbGDE1jJ2NDMxfNw</t>
  </si>
  <si>
    <t>1850 W. Southern Ave.</t>
  </si>
  <si>
    <t>Ramen Bar</t>
  </si>
  <si>
    <t>Bars,Restaurants,Ramen,Nightlife,Japanese</t>
  </si>
  <si>
    <t>7wMB3wMbOp0gq3l6nHfOaA</t>
  </si>
  <si>
    <t>5860 Forbes Ave</t>
  </si>
  <si>
    <t>Las Islitas Mariscos</t>
  </si>
  <si>
    <t>Restaurants,Seafood,Mexican</t>
  </si>
  <si>
    <t>E6DmUAHfSRCEakvknot-zA</t>
  </si>
  <si>
    <t>2437 Las Vegas Blvd N</t>
  </si>
  <si>
    <t>Bar Cento</t>
  </si>
  <si>
    <t>Bars,Beer,Wine &amp; Spirits,Nightlife,Lounges,Restaurants,Pizza,Gastropubs,American (New),Food</t>
  </si>
  <si>
    <t>w4a6TuFWArSc29dB51rPNA</t>
  </si>
  <si>
    <t>Kelly's At Southbridge</t>
  </si>
  <si>
    <t>wJY74R0zAgjxvBf-d4gm9g</t>
  </si>
  <si>
    <t>7117 E 6th Ave</t>
  </si>
  <si>
    <t>Kabob N More</t>
  </si>
  <si>
    <t>Halal,Restaurants,Arabian,Indian,Pakistani</t>
  </si>
  <si>
    <t>EfAqol3tWckyNrBMIooJmg</t>
  </si>
  <si>
    <t>3049 S Las Vegas Blvd</t>
  </si>
  <si>
    <t>Khyber Halal</t>
  </si>
  <si>
    <t>Indian,Pakistani,Afghan,Restaurants</t>
  </si>
  <si>
    <t>zNGYsFeG_7XEBodbtfux5Q</t>
  </si>
  <si>
    <t>4030 N 24th St</t>
  </si>
  <si>
    <t>The Grapevine</t>
  </si>
  <si>
    <t>Nightlife,Restaurants,American (New),Karaoke,Bars</t>
  </si>
  <si>
    <t>KOQw4e1rwCY5e0RnmB5rgQ</t>
  </si>
  <si>
    <t>4013 N Brown Ave</t>
  </si>
  <si>
    <t>Kbbm6Vd5UdbP10dwjBghRw</t>
  </si>
  <si>
    <t>3882 Blue Diamond Rd</t>
  </si>
  <si>
    <t>Yanagi Sushi</t>
  </si>
  <si>
    <t>Restaurants,Sushi Bars,Korean,Asian Fusion,Japanese</t>
  </si>
  <si>
    <t>wMOioy2KAoI2AnpbqwxdOg</t>
  </si>
  <si>
    <t>884 W Warner Rd, Ste B4</t>
  </si>
  <si>
    <t>13 North Grille</t>
  </si>
  <si>
    <t>Nightlife,Restaurants,American (New),Bars,Burgers</t>
  </si>
  <si>
    <t>VbuqVOVUT4HYXKI6B_S59A</t>
  </si>
  <si>
    <t>1301 E Northern Ave</t>
  </si>
  <si>
    <t>Gimme Some Sugar</t>
  </si>
  <si>
    <t>Food,Bakeries,Desserts,Beer,Wine &amp; Spirits,Cafes,Restaurants,Coffee &amp; Tea</t>
  </si>
  <si>
    <t>7kzQjGmeI0Z1q06q_aE1PQ</t>
  </si>
  <si>
    <t>19 S Stephanie St, Ste 160</t>
  </si>
  <si>
    <t>Breweries,American (New),Bars,Restaurants,Nightlife,Food</t>
  </si>
  <si>
    <t>hDDh3dtuFZyty5KOUN0JmA</t>
  </si>
  <si>
    <t>2218 E Williams Field Rd, Ste 1</t>
  </si>
  <si>
    <t>Via Delosantos</t>
  </si>
  <si>
    <t>50NTSGbZ3pN5643_K1IReA</t>
  </si>
  <si>
    <t>9120 N Central Ave</t>
  </si>
  <si>
    <t>Burgers,Bars,Restaurants,Nightlife,Sports Bars,American (Traditional)</t>
  </si>
  <si>
    <t>SycXTaA4MeJZuDK4Y1owDQ</t>
  </si>
  <si>
    <t>10810 W Charleston Blvd</t>
  </si>
  <si>
    <t>J8GuDrqeLH1xMpSpeEixYA</t>
  </si>
  <si>
    <t>1235 N Gilbert Rd</t>
  </si>
  <si>
    <t>DonDon Izakaya</t>
  </si>
  <si>
    <t>Restaurants,Japanese,Tapas/Small Plates,Tapas Bars</t>
  </si>
  <si>
    <t>wpQsmMvdhefqIlxvRt_Jbg</t>
  </si>
  <si>
    <t>130 Dundas Street West</t>
  </si>
  <si>
    <t>Kid Cashew</t>
  </si>
  <si>
    <t>Barbeque,American (New),Mediterranean,Tapas/Small Plates,Restaurants</t>
  </si>
  <si>
    <t>2um9bzTSvD3f2tkdBoA38g</t>
  </si>
  <si>
    <t>1608 East Blvd</t>
  </si>
  <si>
    <t>Oodolee Sushi &amp; Grill</t>
  </si>
  <si>
    <t>Seafood,Restaurants,Sushi Bars,Japanese</t>
  </si>
  <si>
    <t>EHIUp6lUabQCtQ4SVZitQw</t>
  </si>
  <si>
    <t>4550 S Maryland Pkwy, Ste 9</t>
  </si>
  <si>
    <t>deseo</t>
  </si>
  <si>
    <t>rJdEbOWNfAELa0YETWf9Lg</t>
  </si>
  <si>
    <t>6902 E Greenway Pkwy</t>
  </si>
  <si>
    <t>Canteen Modern Tequila Bar</t>
  </si>
  <si>
    <t>Bars,Mexican,Restaurants,Nightlife</t>
  </si>
  <si>
    <t>3ky17eHU-4gSl3knpI__-w</t>
  </si>
  <si>
    <t>640 S Mill Ave</t>
  </si>
  <si>
    <t>Revolution Ale House</t>
  </si>
  <si>
    <t>Bars,Italian,Pizza,Nightlife,Restaurants</t>
  </si>
  <si>
    <t>zFnPRtP7LGvr3sfxvy_dfg</t>
  </si>
  <si>
    <t>3228 N Davidson St</t>
  </si>
  <si>
    <t>Burgers,American (New),Restaurants,Fast Food</t>
  </si>
  <si>
    <t>L877pDtfa3FyN0fcNeCdlA</t>
  </si>
  <si>
    <t>10271 S Eastern Ave, Ste 101</t>
  </si>
  <si>
    <t>Cacao 70</t>
  </si>
  <si>
    <t>Chocolatiers &amp; Shops,Cafes,Restaurants,Desserts,Specialty Food,Breakfast &amp; Brunch,Food</t>
  </si>
  <si>
    <t>VqT-IURXmVS_fVRLTKxTFQ</t>
  </si>
  <si>
    <t>2087 Ste-Catherine St W</t>
  </si>
  <si>
    <t>Half Moon Sports Grill</t>
  </si>
  <si>
    <t>Nightlife,American (New),Sandwiches,Sports Bars,Burgers,Bars,Restaurants</t>
  </si>
  <si>
    <t>288 E Greenway Pkwy, Ste 103</t>
  </si>
  <si>
    <t>The Mad Batter CafÃ© &amp; Bakery</t>
  </si>
  <si>
    <t>Breakfast &amp; Brunch,Food,Restaurants,Bakeries,Cafes</t>
  </si>
  <si>
    <t>3tSCyhkRIa7-drYrG5_6uA</t>
  </si>
  <si>
    <t>709 E Horizon Dr, Ste 100</t>
  </si>
  <si>
    <t>Bambino's East Coast Pizzeria</t>
  </si>
  <si>
    <t>Caterers,Italian,Restaurants,Event Planning &amp; Services,Pizza,Sandwiches</t>
  </si>
  <si>
    <t>SgSVJWgMwFteYyz4OlHu9Q</t>
  </si>
  <si>
    <t>2555 S Durango Dr</t>
  </si>
  <si>
    <t>Restaurants,Mexican,Salad,Food,Desserts</t>
  </si>
  <si>
    <t>BWsCjBVMR289vtojIz-gWw</t>
  </si>
  <si>
    <t>1939 E Baseline Rd</t>
  </si>
  <si>
    <t>Farren's Pub &amp; Eatery</t>
  </si>
  <si>
    <t>Pubs,Nightlife,Restaurants,Bars</t>
  </si>
  <si>
    <t>kNtToQSP_Y5U8tznLXuCaw</t>
  </si>
  <si>
    <t>308 N Randolph St</t>
  </si>
  <si>
    <t>Daisy Cafe &amp; Cupcakery</t>
  </si>
  <si>
    <t>Bakeries,Breakfast &amp; Brunch,Food,American (New),Restaurants</t>
  </si>
  <si>
    <t>rnx0KHHTD9Yvr2BWAWwQ4g</t>
  </si>
  <si>
    <t>2827 Atwood Ave</t>
  </si>
  <si>
    <t>Beaudevin</t>
  </si>
  <si>
    <t>Wine Bars,Restaurants,Wineries,Bars,Arts &amp; Entertainment,Tapas/Small Plates,Food,Nightlife,Sandwiches</t>
  </si>
  <si>
    <t>3b14ebd1k9y7VJbp5hC0gg</t>
  </si>
  <si>
    <t>5501 R C Josh Birmingham Pkwy</t>
  </si>
  <si>
    <t>Restaurants,American (Traditional),Steakhouses</t>
  </si>
  <si>
    <t>nxM6jNyKDgAOh7MAG-VJ_g</t>
  </si>
  <si>
    <t>{u'romantic': False, u'intimate': True, u'classy': True, u'hipster': False, u'divey': False, u'touristy': False, u'trendy': False, u'upscale': False, u'casual': False}</t>
  </si>
  <si>
    <t>1623 S Stapley Dr</t>
  </si>
  <si>
    <t>Red, White &amp; Blue Restaurant</t>
  </si>
  <si>
    <t>W-YhRJOSezqESSas-oLArw</t>
  </si>
  <si>
    <t>Mandalay Bay Hotel &amp; Casino, 3950 S Las Vegas Blvd</t>
  </si>
  <si>
    <t>Breakfast &amp; Brunch,Restaurants,American (Traditional),Cafes</t>
  </si>
  <si>
    <t>wlQCPszSqUi2xpGqZsWjLA</t>
  </si>
  <si>
    <t>8465 West Sahara, Ste 100</t>
  </si>
  <si>
    <t>Dim Sum Cafe</t>
  </si>
  <si>
    <t>Cafes,Restaurants,Chinese,Dim Sum</t>
  </si>
  <si>
    <t>EdY6q0CO2mlATpoTFkvHAw</t>
  </si>
  <si>
    <t>3700 S Hualapai Way</t>
  </si>
  <si>
    <t>Johnny Mango World Cafe &amp; Bar</t>
  </si>
  <si>
    <t>Vegetarian,Caribbean,American (New),Restaurants</t>
  </si>
  <si>
    <t>EP1do6l8hLyIGEru0gN3EQ</t>
  </si>
  <si>
    <t>3120 Bridge Ave</t>
  </si>
  <si>
    <t>Chestnut Fine Foods &amp; Provisions</t>
  </si>
  <si>
    <t>American (New),Restaurants,Japanese,Ramen,Breakfast &amp; Brunch,Cafes</t>
  </si>
  <si>
    <t>piHJq_NDrOh5SYk3AyQVOg</t>
  </si>
  <si>
    <t>4350 E Camelback Rd, Bldg I-100</t>
  </si>
  <si>
    <t>Pure Pizza</t>
  </si>
  <si>
    <t>Pizza,Food,Gluten-Free,Farmers Market,Restaurants,Vegetarian</t>
  </si>
  <si>
    <t>tjAeaGdxf7I4xN9M7wGJNQ</t>
  </si>
  <si>
    <t>AZ Pho &amp; Grill</t>
  </si>
  <si>
    <t>Vietnamese,Restaurants,Bubble Tea,Food</t>
  </si>
  <si>
    <t>7J_8O6w79raFRSORc3bRew</t>
  </si>
  <si>
    <t>3140 S Gilbert Rd, Ste 1</t>
  </si>
  <si>
    <t>Trattoria Nervosa</t>
  </si>
  <si>
    <t>Salad,Coffee &amp; Tea,Food,Restaurants,Italian,Pizza</t>
  </si>
  <si>
    <t>VA95qAV2PRH9gtTi2Vfv4Q</t>
  </si>
  <si>
    <t>75 Yorkville Avenue</t>
  </si>
  <si>
    <t>Wadaa Street Tacos</t>
  </si>
  <si>
    <t>Food Stands,Event Planning &amp; Services,Food,Caterers,Mexican,Restaurants</t>
  </si>
  <si>
    <t>lrAUseySfmFeZkWOGfsKnQ</t>
  </si>
  <si>
    <t>2510 West Thunderbird</t>
  </si>
  <si>
    <t>Chop &amp; Wok</t>
  </si>
  <si>
    <t>Bars,Restaurants,Nightlife,Sandwiches,Chinese</t>
  </si>
  <si>
    <t>AMkZ0TvxfVZfTOHuWTUaTw</t>
  </si>
  <si>
    <t>10425 N Scottsdale Rd</t>
  </si>
  <si>
    <t>Basil &amp; Garlic Bistro</t>
  </si>
  <si>
    <t>4qQVf2lt-47VcQ4v54PEXQ</t>
  </si>
  <si>
    <t>9330 E Poinsettia Dr</t>
  </si>
  <si>
    <t>The Wrigley Mansion Club</t>
  </si>
  <si>
    <t>Music Venues,Venues &amp; Event Spaces,Restaurants,Event Planning &amp; Services,American (New),Bars,Arts &amp; Entertainment,Nightlife,Breakfast &amp; Brunch</t>
  </si>
  <si>
    <t>l-Cu_WkJt5R1v71ecYeqsA</t>
  </si>
  <si>
    <t>2501 E Telewa Trl</t>
  </si>
  <si>
    <t>Layers Bakery Cafe</t>
  </si>
  <si>
    <t>Gluten-Free,Sandwiches,Coffee &amp; Tea,Restaurants,Food,Cafes,Organic Stores,Salad,Breakfast &amp; Brunch,Bakeries,Desserts</t>
  </si>
  <si>
    <t>z3bUwDC1wUPGeIB8Rt90wA</t>
  </si>
  <si>
    <t>665 S Green Valley Pkwy, Ste 100</t>
  </si>
  <si>
    <t>Utopia CafÃ© &amp; Grill</t>
  </si>
  <si>
    <t>Tex-Mex,Vegetarian,Burgers,Restaurants</t>
  </si>
  <si>
    <t>586 College St</t>
  </si>
  <si>
    <t>La Shish Kabob</t>
  </si>
  <si>
    <t>PqcOSnCsJTT9Yd2xWKIMWw</t>
  </si>
  <si>
    <t>3117-A N Sharon Amity</t>
  </si>
  <si>
    <t>Block &amp; Grinder</t>
  </si>
  <si>
    <t>Bars,Restaurants,Cocktail Bars,Food,American (New),Butcher,Nightlife</t>
  </si>
  <si>
    <t>FBSWwaE6gR7KAOyG1QhakQ</t>
  </si>
  <si>
    <t>2935 Providence Rd</t>
  </si>
  <si>
    <t>Restaurants,Arcades,Food,Beer,Wine &amp; Spirits,American (Traditional),Pizza,Arts &amp; Entertainment,Active Life,Italian,Mini Golf,Cinema,Bowling</t>
  </si>
  <si>
    <t>tKi4OvAlckcVzeP92InsOQ</t>
  </si>
  <si>
    <t>4321 E Baseline Rd</t>
  </si>
  <si>
    <t>Los Dos Molinos</t>
  </si>
  <si>
    <t>b207RNqIAhTd4JsRsnXB1Q</t>
  </si>
  <si>
    <t>1044 E Camelback</t>
  </si>
  <si>
    <t>Bonbon Pastry and Cafe</t>
  </si>
  <si>
    <t>Restaurants,Breakfast &amp; Brunch,Desserts,Food,Bakeries</t>
  </si>
  <si>
    <t>Ufo0Papm3oyoCfBvnsJH7g</t>
  </si>
  <si>
    <t>2549 Lorain Ave</t>
  </si>
  <si>
    <t>Haute Doggery</t>
  </si>
  <si>
    <t>Restaurants,Hot Dogs,American (Traditional)</t>
  </si>
  <si>
    <t>VbEK6-etnKKaPamrG2jWjQ</t>
  </si>
  <si>
    <t>3545 Las Vegas Blvd, Ste L-30</t>
  </si>
  <si>
    <t>Cibo Wine Bar</t>
  </si>
  <si>
    <t>Italian,Nightlife,Bars,Food,Wine Bars,Restaurants</t>
  </si>
  <si>
    <t>oKZPgeCOxnVSxudYcn1OtQ</t>
  </si>
  <si>
    <t>522 King Street W</t>
  </si>
  <si>
    <t>Hangar Cafe</t>
  </si>
  <si>
    <t>HYuqGAyy3R-B8CcUTkEfhA</t>
  </si>
  <si>
    <t>1725 E Ryan Rd</t>
  </si>
  <si>
    <t>Handel's Homemade Ice Cream &amp; Yogurt</t>
  </si>
  <si>
    <t>Juice Bars &amp; Smoothies,Ice Cream &amp; Frozen Yogurt,Food,Restaurants,Bakeries,Patisserie/Cake Shop</t>
  </si>
  <si>
    <t>nlsibvBeSc8vfus2KuQatA</t>
  </si>
  <si>
    <t>10170 W Tropicana Ave, Ste 150</t>
  </si>
  <si>
    <t>The Devil's Advocate</t>
  </si>
  <si>
    <t>Cocktail Bars,Gastropubs,Bars,Restaurants,Wine Bars,Pubs,Nightlife</t>
  </si>
  <si>
    <t>563C7-HcjhZwZSl4fK-mfQ</t>
  </si>
  <si>
    <t>9 Advocate Close</t>
  </si>
  <si>
    <t>Dona Maria Tamales Restaurant</t>
  </si>
  <si>
    <t>Desserts,Restaurants,Seafood,Mexican,Food</t>
  </si>
  <si>
    <t>_QvGAqMmrUIlxpby2Ul5Dg</t>
  </si>
  <si>
    <t>3205 N Tenaya Way</t>
  </si>
  <si>
    <t>W Burger Bar</t>
  </si>
  <si>
    <t>3xUoXuEgJhHlSgBsSfKeCQ</t>
  </si>
  <si>
    <t>10 College Street</t>
  </si>
  <si>
    <t>Tex-Mex,Mexican,Restaurants,American (Traditional)</t>
  </si>
  <si>
    <t>mqqpu_OBoaQmtA4wFfG-Yg</t>
  </si>
  <si>
    <t>7014 E Camelback Rd</t>
  </si>
  <si>
    <t>Sauceman's</t>
  </si>
  <si>
    <t>Pizza,Sandwiches,Barbeque,Southern,Restaurants</t>
  </si>
  <si>
    <t>ny8YcGEViSGKWxo69xfiiA</t>
  </si>
  <si>
    <t>228 W Blvd</t>
  </si>
  <si>
    <t>Heart and Soul Cafe</t>
  </si>
  <si>
    <t>American (Traditional),Restaurants,Bars,Cocktail Bars,Salad,Nightlife,American (New),Breakfast &amp; Brunch</t>
  </si>
  <si>
    <t>iuSq6jpt-r-7JxqXE5hK6g</t>
  </si>
  <si>
    <t>4705 E Carefree Hwy</t>
  </si>
  <si>
    <t>The Protein Source</t>
  </si>
  <si>
    <t>Food,Restaurants,Juice Bars &amp; Smoothies,Fast Food,American (New),Vegetarian</t>
  </si>
  <si>
    <t>WXSsJIO_uGGSxS9qC8x1gQ</t>
  </si>
  <si>
    <t>4220 S Grand Canyon Dr, Ste 8</t>
  </si>
  <si>
    <t>Tony Roma's</t>
  </si>
  <si>
    <t>Steakhouses,Barbeque,Restaurants,American (Traditional),Seafood</t>
  </si>
  <si>
    <t>CBb7z-MTbkzBvsUHBDqxEg</t>
  </si>
  <si>
    <t>200 East Fremont St</t>
  </si>
  <si>
    <t>Ahipoki Bowl</t>
  </si>
  <si>
    <t>Hawaiian,Seafood,Japanese,Poke,Restaurants,Food</t>
  </si>
  <si>
    <t>6tOrCPiu-ZtC2JdAy9kBhw</t>
  </si>
  <si>
    <t>820 N 54th St</t>
  </si>
  <si>
    <t>Restaurants,Sandwiches,Salad,Soup</t>
  </si>
  <si>
    <t>BhueLLvA0k9G1Lr0WeZX9w</t>
  </si>
  <si>
    <t>7060 S Rainbow Blvd</t>
  </si>
  <si>
    <t>Azteca Mexican Restaurant</t>
  </si>
  <si>
    <t>pzy9xWQqsDxVU6j9MktRJg</t>
  </si>
  <si>
    <t>116 E Woodlawn Rd</t>
  </si>
  <si>
    <t>Mt Charleston Lodge Restaurant</t>
  </si>
  <si>
    <t>Bars,Nightlife,Restaurants,Burgers,American (Traditional),Lounges</t>
  </si>
  <si>
    <t>XhgFynFD7ZT77wofWpeOag</t>
  </si>
  <si>
    <t>5375 Kyle Canyon Rd</t>
  </si>
  <si>
    <t>The Magic Mushroom Burgers</t>
  </si>
  <si>
    <t>nXKaLgLuLs2-S8_O-V09-A</t>
  </si>
  <si>
    <t>802 E Indian School Rd</t>
  </si>
  <si>
    <t>Luna Bakery Cafe</t>
  </si>
  <si>
    <t>Restaurants,Cafes,Food,Bakeries,Breakfast &amp; Brunch,Custom Cakes</t>
  </si>
  <si>
    <t>Kuv-QSWUtOm5IjAxcFMl8A</t>
  </si>
  <si>
    <t>2482 Fairmount Blvd</t>
  </si>
  <si>
    <t>Fiesta Henderson</t>
  </si>
  <si>
    <t>Casinos,Hotels &amp; Travel,Arts &amp; Entertainment,Mexican,Event Planning &amp; Services,Restaurants,Steakhouses,Hotels,Seafood</t>
  </si>
  <si>
    <t>fL2vdjn-ApNcsVntxtg4Dg</t>
  </si>
  <si>
    <t>777 W Lake Mead Pkwy</t>
  </si>
  <si>
    <t>Fiesta Burrito</t>
  </si>
  <si>
    <t>BHMqFvtguSDrZLQPtjZSuA</t>
  </si>
  <si>
    <t>7402 E McDowell Rd</t>
  </si>
  <si>
    <t>Eddie's Place</t>
  </si>
  <si>
    <t>Breakfast &amp; Brunch,American (Traditional),Nightlife,Bars,Restaurants</t>
  </si>
  <si>
    <t>EvWGuX0eqKcZvLRgtIFHZg</t>
  </si>
  <si>
    <t>617 S Sharon Amity Rd</t>
  </si>
  <si>
    <t>RA Sushi Bar Restaurant</t>
  </si>
  <si>
    <t>lkjgZcgbpbYR_mXoGXWmQw</t>
  </si>
  <si>
    <t>1652 S Val Vista Dr, Ste 101</t>
  </si>
  <si>
    <t>Cyclo Vietnamese Cuisine</t>
  </si>
  <si>
    <t>Restaurants,Chinese,Asian Fusion,Vietnamese</t>
  </si>
  <si>
    <t>0C1ME-oi2GtsHr8xsV9fsA</t>
  </si>
  <si>
    <t>1919 W Chandler Blvd</t>
  </si>
  <si>
    <t>Royal Palms Resort and Spa, in the Unbound Collection by Hyatt</t>
  </si>
  <si>
    <t>Hotels &amp; Travel,Restaurants,Day Spas,Beauty &amp; Spas,Hotels,Event Planning &amp; Services</t>
  </si>
  <si>
    <t>M5gj8a6Qtjy06lh3L5zUqA</t>
  </si>
  <si>
    <t>5200 E Camelback Rd</t>
  </si>
  <si>
    <t>American (Traditional),Burgers,Restaurants,Breakfast &amp; Brunch</t>
  </si>
  <si>
    <t>I1gRYCt2exnOMsTr-lEJVA</t>
  </si>
  <si>
    <t>5165 S Ft Apache Rd, Ste 195</t>
  </si>
  <si>
    <t>Li Wah</t>
  </si>
  <si>
    <t>Restaurants,Chinese,Dim Sum,Cantonese</t>
  </si>
  <si>
    <t>ijY4C4ut4M9xg3QvK2R2pg</t>
  </si>
  <si>
    <t>2999 Payne Ave, Ste 102</t>
  </si>
  <si>
    <t>Lucky Boy Burger Shop</t>
  </si>
  <si>
    <t>D4xv7_wwYpZEZar4DwwYYQ</t>
  </si>
  <si>
    <t>3430 N 16th St</t>
  </si>
  <si>
    <t>Dominion Square Tavern</t>
  </si>
  <si>
    <t>Gastropubs,Nightlife,Bars,Cocktail Bars,Restaurants</t>
  </si>
  <si>
    <t>ZQwDPmRTCXFrNJpeqKihJQ</t>
  </si>
  <si>
    <t>1243 Rue Metcalfe</t>
  </si>
  <si>
    <t>Serrano's Mexican Grill</t>
  </si>
  <si>
    <t>n6u8lDrWBYkis8EQTwgOyA</t>
  </si>
  <si>
    <t>4425 E Sunset Rd</t>
  </si>
  <si>
    <t>Angry Crab Shack &amp; BBQ</t>
  </si>
  <si>
    <t>Seafood,Cajun/Creole,Barbeque,Restaurants,American (New)</t>
  </si>
  <si>
    <t>poSV39UqEg-gpESXafS9-g</t>
  </si>
  <si>
    <t>3820 E Ray Rd</t>
  </si>
  <si>
    <t>Volcano Grille</t>
  </si>
  <si>
    <t>agGJSdMTRrkA6VrYMbC-SQ</t>
  </si>
  <si>
    <t>7150 S Durango Dr, Ste 110</t>
  </si>
  <si>
    <t>Beach Hut Deli</t>
  </si>
  <si>
    <t>Delis,Soup,Sandwiches,Restaurants</t>
  </si>
  <si>
    <t>q4v-I9j1v7WqtxR12uEMxQ</t>
  </si>
  <si>
    <t>9500 S Eastern Ave, Ste180</t>
  </si>
  <si>
    <t>Playa Cabana Cantina</t>
  </si>
  <si>
    <t>fK1oj0dk9Bc6KsBk5mMDxg</t>
  </si>
  <si>
    <t>2883 Dundas Street W</t>
  </si>
  <si>
    <t>Tqla</t>
  </si>
  <si>
    <t>Nightlife,American (New),Bars,Mexican,Restaurants,Southern</t>
  </si>
  <si>
    <t>cdPnRYnfKrbeEUAoSJONtw</t>
  </si>
  <si>
    <t>1840 S Val Vista Dr</t>
  </si>
  <si>
    <t>Bluephies</t>
  </si>
  <si>
    <t>Salad,Restaurants,American (Traditional),American (New)</t>
  </si>
  <si>
    <t>sdfmHavBrOZMMsiBv2sg7g</t>
  </si>
  <si>
    <t>2701 Monroe St, Ste 700</t>
  </si>
  <si>
    <t>Indian,Restaurants,Pakistani</t>
  </si>
  <si>
    <t>ZMEax9auuGMUPqxl2D3kLA</t>
  </si>
  <si>
    <t>9510 University City Blvd, Ste 101</t>
  </si>
  <si>
    <t>Pizza,Italian,Restaurants,Chicken Wings</t>
  </si>
  <si>
    <t>L23qeWacyCZFjF9DL6o04w</t>
  </si>
  <si>
    <t>744 W Ray Rd, Ste 101</t>
  </si>
  <si>
    <t>Poncho's</t>
  </si>
  <si>
    <t>Mexican,Cocktail Bars,Restaurants,Nightlife,Bars</t>
  </si>
  <si>
    <t>TEaBolNAkOdRm2gvIYz4OQ</t>
  </si>
  <si>
    <t>7202 S Central Ave</t>
  </si>
  <si>
    <t>Buzzberry</t>
  </si>
  <si>
    <t>Restaurants,Food,Coffee &amp; Tea,American (Traditional),Comfort Food,Juice Bars &amp; Smoothies,Beer,Wine &amp; Spirits</t>
  </si>
  <si>
    <t>iPPzDL_oY8SJCjmycuXcVg</t>
  </si>
  <si>
    <t>5959 N Granite Reef Rd</t>
  </si>
  <si>
    <t>Sirrico's Pizza</t>
  </si>
  <si>
    <t>fXSOxjL7FP_sVew1gXnOIw</t>
  </si>
  <si>
    <t>3790 Las Vegas Blvd S</t>
  </si>
  <si>
    <t>Chanpen Thai Cuisine</t>
  </si>
  <si>
    <t>5euk5_UKqnAWcrbOPNYt0g</t>
  </si>
  <si>
    <t>2700 W Baseline Rd</t>
  </si>
  <si>
    <t>pHSHm72bwR09Mt022CVvrw</t>
  </si>
  <si>
    <t>7795 McKnight Rd</t>
  </si>
  <si>
    <t>Pei Wei Asian Diner</t>
  </si>
  <si>
    <t>Restaurants,Asian Fusion,Korean,Thai</t>
  </si>
  <si>
    <t>QKw32mA440qR7iNQ_vQnyQ</t>
  </si>
  <si>
    <t>1198 Sir Patrick Ave</t>
  </si>
  <si>
    <t>Lamesa Filipino Kitchen</t>
  </si>
  <si>
    <t>669 Queen Street W</t>
  </si>
  <si>
    <t>Merci French Cafe &amp; Patisserie</t>
  </si>
  <si>
    <t>French,Cafes,Restaurants,Breakfast &amp; Brunch</t>
  </si>
  <si>
    <t>zqNgwQjj0_XAll-neGikIw</t>
  </si>
  <si>
    <t>Nightlife,Restaurants,American (Traditional),Bars</t>
  </si>
  <si>
    <t>rmP7AzV3SAeRWUzbNuqQ5A</t>
  </si>
  <si>
    <t>17830 Statesville Rd</t>
  </si>
  <si>
    <t>Muddy Waters Oyster Bar</t>
  </si>
  <si>
    <t>Restaurants,Bars,Nightlife,Cocktail Bars,Cajun/Creole,Seafood</t>
  </si>
  <si>
    <t>RKVYQ00LvK0_FO6Ll7lvOg</t>
  </si>
  <si>
    <t>130 South Highland Ave</t>
  </si>
  <si>
    <t>B Spot</t>
  </si>
  <si>
    <t>Strongsville</t>
  </si>
  <si>
    <t>American (New),Salad,Burgers,Restaurants</t>
  </si>
  <si>
    <t>sRqEkekhVMhXVY-05TzVww</t>
  </si>
  <si>
    <t>18066 Royalton Rd</t>
  </si>
  <si>
    <t>Frasher's Smokehouse</t>
  </si>
  <si>
    <t>American (New),Event Planning &amp; Services,Caterers,Salad,Food,Barbeque,Restaurants,Smokehouse</t>
  </si>
  <si>
    <t>N3GQ4GhQviglogQR1dPNgg</t>
  </si>
  <si>
    <t>3222 E Indian School Rd</t>
  </si>
  <si>
    <t>Tacos El Asador</t>
  </si>
  <si>
    <t>o6Yor6ofIw2TqM3mN28Kzg</t>
  </si>
  <si>
    <t>689 Bloor Street W</t>
  </si>
  <si>
    <t>Bravo Cucina Italiana</t>
  </si>
  <si>
    <t>iqntlaqSCB4hkzTzlPlEmQ</t>
  </si>
  <si>
    <t>1300 W Sunset Rd, Ste 1950, The Galleria Mall</t>
  </si>
  <si>
    <t>Don Pancho Mexican Food</t>
  </si>
  <si>
    <t>EUxbuNT8BYPs_h0vVMy2pg</t>
  </si>
  <si>
    <t>725 N Central Ave</t>
  </si>
  <si>
    <t>Top of the Rock Restaurant</t>
  </si>
  <si>
    <t>American (New),Hotels &amp; Travel,Restaurants,Event Planning &amp; Services,Hotels</t>
  </si>
  <si>
    <t>fE9SP84G6TZrv36FLbCy7w</t>
  </si>
  <si>
    <t>2000 W Westcourt Way</t>
  </si>
  <si>
    <t>Ku Noodle by JosÃ© AndrÃ©s</t>
  </si>
  <si>
    <t>Chinese,Japanese,Ramen,Restaurants,Asian Fusion,Taiwanese</t>
  </si>
  <si>
    <t>CVRTly4ag_q5ua0R3iqrVw</t>
  </si>
  <si>
    <t>SLS Las Vegas, 2535 S Las Vegas Blvd</t>
  </si>
  <si>
    <t>Sushi Mon</t>
  </si>
  <si>
    <t>W7DwXa_7LNmETFHSQJZ2Lg</t>
  </si>
  <si>
    <t>8320 W Sahara Ave, Ste 180</t>
  </si>
  <si>
    <t>Sushi Muramoto</t>
  </si>
  <si>
    <t>2qjvYspb3bEmCaw1vmSk0g</t>
  </si>
  <si>
    <t>546 N Midvale Blvd</t>
  </si>
  <si>
    <t>Il Pizzaiolo</t>
  </si>
  <si>
    <t>OXrFWgoz533T8tMRemkiww</t>
  </si>
  <si>
    <t>703 Washington Rd</t>
  </si>
  <si>
    <t>Bakn</t>
  </si>
  <si>
    <t>Carnegie</t>
  </si>
  <si>
    <t>Restaurants,Food,Coffee &amp; Tea,Burgers,Breakfast &amp; Brunch</t>
  </si>
  <si>
    <t>JPW2qpwVg7vS3EvWkGS4rg</t>
  </si>
  <si>
    <t>335 E Main St</t>
  </si>
  <si>
    <t>The Melting Pot - Las Vegas</t>
  </si>
  <si>
    <t>Restaurants,Fondue</t>
  </si>
  <si>
    <t>hHe1mFDxxrtejXHfiysJJg</t>
  </si>
  <si>
    <t>8704 W Charleston Blvd</t>
  </si>
  <si>
    <t>Bricktop's Restaurant</t>
  </si>
  <si>
    <t>American (New),Breakfast &amp; Brunch,Restaurants</t>
  </si>
  <si>
    <t>apMG3W6-qpHIuo4ApZy3IA</t>
  </si>
  <si>
    <t>6401 Morrison Blvd, Ste 1B</t>
  </si>
  <si>
    <t>1897 Market</t>
  </si>
  <si>
    <t>Pizza,Sandwiches,Restaurants,Beer,Wine &amp; Spirits,Convenience Stores,Nightlife,Food,Bars</t>
  </si>
  <si>
    <t>MtSEQlqTj3Pup-wBY-dKfA</t>
  </si>
  <si>
    <t>Bar Marco</t>
  </si>
  <si>
    <t>Tapas/Small Plates,Restaurants,Bars,Food,Wine Bars,Beer,Wine &amp; Spirits,Cafes,Nightlife</t>
  </si>
  <si>
    <t>z15C-dJodOlPO8bMBl6F8g</t>
  </si>
  <si>
    <t>2216 Penn Ave</t>
  </si>
  <si>
    <t>Red</t>
  </si>
  <si>
    <t>Japanese,Nightlife,Restaurants,Sushi Bars,Vegan,Lounges,Bars</t>
  </si>
  <si>
    <t>O75Lh99ZO6HCIqVVR-p9wg</t>
  </si>
  <si>
    <t>106 King St</t>
  </si>
  <si>
    <t>Bourbon Steak</t>
  </si>
  <si>
    <t>Seafood,Burgers,Steakhouses,Restaurants</t>
  </si>
  <si>
    <t>Ade8mPSOeEw2OodsN9DadA</t>
  </si>
  <si>
    <t>Intermezzo Pizzeria and Cafe</t>
  </si>
  <si>
    <t>Cafes,Restaurants,Pizza</t>
  </si>
  <si>
    <t>10tJuB_YkVQWuk4PtoI7iA</t>
  </si>
  <si>
    <t>1427 E 10th St</t>
  </si>
  <si>
    <t>Romanelli's Deli &amp; Bakery</t>
  </si>
  <si>
    <t>Food,Event Planning &amp; Services,Bakeries,Sandwiches,Caterers,Delis,Restaurants</t>
  </si>
  <si>
    <t>G8vA6pq4p8KslaURm-q65Q</t>
  </si>
  <si>
    <t>3437 W Dunlap Ave</t>
  </si>
  <si>
    <t>Dog Haus</t>
  </si>
  <si>
    <t>Burgers,Food,Desserts,Restaurants,Hot Dogs</t>
  </si>
  <si>
    <t>qVbZ_VrZEGJKJg9ZpkGzjw</t>
  </si>
  <si>
    <t>Burgers,Salad,Food,Restaurants,Desserts</t>
  </si>
  <si>
    <t>KR2kRmHnRCaNzOUEGoB25w</t>
  </si>
  <si>
    <t>20 Main St</t>
  </si>
  <si>
    <t>Koreatown</t>
  </si>
  <si>
    <t>D4BWyStFZzA7k8hqDmnyFw</t>
  </si>
  <si>
    <t>1832 W Broadway Rd, Ste 100</t>
  </si>
  <si>
    <t>5 &amp; Diner</t>
  </si>
  <si>
    <t>Burgers,Restaurants,Breakfast &amp; Brunch,Diners</t>
  </si>
  <si>
    <t>nn4ZkIZTCd7jJhxs-P9tHA</t>
  </si>
  <si>
    <t>5220 N 16th St</t>
  </si>
  <si>
    <t>Woodlot Restaurant</t>
  </si>
  <si>
    <t>Vegetarian,Canadian (New),American (New),Comfort Food,Restaurants</t>
  </si>
  <si>
    <t>27_N5P9HZ86IviONPT_twg</t>
  </si>
  <si>
    <t>293 Palmerston Avenue</t>
  </si>
  <si>
    <t>Alchemy Coffee</t>
  </si>
  <si>
    <t>Restaurants,Breakfast &amp; Brunch,Coffee &amp; Tea,Food,Cafes</t>
  </si>
  <si>
    <t>5XVabANkehj7oH-Z7YZkwg</t>
  </si>
  <si>
    <t>4361 Highway 7 E, Unit 1</t>
  </si>
  <si>
    <t>Macayo's Mexican Restaurants</t>
  </si>
  <si>
    <t>Restaurants,Caterers,Event Planning &amp; Services,Mexican</t>
  </si>
  <si>
    <t>jAsvKe4-SteA-ZgyfVPoTQ</t>
  </si>
  <si>
    <t>4001 N Central Ave</t>
  </si>
  <si>
    <t>Sens Asian Tapas &amp; Sake Bar</t>
  </si>
  <si>
    <t>Restaurants,Asian Fusion</t>
  </si>
  <si>
    <t>QsMR_Fp9YRtDegThsOgFLA</t>
  </si>
  <si>
    <t>{u'romantic': False, u'intimate': True, u'classy': False, u'hipster': True, u'divey': False, u'touristy': False, u'trendy': True, u'upscale': False, u'casual': False}</t>
  </si>
  <si>
    <t>705 N 1st St, Ste 120</t>
  </si>
  <si>
    <t>Kings Fish House</t>
  </si>
  <si>
    <t>ZIUs7gncPOX0OXr1ZYviAQ</t>
  </si>
  <si>
    <t>The District at Green Valley Ranch, 2255 Village Walk Dr, Ste 139</t>
  </si>
  <si>
    <t>fbLYRHIZAt3q839whhaBUg</t>
  </si>
  <si>
    <t>4602 E Cactus Rd</t>
  </si>
  <si>
    <t>American (Traditional),Restaurants,Salad,Mexican</t>
  </si>
  <si>
    <t>Eis_z-uF_2gUf83UE9blog</t>
  </si>
  <si>
    <t>501 N Stephanie St</t>
  </si>
  <si>
    <t>El Chullo Peruvian Restaurant &amp; Bar</t>
  </si>
  <si>
    <t>Peruvian,Restaurants</t>
  </si>
  <si>
    <t>lCd20nDS9rFHW_2KViqWUA</t>
  </si>
  <si>
    <t>2605 N 7th St</t>
  </si>
  <si>
    <t>Red Rice</t>
  </si>
  <si>
    <t>Event Planning &amp; Services,Restaurants,Food,Caterers,Barbeque,Ethnic Food,Specialty Food,Comfort Food,Asian Fusion,Hawaiian,Guamanian,Local Flavor</t>
  </si>
  <si>
    <t>SDtIdchX9WpKlH5Yst8kjQ</t>
  </si>
  <si>
    <t>9400 S Eastern Ave, Ste 106A</t>
  </si>
  <si>
    <t>Estiatorio VOLOS</t>
  </si>
  <si>
    <t>Mediterranean,Greek,Restaurants,Seafood</t>
  </si>
  <si>
    <t>C6vH0qzmcerMkiJy3VO9qA</t>
  </si>
  <si>
    <t>133 Richmond St W</t>
  </si>
  <si>
    <t>Ketchup Premium Burger Bar</t>
  </si>
  <si>
    <t>WEeMwRLhgCyO1b4kikVcuQ</t>
  </si>
  <si>
    <t>3663 Las Vegas Blvd S, Ste 410</t>
  </si>
  <si>
    <t>Daisho Sushi</t>
  </si>
  <si>
    <t>Sushi Bars,Japanese,Restaurants,Salad</t>
  </si>
  <si>
    <t>5JjGTaZkHbbjBrzBODcsAQ</t>
  </si>
  <si>
    <t>7435 S Eastern Ave</t>
  </si>
  <si>
    <t>Jumping Rice &amp; Rolls</t>
  </si>
  <si>
    <t>SJU-jRAZS0cXoBGUjX5GUg</t>
  </si>
  <si>
    <t>9484 W Flamingo Rd, Ste 175</t>
  </si>
  <si>
    <t>The House On Parliament</t>
  </si>
  <si>
    <t>Pubs,British,Restaurants,Bars,Gastropubs,Nightlife</t>
  </si>
  <si>
    <t>_Gv5HPQBM3fzI9bOUYFYuw</t>
  </si>
  <si>
    <t>454 Parliament Street</t>
  </si>
  <si>
    <t>Pantheon Restaurant</t>
  </si>
  <si>
    <t>Jo3Cpvf8fpfcAIFG3TagbQ</t>
  </si>
  <si>
    <t>407 Danforth Avenue</t>
  </si>
  <si>
    <t>P.J. Clarke's New York Chophouse</t>
  </si>
  <si>
    <t>Gastropubs,American (New),Seafood,Steakhouses,Restaurants</t>
  </si>
  <si>
    <t>LPnGdeEJyMMO02e02PqZBA</t>
  </si>
  <si>
    <t>The Forum Shops At Caesars Palace, 3500 S Las Vegas Blvd</t>
  </si>
  <si>
    <t>Landry's Seafood House</t>
  </si>
  <si>
    <t>Restaurants,American (Traditional),Seafood</t>
  </si>
  <si>
    <t>vzrcPqSdRY41GoO5DR5pYA</t>
  </si>
  <si>
    <t>2610 W Sahara Ave</t>
  </si>
  <si>
    <t>Buster's Sea Cove</t>
  </si>
  <si>
    <t>RADloW1UROUn4FJFU4JJNg</t>
  </si>
  <si>
    <t>93 Front Street E</t>
  </si>
  <si>
    <t>Greektown</t>
  </si>
  <si>
    <t>n2tiSHECXkFv47aIkxvSDA</t>
  </si>
  <si>
    <t>8519 N 7th St</t>
  </si>
  <si>
    <t>Olive or Twist</t>
  </si>
  <si>
    <t>Lounges,American (New),Champagne Bars,Cocktail Bars,Nightlife,Restaurants,Bars</t>
  </si>
  <si>
    <t>ZMx9_sQydPUj5KGvcm73Sw</t>
  </si>
  <si>
    <t>140 6th St</t>
  </si>
  <si>
    <t>Pomo Pizzeria Gilbert</t>
  </si>
  <si>
    <t>_r-OvLO5wqncmsBCg3i0qw</t>
  </si>
  <si>
    <t>366 N Gilbert Rd, Ste 106</t>
  </si>
  <si>
    <t>Yi Mei Champion Taiwan Deli</t>
  </si>
  <si>
    <t>Taiwanese,Chinese,Delis,Noodles,Asian Fusion,Restaurants</t>
  </si>
  <si>
    <t>JjjlhlQ2LEaQMuAug4fDIA</t>
  </si>
  <si>
    <t>4300 Spring Mountain Rd, Ste 116</t>
  </si>
  <si>
    <t>Garage Wine and Tap</t>
  </si>
  <si>
    <t>hNsRj2nXuALlJS4Op-8MmA</t>
  </si>
  <si>
    <t>1534 E Bethany Home Rd</t>
  </si>
  <si>
    <t>Cathay House Restaurant</t>
  </si>
  <si>
    <t>Asian Fusion,Chinese,Cantonese,Restaurants,Dim Sum</t>
  </si>
  <si>
    <t>vtkJXE_Vdz27rWm6mfAw6Q</t>
  </si>
  <si>
    <t>5300 Spring Mountain Rd, Ste 107</t>
  </si>
  <si>
    <t>Moji Japanese Eatery</t>
  </si>
  <si>
    <t>Ramen,Restaurants,Japanese,Food,Seafood,Ice Cream &amp; Frozen Yogurt,Desserts</t>
  </si>
  <si>
    <t>UkWme3kwg6L9rd4tCNB15w</t>
  </si>
  <si>
    <t>A6-8362 Kennedy Road</t>
  </si>
  <si>
    <t>Salty Senorita</t>
  </si>
  <si>
    <t>Mexican,Event Planning &amp; Services,Restaurants,Venues &amp; Event Spaces,Bars,Nightlife</t>
  </si>
  <si>
    <t>I1qgWmIEIpnZF-uj6F-aCw</t>
  </si>
  <si>
    <t>8011 W Paradise Ln</t>
  </si>
  <si>
    <t>Italian,Sandwiches,Restaurants,Pizza</t>
  </si>
  <si>
    <t>Tgc2dTcE1xOey2OUt_PvXA</t>
  </si>
  <si>
    <t>15280 W Mcdowell Rd</t>
  </si>
  <si>
    <t>Kabuki Japanese Restaurant</t>
  </si>
  <si>
    <t>Sushi Bars,Asian Fusion,Japanese,Restaurants</t>
  </si>
  <si>
    <t>oljOuU-B7XUNQFPBjed2yQ</t>
  </si>
  <si>
    <t>400 S Rampart Blvd, Ste 190</t>
  </si>
  <si>
    <t>Trattoria Reggiano</t>
  </si>
  <si>
    <t>nI-ZmgPjAtiNTTU-_gnoYQ</t>
  </si>
  <si>
    <t>2020 Park Centre Dr, Ste 140</t>
  </si>
  <si>
    <t>Salad,Cocktail Bars,Nightlife,Bars,Steakhouses,Restaurants,Seafood,American (Traditional)</t>
  </si>
  <si>
    <t>OPxWcHK96_cbmiF7legDnA</t>
  </si>
  <si>
    <t>335 Hughes Ctr Dr</t>
  </si>
  <si>
    <t>Sandwiches,Restaurants,Pizza,Italian</t>
  </si>
  <si>
    <t>d3zW_b-JWlxMneNn7K9xew</t>
  </si>
  <si>
    <t>7570 Norman Rockwell Ln</t>
  </si>
  <si>
    <t>Espos Mexican Food</t>
  </si>
  <si>
    <t>ITOa1olD2HTgEVOnH8zVog</t>
  </si>
  <si>
    <t>3867 W Chandler Blvd</t>
  </si>
  <si>
    <t>Bars,Restaurants,Nightlife,Salad,Wine Bars,Italian</t>
  </si>
  <si>
    <t>N8ArHOgRDI8wOJIOZaEHyg</t>
  </si>
  <si>
    <t>4400 E Sunset Rd</t>
  </si>
  <si>
    <t>Lazy Jane's</t>
  </si>
  <si>
    <t>Bakeries,Restaurants,Food,Breakfast &amp; Brunch,Cafes</t>
  </si>
  <si>
    <t>1358 Williamson St</t>
  </si>
  <si>
    <t>BurgerFi</t>
  </si>
  <si>
    <t>American (Traditional),Burgers,Restaurants,Hot Dogs</t>
  </si>
  <si>
    <t>aNs7wSLFBu5JtCU4OH5RXw</t>
  </si>
  <si>
    <t>1939 S Val Vista Dr</t>
  </si>
  <si>
    <t>Beerhaus</t>
  </si>
  <si>
    <t>Food,Nightlife,Breweries,Bars,Restaurants,Sports Bars,Beer Bar,American (New)</t>
  </si>
  <si>
    <t>iH6heFdMwPXk9GIO6PwUvA</t>
  </si>
  <si>
    <t>3782 Las Vegas Blvd S</t>
  </si>
  <si>
    <t>The Codfather</t>
  </si>
  <si>
    <t>British,Restaurants,Fish &amp; Chips,Fast Food</t>
  </si>
  <si>
    <t>7dKIMvsTQI6zO-NYdRmrwA</t>
  </si>
  <si>
    <t>1618 E Bell Rd, Ste 101</t>
  </si>
  <si>
    <t>Pedal Haus Brewery</t>
  </si>
  <si>
    <t>Beer Gardens,Nightlife,Food,Bars,Sandwiches,Gastropubs,Restaurants,Breweries</t>
  </si>
  <si>
    <t>jJDKPJLzkoPeytWIzstJrA</t>
  </si>
  <si>
    <t>730 S Mill Ave 102</t>
  </si>
  <si>
    <t>Rice Republic</t>
  </si>
  <si>
    <t>fUKi8LlQhzsGntuZjfvLWg</t>
  </si>
  <si>
    <t>2120 Festival Plaza Dr</t>
  </si>
  <si>
    <t>Mad Mex - Oakland</t>
  </si>
  <si>
    <t>1dhPgc7E7IzzpxjHM2LphQ</t>
  </si>
  <si>
    <t>370 Atwood St</t>
  </si>
  <si>
    <t>tVyLQzyhhinKcGzlZIFZjQ</t>
  </si>
  <si>
    <t>1960 W Germann Rd</t>
  </si>
  <si>
    <t>Holder Restaurant Bar</t>
  </si>
  <si>
    <t>FRuuIDOd21pTJHvEGIt1Gg</t>
  </si>
  <si>
    <t>407 Rue McGill</t>
  </si>
  <si>
    <t>yF-KH1l-rLVJaON8gfpyig</t>
  </si>
  <si>
    <t>1300 W Sunset Rd, Ste 2545</t>
  </si>
  <si>
    <t>Forno 301</t>
  </si>
  <si>
    <t>Restaurants,Bars,Pizza,Italian,Nightlife</t>
  </si>
  <si>
    <t>wWDNwNb6ygJorKujOuifhA</t>
  </si>
  <si>
    <t>301 W Roosevelt St</t>
  </si>
  <si>
    <t>Carlo &amp; Emilie's Gourmet Deli</t>
  </si>
  <si>
    <t>French,Delis,Restaurants,Cafes,Italian</t>
  </si>
  <si>
    <t>i5vxtyiHKYnRcJ0p9N7mLw</t>
  </si>
  <si>
    <t>2040 S Alma School Rd, Ste 12</t>
  </si>
  <si>
    <t>Bar Volo</t>
  </si>
  <si>
    <t>Food,Restaurants,Wine Bars,Brasseries,Canadian (New),Beer,Wine &amp; Spirits,Bars,Nightlife</t>
  </si>
  <si>
    <t>mISfQv_it_TCXpFf4BFzaw</t>
  </si>
  <si>
    <t>587 Yonge Street</t>
  </si>
  <si>
    <t>La Taguara</t>
  </si>
  <si>
    <t>Colombian,Venezuelan,Restaurants,Latin American,Caribbean</t>
  </si>
  <si>
    <t>RDQ_812x82H72J7C6jG36Q</t>
  </si>
  <si>
    <t>3502 E Washington Ave</t>
  </si>
  <si>
    <t>Eno Vino Wine Bar &amp; Bistro</t>
  </si>
  <si>
    <t>American (New),Restaurants,Tapas/Small Plates,Nightlife,Wine Bars,Bars</t>
  </si>
  <si>
    <t>aRIZPbrHwnM04TTXLYrFMg</t>
  </si>
  <si>
    <t>601 Junction Rd</t>
  </si>
  <si>
    <t>Fat Boy</t>
  </si>
  <si>
    <t>Mexican,Burgers,Restaurants,Pizza</t>
  </si>
  <si>
    <t>95CCHowiE0W_ovv5-9lQAQ</t>
  </si>
  <si>
    <t>4425 Stewart St, Ste 107</t>
  </si>
  <si>
    <t>Romeo's Euro Cafe</t>
  </si>
  <si>
    <t>Greek,Mediterranean,Italian,Restaurants</t>
  </si>
  <si>
    <t>Gh-qmVwvibLnNdqEZXcQHw</t>
  </si>
  <si>
    <t>207 N Gilbert Rd, Ste 105</t>
  </si>
  <si>
    <t>Luxe Kitchen &amp; Lounge</t>
  </si>
  <si>
    <t>Italian,Tapas Bars,Mediterranean,Lounges,Bars,Nightlife,Restaurants,Vegan,American (New),Vegetarian</t>
  </si>
  <si>
    <t>H3cMcV9KK3g2pi68lDNsng</t>
  </si>
  <si>
    <t>6605 Detroit Ave</t>
  </si>
  <si>
    <t>Tail and Fin</t>
  </si>
  <si>
    <t>Asian Fusion,Poke,Sushi Bars,Food,Restaurants,Japanese</t>
  </si>
  <si>
    <t>YYzHvjD16a8Vn6AeaWBKJg</t>
  </si>
  <si>
    <t>9845 S Maryland Pkwy, Ste B</t>
  </si>
  <si>
    <t>Kingyo</t>
  </si>
  <si>
    <t>Restaurants,Tapas/Small Plates,Ramen,Japanese</t>
  </si>
  <si>
    <t>QNfh79NwsNnl-AngRhg2ww</t>
  </si>
  <si>
    <t>51B Winchester Street</t>
  </si>
  <si>
    <t>Mr Chow</t>
  </si>
  <si>
    <t>n0bg7kf6HcpFchCtxJyc5A</t>
  </si>
  <si>
    <t>3570 Las Vegas Blvd S</t>
  </si>
  <si>
    <t>Chez Vous</t>
  </si>
  <si>
    <t>Breakfast &amp; Brunch,American (New),Restaurants,French,Food,Creperies,Desserts</t>
  </si>
  <si>
    <t>m9aFZk1f8tSv248YErbpQA</t>
  </si>
  <si>
    <t>8787 N Scottsdale Rd, Ste 228</t>
  </si>
  <si>
    <t>VooDoo Steakhouse</t>
  </si>
  <si>
    <t>0S4WFZJZhVeM3aAqKjLz1w</t>
  </si>
  <si>
    <t>Rio All-Suite Hotel And Casino, 3700 W. Flamingo Road, 3700 W. Flamingo Road</t>
  </si>
  <si>
    <t>Osaka Sushi Japanese Korean Restaurant</t>
  </si>
  <si>
    <t>Restaurants,Korean,Sushi Bars,Japanese</t>
  </si>
  <si>
    <t>XCxxPZ3Lu5mwmIo7IQRf1g</t>
  </si>
  <si>
    <t>5762 Highway 7 E</t>
  </si>
  <si>
    <t>Grabbagreen</t>
  </si>
  <si>
    <t>Gluten-Free,Mediterranean,Food,Acai Bowls,Restaurants,Asian Fusion,Juice Bars &amp; Smoothies,Vegetarian,Breakfast &amp; Brunch</t>
  </si>
  <si>
    <t>odVKlMYqb4FHJXManv-VRA</t>
  </si>
  <si>
    <t>15689 N Hayden Rd</t>
  </si>
  <si>
    <t>Pizza,Restaurants,American (Traditional),American (New)</t>
  </si>
  <si>
    <t>W1Vn2G1disKO52jHARIZMA</t>
  </si>
  <si>
    <t>6659 Las Vegas Blvd S, Bldg C1, Ste 100</t>
  </si>
  <si>
    <t>JACK Cleveland Casino</t>
  </si>
  <si>
    <t>Adult Entertainment,Nightlife,Casinos,Bars,Arts &amp; Entertainment,Buffets,Restaurants</t>
  </si>
  <si>
    <t>e1RcTvtihmYdf8At7hLgRw</t>
  </si>
  <si>
    <t>100 Public Square</t>
  </si>
  <si>
    <t>Brushfire Tacos Y Tapas</t>
  </si>
  <si>
    <t>Mexican,Tapas/Small Plates,Restaurants</t>
  </si>
  <si>
    <t>MmQsPiVSN08WtmlsC_ZSVA</t>
  </si>
  <si>
    <t>8395 W Thunderbird Rd</t>
  </si>
  <si>
    <t>Modern Steak</t>
  </si>
  <si>
    <t>Steakhouses,Restaurants,American (New)</t>
  </si>
  <si>
    <t>tIrzcjC5_oBpY6R0G64z5g</t>
  </si>
  <si>
    <t>7014 E Camelback Rd, Suite 1433</t>
  </si>
  <si>
    <t>Cafe 100</t>
  </si>
  <si>
    <t>Restaurants,Cafes,Breakfast &amp; Brunch,American (New)</t>
  </si>
  <si>
    <t>K0dw5NpZ_Ow1Dl8oQWsX4w</t>
  </si>
  <si>
    <t>100 Huntersville Concord Rd</t>
  </si>
  <si>
    <t>Harrie's Bagelmania</t>
  </si>
  <si>
    <t>Food,Delis,Restaurants,Bagels</t>
  </si>
  <si>
    <t>zdcesxBdjljRgS0QmCgkBg</t>
  </si>
  <si>
    <t>855 E Twain Ave, Ste 120</t>
  </si>
  <si>
    <t>TJ's Homestyle Restaurant</t>
  </si>
  <si>
    <t>ICrUihrSJeqKKkdqsf14KQ</t>
  </si>
  <si>
    <t>310 N Dysart Rd</t>
  </si>
  <si>
    <t>Thai Taste</t>
  </si>
  <si>
    <t>aIJqDWUt10iS45zYCr0KcQ</t>
  </si>
  <si>
    <t>324 East Blvd</t>
  </si>
  <si>
    <t>Jalisco Cantina</t>
  </si>
  <si>
    <t>3IwCop28R1_L5jMv6AkL8Q</t>
  </si>
  <si>
    <t>3460 E Sunset Rd, Ste D</t>
  </si>
  <si>
    <t>Sonrisa Grill</t>
  </si>
  <si>
    <t>4OUGSeQeASZGn9nSb8Ialg</t>
  </si>
  <si>
    <t>Montelago Village, 30 Via Brianza, Ste 100</t>
  </si>
  <si>
    <t>Cartel Coffee Lab</t>
  </si>
  <si>
    <t>Breakfast &amp; Brunch,Beer,Wine &amp; Spirits,Coffee &amp; Tea,Restaurants,Bakeries,Food</t>
  </si>
  <si>
    <t>j0_DUr3vBXY-JP-b0bf93A</t>
  </si>
  <si>
    <t>1 North 1st St</t>
  </si>
  <si>
    <t>SEABLUE by Michael Mina</t>
  </si>
  <si>
    <t>Restaurants,Seafood,Mediterranean</t>
  </si>
  <si>
    <t>3XE-poXz9CeDao-Q7pqkTw</t>
  </si>
  <si>
    <t>3799 Las Vegas Boulevard South</t>
  </si>
  <si>
    <t>Sin City Sushi</t>
  </si>
  <si>
    <t>nuRLQaPYbH6raFgSv-C_8g</t>
  </si>
  <si>
    <t>9255 S Eastern Ave</t>
  </si>
  <si>
    <t>Local Dish</t>
  </si>
  <si>
    <t>Southern,Restaurants,American (Traditional),American (New),Sandwiches</t>
  </si>
  <si>
    <t>1ylgrtS3iSNaf3V68kw4bw</t>
  </si>
  <si>
    <t>217 Main St</t>
  </si>
  <si>
    <t>Ella's Deli</t>
  </si>
  <si>
    <t>Museums,Food,Arts &amp; Entertainment,Burgers,Delis,Ice Cream &amp; Frozen Yogurt,Restaurants,Local Flavor,American (Traditional)</t>
  </si>
  <si>
    <t>Vbkb2shDxUE8H3PzrFnypA</t>
  </si>
  <si>
    <t>2902 E Washington Ave</t>
  </si>
  <si>
    <t>Jim 'N Nick's Bar-B-Q</t>
  </si>
  <si>
    <t>Caterers,Restaurants,Barbeque,Event Planning &amp; Services</t>
  </si>
  <si>
    <t>E3BTs8yFlVbZd20TknY00A</t>
  </si>
  <si>
    <t>13840 Steele Creek Rd</t>
  </si>
  <si>
    <t>Pizza,Italian,Salad,Restaurants</t>
  </si>
  <si>
    <t>cXgXRqB40CGHEMKQgxLDTg</t>
  </si>
  <si>
    <t>3049 W Agua Fria Fwy</t>
  </si>
  <si>
    <t>RuRu's Tacos + Tequila</t>
  </si>
  <si>
    <t>Tex-Mex,Nightlife,Restaurants,Mexican,Bars,Cocktail Bars</t>
  </si>
  <si>
    <t>gwd1W_0Mgzqo3QxgXrt16Q</t>
  </si>
  <si>
    <t>715 Providence Rd</t>
  </si>
  <si>
    <t>Queen Mother Cafe</t>
  </si>
  <si>
    <t>Thai,Restaurants,Asian Fusion</t>
  </si>
  <si>
    <t>XOkqRJBS6HwTVlrCACAZFw</t>
  </si>
  <si>
    <t>208 Queen Street W</t>
  </si>
  <si>
    <t>Poutini's House of Poutine</t>
  </si>
  <si>
    <t>Poutineries,Restaurants,Fast Food</t>
  </si>
  <si>
    <t>5r6-G9C4YLbC7Ziz57l3rQ</t>
  </si>
  <si>
    <t>1112 Queen Street W</t>
  </si>
  <si>
    <t>Eez Fusion Grille &amp; Sushi Bar</t>
  </si>
  <si>
    <t>Restaurants,Sushi Bars,Thai</t>
  </si>
  <si>
    <t>fJqY-E3adwx7LLozV1TfFA</t>
  </si>
  <si>
    <t>16925 Birkdale Commons Pkwy, Ste F</t>
  </si>
  <si>
    <t>John's Incredible Pizza Company</t>
  </si>
  <si>
    <t>Restaurants,Kids Activities,Active Life,Arcades,Amusement Parks,Pizza,Arts &amp; Entertainment</t>
  </si>
  <si>
    <t>Ql0iiHl2xpIwtkuC255Wiw</t>
  </si>
  <si>
    <t>3700 S Maryland Pkwy</t>
  </si>
  <si>
    <t>Gandhi Cuisine</t>
  </si>
  <si>
    <t>sRirP65Q7BSg3Lj9FdkKWQ</t>
  </si>
  <si>
    <t>554 Queen Street  W</t>
  </si>
  <si>
    <t>Betty's Nosh</t>
  </si>
  <si>
    <t>jDHDb20vTRKdJou7XE1DjA</t>
  </si>
  <si>
    <t>6685 W Beardsley Rd, Ste 180</t>
  </si>
  <si>
    <t>Nota Bene</t>
  </si>
  <si>
    <t>American (New),Diners,Wine Bars,Restaurants,Bars,Canadian (New),Nightlife</t>
  </si>
  <si>
    <t>AercPW1B2YVNK3UsiPDkTg</t>
  </si>
  <si>
    <t>180 Queen Street W</t>
  </si>
  <si>
    <t>Lox, Stock &amp; Bagel</t>
  </si>
  <si>
    <t>Breakfast &amp; Brunch,Coffee &amp; Tea,Sandwiches,Bagels,Restaurants,Food</t>
  </si>
  <si>
    <t>7353 N Via Paseo Del Sur</t>
  </si>
  <si>
    <t>Barbeque,Steakhouses,American (Traditional),Restaurants</t>
  </si>
  <si>
    <t>NpFtNc51LaZr8Y5_o2wRaw</t>
  </si>
  <si>
    <t>16079 N Arrowhead Fountains Center Dr</t>
  </si>
  <si>
    <t>808 Tapas</t>
  </si>
  <si>
    <t>Sushi Bars,Asian Fusion,Restaurants,Japanese</t>
  </si>
  <si>
    <t>Yiw2jUJzUdFmglHZgj4RaQ</t>
  </si>
  <si>
    <t>9350 W Sahara Ave, Ste 150</t>
  </si>
  <si>
    <t>Halcyon</t>
  </si>
  <si>
    <t>Bars,American (New),Diners,Cocktail Bars,Nightlife,Tapas/Small Plates,Modern European,Restaurants</t>
  </si>
  <si>
    <t>bgvm73MMjC2f5qo_RgXOXg</t>
  </si>
  <si>
    <t>500 S Tryon St</t>
  </si>
  <si>
    <t>Kofusion</t>
  </si>
  <si>
    <t>NEVA0IYbawceL6kz5v5DAw</t>
  </si>
  <si>
    <t>1 E Main St</t>
  </si>
  <si>
    <t>Veggie Delight</t>
  </si>
  <si>
    <t>Vegetarian,Restaurants,Vegan</t>
  </si>
  <si>
    <t>bKbYRUZKDYonSPOjzchJJg</t>
  </si>
  <si>
    <t>3504 Wynn Rd</t>
  </si>
  <si>
    <t>Fajitas A Sizzlin Celebration</t>
  </si>
  <si>
    <t>Restaurants,Tex-Mex,Mexican</t>
  </si>
  <si>
    <t>LGEIsxeJQATo9J1IA-TEdA</t>
  </si>
  <si>
    <t>9841 N Black Canyon Hwy</t>
  </si>
  <si>
    <t>Asian Fusion,Mexican,Desserts,Hawaiian,Food,Restaurants</t>
  </si>
  <si>
    <t>Ums3gaP2qM3W1XcA5r6SsQ</t>
  </si>
  <si>
    <t>6410 N Durango Dr</t>
  </si>
  <si>
    <t>Metro Pizza</t>
  </si>
  <si>
    <t>k2b3niokS_tosjah_rzCPw</t>
  </si>
  <si>
    <t>6720 Sky Pointe Dr</t>
  </si>
  <si>
    <t>CENTRAL BY MICHEL RICHARD</t>
  </si>
  <si>
    <t>BjLXhrKdB3I3f3ODy0INRw</t>
  </si>
  <si>
    <t>Caesars Palace Las Vegas Hotel &amp; Casino, 3570 Las Vegas Boulevard South</t>
  </si>
  <si>
    <t>Fiori's Pizzaria</t>
  </si>
  <si>
    <t>Iam7tYWhssw_rscSBkeRIQ</t>
  </si>
  <si>
    <t>103 Capital Ave</t>
  </si>
  <si>
    <t>Chile Addiction</t>
  </si>
  <si>
    <t>Restaurants,New Mexican Cuisine,Mexican</t>
  </si>
  <si>
    <t>YYE0C8FeDpB6zqB0kSEh7w</t>
  </si>
  <si>
    <t>4235 S Fort Apache Rd, Ste 260</t>
  </si>
  <si>
    <t>Pho Rua Vang Golden Turtle</t>
  </si>
  <si>
    <t>d6G0w_e3GaA90NSQeovShA</t>
  </si>
  <si>
    <t>125 Ossington Avenue</t>
  </si>
  <si>
    <t>Luna Rossa</t>
  </si>
  <si>
    <t>Pizza,Italian,Restaurants,Nightlife,Bars</t>
  </si>
  <si>
    <t>7JWWeXqil03Ua_wV9KN8ZQ</t>
  </si>
  <si>
    <t>10 Via Bel Canto</t>
  </si>
  <si>
    <t>Icy Juicy</t>
  </si>
  <si>
    <t>Food,Bubble Tea,Coffee &amp; Tea,Taiwanese,Restaurants</t>
  </si>
  <si>
    <t>YU2XR_ZY-g2VzDpi7KMzEw</t>
  </si>
  <si>
    <t>3400 S Jones Blvd, Ste 20</t>
  </si>
  <si>
    <t>Crispy Crepe</t>
  </si>
  <si>
    <t>Cafes,Breakfast &amp; Brunch,Bakeries,Food,Creperies,Restaurants</t>
  </si>
  <si>
    <t>1Geg7R5ACFL0oassVziNiQ</t>
  </si>
  <si>
    <t>1436 South Blvd</t>
  </si>
  <si>
    <t>Baku</t>
  </si>
  <si>
    <t>Tapas/Small Plates,Restaurants,Japanese,Sushi Bars,Asian Fusion</t>
  </si>
  <si>
    <t>G_LtZnL66Iwama_7_FCLUQ</t>
  </si>
  <si>
    <t>4515 Sharon Rd</t>
  </si>
  <si>
    <t>PDQ</t>
  </si>
  <si>
    <t>Salad,Chicken Shop,Fast Food,Restaurants,Sandwiches</t>
  </si>
  <si>
    <t>C2T7ecxqsVu99PhSqT3c3g</t>
  </si>
  <si>
    <t>3737 W Craig Rd</t>
  </si>
  <si>
    <t>Sushi Cafe</t>
  </si>
  <si>
    <t>Seafood,Korean,Sushi Bars,Restaurants,Japanese,Cafes</t>
  </si>
  <si>
    <t>uYtlrzBwtekPt8GKwUBoWw</t>
  </si>
  <si>
    <t>237 N Stephanie St, Ste J</t>
  </si>
  <si>
    <t>1dYpffQi3qdh-dkXF4LZBw</t>
  </si>
  <si>
    <t>299 W Bridge St</t>
  </si>
  <si>
    <t>Poke Guys</t>
  </si>
  <si>
    <t>Hawaiian,Restaurants,Fast Food</t>
  </si>
  <si>
    <t>BYDs_o6U4CLxJec8k1Q90Q</t>
  </si>
  <si>
    <t>112 Elizabeth Street, Unit 1</t>
  </si>
  <si>
    <t>Patati Patata</t>
  </si>
  <si>
    <t>Diners,Burgers,Poutineries,Restaurants,French</t>
  </si>
  <si>
    <t>zw4Legbcu018p5WcZ74iWA</t>
  </si>
  <si>
    <t>4177 Boulevard Saint-Laurent</t>
  </si>
  <si>
    <t>Indulge Burgers &amp; More</t>
  </si>
  <si>
    <t>American (New),Burgers,Restaurants,Gluten-Free</t>
  </si>
  <si>
    <t>bk4FIHt8ODRBPfqL4Fd2aQ</t>
  </si>
  <si>
    <t>10392 N Scottsdale Rd</t>
  </si>
  <si>
    <t>CafÃ© Zupas</t>
  </si>
  <si>
    <t>Soup,Sandwiches,Restaurants,Salad,Cafes</t>
  </si>
  <si>
    <t>iNKMTWEZ-uuXzCbPsAv-kQ</t>
  </si>
  <si>
    <t>Salute Trattoria Italiana</t>
  </si>
  <si>
    <t>Bars,Nightlife,Restaurants,Italian,Wine Bars</t>
  </si>
  <si>
    <t>RodA_gxhr2Mj-pyQAL2RAQ</t>
  </si>
  <si>
    <t>Hiroba Sushi</t>
  </si>
  <si>
    <t>RrCgc8eAKbHu-2IpQXg6Rw</t>
  </si>
  <si>
    <t>10720 S Eastern Ave, Ste 100</t>
  </si>
  <si>
    <t>Original Hamburger Works</t>
  </si>
  <si>
    <t>Nightlife,Bars,Restaurants,Dive Bars,Burgers,Sports Bars</t>
  </si>
  <si>
    <t>_c3ixq9jYKxhLUB0czi0ug</t>
  </si>
  <si>
    <t>2801 N 15th Ave</t>
  </si>
  <si>
    <t>Event Planning &amp; Services,Pizza,Food,Italian,Caterers,Restaurants</t>
  </si>
  <si>
    <t>zgGoxOsThXKAcs2lAgC9yg</t>
  </si>
  <si>
    <t>16091 N Arrowhead Fountains Center Dr</t>
  </si>
  <si>
    <t>Old Town Sarajevo</t>
  </si>
  <si>
    <t>Specialty Food,Restaurants,Food,Ethnic Food,Modern European</t>
  </si>
  <si>
    <t>6nbmlMVmbifIjrEEbCaA6w</t>
  </si>
  <si>
    <t>3411 W Northern Ave, Ste B</t>
  </si>
  <si>
    <t>Spinato's Pizzeria</t>
  </si>
  <si>
    <t>Restaurants,Italian,Gluten-Free,Pizza</t>
  </si>
  <si>
    <t>eTmy0-h4tTEpfbDVAue0MA</t>
  </si>
  <si>
    <t>11108 N Frank Lloyd Wright Blvd</t>
  </si>
  <si>
    <t>Rustic Cafe</t>
  </si>
  <si>
    <t>Restaurants,Breakfast &amp; Brunch,Mediterranean,American (Traditional)</t>
  </si>
  <si>
    <t>LR_99E7tVUfxqemvcGkDzw</t>
  </si>
  <si>
    <t>20811 N Cave Creek Rd, Ste 101</t>
  </si>
  <si>
    <t>Henhouse Cafe</t>
  </si>
  <si>
    <t>American (Traditional),Cafes,Restaurants,Breakfast &amp; Brunch</t>
  </si>
  <si>
    <t>szlK9dJSHeSACNYFO9tfwg</t>
  </si>
  <si>
    <t>3133 S Lindsay Rd</t>
  </si>
  <si>
    <t>Chutney's Indian Cuisine</t>
  </si>
  <si>
    <t>1801 E Baseline Rd, Ste 104</t>
  </si>
  <si>
    <t>Divine Eatery</t>
  </si>
  <si>
    <t>Breakfast &amp; Brunch,Restaurants,Burgers,American (New)</t>
  </si>
  <si>
    <t>ppHkkuDvvH8g1Enz6F8OJA</t>
  </si>
  <si>
    <t>7181 N Hualapai Way, Ste 115</t>
  </si>
  <si>
    <t>Gal's Sushi</t>
  </si>
  <si>
    <t>Sushi Bars,Japanese,Restaurants,Korean</t>
  </si>
  <si>
    <t>NuGZD3yBVqzpY1HuzT26mQ</t>
  </si>
  <si>
    <t>3621 Highway 7 E</t>
  </si>
  <si>
    <t>Marben</t>
  </si>
  <si>
    <t>Cocktail Bars,Restaurants,Canadian (New),American (New),Bars,Nightlife,British</t>
  </si>
  <si>
    <t>GqSA5t_OD1uxDZMwVLpoXA</t>
  </si>
  <si>
    <t>488 Wellington Street W</t>
  </si>
  <si>
    <t>zpizza</t>
  </si>
  <si>
    <t>Gluten-Free,Pizza,Vegan,Restaurants</t>
  </si>
  <si>
    <t>ErHMVkPstNyefb3ZU_z1Cw</t>
  </si>
  <si>
    <t>53 W Thomas Rd</t>
  </si>
  <si>
    <t>416 Snack Bar</t>
  </si>
  <si>
    <t>Restaurants,Nightlife,Tapas/Small Plates,Bars</t>
  </si>
  <si>
    <t>FML0YqZ7dLBBC3Suap4_4Q</t>
  </si>
  <si>
    <t>181 Bathurst Street</t>
  </si>
  <si>
    <t>Cinnamon's</t>
  </si>
  <si>
    <t>Food,Coffee &amp; Tea,Restaurants,Hawaiian,Breakfast &amp; Brunch</t>
  </si>
  <si>
    <t>PkqN5st3zZ_Xce_5QlBtNQ</t>
  </si>
  <si>
    <t>7591 West Washington Ave, Ste 110</t>
  </si>
  <si>
    <t>Jun's Korean Restaurant</t>
  </si>
  <si>
    <t>SAfuIUZMXrOnb3LWyvYjDA</t>
  </si>
  <si>
    <t>8826 S Eastern Ave, Ste 113</t>
  </si>
  <si>
    <t>The Cellar At Duckworth's</t>
  </si>
  <si>
    <t>Nightlife,Cocktail Bars,Tapas/Small Plates,Lounges,Tapas Bars,Restaurants,Gastropubs,Bars,American (New)</t>
  </si>
  <si>
    <t>t8V_P7ZzRrhDQoqeoGVahQ</t>
  </si>
  <si>
    <t>{u'romantic': True, u'intimate': True, u'classy': True, u'hipster': False, u'divey': False, u'touristy': False, u'trendy': False, u'upscale': False, u'casual': False}</t>
  </si>
  <si>
    <t>Cous Cous Mediterranean Cafe</t>
  </si>
  <si>
    <t>Coffee &amp; Tea,Cafes,Restaurants,Food,Burgers,Mediterranean,Sandwiches,Halal,Vegetarian</t>
  </si>
  <si>
    <t>kZspuWnM0Y-Losvk2Rl0lA</t>
  </si>
  <si>
    <t>450 Fremont St, Unit 123</t>
  </si>
  <si>
    <t>Waldo's BBQ</t>
  </si>
  <si>
    <t>Diners,Barbeque,Sandwiches,Southern,Restaurants</t>
  </si>
  <si>
    <t>3Mc-LxcqeguOXOVT_2ZtCg</t>
  </si>
  <si>
    <t>4500 E Main St</t>
  </si>
  <si>
    <t>Waffles Cafe</t>
  </si>
  <si>
    <t>Breakfast &amp; Brunch,Juice Bars &amp; Smoothies,Food,Bubble Tea,Cafes,Restaurants</t>
  </si>
  <si>
    <t>hqtZ2NmUlrNtHp7xW2BWoA</t>
  </si>
  <si>
    <t>6885 Aliante Pkwy, Ste 103</t>
  </si>
  <si>
    <t>Whiskey Warehouse</t>
  </si>
  <si>
    <t>American (New),Pubs,Nightlife,Restaurants,Bars,Whiskey Bars</t>
  </si>
  <si>
    <t>zMnojW6x-1-nVu0uCd60Ew</t>
  </si>
  <si>
    <t>1221 The Plz</t>
  </si>
  <si>
    <t>Aces &amp; Ales</t>
  </si>
  <si>
    <t>Nightlife,Food,Casinos,Arts &amp; Entertainment,Beer,Wine &amp; Spirits,American (Traditional),Music Venues,Bars,American (New),Pubs,Beer Bar,Restaurants</t>
  </si>
  <si>
    <t>-OEIW0dO96-492qa_luxaw</t>
  </si>
  <si>
    <t>3740 S Nellis Blvd</t>
  </si>
  <si>
    <t>Restaurants,Mexican,Gluten-Free,Seafood</t>
  </si>
  <si>
    <t>78hGCrQ6wLA2yh8zMywnmw</t>
  </si>
  <si>
    <t>1000 S Rampart</t>
  </si>
  <si>
    <t>Siam Thai Cusine</t>
  </si>
  <si>
    <t>Vw9u6qar1I2QlkQOV6KNVA</t>
  </si>
  <si>
    <t>5008 W Northern Ave, Ste 1</t>
  </si>
  <si>
    <t>Lao Laan-Xang Restaurant</t>
  </si>
  <si>
    <t>Restaurants,Thai,Laotian</t>
  </si>
  <si>
    <t>VMPSdoBgJuyS9t_x_caTig</t>
  </si>
  <si>
    <t>1146 Williamson St</t>
  </si>
  <si>
    <t>Park Bruges</t>
  </si>
  <si>
    <t>Belgian,Restaurants</t>
  </si>
  <si>
    <t>XItYW5ul3OW_AqpT2nDbBQ</t>
  </si>
  <si>
    <t>5801 Bryant St</t>
  </si>
  <si>
    <t>Aji Sai Japanese Restaurant</t>
  </si>
  <si>
    <t>bsFZnc2mYyGy5cFf5EWTWg</t>
  </si>
  <si>
    <t>467 Queen Street W</t>
  </si>
  <si>
    <t>Zine Noodles Dim Sum</t>
  </si>
  <si>
    <t>Restaurants,Chinese,Dim Sum</t>
  </si>
  <si>
    <t>liGn7sPOvUuy3kcwbhRkbA</t>
  </si>
  <si>
    <t>The Palazzo, 3325 Las Vegas Blvd S</t>
  </si>
  <si>
    <t>Popo's Mexican Food</t>
  </si>
  <si>
    <t>TH_Vr8_LCnAXFDUqSkF-HA</t>
  </si>
  <si>
    <t>6542 W Indian School Rd</t>
  </si>
  <si>
    <t>Sedona Lounge</t>
  </si>
  <si>
    <t>RQu_Bv7EFf5NKMnh_3E7Ag</t>
  </si>
  <si>
    <t>9580 W Flamingo Rd</t>
  </si>
  <si>
    <t>The Griddle CafÃ©</t>
  </si>
  <si>
    <t>Restaurants,Breakfast &amp; Brunch,American (Traditional),Sandwiches,Diners,Cafes</t>
  </si>
  <si>
    <t>QGAv-8tj5i4m4G-HDMnIbA</t>
  </si>
  <si>
    <t>SLS Las Vegas, 2535 S. Las Vegas Blvd</t>
  </si>
  <si>
    <t>Tendou Matcha &amp; Dessert</t>
  </si>
  <si>
    <t>Restaurants,Desserts,Japanese,Food,Coffee &amp; Tea</t>
  </si>
  <si>
    <t>XlZ2Row0pszDilc5WmXiZQ</t>
  </si>
  <si>
    <t>3621 Highway 7 E, Unit 118</t>
  </si>
  <si>
    <t>The Gilbert House</t>
  </si>
  <si>
    <t>GqjC12LAufljzZmMcPSPJw</t>
  </si>
  <si>
    <t>397 S Gilbert Rd</t>
  </si>
  <si>
    <t>Corky and Lenny's</t>
  </si>
  <si>
    <t>Woodmere Village</t>
  </si>
  <si>
    <t>Delis,Restaurants,Sandwiches,Breakfast &amp; Brunch,Caterers,Event Planning &amp; Services,Salad</t>
  </si>
  <si>
    <t>1vEBp-YeAvqg1w19GzYg9w</t>
  </si>
  <si>
    <t>27091 Chagrin Blvd</t>
  </si>
  <si>
    <t>Wahlburgers</t>
  </si>
  <si>
    <t>Sports Bars,Nightlife,Fast Food,Restaurants,Bars,Burgers,Sandwiches,American (Traditional)</t>
  </si>
  <si>
    <t>xFkUn2tIJY0vkcm1Hl5m_A</t>
  </si>
  <si>
    <t>46 Blue Jays Way</t>
  </si>
  <si>
    <t>Los Tacos</t>
  </si>
  <si>
    <t>QteBKpZTRa2dJ3u7MLiXww</t>
  </si>
  <si>
    <t>1710 E Charleston Blvd</t>
  </si>
  <si>
    <t>Crave</t>
  </si>
  <si>
    <t>Nightlife,Sandwiches,Breakfast &amp; Brunch,Bars,Waffles,Belgian,American (Traditional),Burgers,Restaurants</t>
  </si>
  <si>
    <t>AFgPDQm_pczo5uV3yQBgwg</t>
  </si>
  <si>
    <t>9380 W Westgate Blvd, Ste D-103</t>
  </si>
  <si>
    <t>Waffallonia</t>
  </si>
  <si>
    <t>Breakfast &amp; Brunch,Coffee &amp; Tea,Restaurants,American (New),Waffles,Ice Cream &amp; Frozen Yogurt,Food,Desserts,Specialty Food</t>
  </si>
  <si>
    <t>Fozo0B-y42EhRMomR0K5vQ</t>
  </si>
  <si>
    <t>1707 Murray Ave</t>
  </si>
  <si>
    <t>The Haymaker Restaurant</t>
  </si>
  <si>
    <t>Pubs,Nightlife,Bars,American (Traditional),Sports Bars,Steakhouses,Beer,Wine &amp; Spirits,Restaurants,Food,Breakfast &amp; Brunch</t>
  </si>
  <si>
    <t>NWlNMG_eBIvDjCcHK46eDQ</t>
  </si>
  <si>
    <t>4717 E Bell Rd</t>
  </si>
  <si>
    <t>Dierks Bentley's Whiskey Row Gilbert</t>
  </si>
  <si>
    <t>Gastropubs,Restaurants,American (New),Nightlife,Arts &amp; Entertainment,Bars,Music Venues</t>
  </si>
  <si>
    <t>DEr6oxw1bWb6vCCr9DSl1g</t>
  </si>
  <si>
    <t>323 N Gilbert Rd</t>
  </si>
  <si>
    <t>The Coronado</t>
  </si>
  <si>
    <t>Nightlife,Food,Bars,Vegetarian,Cafes,Vegan,Bakeries,Coffee &amp; Tea,Restaurants,Cocktail Bars,American (New)</t>
  </si>
  <si>
    <t>oFHvr1cAktvU-bQgrl4aPw</t>
  </si>
  <si>
    <t>Chicago Gyros</t>
  </si>
  <si>
    <t>aw0H9O1yysoHB0JanT0Ubw</t>
  </si>
  <si>
    <t>717 W Union Hills Dr, Ste 1</t>
  </si>
  <si>
    <t>Bistro Penn</t>
  </si>
  <si>
    <t>Belgian,Nightlife,American (New),Pubs,Desserts,Restaurants,Food,Bars</t>
  </si>
  <si>
    <t>04kZ5CSh6oKhI5huU5bLdg</t>
  </si>
  <si>
    <t>922 Penn Ave</t>
  </si>
  <si>
    <t>Morton's The Steakhouse</t>
  </si>
  <si>
    <t>Bars,Nightlife,American (Traditional),Steakhouses,Restaurants</t>
  </si>
  <si>
    <t>sB1lPLICz4nrOuuqgLv50A</t>
  </si>
  <si>
    <t>400 E Flamingo Rd</t>
  </si>
  <si>
    <t>Fuel &amp; Fuddle</t>
  </si>
  <si>
    <t>ehaoreB8IzKY8KvRGqxcUA</t>
  </si>
  <si>
    <t>212 Oakland Ave</t>
  </si>
  <si>
    <t>Nana's Soul Food Kitchen</t>
  </si>
  <si>
    <t>Food,Restaurants,Soul Food,Specialty Food,Ethnic Food</t>
  </si>
  <si>
    <t>MtzjOi57BkQrqF8wqNOyHg</t>
  </si>
  <si>
    <t>2908 Oak Lake Blvd, Ste 106</t>
  </si>
  <si>
    <t>b_xFN9mtFWHUbny-GoiErQ</t>
  </si>
  <si>
    <t>5527 Walnut St</t>
  </si>
  <si>
    <t>The Original Burrito Co</t>
  </si>
  <si>
    <t>QDRFdG8gPPKL7r4yic8j7Q</t>
  </si>
  <si>
    <t>4949 E Elliot Rd</t>
  </si>
  <si>
    <t>American (Traditional),Chicken Wings,Fast Food,Restaurants,Chicken Shop</t>
  </si>
  <si>
    <t>gwYt_q3Ob7aQJIefIBsZiQ</t>
  </si>
  <si>
    <t>7135 S Rainbow Blvd</t>
  </si>
  <si>
    <t>Penn Ave Fish Company</t>
  </si>
  <si>
    <t>Food,Restaurants,Seafood Markets,Sushi Bars,Seafood,Specialty Food</t>
  </si>
  <si>
    <t>X88w0XrUSIKue9Vuwtqs_g</t>
  </si>
  <si>
    <t>2208 Penn Ave</t>
  </si>
  <si>
    <t>Z'Tejas Southwestern Grill</t>
  </si>
  <si>
    <t>Nightlife,Mexican,Restaurants,Desserts,Food,Salad,Tex-Mex,Bars</t>
  </si>
  <si>
    <t>F-PmkzyN80fVcNMN8Z2aiw</t>
  </si>
  <si>
    <t>Blue Point Grille</t>
  </si>
  <si>
    <t>Z1mLBp6BMlHSQUh364vk1g</t>
  </si>
  <si>
    <t>700 W St Clair Ave, Ste 200</t>
  </si>
  <si>
    <t>Les 3 Brasseurs</t>
  </si>
  <si>
    <t>French,Nightlife,Brasseries,Bars,Pubs,Restaurants,Breweries,Gastropubs,Food</t>
  </si>
  <si>
    <t>gYAM9MZ_s-YKIUZSZ2Evyg</t>
  </si>
  <si>
    <t>732 Rue Sainte-Catherine O</t>
  </si>
  <si>
    <t>Restaurants,Food,Waffles,Breakfast &amp; Brunch,Coffee &amp; Tea</t>
  </si>
  <si>
    <t>_MVSmAYSl4RkgXBg5e8JaQ</t>
  </si>
  <si>
    <t>6840 E Camelback Rd</t>
  </si>
  <si>
    <t>Pike's Old Fashioned Soda Shop</t>
  </si>
  <si>
    <t>American (Traditional),Ice Cream &amp; Frozen Yogurt,Breakfast &amp; Brunch,Food,Restaurants</t>
  </si>
  <si>
    <t>NbrXg59fYR3MoeXdeAIQIQ</t>
  </si>
  <si>
    <t>1930 Camden Rd</t>
  </si>
  <si>
    <t>Sushi Style</t>
  </si>
  <si>
    <t>Japanese,Seafood,Restaurants,Sushi Bars</t>
  </si>
  <si>
    <t>RZFryvOkznd4jtpj8PbSzg</t>
  </si>
  <si>
    <t>401 E Bell Rd</t>
  </si>
  <si>
    <t>BarChef</t>
  </si>
  <si>
    <t>Restaurants,Cocktail Bars,Lounges,Nightlife,American (Traditional),Bars</t>
  </si>
  <si>
    <t>sXg2NCfiCqK_X_4R5NK_jQ</t>
  </si>
  <si>
    <t>472 Queen Street W</t>
  </si>
  <si>
    <t>Planet Hollywood</t>
  </si>
  <si>
    <t>Resorts,American (New),Casinos,Arts &amp; Entertainment,Restaurants,Hotels &amp; Travel,American (Traditional)</t>
  </si>
  <si>
    <t>MiUrif_vYOuITF4ALf7WHA</t>
  </si>
  <si>
    <t>3500 S Las Vegas Blvd</t>
  </si>
  <si>
    <t>Restaurants,Fast Food,Pizza</t>
  </si>
  <si>
    <t>UIU7tug_Y-qVv_aLt7NN4g</t>
  </si>
  <si>
    <t>2904 S. SanTan Village Pkwy</t>
  </si>
  <si>
    <t>The Normal</t>
  </si>
  <si>
    <t>diAJlvbE8UrRQ9RN2nZ5Tw</t>
  </si>
  <si>
    <t>Graduate Tempe, 225 E Apache Blvd</t>
  </si>
  <si>
    <t>Tonto Bar &amp; Grill</t>
  </si>
  <si>
    <t>Soup,Restaurants,Salad,American (New)</t>
  </si>
  <si>
    <t>eJ-bDf7E1ph07vF7WbF8dA</t>
  </si>
  <si>
    <t>5736 E Rancho Manana Blvd</t>
  </si>
  <si>
    <t>u0YYkO2CeD3JFCkR1wSMog</t>
  </si>
  <si>
    <t>Spoke &amp; Wheel</t>
  </si>
  <si>
    <t>Beer Bar,Bars,Sandwiches,Restaurants,Breakfast &amp; Brunch,Burgers,American (New),Beer,Wine &amp; Spirits,Food,Nightlife</t>
  </si>
  <si>
    <t>ku9ak9cQnIGBCXBtRd61tQ</t>
  </si>
  <si>
    <t>8525 N Central Ave</t>
  </si>
  <si>
    <t>GaNaDaRa</t>
  </si>
  <si>
    <t>3f0-EXRF0oy6NDsFh9TJKA</t>
  </si>
  <si>
    <t>1862 Boulevard de Maisonneuve</t>
  </si>
  <si>
    <t>Magal BBQ</t>
  </si>
  <si>
    <t>Steakhouses,Restaurants,Korean,Barbeque</t>
  </si>
  <si>
    <t>aS1qJzTGyluRT2tJ09Jbaw</t>
  </si>
  <si>
    <t>4240 Spring Mountain Rd</t>
  </si>
  <si>
    <t>Big Al's Oyster Bar</t>
  </si>
  <si>
    <t>Restaurants,Seafood,Cajun/Creole</t>
  </si>
  <si>
    <t>5TY6bUT3bbl9aHItiIXXqw</t>
  </si>
  <si>
    <t>Bars,Pizza,Sandwiches,Nightlife,Restaurants</t>
  </si>
  <si>
    <t>14205 S 50th St</t>
  </si>
  <si>
    <t>House Modern Sushi Restaurant</t>
  </si>
  <si>
    <t>Asian Fusion,Sushi Bars,Restaurants,Japanese</t>
  </si>
  <si>
    <t>5j2ugUALtjsa2nkV1YGq5Q</t>
  </si>
  <si>
    <t>1641 S Stapley Dr, Ste 103</t>
  </si>
  <si>
    <t>The Carbon Bar</t>
  </si>
  <si>
    <t>Canadian (New),Nightlife,Barbeque,Southern,American (Traditional),Cocktail Bars,Restaurants,Bars</t>
  </si>
  <si>
    <t>fQwB9Z98YEhkJit7c3z51A</t>
  </si>
  <si>
    <t>99 Queen Street E</t>
  </si>
  <si>
    <t>IsN0qEzgAXBjbT3qn6lokA</t>
  </si>
  <si>
    <t>Gluten-Free,Asian Fusion,Chinese,Restaurants</t>
  </si>
  <si>
    <t>qi6uzJEhA9puZM2io46-_A</t>
  </si>
  <si>
    <t>101 S Green Valley Pkwy</t>
  </si>
  <si>
    <t>Binkley's Restaurant</t>
  </si>
  <si>
    <t>Diners,Restaurants,American (New)</t>
  </si>
  <si>
    <t>WSmOu-JNHfVxvisIWAvL9Q</t>
  </si>
  <si>
    <t>6920 E Cave Creek Rd</t>
  </si>
  <si>
    <t>Coastal Taco</t>
  </si>
  <si>
    <t>Bars,Restaurants,Mexican,Nightlife</t>
  </si>
  <si>
    <t>bMSiHjs2fbKbBNPyuTwhHA</t>
  </si>
  <si>
    <t>1146 Old River Rd</t>
  </si>
  <si>
    <t>Pitta Souvli</t>
  </si>
  <si>
    <t>Lsy_RA1xk9qHFLzLNWKBww</t>
  </si>
  <si>
    <t>1940 S Alma School Rd, Ste 5</t>
  </si>
  <si>
    <t>American (Traditional),Restaurants,Seafood</t>
  </si>
  <si>
    <t>JR2ma-JU1CO_xVD_p5-RPw</t>
  </si>
  <si>
    <t>1606 W Baseline Rd</t>
  </si>
  <si>
    <t>Jenni Pho Grill</t>
  </si>
  <si>
    <t>I6qFvR-jVDGqDD_iVG38ng</t>
  </si>
  <si>
    <t>4480 W Spring Mountain Rd</t>
  </si>
  <si>
    <t>Majerle's Sports Grill</t>
  </si>
  <si>
    <t>Sports Bars,Restaurants,American (Traditional),Bars,Nightlife</t>
  </si>
  <si>
    <t>kHpXJ2vciumu2KhNHg0hYA</t>
  </si>
  <si>
    <t>24 N 2nd St</t>
  </si>
  <si>
    <t>Restaurants,American (Traditional),American (New),Fondue,Cafes</t>
  </si>
  <si>
    <t>-9eNGMp8XiygI8t8QFuFWw</t>
  </si>
  <si>
    <t>3626 E Ray Rd</t>
  </si>
  <si>
    <t>Sammy's Restaurant &amp; Bar</t>
  </si>
  <si>
    <t>Gluten-Free,Restaurants,Salad,Tapas Bars,Pizza,Breakfast &amp; Brunch,Tapas/Small Plates</t>
  </si>
  <si>
    <t>caUPXiOxvLGMsorJBtNlhg</t>
  </si>
  <si>
    <t>1501 N Green Valley Pkwy</t>
  </si>
  <si>
    <t>View Wine Bar &amp; Kitchen</t>
  </si>
  <si>
    <t>Wine Bars,Nightlife,Tapas/Small Plates,Restaurants,Bars</t>
  </si>
  <si>
    <t>sf3kp0H13jZYEmS1A8Etcw</t>
  </si>
  <si>
    <t>Rooster's at Southpark</t>
  </si>
  <si>
    <t>American (New),Breakfast &amp; Brunch,Southern,Restaurants</t>
  </si>
  <si>
    <t>trodK1jXLGIn5qjJCooIpQ</t>
  </si>
  <si>
    <t>6601 Morrison Blvd</t>
  </si>
  <si>
    <t>Blossom</t>
  </si>
  <si>
    <t>5OqrwhtZ3mcmUSwLINZTWQ</t>
  </si>
  <si>
    <t>3730 Las Vegas Blvd S</t>
  </si>
  <si>
    <t>SongCook's</t>
  </si>
  <si>
    <t>jCzrbfboRc3D-9_Gr0Wm9w</t>
  </si>
  <si>
    <t>72 Steeles Avenue W, Unit 6</t>
  </si>
  <si>
    <t>VegeWay</t>
  </si>
  <si>
    <t>Fast Food,Burgers,Vegetarian,Sandwiches,Restaurants,Vegan</t>
  </si>
  <si>
    <t>vodCM302JJ_P9yJt1WuH_w</t>
  </si>
  <si>
    <t>7790 S Jones Blvd</t>
  </si>
  <si>
    <t>Alley Cat Oyster Bar</t>
  </si>
  <si>
    <t>American (New),Seafood,Restaurants</t>
  </si>
  <si>
    <t>jmeDvVx3wzCBlTBN7XNb-Q</t>
  </si>
  <si>
    <t>1056 Old River Rd</t>
  </si>
  <si>
    <t>Cafes,Breakfast &amp; Brunch,American (Traditional),Restaurants</t>
  </si>
  <si>
    <t>hH8002bWtOFYtLgarFZBsg</t>
  </si>
  <si>
    <t>9645 N Black Canyon Hwy</t>
  </si>
  <si>
    <t>Zinburger</t>
  </si>
  <si>
    <t>Burgers,Restaurants,American (New)</t>
  </si>
  <si>
    <t>p0mrAI9F5obInFizyfc_0A</t>
  </si>
  <si>
    <t>15257 N Scottsdale Rd, Ste F150</t>
  </si>
  <si>
    <t>Anthony &amp; Marios Broadway Pizzeria</t>
  </si>
  <si>
    <t>Italian,Salad,Restaurants,Pizza</t>
  </si>
  <si>
    <t>iL2-xJ4-eMsJk88PsbivbQ</t>
  </si>
  <si>
    <t>840 S Rancho Dr</t>
  </si>
  <si>
    <t>lKH_cqeaeVpHdsO2dK58OA</t>
  </si>
  <si>
    <t>5655 Centennial Center Blvd, Ste 170</t>
  </si>
  <si>
    <t>Loco Cantina</t>
  </si>
  <si>
    <t>NOfbzTpQ7hrt6ZbJVeXUUw</t>
  </si>
  <si>
    <t>6605 Las Vegas Blvd S</t>
  </si>
  <si>
    <t>Maha's</t>
  </si>
  <si>
    <t>Breakfast &amp; Brunch,Egyptian,Middle Eastern,Vegan,Sandwiches,Restaurants</t>
  </si>
  <si>
    <t>dAmVTQ6ukuLh4UxTmBoRkg</t>
  </si>
  <si>
    <t>226 Greenwood Avenue</t>
  </si>
  <si>
    <t>Dragon Legend</t>
  </si>
  <si>
    <t>Chinese,Dim Sum,Buffets,Restaurants,Specialty Food,Food</t>
  </si>
  <si>
    <t>ae95XSsD37OQfOWF92GjNQ</t>
  </si>
  <si>
    <t>25 Lanark Road</t>
  </si>
  <si>
    <t>Hawaiian,Asian Fusion,Seafood,Japanese,Poke,Restaurants,Sushi Bars,Food</t>
  </si>
  <si>
    <t>9UVkAmyodpaSBm49DBKFNw</t>
  </si>
  <si>
    <t>5655 Centennial Center Blvd, Ste 120</t>
  </si>
  <si>
    <t>Restaurants,Food,Coffee &amp; Tea,Breakfast &amp; Brunch</t>
  </si>
  <si>
    <t>T5nTtSCSRoEYMsZPhF61wg</t>
  </si>
  <si>
    <t>6446 N Durango Dr, Ste 150</t>
  </si>
  <si>
    <t>Pa Pa Chang's</t>
  </si>
  <si>
    <t>Food,Ethnic Food,Specialty Food,Restaurants,Taiwanese,Japanese</t>
  </si>
  <si>
    <t>f3gE6ZZFd7jRBjTVgt-mAg</t>
  </si>
  <si>
    <t>5970 16th Avenue, Unit 110</t>
  </si>
  <si>
    <t>Squid Ink</t>
  </si>
  <si>
    <t>Jw3iaQalS9-1aeXkKh_plA</t>
  </si>
  <si>
    <t>9947 W Happy Valley Pkwy, Ste 109</t>
  </si>
  <si>
    <t>Harvest by Roy Ellamar</t>
  </si>
  <si>
    <t>etid3CozFvEOFcvDwHXsDw</t>
  </si>
  <si>
    <t>Alessia's Ristorante Italiano</t>
  </si>
  <si>
    <t>IXUwuNjy707wJNW2U4sRVg</t>
  </si>
  <si>
    <t>5251 E Brown Rd</t>
  </si>
  <si>
    <t>Leroy Fox</t>
  </si>
  <si>
    <t>Southern,Soul Food,Restaurants,American (New),Sandwiches</t>
  </si>
  <si>
    <t>1FlIbmN4aNJuXsGK0shnfQ</t>
  </si>
  <si>
    <t>705 S Sharon Amity Rd</t>
  </si>
  <si>
    <t>Indian Delhi Palace</t>
  </si>
  <si>
    <t>Pakistani,Buffets,Indian,Restaurants,Event Planning &amp; Services,Party &amp; Event Planning,Venues &amp; Event Spaces</t>
  </si>
  <si>
    <t>02EYqwh47uVxOaOKrnx8SQ</t>
  </si>
  <si>
    <t>5104 East McDowell Rd</t>
  </si>
  <si>
    <t>Sansotei Ramen</t>
  </si>
  <si>
    <t>HTkY1GABYTivk-DKWyrlEw</t>
  </si>
  <si>
    <t>3987 Highway 7 E</t>
  </si>
  <si>
    <t>The Keg Steakhouse + Bar - Mansion</t>
  </si>
  <si>
    <t>Steakhouses,Seafood,Restaurants,Nightlife,Bars</t>
  </si>
  <si>
    <t>tCjlXROlbcaGiBRfU2jaiw</t>
  </si>
  <si>
    <t>515 Jarvis Street</t>
  </si>
  <si>
    <t>Juice 'N' Go</t>
  </si>
  <si>
    <t>Food,Brazilian,Ice Cream &amp; Frozen Yogurt,Restaurants,Juice Bars &amp; Smoothies</t>
  </si>
  <si>
    <t>XBEx2FI2GKmsjs7eWNr7Lw</t>
  </si>
  <si>
    <t>1735 S Rainbow Blvd</t>
  </si>
  <si>
    <t>Prohibition Gastrohouse</t>
  </si>
  <si>
    <t>American (Traditional),Restaurants,Food,Sports Bars,Pubs,Gastropubs,Beer,Wine &amp; Spirits,Nightlife,Bars</t>
  </si>
  <si>
    <t>28adZ4lsuUeVB2aWzohK9g</t>
  </si>
  <si>
    <t>696 Queen Street E</t>
  </si>
  <si>
    <t>Fresh on Bloor</t>
  </si>
  <si>
    <t>Vegetarian,Restaurants</t>
  </si>
  <si>
    <t>326 Bloor Street W</t>
  </si>
  <si>
    <t>800 Degrees Neapolitan Pizzeria</t>
  </si>
  <si>
    <t>hgQOESYp7CF4LnNI90XEiw</t>
  </si>
  <si>
    <t>2535 S Las Vegas Blvd</t>
  </si>
  <si>
    <t>Portofino by Chef Michael LaPlaca</t>
  </si>
  <si>
    <t>Nightlife,Bars,Italian,Restaurants,Wine Bars,Lounges</t>
  </si>
  <si>
    <t>74C1z6cqEdvJVgETTcEodw</t>
  </si>
  <si>
    <t>Colados Coffee &amp; Crepes</t>
  </si>
  <si>
    <t>Coffee &amp; Tea,Restaurants,Creperies,Food</t>
  </si>
  <si>
    <t>JKsYM4eFoRtftDHbEf2j9g</t>
  </si>
  <si>
    <t>10685 W Indian School</t>
  </si>
  <si>
    <t>Pikolo</t>
  </si>
  <si>
    <t>Food,Breakfast &amp; Brunch,Restaurants,Cafes,Coffee &amp; Tea</t>
  </si>
  <si>
    <t>1e7hOSI9GEE-dTxIcA3c0Q</t>
  </si>
  <si>
    <t>3418 B Avenue du Parc</t>
  </si>
  <si>
    <t>Whist Stove &amp; Spirits</t>
  </si>
  <si>
    <t>Restaurants,American (New),Bars,Nightlife,Cocktail Bars,American (Traditional),Gastropubs</t>
  </si>
  <si>
    <t>ByThTA6BEp9b6kEDt4RYTA</t>
  </si>
  <si>
    <t>2235 Village Walk Dr</t>
  </si>
  <si>
    <t>Mexican,Restaurants,Breakfast &amp; Brunch,Cocktail Bars,Bars,Nightlife</t>
  </si>
  <si>
    <t>5KheTjYPu1HcQzQFtm4_vw</t>
  </si>
  <si>
    <t>1812 E Camelback Rd</t>
  </si>
  <si>
    <t>Bink's Midtown</t>
  </si>
  <si>
    <t>xAg2w4pxJURbB2edAg2wMQ</t>
  </si>
  <si>
    <t>2320 E Osborn Rd</t>
  </si>
  <si>
    <t>Ristorante Giuseppe</t>
  </si>
  <si>
    <t>ARWLV46iIa3Dvt1y8-SPpA</t>
  </si>
  <si>
    <t>13610 N Scottsdale Rd, Ste 9</t>
  </si>
  <si>
    <t>110iMPMPEEjFlf8HKVq84g</t>
  </si>
  <si>
    <t>9886 Rea Rd</t>
  </si>
  <si>
    <t>Enoteca Sociale</t>
  </si>
  <si>
    <t>3glVZZh_vyZH1VvPU0307A</t>
  </si>
  <si>
    <t>1288 Dundas St W</t>
  </si>
  <si>
    <t>Wine Bars,Nightlife,Restaurants,Bars,Steakhouses</t>
  </si>
  <si>
    <t>0xyqLvtr0Zbr4G-gML-QmQ</t>
  </si>
  <si>
    <t>905 N 54th St</t>
  </si>
  <si>
    <t>Spokes On Southern</t>
  </si>
  <si>
    <t>Restaurants,Pubs,Food,Beer,Wine &amp; Spirits,Bars,Nightlife,American (New)</t>
  </si>
  <si>
    <t>AZQKMMvX9m1-uTdLPMzK3g</t>
  </si>
  <si>
    <t>1470 E Southern Ave</t>
  </si>
  <si>
    <t>Vintage Brewing Co</t>
  </si>
  <si>
    <t>American (Traditional),Food,Restaurants,Breweries,Bars,Nightlife</t>
  </si>
  <si>
    <t>JEoi9ITPZM58EnZBAubijA</t>
  </si>
  <si>
    <t>674 S Whitney Way</t>
  </si>
  <si>
    <t>Twist by Pierre Gagnaire</t>
  </si>
  <si>
    <t>American (New),Restaurants,Steakhouses,French</t>
  </si>
  <si>
    <t>vLkKorA1gPS97Zj0_WKA0Q</t>
  </si>
  <si>
    <t>{u'romantic': True, u'intimate': False, u'classy': True, u'hipster': False, u'divey': False, u'touristy': False, u'trendy': False, u'upscale': True, u'casual': False}</t>
  </si>
  <si>
    <t>3752 Las Vegas Blvd S</t>
  </si>
  <si>
    <t>Seafood,Bars,Restaurants,Nightlife,American (New),American (Traditional),Wine Bars,Steakhouses</t>
  </si>
  <si>
    <t>npWIa3dIPEV1MTaZNq6AUA</t>
  </si>
  <si>
    <t>7716 Rea Rd</t>
  </si>
  <si>
    <t>Tandoori Times Indian Bistro</t>
  </si>
  <si>
    <t>VdlPZg2NAu8t8GkdbPLecg</t>
  </si>
  <si>
    <t>8140 N Hayden Rd, Ste H115</t>
  </si>
  <si>
    <t>Restaurants,Cajun/Creole,Seafood,Asian Fusion</t>
  </si>
  <si>
    <t>i1Xkm22_96GNVVOXSUoL0A</t>
  </si>
  <si>
    <t>5313 Yonge St</t>
  </si>
  <si>
    <t>Sushi J</t>
  </si>
  <si>
    <t>Restaurants,Japanese,Salad,Sushi Bars</t>
  </si>
  <si>
    <t>ctzH0uqGz6q_o2nuCrAUvA</t>
  </si>
  <si>
    <t>4320 N Miller Rd</t>
  </si>
  <si>
    <t>Cutting Board Filipino Gastropub</t>
  </si>
  <si>
    <t>Filipino,Spanish,Restaurants,Gastropubs</t>
  </si>
  <si>
    <t>QMKgn9p_hRUlumBDAAfWlA</t>
  </si>
  <si>
    <t>2131 Rock Springs Dr</t>
  </si>
  <si>
    <t>Steakhouses,Japanese,Restaurants,Sushi Bars</t>
  </si>
  <si>
    <t>2pV-BNJvTL3f3EiMZlv6_w</t>
  </si>
  <si>
    <t>6572 N Decatur Blvd, Ste 150</t>
  </si>
  <si>
    <t>Mineo's Pizza House</t>
  </si>
  <si>
    <t>Food,Ice Cream &amp; Frozen Yogurt,Pizza,Italian,Desserts,Restaurants</t>
  </si>
  <si>
    <t>RThuRlhMdowhtY8vITEIzQ</t>
  </si>
  <si>
    <t>2128 Murray Ave</t>
  </si>
  <si>
    <t>Bomba Tacos &amp; Rum</t>
  </si>
  <si>
    <t>Latin American,Restaurants,Mexican</t>
  </si>
  <si>
    <t>as_fyujgsdwtV56n31z-Sw</t>
  </si>
  <si>
    <t>19880 Detroit Rd</t>
  </si>
  <si>
    <t>Enoteca San Marco</t>
  </si>
  <si>
    <t>gZBhQmqZy9aIq3HID8Vjkw</t>
  </si>
  <si>
    <t>The Venetian, 3355 Las Vegas Blvd S</t>
  </si>
  <si>
    <t>GOGI</t>
  </si>
  <si>
    <t>Sushi Bars,Restaurants,Food,Korean</t>
  </si>
  <si>
    <t>4s_cPDS_AkLP1fXMJPqB2w</t>
  </si>
  <si>
    <t>2095 N Dobson Rd</t>
  </si>
  <si>
    <t>DeSoto Central Market</t>
  </si>
  <si>
    <t>Venues &amp; Event Spaces,Event Planning &amp; Services,Shopping,Southern,Art Galleries,Asian Fusion,Specialty Food,Food Court,Nightlife,Food,Arts &amp; Entertainment,Restaurants,Delis,American (New),Bars,Grocery</t>
  </si>
  <si>
    <t>a3mJdNVP-ve3l3z9LRJXQQ</t>
  </si>
  <si>
    <t>915 N Central Ave</t>
  </si>
  <si>
    <t>The Burgernator</t>
  </si>
  <si>
    <t>D-8yidw7FLKKQpciKJSd2g</t>
  </si>
  <si>
    <t>269 Augusta Avenue</t>
  </si>
  <si>
    <t>Luciano's Ristorante Italiano</t>
  </si>
  <si>
    <t>bXbCGFk3ZjLcTdQQB-xPyQ</t>
  </si>
  <si>
    <t>1910 South Blvd</t>
  </si>
  <si>
    <t>Kiss the Cook Restaurant</t>
  </si>
  <si>
    <t>Lm61pehc-oyqR6DBAAQNCg</t>
  </si>
  <si>
    <t>4915 W Glendale Ave</t>
  </si>
  <si>
    <t>Cupz N' Crepes</t>
  </si>
  <si>
    <t>Restaurants,Coffee &amp; Tea,Food,Creperies</t>
  </si>
  <si>
    <t>qJf61TR4Jq9Xph5RiXPS9A</t>
  </si>
  <si>
    <t>4232 E Chandler Blvd</t>
  </si>
  <si>
    <t>Morning Star Cafe</t>
  </si>
  <si>
    <t>Caterers,Sandwiches,Restaurants,Event Planning &amp; Services,Breakfast &amp; Brunch</t>
  </si>
  <si>
    <t>X1twjafYxMCpKt2MqvY5Tw</t>
  </si>
  <si>
    <t>1220 W Alameda Dr</t>
  </si>
  <si>
    <t>Thai House - University</t>
  </si>
  <si>
    <t>Restaurants,Nightlife,Thai,Seafood,Bars</t>
  </si>
  <si>
    <t>ZCXjNG1EBFiKKMtR9DOTGg</t>
  </si>
  <si>
    <t>230 E Wt Harris Blvd, Ste B9</t>
  </si>
  <si>
    <t>Restaurants,Seafood,Bars,Nightlife,Steakhouses,Wine Bars</t>
  </si>
  <si>
    <t>9712 W Northern Ave</t>
  </si>
  <si>
    <t>Nightlife,Sandwiches,Bars,Restaurants,American (Traditional),American (New),Sports Bars</t>
  </si>
  <si>
    <t>caGXS6ubNTlv91ZZyoirjQ</t>
  </si>
  <si>
    <t>3803 Forbes Ave</t>
  </si>
  <si>
    <t>0PMKMyfX1j7Nc4esk1RaMg</t>
  </si>
  <si>
    <t>21050 N Tatum Blvd</t>
  </si>
  <si>
    <t>Tum Nak Thai</t>
  </si>
  <si>
    <t>vMnB2Cz3c1Io1IEyeLLVOA</t>
  </si>
  <si>
    <t>2060 S Power Rd, Ste 102</t>
  </si>
  <si>
    <t>Auberge du Pommier</t>
  </si>
  <si>
    <t>9ot8oInkYZTt6wkkGe__vQ</t>
  </si>
  <si>
    <t>{u'romantic': True, u'intimate': False, u'classy': True, u'hipster': False, u'touristy': False, u'trendy': False, u'upscale': False, u'casual': False}</t>
  </si>
  <si>
    <t>4150 Yonge Street</t>
  </si>
  <si>
    <t>Chinese,Restaurants,Seafood,Buffets</t>
  </si>
  <si>
    <t>XJbTtaUgBCXZhhWt1_rYqA</t>
  </si>
  <si>
    <t>3110 N Arizona Ave</t>
  </si>
  <si>
    <t>Dressler's - Charlotte</t>
  </si>
  <si>
    <t>Bars,American (New),Steakhouses,Seafood,Nightlife,Wine Bars,Restaurants</t>
  </si>
  <si>
    <t>QAHqplESgDUGgih45W9J-g</t>
  </si>
  <si>
    <t>1100-E Metropolitan Ave, Ste 125-E</t>
  </si>
  <si>
    <t>Flippin' Good Burgers &amp; Shakes</t>
  </si>
  <si>
    <t>Local Flavor,Food,Desserts,Burgers,Restaurants</t>
  </si>
  <si>
    <t>zK7sltLeRRioqYwgLiWUIA</t>
  </si>
  <si>
    <t>{u'dessert': True, u'latenight': True, u'lunch': True, u'dinner': False, u'brunch': False, u'breakfast': False}</t>
  </si>
  <si>
    <t>505 E Fremont St</t>
  </si>
  <si>
    <t>Sicily's Pizza</t>
  </si>
  <si>
    <t>Italian,Restaurants,Pizza,Chicken Wings</t>
  </si>
  <si>
    <t>i53HvxUdQEMllZ1XmpjjyA</t>
  </si>
  <si>
    <t>3585 S Durango Dr</t>
  </si>
  <si>
    <t>Fiesta Mexicana</t>
  </si>
  <si>
    <t>xEBor41OFpeeKdcCZ2sfMg</t>
  </si>
  <si>
    <t>1733 N Dysart Rd</t>
  </si>
  <si>
    <t>RÃ­ RÃ¡ Irish Pub</t>
  </si>
  <si>
    <t>Restaurants,Bars,Irish,Nightlife,Pubs</t>
  </si>
  <si>
    <t>1_jvFRQjcRVfd9LdOLvI8A</t>
  </si>
  <si>
    <t>208 N Tryon St</t>
  </si>
  <si>
    <t>Dragon Pearl Buffet</t>
  </si>
  <si>
    <t>Buffets,Chinese,Restaurants</t>
  </si>
  <si>
    <t>cPXasVLtq_1gmuSg65TUfQ</t>
  </si>
  <si>
    <t>865 York Mills Road, Unit 2</t>
  </si>
  <si>
    <t>Coffee &amp; Tea,Food,Breakfast &amp; Brunch,Restaurants</t>
  </si>
  <si>
    <t>WvC9K0ZEOTbR7fh-LNe5_A</t>
  </si>
  <si>
    <t>2400 Park Rd</t>
  </si>
  <si>
    <t>O&amp;B Canteen</t>
  </si>
  <si>
    <t>American (New),Sandwiches,Restaurants,Canadian (New),Breakfast &amp; Brunch,Comfort Food</t>
  </si>
  <si>
    <t>2auigv5pF08RjJ8CL1dIVw</t>
  </si>
  <si>
    <t>330 King Street W</t>
  </si>
  <si>
    <t>3nf-a84p8LC41_WAIvJPjg</t>
  </si>
  <si>
    <t>3200 Las Vegas Blvd S, Ste 1540</t>
  </si>
  <si>
    <t>Spicy Tuna Sushi</t>
  </si>
  <si>
    <t>iqQEH6olFhpqwZjFRRFmuA</t>
  </si>
  <si>
    <t>10345 S Eastern Ave, Ste 190</t>
  </si>
  <si>
    <t>Beef 'N Bottle</t>
  </si>
  <si>
    <t>Restaurants,Seafood,Steakhouses</t>
  </si>
  <si>
    <t>1MvR4NJQbHy0i7ME1IoYpw</t>
  </si>
  <si>
    <t>4538 South Blvd</t>
  </si>
  <si>
    <t>Mediterranean,Restaurants,Greek,Vegetarian,American (New)</t>
  </si>
  <si>
    <t>ipFobdM6X_4SNMA9ZBfdAQ</t>
  </si>
  <si>
    <t>1431 E Williams Field Rd, Ste 101</t>
  </si>
  <si>
    <t>zEOfVGv6DeprEzmFYMFhXA</t>
  </si>
  <si>
    <t>521 N Stephanie St</t>
  </si>
  <si>
    <t>Marcellino Ristorante</t>
  </si>
  <si>
    <t>SEH79jbg5Q8cCozCnhqMHA</t>
  </si>
  <si>
    <t>7114 E Stetson Dr</t>
  </si>
  <si>
    <t>xw6G0T2VQZAtta6RcZoAOQ</t>
  </si>
  <si>
    <t>9002 W Sahara Ave</t>
  </si>
  <si>
    <t>Lazy Dog Restaurant &amp; Bar</t>
  </si>
  <si>
    <t>Breakfast &amp; Brunch,Bars,Restaurants,Wine Bars,Cocktail Bars,Nightlife,American (New),Beer Bar</t>
  </si>
  <si>
    <t>rdE9gg0WB7Z8kRytIMSapg</t>
  </si>
  <si>
    <t>6509 Las Vegas Blvd S</t>
  </si>
  <si>
    <t>The Roasting Company</t>
  </si>
  <si>
    <t>Restaurants,Chicken Wings,Southern</t>
  </si>
  <si>
    <t>mOMeDQB8NjdBTTzKtikAYg</t>
  </si>
  <si>
    <t>1601 Montford Dr</t>
  </si>
  <si>
    <t>El Zocalo Mexican Grill</t>
  </si>
  <si>
    <t>36GvUjLg3drdOB3jgpqTOQ</t>
  </si>
  <si>
    <t>28 S San Marcos Pl</t>
  </si>
  <si>
    <t>SakeBomber Sushi &amp; Grill</t>
  </si>
  <si>
    <t>Bars,Restaurants,Sushi Bars,Cocktail Bars,Nightlife,Seafood,Japanese</t>
  </si>
  <si>
    <t>W9NUdpRX7gLXHLM2-NeKeA</t>
  </si>
  <si>
    <t>1705 E Broadway Rd</t>
  </si>
  <si>
    <t>Beach Cafe</t>
  </si>
  <si>
    <t>Breakfast &amp; Brunch,Restaurants,Diners,Burgers</t>
  </si>
  <si>
    <t>atVh8viqTj-sqDJ35tAYVg</t>
  </si>
  <si>
    <t>7750 S Jones Blvd</t>
  </si>
  <si>
    <t>Fern</t>
  </si>
  <si>
    <t>Restaurants,Vegan,Vegetarian</t>
  </si>
  <si>
    <t>CxsN79g8rZoouLwZvr_FVg</t>
  </si>
  <si>
    <t>1419 E Blvd, Ste A</t>
  </si>
  <si>
    <t>Duke's Sports Bar and Grill</t>
  </si>
  <si>
    <t>Sports Bars,American (New),Nightlife,Bars,Restaurants</t>
  </si>
  <si>
    <t>TfcQhrjJco0C_x0KVK7LwA</t>
  </si>
  <si>
    <t>7607 E McDowell Rd</t>
  </si>
  <si>
    <t>Shawarma House</t>
  </si>
  <si>
    <t>ozMd45nXHTCl3mdOwouwlw</t>
  </si>
  <si>
    <t>5861 W Craig Rd, Ste 103</t>
  </si>
  <si>
    <t>Pastel Creperies &amp; Dessert House</t>
  </si>
  <si>
    <t>Restaurants,Food,Desserts,Creperies,Breakfast &amp; Brunch,Coffee &amp; Tea</t>
  </si>
  <si>
    <t>WKOUTdVJS58E178JjhwidQ</t>
  </si>
  <si>
    <t>5417 Yonge Street</t>
  </si>
  <si>
    <t>Restaurants,Sandwiches,Food,American (New),Juice Bars &amp; Smoothies,Breakfast &amp; Brunch</t>
  </si>
  <si>
    <t>b1WGIdd_oSwGYZtC769Shw</t>
  </si>
  <si>
    <t>7010 N Durango Dr, Ste 140</t>
  </si>
  <si>
    <t>Sushi Bars,Restaurants,Japanese,Steakhouses</t>
  </si>
  <si>
    <t>9U4Tqt5SkZKQ6eeH6IPSxQ</t>
  </si>
  <si>
    <t>2051 N Rainbow Blvd, Ste 102</t>
  </si>
  <si>
    <t>Saint Sushi Bar</t>
  </si>
  <si>
    <t>IRIlwpomRvnXvpkeaGaM2A</t>
  </si>
  <si>
    <t>424 Avenue Duluth E</t>
  </si>
  <si>
    <t>Zappone's Italian Bistro</t>
  </si>
  <si>
    <t>Event Planning &amp; Services,Food,Caterers,Seafood,Restaurants,Italian,Sandwiches,Pizza,Beer,Wine &amp; Spirits,Salad</t>
  </si>
  <si>
    <t>93FVxoipAIYG07gisMOQhw</t>
  </si>
  <si>
    <t>1652 N Higley Rd, Ste 103</t>
  </si>
  <si>
    <t>J &amp; G Steakhouse</t>
  </si>
  <si>
    <t>M9gwHW1oIiIqjdT76yOBDA</t>
  </si>
  <si>
    <t>6000 E Camelback Rd</t>
  </si>
  <si>
    <t>Amena Bakery &amp; Deli</t>
  </si>
  <si>
    <t>Mediterranean,Restaurants,Food,Bakeries,Middle Eastern</t>
  </si>
  <si>
    <t>i3mZIwNi1EiJ7-1A8amoyw</t>
  </si>
  <si>
    <t>2101 S Decatur Blvd, Ste 10</t>
  </si>
  <si>
    <t>French Grocery</t>
  </si>
  <si>
    <t>French,Food,Bakeries,Nightlife,Grocery,Breakfast &amp; Brunch,Beer,Wine &amp; Spirits,Specialty Food,Bars,Coffee &amp; Tea,Restaurants,Wine Bars</t>
  </si>
  <si>
    <t>fyJAqmweGm8VXnpU4CWGNw</t>
  </si>
  <si>
    <t>5345 N 7th Ave</t>
  </si>
  <si>
    <t>Sandwiches,Italian,Restaurants,Pizza</t>
  </si>
  <si>
    <t>CElwRv4CtK56NljAuCwepw</t>
  </si>
  <si>
    <t>6855 N 16th St</t>
  </si>
  <si>
    <t>Grumpy's Cafe</t>
  </si>
  <si>
    <t>American (Traditional),Caterers,Breakfast &amp; Brunch,Salad,Event Planning &amp; Services,Restaurants</t>
  </si>
  <si>
    <t>cUwNW5NEua_yMcAx-X2sMg</t>
  </si>
  <si>
    <t>2621 W 14th St</t>
  </si>
  <si>
    <t>Pot Tea Social House</t>
  </si>
  <si>
    <t>Restaurants,Taiwanese,Food,Asian Fusion,Coffee &amp; Tea,Seafood</t>
  </si>
  <si>
    <t>tA5mqEP68qjbTFK9c14D7A</t>
  </si>
  <si>
    <t>7815 S Rainbow Blvd, Ste 102</t>
  </si>
  <si>
    <t>Monti's La Casa Vieja</t>
  </si>
  <si>
    <t>1hkksm102yQY1DyfTPSzmA</t>
  </si>
  <si>
    <t>100 S Mill Ave</t>
  </si>
  <si>
    <t>oX7lSVsg4j7-SrSZVGWVnA</t>
  </si>
  <si>
    <t>20211 N 67th Ave</t>
  </si>
  <si>
    <t>Farm &amp; Craft</t>
  </si>
  <si>
    <t>Vegetarian,Food,Juice Bars &amp; Smoothies,Bars,Restaurants,American (New),Breakfast &amp; Brunch,Gluten-Free,Cocktail Bars,Nightlife</t>
  </si>
  <si>
    <t>orMyWvonOj55yswWf-k72Q</t>
  </si>
  <si>
    <t>4302 N Scottsdale Rd</t>
  </si>
  <si>
    <t>Viet Kitchen</t>
  </si>
  <si>
    <t>lfyg98UFNYMVk18p6LIlkw</t>
  </si>
  <si>
    <t>20235 N Cave Creek Rd</t>
  </si>
  <si>
    <t>DB9BRdu7is0AK1DvcuKlcw</t>
  </si>
  <si>
    <t>9484 W Flamingo Rd, Ste 180</t>
  </si>
  <si>
    <t>JackBeagles</t>
  </si>
  <si>
    <t>Restaurants,American (Traditional),Bars,Nightlife,Pubs,Breakfast &amp; Brunch</t>
  </si>
  <si>
    <t>uGzxwS3Q6QuyFw2ZnDvw0w</t>
  </si>
  <si>
    <t>3213 N Davidson St</t>
  </si>
  <si>
    <t>Zet's Restaurant</t>
  </si>
  <si>
    <t>Restaurants,Diners,Greek</t>
  </si>
  <si>
    <t>0J_NiF5Lb0bFM5v6ZY-uGw</t>
  </si>
  <si>
    <t>6445 Airport Road</t>
  </si>
  <si>
    <t>Maria's Frybread &amp; Mexican Food</t>
  </si>
  <si>
    <t>Restaurants,Mexican,Fast Food</t>
  </si>
  <si>
    <t>Cd2ERofxOeCbCi-0yDs0aw</t>
  </si>
  <si>
    <t>4041 E Thomas Rd, Ste 124</t>
  </si>
  <si>
    <t>Hob Nobs</t>
  </si>
  <si>
    <t>Coffee &amp; Tea,Breakfast &amp; Brunch,Restaurants,Sandwiches,Food,Pizza,Delis,American (New),Cafes</t>
  </si>
  <si>
    <t>wHq1efQVz17338k_aUOX3w</t>
  </si>
  <si>
    <t>149 W McDowell Rd</t>
  </si>
  <si>
    <t>Famous Dave's Bar-B-Que</t>
  </si>
  <si>
    <t>KUOa1acSFn6DkO9jp-sn6A</t>
  </si>
  <si>
    <t>4390 Blue Diamond Rd</t>
  </si>
  <si>
    <t>Hofbrauhaus Cleveland</t>
  </si>
  <si>
    <t>Nightlife,Bars,German,Restaurants</t>
  </si>
  <si>
    <t>eoJfl5vG7X87QhcKb0nt5Q</t>
  </si>
  <si>
    <t>1550 Chester Ave</t>
  </si>
  <si>
    <t>Chinato</t>
  </si>
  <si>
    <t>JkQSLe_rBftbTJdZuQFlSw</t>
  </si>
  <si>
    <t>2079 E 4th St</t>
  </si>
  <si>
    <t>El Carnicero</t>
  </si>
  <si>
    <t>qWi9dNGo9D9I4F9RANc-6g</t>
  </si>
  <si>
    <t>16918 Detroit Ave</t>
  </si>
  <si>
    <t>Shakespeare's Grille &amp; Pub</t>
  </si>
  <si>
    <t>Bars,Gastropubs,British,Restaurants,Nightlife,Pubs</t>
  </si>
  <si>
    <t>vyQD-pu9jFKRXWI9tt16_Q</t>
  </si>
  <si>
    <t>790 Coronado Center Dr, Ste 130</t>
  </si>
  <si>
    <t>Isabel's Amor</t>
  </si>
  <si>
    <t>bQ2uuNkOxgUQRM7Y7RJDXQ</t>
  </si>
  <si>
    <t>1490 E Williams Field Rd, Ste 101</t>
  </si>
  <si>
    <t>Giordano's</t>
  </si>
  <si>
    <t>cxsN3mkioAXuOLKy04QpyA</t>
  </si>
  <si>
    <t>16222 N 83rd Ave</t>
  </si>
  <si>
    <t>Bonchon Chicken</t>
  </si>
  <si>
    <t>Chicken Wings,Korean,Restaurants,Asian Fusion</t>
  </si>
  <si>
    <t>k-tg18rWRibZ4jKpoqhb0Q</t>
  </si>
  <si>
    <t>6455 S Rainbow Blvd, Ste 101</t>
  </si>
  <si>
    <t>Mediterranean,American (New),Restaurants,Vegetarian</t>
  </si>
  <si>
    <t>3x45Q9c5G6VBicedNKrXxQ</t>
  </si>
  <si>
    <t>4921 E Ray Rd, Ste B2</t>
  </si>
  <si>
    <t>Boudreaux's Louisiana Kitchen</t>
  </si>
  <si>
    <t>Restaurants,Cajun/Creole,Breakfast &amp; Brunch</t>
  </si>
  <si>
    <t>QeDkfLmXVguytF3Of9zg-Q</t>
  </si>
  <si>
    <t>501 E 36th St</t>
  </si>
  <si>
    <t>Franktuary</t>
  </si>
  <si>
    <t>Lower Lawrenceville</t>
  </si>
  <si>
    <t>Hot Dogs,Poutineries,Vegetarian,Restaurants</t>
  </si>
  <si>
    <t>4LLNNwkveVoH1m6z_9jLGQ</t>
  </si>
  <si>
    <t>3810 Butler St</t>
  </si>
  <si>
    <t>Bottiglia Cucina &amp; Enoteca</t>
  </si>
  <si>
    <t>Wine Bars,Bars,Restaurants,Italian,Nightlife</t>
  </si>
  <si>
    <t>YILyHegzhy1vlc_LNVfObw</t>
  </si>
  <si>
    <t>2300 Paseo Verde Pkwy</t>
  </si>
  <si>
    <t>Baja Joe's Mexican Cantina</t>
  </si>
  <si>
    <t>Mexican,Latin American,Nightlife,Music Venues,Seafood,Arts &amp; Entertainment,Restaurants</t>
  </si>
  <si>
    <t>oDxvrLYe5SiQKdJlGhheoA</t>
  </si>
  <si>
    <t>1927 N Gilbert Rd, Ste 6</t>
  </si>
  <si>
    <t>Chez Suzette</t>
  </si>
  <si>
    <t>Restaurants,French,Creperies</t>
  </si>
  <si>
    <t>SFnrHuVFSNiondFVUBLJZQ</t>
  </si>
  <si>
    <t>3 Rue Saint-Paul Est</t>
  </si>
  <si>
    <t>Flos</t>
  </si>
  <si>
    <t>Thai,Chinese,Asian Fusion,Restaurants</t>
  </si>
  <si>
    <t>LV9Stq-s3H4dqaTE1Z7rwA</t>
  </si>
  <si>
    <t>16495 N Scottsdale Rd</t>
  </si>
  <si>
    <t>Red Thai</t>
  </si>
  <si>
    <t>Vietnamese,Restaurants,Thai</t>
  </si>
  <si>
    <t>hVcnr0TMi500pJvghwnSOQ</t>
  </si>
  <si>
    <t>Lombardi's Romagna Mia</t>
  </si>
  <si>
    <t>Restaurants,Italian,American (New),American (Traditional),Pizza,Breakfast &amp; Brunch</t>
  </si>
  <si>
    <t>pfmr8R3WH8RXqW0W6D8ffQ</t>
  </si>
  <si>
    <t>50's Diner Omelet House</t>
  </si>
  <si>
    <t>American (Traditional),Diners,Restaurants,Breakfast &amp; Brunch,Burgers,Comfort Food</t>
  </si>
  <si>
    <t>Ipkl7KtlqxCe8bMMkwHwPQ</t>
  </si>
  <si>
    <t>3050 E Desert Inn Rd, Ste 140</t>
  </si>
  <si>
    <t>Gibby's Restaurant</t>
  </si>
  <si>
    <t>ja01cHy1xqUB9DQ1r1OYKQ</t>
  </si>
  <si>
    <t>298 Place d'Youville</t>
  </si>
  <si>
    <t>Kickstand Burgers &amp; Bar</t>
  </si>
  <si>
    <t>Bars,Burgers,Nightlife,Restaurants</t>
  </si>
  <si>
    <t>FKOF8_OMvoPoDHOplDd7tQ</t>
  </si>
  <si>
    <t>1101 Central Ave</t>
  </si>
  <si>
    <t>The Root Cafe</t>
  </si>
  <si>
    <t>Vegetarian,Restaurants,Coffee &amp; Tea,Food,Bakeries</t>
  </si>
  <si>
    <t>_6hReDyVSr94W2WMO1LJLw</t>
  </si>
  <si>
    <t>15118 Detroit Ave</t>
  </si>
  <si>
    <t>Pure Sushi</t>
  </si>
  <si>
    <t>R1oI13c1oNxE91wkjYDeow</t>
  </si>
  <si>
    <t>20567 N Hayden Rd, Ste 100</t>
  </si>
  <si>
    <t>Cantina Laredo</t>
  </si>
  <si>
    <t>Nightlife,Mexican,Bars,Breakfast &amp; Brunch,Restaurants</t>
  </si>
  <si>
    <t>nFR7dDedxRuBeZz_6Cdalg</t>
  </si>
  <si>
    <t>7361 E Frank Lloyd Wright Blvd</t>
  </si>
  <si>
    <t>American (Traditional),Restaurants,Mediterranean,Greek</t>
  </si>
  <si>
    <t>JwyH48vqADWY6HieOMDxgQ</t>
  </si>
  <si>
    <t>525 S Mill Ave</t>
  </si>
  <si>
    <t>Udupi</t>
  </si>
  <si>
    <t>Restaurants,Indian,Vegetarian,Vegan</t>
  </si>
  <si>
    <t>DKusRJUxgsye1cdrlGgQOg</t>
  </si>
  <si>
    <t>1636 N Scottsdale Rd</t>
  </si>
  <si>
    <t>Grape Street Cafe &amp; Wine Bar</t>
  </si>
  <si>
    <t>Sandwiches,Seafood,Nightlife,Restaurants,Bars,American (Traditional),Wine Bars,Italian</t>
  </si>
  <si>
    <t>kgw8nBO9ZMRhukfnJd6bxg</t>
  </si>
  <si>
    <t>2120 Festival Plaza Dr, Ste 160</t>
  </si>
  <si>
    <t>diY31IEunbV8MfDh81FS1A</t>
  </si>
  <si>
    <t>9101 W Sahara Ave</t>
  </si>
  <si>
    <t>Feeney's Restaurant and Bar</t>
  </si>
  <si>
    <t>Nightlife,Restaurants,Steakhouses,Bars,American (Traditional)</t>
  </si>
  <si>
    <t>tcgmfbWugkHI3FRrjlH6lQ</t>
  </si>
  <si>
    <t>6314 N 12th St</t>
  </si>
  <si>
    <t>Presto Cafe</t>
  </si>
  <si>
    <t>Salad,Sandwiches,Restaurants,American (New)</t>
  </si>
  <si>
    <t>7sGcBZwkD4yFLiBLS1WKgA</t>
  </si>
  <si>
    <t>4950 S Rainbow Blvd, Ste 130</t>
  </si>
  <si>
    <t>Girasole Restaurant</t>
  </si>
  <si>
    <t>j54J0Ky4ruVbN_NTJ3daFg</t>
  </si>
  <si>
    <t>733 Copeland St</t>
  </si>
  <si>
    <t>American (Traditional),Nightlife,Sports Bars,Restaurants,Bars</t>
  </si>
  <si>
    <t>UzsXZoePcmt6RWo00qNNAw</t>
  </si>
  <si>
    <t>201 S College St, Ste 100</t>
  </si>
  <si>
    <t>Bars,Nightlife,Chicken Wings,American (Traditional),Restaurants,Sports Bars</t>
  </si>
  <si>
    <t>E67gGK8yOn9kkNzx8FzQKA</t>
  </si>
  <si>
    <t>4280 Hualapi, #108</t>
  </si>
  <si>
    <t>JOEY Don Mills</t>
  </si>
  <si>
    <t>dw2ST-AHUbu2xq0QNfngBA</t>
  </si>
  <si>
    <t>15 O'Neil Road</t>
  </si>
  <si>
    <t>Canadian (New),American (Traditional),Restaurants,Sandwiches,Burgers</t>
  </si>
  <si>
    <t>w1clLiXOo-yLhNjt5jDBCA</t>
  </si>
  <si>
    <t>6986 Financial Drive, Unit 6</t>
  </si>
  <si>
    <t>Gdv3qhsDeQzZ2Ag-Tzq6vA</t>
  </si>
  <si>
    <t>10860 W Charleston Blvd, Ste 190</t>
  </si>
  <si>
    <t>tro-hrljuY1cUAVFYauTlQ</t>
  </si>
  <si>
    <t>4705 S Maryland Pkwy</t>
  </si>
  <si>
    <t>Cheba Hut</t>
  </si>
  <si>
    <t>Sandwiches,Salad,American (Traditional),Restaurants</t>
  </si>
  <si>
    <t>wu5nk3pY1e_ou_Le_U52Sw</t>
  </si>
  <si>
    <t>1710 W Southern Ave</t>
  </si>
  <si>
    <t>O.Noir</t>
  </si>
  <si>
    <t>American (New),Canadian (New),Restaurants</t>
  </si>
  <si>
    <t>uF86ZhygpBEGr3CudNemYA</t>
  </si>
  <si>
    <t>620 Church St</t>
  </si>
  <si>
    <t>Sunnyside Breakfast Lounge</t>
  </si>
  <si>
    <t>wJiC71DNRiUBQAede-qVEw</t>
  </si>
  <si>
    <t>2823 N Power Rd, Ste 101</t>
  </si>
  <si>
    <t>eOl6WS3oAjtGZpcXfv8tlA</t>
  </si>
  <si>
    <t>2040 W Chandler Blvd</t>
  </si>
  <si>
    <t>Il Mulino New York</t>
  </si>
  <si>
    <t>8yiLVWzJyyTEhYE0fVNvlA</t>
  </si>
  <si>
    <t>3500 Las Vegas Blvd S</t>
  </si>
  <si>
    <t>74pWjFssgqyhaVg-YCUo3A</t>
  </si>
  <si>
    <t>TapHouse Kitchen</t>
  </si>
  <si>
    <t>Gastropubs,Restaurants,Gluten-Free,American (New)</t>
  </si>
  <si>
    <t>Mkb7dYT-tBGQPy6tUpWMKA</t>
  </si>
  <si>
    <t>6137 N Scottsdale Rd, Ste 108</t>
  </si>
  <si>
    <t>Restaurants,Gluten-Free,Pizza</t>
  </si>
  <si>
    <t>F0lI9okn4pzmN_iq5UqF7w</t>
  </si>
  <si>
    <t>10965 Lavender Hills Dr, Ste 130</t>
  </si>
  <si>
    <t>_mg5bYknpZgaWSfjQVmrJQ</t>
  </si>
  <si>
    <t>5509 N 7th St</t>
  </si>
  <si>
    <t>Fremont Hotel &amp; Casino</t>
  </si>
  <si>
    <t>Event Planning &amp; Services,Casinos,Hotels &amp; Travel,Hotels,Restaurants,Arts &amp; Entertainment</t>
  </si>
  <si>
    <t>Ey1iEY8yAQG5MEBZPQ_niQ</t>
  </si>
  <si>
    <t>200 Fremont St</t>
  </si>
  <si>
    <t>Eldorado Grill</t>
  </si>
  <si>
    <t>Mexican,Tex-Mex,Restaurants,Breakfast &amp; Brunch</t>
  </si>
  <si>
    <t>Wcw-xq_c89e4AaRsUtkaLw</t>
  </si>
  <si>
    <t>744 Williamson St</t>
  </si>
  <si>
    <t>Sambalatte</t>
  </si>
  <si>
    <t>VWtT4DKxQ4YVRWT88Z5SMA</t>
  </si>
  <si>
    <t>6555 S Jones Blvd, Ste 100</t>
  </si>
  <si>
    <t>The Cutting Board Bakery &amp; CafÃ©</t>
  </si>
  <si>
    <t>Vegan,Coffee &amp; Tea,Food,Pizza,Beer,Wine &amp; Spirits,Bakeries,Restaurants,Gluten-Free,Cafes</t>
  </si>
  <si>
    <t>Jhz-8IqPf_2YUWsbGFyDNA</t>
  </si>
  <si>
    <t>2235 S Power Rd, Ste 116</t>
  </si>
  <si>
    <t>wN2zNgEK-QizEA_NKAHj6Q</t>
  </si>
  <si>
    <t>4921 E Ray Rd, Ste B1</t>
  </si>
  <si>
    <t>Pyramid Cafe</t>
  </si>
  <si>
    <t>Sandwiches,Restaurants,Diners,Burgers</t>
  </si>
  <si>
    <t>ZosrzTfiiPhbURA04AQTUA</t>
  </si>
  <si>
    <t>Il Focolaio</t>
  </si>
  <si>
    <t>gjATEWAllTfxfxhGqJ93sQ</t>
  </si>
  <si>
    <t>1223 Rue du Square-Phillips</t>
  </si>
  <si>
    <t>PSUOncuqfqHulYj_fusthw</t>
  </si>
  <si>
    <t>8390 S Rainbow Blvd</t>
  </si>
  <si>
    <t>Irish Wolfhound</t>
  </si>
  <si>
    <t>Restaurants,Irish,Bars,Irish Pub,Nightlife</t>
  </si>
  <si>
    <t>nnB9aw5tLaYZHgAvwzpPOg</t>
  </si>
  <si>
    <t>16811 N Litchfield Rd</t>
  </si>
  <si>
    <t>TRU Burger Company</t>
  </si>
  <si>
    <t>Burgers,Beer,Wine &amp; Spirits,American (New),Sandwiches,Food,Restaurants</t>
  </si>
  <si>
    <t>Uvq6V0G784vJzYFjLddIgg</t>
  </si>
  <si>
    <t>9828 W Northern Ave</t>
  </si>
  <si>
    <t>Buffalo Chip Saloon &amp; Steakhouse</t>
  </si>
  <si>
    <t>Nightlife,Restaurants,Steakhouses,American (Traditional),Dive Bars,Bars,Barbeque</t>
  </si>
  <si>
    <t>8OeHn9KCbICuRBs_XiDDUA</t>
  </si>
  <si>
    <t>6823 E Cave Creek Rd</t>
  </si>
  <si>
    <t>American (Traditional),Nightlife,Sports Bars,Chicken Wings,Bars,Restaurants</t>
  </si>
  <si>
    <t>FfG8twx5K18y268Gp4dSKA</t>
  </si>
  <si>
    <t>7155 S Rainbow Blvd</t>
  </si>
  <si>
    <t>MeNami</t>
  </si>
  <si>
    <t>Japanese,Nightlife,Restaurants,Bars,Korean,Udon</t>
  </si>
  <si>
    <t>C8_zdU7zGLUK3uC4e5AepQ</t>
  </si>
  <si>
    <t>5469 Yonge Street</t>
  </si>
  <si>
    <t>The Brickyard Downtown</t>
  </si>
  <si>
    <t>Cocktail Bars,Bars,American (New),Nightlife,Restaurants,Pubs</t>
  </si>
  <si>
    <t>CZKHXlDuy3IagC2W881fyA</t>
  </si>
  <si>
    <t>85 W Boston St</t>
  </si>
  <si>
    <t>Del Frisco's Double Eagle Steak House</t>
  </si>
  <si>
    <t>sAXy1yJRLllTm5WrJbJGAA</t>
  </si>
  <si>
    <t>4725 Piedmont Row Dr, Ste 170</t>
  </si>
  <si>
    <t>Ronnie's Cafe</t>
  </si>
  <si>
    <t>woP-omtF0PobX4JxXpZa7Q</t>
  </si>
  <si>
    <t>4323 W Cactus Rd, Ste 3</t>
  </si>
  <si>
    <t>El Furniture Warehouse</t>
  </si>
  <si>
    <t>Gastropubs,Nightlife,Bars,Pubs,American (Traditional),Restaurants</t>
  </si>
  <si>
    <t>bYGn37k0KgleABKMWgjnMw</t>
  </si>
  <si>
    <t>410 Bloor Street W</t>
  </si>
  <si>
    <t>Dante</t>
  </si>
  <si>
    <t>Tremont</t>
  </si>
  <si>
    <t>Nightlife,Italian,Restaurants,Bars,American (New)</t>
  </si>
  <si>
    <t>Ih0f0UyhFufm3C7kR72DSQ</t>
  </si>
  <si>
    <t>Pizzeria Libretto Danforth</t>
  </si>
  <si>
    <t>OIdOJaNS8M624F58XGV3PQ</t>
  </si>
  <si>
    <t>550 Danforth Avenue</t>
  </si>
  <si>
    <t>bKxKPGmkwH-Q-GSbt7chNA</t>
  </si>
  <si>
    <t>Bars,Italian,Restaurants,Nightlife</t>
  </si>
  <si>
    <t>AuIiqDeL65kczmiFSkAWrA</t>
  </si>
  <si>
    <t>4400 Sharon Rd</t>
  </si>
  <si>
    <t>Buffet  Asia</t>
  </si>
  <si>
    <t>Buffets,Restaurants,Japanese,Chinese</t>
  </si>
  <si>
    <t>C74ViML3zx1akYVafLaiXQ</t>
  </si>
  <si>
    <t>9901 Eastern Ave, Ste 110</t>
  </si>
  <si>
    <t>Mr Tofu</t>
  </si>
  <si>
    <t>d1pB6SLzLb-4lFq8y5tEnQ</t>
  </si>
  <si>
    <t>Bonjour Brioche</t>
  </si>
  <si>
    <t>French,Breakfast &amp; Brunch,Restaurants</t>
  </si>
  <si>
    <t>SCklYa_jhihWAcfIn-_chg</t>
  </si>
  <si>
    <t>812 Queen Street E</t>
  </si>
  <si>
    <t>Donburi</t>
  </si>
  <si>
    <t>6ZsiLiSWGK2pgw6t3LfzNQ</t>
  </si>
  <si>
    <t>505 Highway 7 E, Unit 93-95</t>
  </si>
  <si>
    <t>Shabu Grill</t>
  </si>
  <si>
    <t>Restaurants,Food,Do-It-Yourself Food,Japanese,Hot Pot,Asian Fusion</t>
  </si>
  <si>
    <t>PM0A7ZgbxvtbRCj931PbyQ</t>
  </si>
  <si>
    <t>1263 E Silverado Ranch, Ste 106</t>
  </si>
  <si>
    <t>Doh Korean BBQ</t>
  </si>
  <si>
    <t>Korean,Barbeque,Restaurants</t>
  </si>
  <si>
    <t>TW58a4UkMcksdfQ7znUqsA</t>
  </si>
  <si>
    <t>7920 S Rainbow Blvd, Ste 105</t>
  </si>
  <si>
    <t>Diego Mexican Cuisine</t>
  </si>
  <si>
    <t>Mexican,Restaurants,Nightlife</t>
  </si>
  <si>
    <t>vW65SNLam99SyOuVagNuvg</t>
  </si>
  <si>
    <t>3799 Las Vegas Boulevard S</t>
  </si>
  <si>
    <t>Eggspectation</t>
  </si>
  <si>
    <t>Cafes,Breakfast &amp; Brunch,Comfort Food,Restaurants,Burgers</t>
  </si>
  <si>
    <t>BkIZ8UDA23qxnp_kR1Sv8Q</t>
  </si>
  <si>
    <t>190 Sainte-Catherine Ouest</t>
  </si>
  <si>
    <t>Smallman Galley</t>
  </si>
  <si>
    <t>Nightlife,Restaurants,Food,Coffee &amp; Tea,Bars,American (Traditional),American (New)</t>
  </si>
  <si>
    <t>MKYcOZSpMwJK7uwacK13EA</t>
  </si>
  <si>
    <t>54 21st St</t>
  </si>
  <si>
    <t>Thee Pitts Again</t>
  </si>
  <si>
    <t>Restaurants,Food,Barbeque</t>
  </si>
  <si>
    <t>6KqLBLkHw78t33qObWJxpQ</t>
  </si>
  <si>
    <t>5558 W Bell Rd</t>
  </si>
  <si>
    <t>MVPita Mediterranean Grill</t>
  </si>
  <si>
    <t>Restaurants,American (New),Falafel,Mediterranean,Vegetarian,Fast Food,Lebanese,Middle Eastern</t>
  </si>
  <si>
    <t>bI9_dtXS9qN0Gmi7YbRm5g</t>
  </si>
  <si>
    <t>1066 N Power Rd, Ste 103</t>
  </si>
  <si>
    <t>Breakfast &amp; Brunch,Diners,Restaurants,American (Traditional)</t>
  </si>
  <si>
    <t>dp9haMgS5RZ6i1kQq_oS5A</t>
  </si>
  <si>
    <t>20 College Street</t>
  </si>
  <si>
    <t>Banzo</t>
  </si>
  <si>
    <t>Restaurants,Food,Mediterranean,Food Trucks</t>
  </si>
  <si>
    <t>t67GMPZ0cv_ItKlID-JFiQ</t>
  </si>
  <si>
    <t>2105 Sherman Ave</t>
  </si>
  <si>
    <t>Restaurants,Fast Food,Poutineries</t>
  </si>
  <si>
    <t>KS_d3F_eIA6iTo6Wtj2O_w</t>
  </si>
  <si>
    <t>218 Adelaide Street W</t>
  </si>
  <si>
    <t>Alchemy</t>
  </si>
  <si>
    <t>Restaurants,Burgers,American (New)</t>
  </si>
  <si>
    <t>XxnQKE9jTD0bTE3LZ5NOtQ</t>
  </si>
  <si>
    <t>1980 Atwood Ave</t>
  </si>
  <si>
    <t>Siena Italian Authentic Trattoria and Deli</t>
  </si>
  <si>
    <t>Food,Bakeries,Delis,Italian,Restaurants</t>
  </si>
  <si>
    <t>DLJCwHGtbAV31UQ1lnIjlw</t>
  </si>
  <si>
    <t>9500 W Sahara Ave</t>
  </si>
  <si>
    <t>Italian,Restaurants,Pizza,Caterers,Event Planning &amp; Services</t>
  </si>
  <si>
    <t>9IpKGHaPy3hhXo9g5Bt7lg</t>
  </si>
  <si>
    <t>4001 S Decatur Blvd, Ste 39</t>
  </si>
  <si>
    <t>The Keg Steakhouse + Bar</t>
  </si>
  <si>
    <t>Seafood,Bars,Restaurants,Nightlife,Steakhouses</t>
  </si>
  <si>
    <t>sQV-yfhFjeRWnHw66n8qrQ</t>
  </si>
  <si>
    <t>3065 W Chandler Blvd</t>
  </si>
  <si>
    <t>Beer Park</t>
  </si>
  <si>
    <t>Nightlife,Beer Bar,Bars,Sports Bars,Sandwiches,Restaurants,Food Stands,Burgers,Cocktail Bars</t>
  </si>
  <si>
    <t>3655 S Las Vegas Blvd</t>
  </si>
  <si>
    <t>Italian,Sandwiches,Pizza,Restaurants</t>
  </si>
  <si>
    <t>5pMNyj77S1P3rrT69y1pkQ</t>
  </si>
  <si>
    <t>7321 E Shoeman Ln</t>
  </si>
  <si>
    <t>La Maison de Maggie</t>
  </si>
  <si>
    <t>Restaurants,Gluten-Free,French,Creperies,Cafes</t>
  </si>
  <si>
    <t>2B46bRpDh49eDyjXGhL_ZQ</t>
  </si>
  <si>
    <t>3455 S Durango Dr, Ste 112</t>
  </si>
  <si>
    <t>Tim Finnegan's Irish Restaurant and Pub</t>
  </si>
  <si>
    <t>Music Venues,Pubs,Restaurants,Arts &amp; Entertainment,Bars,Irish,Nightlife</t>
  </si>
  <si>
    <t>V9bs-9SqhlryOCLy6vk6gg</t>
  </si>
  <si>
    <t>9201 N 29th Ave</t>
  </si>
  <si>
    <t>Szechwan Palace</t>
  </si>
  <si>
    <t>QdvROupQvDDQIaHrTGNgKA</t>
  </si>
  <si>
    <t>668 N 44th St, Ste 108, Cofco Chinese Cultural Center</t>
  </si>
  <si>
    <t>Coco's Bakery Restaurant</t>
  </si>
  <si>
    <t>Food,Restaurants,Bakeries,American (Traditional)</t>
  </si>
  <si>
    <t>BZSzoBFhkXBUQTx4Cgl5Aw</t>
  </si>
  <si>
    <t>169 E Tropicana Rd</t>
  </si>
  <si>
    <t>The Handlebar Tempe</t>
  </si>
  <si>
    <t>Restaurants,Nightlife,Bars,Beer,Wine &amp; Spirits,Beer Gardens,Food,American (Traditional)</t>
  </si>
  <si>
    <t>E_eIph8IT10Uo06ZdWwoUw</t>
  </si>
  <si>
    <t>American (Traditional),Desserts,Food,American (New),Restaurants</t>
  </si>
  <si>
    <t>dPGs5b0N9MarZjVgQVelGQ</t>
  </si>
  <si>
    <t>16134 North 83rd Avenue</t>
  </si>
  <si>
    <t>Hazelnuts Creperie</t>
  </si>
  <si>
    <t>Cafes,Desserts,Food,Breakfast &amp; Brunch,Creperies,Restaurants</t>
  </si>
  <si>
    <t>pldfvm-zM2VU5m9a-j9cMQ</t>
  </si>
  <si>
    <t>Hussong's Cantina Boca Park</t>
  </si>
  <si>
    <t>Nightlife,Restaurants,Mexican,Vegan,Bars</t>
  </si>
  <si>
    <t>N5CL5HLS6lyltw-OjjBrOw</t>
  </si>
  <si>
    <t>Armadillo Grill</t>
  </si>
  <si>
    <t>Sports Bars,Bars,Nightlife,Restaurants,American (Traditional)</t>
  </si>
  <si>
    <t>VbqtbvvtNOe-YKA61-fSNA</t>
  </si>
  <si>
    <t>1904 E Camelback Rd</t>
  </si>
  <si>
    <t>K O'Donnell's Sports Bar &amp; Grill</t>
  </si>
  <si>
    <t>Pizza,Restaurants,American (Traditional),Chicken Wings,American (New),Bars,Sports Bars,Nightlife</t>
  </si>
  <si>
    <t>wEc4JE2NYQr1RnGjGr4q7w</t>
  </si>
  <si>
    <t>14850 N Northsight Blvd</t>
  </si>
  <si>
    <t>Presti's Bakery</t>
  </si>
  <si>
    <t>Food,Bakeries,Delis,Restaurants,Cafes</t>
  </si>
  <si>
    <t>orrrhqRRUORIzUSxWTveKg</t>
  </si>
  <si>
    <t>12101 Mayfield Rd</t>
  </si>
  <si>
    <t>Sushi-ko</t>
  </si>
  <si>
    <t>Japanese,Teppanyaki,Restaurants,Sushi Bars</t>
  </si>
  <si>
    <t>EZ4TljJvGenxrkM4JsqtZg</t>
  </si>
  <si>
    <t>7101 W Craig Rd</t>
  </si>
  <si>
    <t>Saku Sushi</t>
  </si>
  <si>
    <t>Japanese,Breakfast &amp; Brunch,Restaurants,Sushi Bars</t>
  </si>
  <si>
    <t>hDy-uY7Vy_TZdGBzw59lhA</t>
  </si>
  <si>
    <t>478 Queen Street W</t>
  </si>
  <si>
    <t>Food,Diners,American (New),Restaurants,Sandwiches,Breakfast &amp; Brunch,Juice Bars &amp; Smoothies</t>
  </si>
  <si>
    <t>xk-fOf_M39kDTgzfVgu0Tw</t>
  </si>
  <si>
    <t>150 Las Vegas Blvd N, Ste 160</t>
  </si>
  <si>
    <t>HFEkIohUqGIudgqbHiK1uA</t>
  </si>
  <si>
    <t>5570 Painted Mirage, Ste 140</t>
  </si>
  <si>
    <t>Toros Cantina &amp; Gaming</t>
  </si>
  <si>
    <t>Books,Mags,Music &amp; Video,Restaurants,Mexican,Videos &amp; Video Game Rental,Tapas Bars,American (New),Shopping</t>
  </si>
  <si>
    <t>WlBvw6R1Qe2yIaZp-2ilZA</t>
  </si>
  <si>
    <t>11760 W Charleston Blvd</t>
  </si>
  <si>
    <t>Guru Lukshmi- Authentic South Indian Cuisine</t>
  </si>
  <si>
    <t>LI9sVHgnX-DzFyvWmPDRgA</t>
  </si>
  <si>
    <t>7070 St Barbara Boulevard, Unit 45 &amp; 50</t>
  </si>
  <si>
    <t>Soho Chicken + Whiskey</t>
  </si>
  <si>
    <t>Bars,Breakfast &amp; Brunch,Restaurants,Southern,Nightlife</t>
  </si>
  <si>
    <t>1gQrMs-I8oKg2p-iRxznzQ</t>
  </si>
  <si>
    <t>1889 W 25th St</t>
  </si>
  <si>
    <t>F1PMcEIg-FHZvwhiUoFEgw</t>
  </si>
  <si>
    <t>15147 N Scottsdale Rd, Ste H-135</t>
  </si>
  <si>
    <t>Shiloh Grill</t>
  </si>
  <si>
    <t>American (Traditional),Pubs,Restaurants,Nightlife,Gastropubs,Bars</t>
  </si>
  <si>
    <t>7l-CCyNnvT86GMR5EtYjog</t>
  </si>
  <si>
    <t>123 Shiloh St</t>
  </si>
  <si>
    <t>Heart Sushi</t>
  </si>
  <si>
    <t>Chinese,Japanese,Restaurants,Sushi Bars,Buffets</t>
  </si>
  <si>
    <t>qiRyyRWt6jmAxcoVW0-WHA</t>
  </si>
  <si>
    <t>815 Britannia Road W, Unit 2</t>
  </si>
  <si>
    <t>Country Club</t>
  </si>
  <si>
    <t>Restaurants,Breakfast &amp; Brunch,Steakhouses</t>
  </si>
  <si>
    <t>41b2SLmjLcxTGLVRxASiDA</t>
  </si>
  <si>
    <t>Hot House Restaurant &amp; Bar</t>
  </si>
  <si>
    <t>Italian,Nightlife,Breakfast &amp; Brunch,Cafes,Caterers,Restaurants,Event Planning &amp; Services,Venues &amp; Event Spaces,Bars</t>
  </si>
  <si>
    <t>Orgm9nmcClxnAUva4nOKyA</t>
  </si>
  <si>
    <t>35 Church Street</t>
  </si>
  <si>
    <t>Can't Stop Smokin' BBQ</t>
  </si>
  <si>
    <t>American (Traditional),Restaurants,Barbeque,Beer,Wine &amp; Spirits,Buffets,Grocery,Food</t>
  </si>
  <si>
    <t>cEfE7wuA68LBEH6581osNA</t>
  </si>
  <si>
    <t>7250 W Chandler Blvd</t>
  </si>
  <si>
    <t>Chop Chandler</t>
  </si>
  <si>
    <t>Restaurants,American (New),Steakhouses,Nightlife,Bars</t>
  </si>
  <si>
    <t>TA57efJ1C0acoCx5mtLnJg</t>
  </si>
  <si>
    <t>2625 W Queen Creek Rd</t>
  </si>
  <si>
    <t>Ten-Ichi Japanese Restaurant</t>
  </si>
  <si>
    <t>fKr2Vip-yNCxgJmps-iOTA</t>
  </si>
  <si>
    <t>4810 Sheppard Avenue E, Unit 218</t>
  </si>
  <si>
    <t>Saffron Flavors of India</t>
  </si>
  <si>
    <t>Diners,Indian,Restaurants,Vegetarian</t>
  </si>
  <si>
    <t>t4bBKVXbr8bIN9nEJIobYg</t>
  </si>
  <si>
    <t>4450 N Tenaya Way, Ste 115</t>
  </si>
  <si>
    <t>The Bourbon Street Barrel Room</t>
  </si>
  <si>
    <t>Cajun/Creole,Nightlife,Restaurants,Bars,Seafood</t>
  </si>
  <si>
    <t>OD2dbQTKN7FS01fHzZqqzA</t>
  </si>
  <si>
    <t>2393 Professor Ave</t>
  </si>
  <si>
    <t>American (New),American (Traditional),Beer,Wine &amp; Spirits,Nightlife,Bars,Restaurants,Food,Beer Bar</t>
  </si>
  <si>
    <t>2S6p5ICNswz_EdgcZk76qQ</t>
  </si>
  <si>
    <t>4435 Park Rd</t>
  </si>
  <si>
    <t>Elmer's Tacos</t>
  </si>
  <si>
    <t>oi_jhCtPLj6NULrCe_JllA</t>
  </si>
  <si>
    <t>355 N Arizona Ave</t>
  </si>
  <si>
    <t>Twin Creeks</t>
  </si>
  <si>
    <t>Seafood,Restaurants,American (New),Steakhouses</t>
  </si>
  <si>
    <t>jCR-xC4NqoEajjmstqX8sA</t>
  </si>
  <si>
    <t>Bars,American (Traditional),Pubs,Nightlife,Sports Bars,Restaurants</t>
  </si>
  <si>
    <t>5_MrPFw9E0cMJ1Q0DJFZOQ</t>
  </si>
  <si>
    <t>3545 Las Vegas Blvd, Unit L-26</t>
  </si>
  <si>
    <t>Golden Nugget Buffet</t>
  </si>
  <si>
    <t>M4vh_kzppP1nsxo7hsaVIA</t>
  </si>
  <si>
    <t>129 E Fremont St</t>
  </si>
  <si>
    <t>Restaurants,Sushi Bars,American (New)</t>
  </si>
  <si>
    <t>8BG2u8inkqzCb2tm6YlqDw</t>
  </si>
  <si>
    <t>2224 E Williams Field Rd</t>
  </si>
  <si>
    <t>Kindred Restaurant</t>
  </si>
  <si>
    <t>Cocktail Bars,Restaurants,American (New),Bars,Diners,Nightlife</t>
  </si>
  <si>
    <t>Z_mJYg3vi8cPZHa1J4BALw</t>
  </si>
  <si>
    <t>131 N Main St</t>
  </si>
  <si>
    <t>English's Quintessentially British</t>
  </si>
  <si>
    <t>Restaurants,British,Tea Rooms,Food</t>
  </si>
  <si>
    <t>mShOJ9qFk79KnZq7E8k9hQ</t>
  </si>
  <si>
    <t>Town Square, 6599 Las Vegas Blvd, Ste 210</t>
  </si>
  <si>
    <t>India Masala Bar &amp; Grill</t>
  </si>
  <si>
    <t>Pakistani,Vegan,Indian,Gluten-Free,Restaurants,Buffets</t>
  </si>
  <si>
    <t>yy7pPm_QGVRm6exD__Htug</t>
  </si>
  <si>
    <t>Bareburger</t>
  </si>
  <si>
    <t>Burgers,Salad,American (Traditional),Vegetarian,Breakfast &amp; Brunch,Restaurants</t>
  </si>
  <si>
    <t>e59uNE07Gf-yrIl4rX3KZw</t>
  </si>
  <si>
    <t>111 Dundas Street W</t>
  </si>
  <si>
    <t>Poke Express</t>
  </si>
  <si>
    <t>Breakfast &amp; Brunch,Hawaiian,Restaurants,Food,Poke,Sandwiches</t>
  </si>
  <si>
    <t>RBAcL6hg2yoaTRv0kKUjPA</t>
  </si>
  <si>
    <t>9400 Eastern Ave, Ste 140</t>
  </si>
  <si>
    <t>Foosia</t>
  </si>
  <si>
    <t>Restaurants,Asian Fusion,Food,Do-It-Yourself Food</t>
  </si>
  <si>
    <t>0PFf3RKtDQyHnrdcPo8zMQ</t>
  </si>
  <si>
    <t>13610 N Scottsdale Rd</t>
  </si>
  <si>
    <t>Saba's Mediterranean Kitchen</t>
  </si>
  <si>
    <t>Restaurants,Sandwiches,Greek,Mediterranean</t>
  </si>
  <si>
    <t>len2nrEtgD9bjnoYSyLPjA</t>
  </si>
  <si>
    <t>4747 E Bell Rd</t>
  </si>
  <si>
    <t>Restaurants,Sandwiches,Burgers,American (Traditional)</t>
  </si>
  <si>
    <t>jBs2HmEOkqCvdHNnw3N-og</t>
  </si>
  <si>
    <t>7860 W. Tropical Parkway</t>
  </si>
  <si>
    <t>Holy Chuck</t>
  </si>
  <si>
    <t>67Pa_CtXthgJzXfY8JzLDQ</t>
  </si>
  <si>
    <t>1450 Yonge Street</t>
  </si>
  <si>
    <t>Nakama</t>
  </si>
  <si>
    <t>Japanese,Sushi Bars,Nightlife,Restaurants,Bars,Lounges</t>
  </si>
  <si>
    <t>hDD6-yk1yuuRIvfdtHsISg</t>
  </si>
  <si>
    <t>1611 E Carson St</t>
  </si>
  <si>
    <t>Wichcraft</t>
  </si>
  <si>
    <t>6Wvn57wjSrVX7gJM37CIZw</t>
  </si>
  <si>
    <t>Chilli Chicken House</t>
  </si>
  <si>
    <t>Chinese,Restaurants,Indian</t>
  </si>
  <si>
    <t>0v8icS8wOOgEDiHDCOQkZQ</t>
  </si>
  <si>
    <t>4040 Creditview Road, Unit 25</t>
  </si>
  <si>
    <t>Restaurants,Buffets,Japanese,Sushi Bars</t>
  </si>
  <si>
    <t>m_CqRpEZ2XDH3fp-KFAycQ</t>
  </si>
  <si>
    <t>Paz Cantina</t>
  </si>
  <si>
    <t>3qlqzQrwh8hjBltlgFgsJQ</t>
  </si>
  <si>
    <t>1011 N 3rd St</t>
  </si>
  <si>
    <t>Lang Van Vietnamese</t>
  </si>
  <si>
    <t>KEGLWeFAWXvo0W2LnujhtQ</t>
  </si>
  <si>
    <t>3019 Shamrock Dr</t>
  </si>
  <si>
    <t>Mercurio's</t>
  </si>
  <si>
    <t>Restaurants,Ice Cream &amp; Frozen Yogurt,Food,Pizza,Gelato</t>
  </si>
  <si>
    <t>kwMJ4KfhEcrk9jiMe-S6wQ</t>
  </si>
  <si>
    <t>5523 Walnut St</t>
  </si>
  <si>
    <t>Pop Up Pizza</t>
  </si>
  <si>
    <t>Vegan,Restaurants,Pizza</t>
  </si>
  <si>
    <t>sZsJooAzpKqOvDysphkqpQ</t>
  </si>
  <si>
    <t>1 S Main St</t>
  </si>
  <si>
    <t>American (New),American (Traditional),Sports Bars,Burgers,Caterers,Nightlife,Bars,Restaurants,Event Planning &amp; Services,Pizza</t>
  </si>
  <si>
    <t>iB9By3dVS6BydSUiDHxLyw</t>
  </si>
  <si>
    <t>2121 E Highland Ave</t>
  </si>
  <si>
    <t>Mac Shack</t>
  </si>
  <si>
    <t>Vegan,Restaurants,Italian,Gluten-Free</t>
  </si>
  <si>
    <t>FYRVCh_ctzqY1Yj_6hDk7A</t>
  </si>
  <si>
    <t>8975 W Charleston Blvd, Ste 140</t>
  </si>
  <si>
    <t>IKEA</t>
  </si>
  <si>
    <t>Home &amp; Garden,Restaurants,Home Decor,Furniture Stores,Scandinavian,Kitchen &amp; Bath,Shopping,Baby Gear &amp; Furniture</t>
  </si>
  <si>
    <t>OtSbxxD-WNzlNQlDGpXFSA</t>
  </si>
  <si>
    <t>6500 Ikea Way</t>
  </si>
  <si>
    <t>Loving Hut - Glendale</t>
  </si>
  <si>
    <t>Vegetarian,Food,Vegan,Juice Bars &amp; Smoothies,Restaurants</t>
  </si>
  <si>
    <t>bRZSm_1UQdmU6QWZfO9h6w</t>
  </si>
  <si>
    <t>3515-A W Union Hills Dr</t>
  </si>
  <si>
    <t>Sweet Melissa</t>
  </si>
  <si>
    <t>Diners,Restaurants,Food,Desserts,American (Traditional),Caterers,Event Planning &amp; Services</t>
  </si>
  <si>
    <t>F80c5w4dUF1QoFcJG4JrmQ</t>
  </si>
  <si>
    <t>19337 Detroit Rd</t>
  </si>
  <si>
    <t>Simply Pure by Chef Stacey Dougan</t>
  </si>
  <si>
    <t>6TSpAuUdmo2UEn9emgd8xg</t>
  </si>
  <si>
    <t>707 Fremont St, Ste 1310</t>
  </si>
  <si>
    <t>Restaurants,Salad,Soup,Vegetarian,Buffets</t>
  </si>
  <si>
    <t>mmbXj7CmjGbH-wR3j6cD0w</t>
  </si>
  <si>
    <t>9460 W Flamingo Rd, Ste 100</t>
  </si>
  <si>
    <t>Omoide Noodles &amp; Bowls</t>
  </si>
  <si>
    <t>Restaurants,Noodles,Soup,Ramen,Japanese</t>
  </si>
  <si>
    <t>SzzrUeJGnl_LQAJXMK8wQw</t>
  </si>
  <si>
    <t>7745 S Rainbow Blvd</t>
  </si>
  <si>
    <t>Top of Binion's Steakhouse</t>
  </si>
  <si>
    <t>Bars,Seafood,Nightlife,Steakhouses,Wine Bars,Restaurants,Beer,Wine &amp; Spirits,Food</t>
  </si>
  <si>
    <t>41Kbugm-qmIQTt7unkALYQ</t>
  </si>
  <si>
    <t>Ling &amp; Louie's Asian Bar and Grill</t>
  </si>
  <si>
    <t>Comfort Food,Chinese,Restaurants,Asian Fusion,American (New),Thai</t>
  </si>
  <si>
    <t>SBNucLXc9dQP6VBj__XOmQ</t>
  </si>
  <si>
    <t>9397 E Shea Blvd, Ste 125</t>
  </si>
  <si>
    <t>Udipi Cafe</t>
  </si>
  <si>
    <t>Monroeville</t>
  </si>
  <si>
    <t>-R2kwt0qMnzwEdAfXPvkXg</t>
  </si>
  <si>
    <t>4141 Old William Penn Hwy</t>
  </si>
  <si>
    <t>Full House BBQ</t>
  </si>
  <si>
    <t>Restaurants,Barbeque,Filipino,Asian Fusion,Soup</t>
  </si>
  <si>
    <t>9890 S Maryland Pkwy, Ste 19</t>
  </si>
  <si>
    <t>Danky's Bar-B-Q</t>
  </si>
  <si>
    <t>Barbeque,Restaurants,Desserts,Food,Sandwiches</t>
  </si>
  <si>
    <t>JrEMvvNR1rUVkAMvPPZYkg</t>
  </si>
  <si>
    <t>4727 E Bell Rd, Ste 31</t>
  </si>
  <si>
    <t>Mediterranean,Greek,Restaurants,Middle Eastern</t>
  </si>
  <si>
    <t>q5sa3zjAwIYMAgfPVxOdHw</t>
  </si>
  <si>
    <t>6115 S Fort Apache Rd, Ste A100</t>
  </si>
  <si>
    <t>Billy's BBQ</t>
  </si>
  <si>
    <t>Southern,Soul Food,Restaurants,Barbeque</t>
  </si>
  <si>
    <t>dVQFNgVlnxgitEXDQR7tfA</t>
  </si>
  <si>
    <t>Pizza,Nightlife,Bars,Restaurants,Sandwiches</t>
  </si>
  <si>
    <t>v2tjswIV3e0c8o7_7MwYmg</t>
  </si>
  <si>
    <t>5350 E High St, Ste 115</t>
  </si>
  <si>
    <t>Restaurants,Pizza,Gluten-Free,Italian,Food</t>
  </si>
  <si>
    <t>Zt4ljpwfmBufatNM1zPNcQ</t>
  </si>
  <si>
    <t>440 W Warner Rd</t>
  </si>
  <si>
    <t>Parsley Modern Mediterranean</t>
  </si>
  <si>
    <t>Mediterranean,Middle Eastern,Restaurants,Sandwiches</t>
  </si>
  <si>
    <t>4985 W Tropicana Ave</t>
  </si>
  <si>
    <t>Mickies Dairy Bar</t>
  </si>
  <si>
    <t>uoUa8ugZLrly0bA268IqEg</t>
  </si>
  <si>
    <t>1511 Monroe St</t>
  </si>
  <si>
    <t>HopCat</t>
  </si>
  <si>
    <t>American (Traditional),Nightlife,Beer Bar,Venues &amp; Event Spaces,Event Planning &amp; Services,Pubs,Restaurants,Bars</t>
  </si>
  <si>
    <t>WMpXWa8iiEaDzb4vLTZjcw</t>
  </si>
  <si>
    <t>222 W Gorham St</t>
  </si>
  <si>
    <t>Slickables</t>
  </si>
  <si>
    <t>Food,Ice Cream &amp; Frozen Yogurt,Bakeries,Desserts,Sandwiches,Restaurants</t>
  </si>
  <si>
    <t>3KFWuiz8lla9SospgQn6Yg</t>
  </si>
  <si>
    <t>699 S Mill Ave, Ste 117</t>
  </si>
  <si>
    <t>Flamingo Pizza</t>
  </si>
  <si>
    <t>OFNXLfKbnsh7zV6Iu3EbyA</t>
  </si>
  <si>
    <t>3500 Wynn Rd</t>
  </si>
  <si>
    <t>Nico Heirloom Kitchen</t>
  </si>
  <si>
    <t>Italian,Cocktail Bars,Restaurants,Bars,Breakfast &amp; Brunch,Nightlife</t>
  </si>
  <si>
    <t>iLLzOJLU4tPAN9UUHlyZiQ</t>
  </si>
  <si>
    <t>366 N Gilbert Rd</t>
  </si>
  <si>
    <t>wxzG81ZyWpBje_mU4aFLaw</t>
  </si>
  <si>
    <t>2333 N 7th St</t>
  </si>
  <si>
    <t>Z Tejas</t>
  </si>
  <si>
    <t>Restaurants,American (Traditional),Mexican,Tex-Mex</t>
  </si>
  <si>
    <t>Wnq5to0-jXyh0-_jRZ6VOQ</t>
  </si>
  <si>
    <t>20 W 6th St</t>
  </si>
  <si>
    <t>The Strand</t>
  </si>
  <si>
    <t>iwzVhM5CirzkNS5wTxwZeA</t>
  </si>
  <si>
    <t>2 E Jefferson St, Ste 113</t>
  </si>
  <si>
    <t>Living Kitchen</t>
  </si>
  <si>
    <t>Restaurants,Vegetarian,Vegan,Live/Raw Food</t>
  </si>
  <si>
    <t>R1jJQi2yR44D_2ileqr8kA</t>
  </si>
  <si>
    <t>2000 S Blvd, Ste 300</t>
  </si>
  <si>
    <t>4725 S Maryland Pkwy</t>
  </si>
  <si>
    <t>Morning Glory Cafe</t>
  </si>
  <si>
    <t>8rlTOw0IA1TENURMBJpaXw</t>
  </si>
  <si>
    <t>Istanbul Sofra</t>
  </si>
  <si>
    <t>Mediterranean,Turkish,Restaurants,Greek,Food Delivery Services,Food,Middle Eastern</t>
  </si>
  <si>
    <t>PBmMvDows5HWIqrEVvNfQQ</t>
  </si>
  <si>
    <t>7600 Forbes Ave</t>
  </si>
  <si>
    <t>Jamie's Italian</t>
  </si>
  <si>
    <t>Pizza,Food,Desserts,Restaurants,Italian</t>
  </si>
  <si>
    <t>L3R7y3_tUKQlM9kor4-Ccw</t>
  </si>
  <si>
    <t>3401 Dufferin Street, Unit 20</t>
  </si>
  <si>
    <t>Mad Mex - Shadyside</t>
  </si>
  <si>
    <t>XNWXyFgCGaAwvg9QML2Ypw</t>
  </si>
  <si>
    <t>220 S Highland Ave</t>
  </si>
  <si>
    <t>The Vig McCormick</t>
  </si>
  <si>
    <t>Scottdale</t>
  </si>
  <si>
    <t>American (New),Beer Bar,Restaurants,Food,Gastropubs,Nightlife,Cocktail Bars,Beer,Wine &amp; Spirits,Bars</t>
  </si>
  <si>
    <t>Y3aGrZR8QBlj8C2l7oEvDg</t>
  </si>
  <si>
    <t>7345 N Via Paseo Del Sur</t>
  </si>
  <si>
    <t>Soba</t>
  </si>
  <si>
    <t>Korean,Japanese,Restaurants,Asian Fusion</t>
  </si>
  <si>
    <t>VBhPgceaKWOXT71d3Jp38w</t>
  </si>
  <si>
    <t>5847 Ellsworth Ave</t>
  </si>
  <si>
    <t>Spoon</t>
  </si>
  <si>
    <t>CZKkoMlqu0N0zCFK-3T_Fg</t>
  </si>
  <si>
    <t>134 S Highland Ave</t>
  </si>
  <si>
    <t>Tram's Kitchen</t>
  </si>
  <si>
    <t>RYBGhnFtyZGjlREEfcRFrg</t>
  </si>
  <si>
    <t>4050 Penn Ave</t>
  </si>
  <si>
    <t>Greenberg's Deli</t>
  </si>
  <si>
    <t>Restaurants,Pizza,Sandwiches,Delis</t>
  </si>
  <si>
    <t>I4Nr-MVc26qWr08-S3Q1ow</t>
  </si>
  <si>
    <t>Gaati Thai Kitchen</t>
  </si>
  <si>
    <t>fknU3sWplCBn26b6HwJ1kQ</t>
  </si>
  <si>
    <t>10545 S Eastern Ave, Ste 100</t>
  </si>
  <si>
    <t>ZvtELJTUOh0yRrPxyyiakQ</t>
  </si>
  <si>
    <t>1475 W Elliot Rd</t>
  </si>
  <si>
    <t>Blue Wasabi Sushi &amp; Martini Bar</t>
  </si>
  <si>
    <t>BncSpY3IPix5s-4SOHCtLQ</t>
  </si>
  <si>
    <t>2080 E Williams Field Rd</t>
  </si>
  <si>
    <t>Los Sombreros</t>
  </si>
  <si>
    <t>z4K95Y4P5nMrtJiDtXWDYA</t>
  </si>
  <si>
    <t>2534 N Scottsdale Rd</t>
  </si>
  <si>
    <t>Killer Shrimp</t>
  </si>
  <si>
    <t>Nightlife,Restaurants,American (New),Seafood,Bars</t>
  </si>
  <si>
    <t>0qPNeqLuKE88rKbIbSZDpg</t>
  </si>
  <si>
    <t>6605 S Las Vegas Blvd, Ste 145A</t>
  </si>
  <si>
    <t>Reign Of Thai</t>
  </si>
  <si>
    <t>Thai,Buffets,Salad,Seafood,Restaurants</t>
  </si>
  <si>
    <t>rnvsL0oFZpzpO61GXqBF6g</t>
  </si>
  <si>
    <t>12032 Cave Creek Rd</t>
  </si>
  <si>
    <t>Sala Thai</t>
  </si>
  <si>
    <t>Salad,Restaurants,Thai,Barbeque</t>
  </si>
  <si>
    <t>5DT2qxCkXxUKW7z_4kOXmA</t>
  </si>
  <si>
    <t>10880 N 32nd St, Ste 29</t>
  </si>
  <si>
    <t>Jaburritos Sushi Burritos</t>
  </si>
  <si>
    <t>Sushi Bars,Asian Fusion,Restaurants,Mexican</t>
  </si>
  <si>
    <t>YkOCo5ipV2he2WXIAlZb-A</t>
  </si>
  <si>
    <t>6090 S Rainbow Blvd, Ste 2</t>
  </si>
  <si>
    <t>Sassafraz</t>
  </si>
  <si>
    <t>Wedding Planning,Party &amp; Event Planning,Venues &amp; Event Spaces,Restaurants,Event Planning &amp; Services,French,Caterers</t>
  </si>
  <si>
    <t>O66Zy8Y13VBm72ZDhS4fIg</t>
  </si>
  <si>
    <t>100 Cumberland Street</t>
  </si>
  <si>
    <t>Buk Chang Dong Soon Tofu</t>
  </si>
  <si>
    <t>iMoFE2g4kDG4FfKLJvk3Jw</t>
  </si>
  <si>
    <t>5445 Yonge Street</t>
  </si>
  <si>
    <t>Seamus McCaffrey's</t>
  </si>
  <si>
    <t>Restaurants,Bars,Nightlife,Irish,Irish Pub,Pubs,Arts &amp; Entertainment,Music Venues</t>
  </si>
  <si>
    <t>_sOni_t0FvAQuUDBEGe3Gg</t>
  </si>
  <si>
    <t>18 W Monroe St</t>
  </si>
  <si>
    <t>Green Corner Restaurant</t>
  </si>
  <si>
    <t>Mediterranean,Sandwiches,Halal,Arabian,Salad,Restaurants</t>
  </si>
  <si>
    <t>16d3BlncEyCTzb0GxXrBXQ</t>
  </si>
  <si>
    <t>1038 W Southern Ave, Ste 1</t>
  </si>
  <si>
    <t>American (New),Fondue,Restaurants</t>
  </si>
  <si>
    <t>kUTusjnUPVZUgUJc2GuWuA</t>
  </si>
  <si>
    <t>8260 N Hayden Rd</t>
  </si>
  <si>
    <t>Salad,Buffets,Restaurants,Soup,Vegetarian</t>
  </si>
  <si>
    <t>PFZttUCEfHHjNnM-qzWQEQ</t>
  </si>
  <si>
    <t>375 N Stephanie St</t>
  </si>
  <si>
    <t>Yunnan Garden</t>
  </si>
  <si>
    <t>Szechuan,Restaurants,Chinese,Noodles</t>
  </si>
  <si>
    <t>dVhGY-mNwTWQzK01Zxuclw</t>
  </si>
  <si>
    <t>3934 Schiff Dr</t>
  </si>
  <si>
    <t>SCADDABUSH Italian Kitchen &amp; Bar</t>
  </si>
  <si>
    <t>Missisauga</t>
  </si>
  <si>
    <t>Nightlife,Italian,Restaurants,Wine Bars,Beer,Wine &amp; Spirits,Bars,Food</t>
  </si>
  <si>
    <t>MrmwDgMlL2GtthlAZsJwNQ</t>
  </si>
  <si>
    <t>209 Rathburn Road W</t>
  </si>
  <si>
    <t>Popo's Fiesta Del Sol Mexican Food</t>
  </si>
  <si>
    <t>1-EjdZhVZFuNG6ReBS0rvQ</t>
  </si>
  <si>
    <t>17037 N 59th Ave</t>
  </si>
  <si>
    <t>MTO CafÃ©</t>
  </si>
  <si>
    <t>Breakfast &amp; Brunch,American (New),Restaurants,Diners</t>
  </si>
  <si>
    <t>PJPO9AYkt__t4kSWdSWnfw</t>
  </si>
  <si>
    <t>10970 Rosemary Park Dr, Ste 100</t>
  </si>
  <si>
    <t>Krua Thai Cuisine</t>
  </si>
  <si>
    <t>Food,Restaurants,Desserts,Thai</t>
  </si>
  <si>
    <t>63bHLJUomC22Xdm3IjgBtw</t>
  </si>
  <si>
    <t>1510 E Bell Rd, Ste A100</t>
  </si>
  <si>
    <t>Zipp's Sports Grill</t>
  </si>
  <si>
    <t>Sports Bars,Nightlife,Restaurants,Bars,American (Traditional),Burgers</t>
  </si>
  <si>
    <t>6sKaAF8WhWyyCjfZr2Rfsg</t>
  </si>
  <si>
    <t>7551 E Camelback Rd</t>
  </si>
  <si>
    <t>Layla Grill &amp; Hookah</t>
  </si>
  <si>
    <t>Ethnic Food,Mediterranean,Specialty Food,Nightlife,Restaurants,Bars,Food,Lounges,Hookah Bars</t>
  </si>
  <si>
    <t>Bhj4G0ArZqRvz9DprbNX3A</t>
  </si>
  <si>
    <t>8665 W Flamingo Rd, Ste 107</t>
  </si>
  <si>
    <t>FabergÃ©</t>
  </si>
  <si>
    <t>Creperies,Restaurants,Breakfast &amp; Brunch,Burgers</t>
  </si>
  <si>
    <t>kKY726bQREexYHHNLK1H7g</t>
  </si>
  <si>
    <t>25 Avenue Fairmount O</t>
  </si>
  <si>
    <t>Phat Burrito</t>
  </si>
  <si>
    <t>cwCLcQns_SSExsBCzWNQDA</t>
  </si>
  <si>
    <t>1537 Camden Rd</t>
  </si>
  <si>
    <t>RsREl3LkFGiwbt3kGIX4Eg</t>
  </si>
  <si>
    <t>2824 N Central Ave</t>
  </si>
  <si>
    <t>Carvalho's Brazilian Kitchen</t>
  </si>
  <si>
    <t>Brazilian,Sandwiches,Salad,Restaurants,Latin American,Steakhouses</t>
  </si>
  <si>
    <t>nrwKiDMr4odCkjx78e5IfQ</t>
  </si>
  <si>
    <t>23623 N Scottsdale Rd, Ste D7</t>
  </si>
  <si>
    <t>Mark's Cafe</t>
  </si>
  <si>
    <t>fBxDUu5ftmNHbbX5qD_FcA</t>
  </si>
  <si>
    <t>6340 S Rural Rd, Ste 120</t>
  </si>
  <si>
    <t>Pubs,Nightlife,Sandwiches,Pizza,American (Traditional),American (New),Restaurants,Bars</t>
  </si>
  <si>
    <t>Abm-1HRGPyevBtnC3Rpxag</t>
  </si>
  <si>
    <t>401 N Tryon St, Ste 100</t>
  </si>
  <si>
    <t>Pho Vietnamese Cuisine</t>
  </si>
  <si>
    <t>eavP59x5DOpGwVFhxbG4Cg</t>
  </si>
  <si>
    <t>FEZ</t>
  </si>
  <si>
    <t>aKFA85Miwb96A0IAS3mRgQ</t>
  </si>
  <si>
    <t>105 W Portland St</t>
  </si>
  <si>
    <t>State 48 Brewery</t>
  </si>
  <si>
    <t>Gastropubs,Bars,Restaurants,Pubs,Nightlife,Pizza,American (New),Food,Breweries,Fish &amp; Chips</t>
  </si>
  <si>
    <t>CvonRhKDJaH155xhtpz_iw</t>
  </si>
  <si>
    <t>Teppan Bento</t>
  </si>
  <si>
    <t>Asian Fusion,Teppanyaki,Restaurants,Japanese</t>
  </si>
  <si>
    <t>w6zW6gIyg1sI5V6Wag_SYg</t>
  </si>
  <si>
    <t>467 E Silverado Ranch, Unit 125</t>
  </si>
  <si>
    <t>Vince Neil's Tatuado EAT DRINK PARTY</t>
  </si>
  <si>
    <t>American (New),Bars,Restaurants,Food,Breakfast &amp; Brunch,Sports Bars,Beer,Wine &amp; Spirits,American (Traditional),Nightlife</t>
  </si>
  <si>
    <t>nJcyfIRGbI31EGLzillWYg</t>
  </si>
  <si>
    <t>2880 S Las Vegas Blvd</t>
  </si>
  <si>
    <t>Harvey American Public House</t>
  </si>
  <si>
    <t>Italian,Restaurants,American (New),Pubs,Bars,Nightlife</t>
  </si>
  <si>
    <t>FmraE2CWt65VRnEqCAqNEg</t>
  </si>
  <si>
    <t>1524 E Williams Field Rd, Ste 101</t>
  </si>
  <si>
    <t>umxki_So2--o08q9bkXK6Q</t>
  </si>
  <si>
    <t>7325 Frank Lloyd Wright Blvd</t>
  </si>
  <si>
    <t>Big View Diner</t>
  </si>
  <si>
    <t>Diners,Breakfast &amp; Brunch,Beer,Wine &amp; Spirits,Bakeries,Food,American (Traditional),Restaurants</t>
  </si>
  <si>
    <t>AY4qBdRtkShnjiPTdlxw_A</t>
  </si>
  <si>
    <t>{u'dessert': True, u'latenight': False, u'lunch': True, u'dinner': True, u'brunch': False, u'breakfast': True}</t>
  </si>
  <si>
    <t>16637 Lancaster Hwy</t>
  </si>
  <si>
    <t>Dragon Noodle Co.</t>
  </si>
  <si>
    <t>5VXlHFrYZZzj7zfZEsz5nQ</t>
  </si>
  <si>
    <t>Verde Mexican Kitchen &amp; Cantina</t>
  </si>
  <si>
    <t>b8ublvizuqIw3Ib8pK4fDw</t>
  </si>
  <si>
    <t>5491 Penn Ave</t>
  </si>
  <si>
    <t>New York Flavor</t>
  </si>
  <si>
    <t>Delis,Sandwiches,Burgers,Breakfast &amp; Brunch,Restaurants</t>
  </si>
  <si>
    <t>HquzxaAEIBBV4-T4xFhJyw</t>
  </si>
  <si>
    <t>15170 W Bell Rd, Ste 2-103</t>
  </si>
  <si>
    <t>Pusadee's Garden</t>
  </si>
  <si>
    <t>uO_OX2DXmzo2c72YpbXe1A</t>
  </si>
  <si>
    <t>5321 Butler St</t>
  </si>
  <si>
    <t>Singing Pandas Asian Restaurant &amp; Bar</t>
  </si>
  <si>
    <t>Asian Fusion,Nightlife,Restaurants,Bars,Chinese</t>
  </si>
  <si>
    <t>bWucOPNoIjd8ECdiDyVq9Q</t>
  </si>
  <si>
    <t>757 E Chandler Blvd</t>
  </si>
  <si>
    <t>Lazy Joe's Fish &amp; Chips</t>
  </si>
  <si>
    <t>Gluten-Free,Restaurants,Fish &amp; Chips,Seafood,Mediterranean</t>
  </si>
  <si>
    <t>UAMTM6LMA2on079oBMFBPQ</t>
  </si>
  <si>
    <t>7835 S Rainbow Blvd, Ste 22</t>
  </si>
  <si>
    <t>Banh Mi Bistro Vietnamese Eatery</t>
  </si>
  <si>
    <t>Sandwiches,Food,Bubble Tea,Vietnamese,Noodles,Restaurants</t>
  </si>
  <si>
    <t>iZMdwe0xebE3rF0x3LOr4w</t>
  </si>
  <si>
    <t>2340 W Bell Rd, Ste 110</t>
  </si>
  <si>
    <t>Ramen KoBo</t>
  </si>
  <si>
    <t>Japanese,Noodles,Ramen,Restaurants</t>
  </si>
  <si>
    <t>5xdKUuu4DbJ71KGbwRXfFg</t>
  </si>
  <si>
    <t>7040 S Durango Dr</t>
  </si>
  <si>
    <t>Anzios Italian Restaurant</t>
  </si>
  <si>
    <t>JBrBsKpw0bbXK5nlrXVOYQ</t>
  </si>
  <si>
    <t>12418 N 28th Dr</t>
  </si>
  <si>
    <t>Yanni's Greek Grill</t>
  </si>
  <si>
    <t>Food,Restaurants,Ethnic Food,Greek,Specialty Food</t>
  </si>
  <si>
    <t>UK2Onb024Azao0DrTHSvhg</t>
  </si>
  <si>
    <t>9620 S Las Vegas Blvd, Ste E-7</t>
  </si>
  <si>
    <t>The Loose Moose</t>
  </si>
  <si>
    <t>Arts &amp; Entertainment,Canadian (New),Restaurants,Bars,Gastropubs,American (Traditional),Sports Bars,Nightlife</t>
  </si>
  <si>
    <t>4MQaqhBUJCpghGukSWNq7w</t>
  </si>
  <si>
    <t>146 Front Street West</t>
  </si>
  <si>
    <t>Restaurants,Gluten-Free,Pizza,Salad</t>
  </si>
  <si>
    <t>gHoP4eJimaMltfUlp6EP4Q</t>
  </si>
  <si>
    <t>6500 W Sahara Ave</t>
  </si>
  <si>
    <t>Naked City Pizza On Paradise</t>
  </si>
  <si>
    <t>Pizza,Italian,Chicken Wings,Restaurants,Sandwiches</t>
  </si>
  <si>
    <t>HyKxWC9PrqlODjO-CBCIZA</t>
  </si>
  <si>
    <t>4608 Paradise Rd</t>
  </si>
  <si>
    <t>Rito's Mexican Food</t>
  </si>
  <si>
    <t>ST66dWiUqYnvrD7zT4QBNw</t>
  </si>
  <si>
    <t>15643 N Reems Rd</t>
  </si>
  <si>
    <t>SOLO Trattoria</t>
  </si>
  <si>
    <t>Restaurants,Food,Specialty Food,Pizza,Beer,Wine &amp; Spirits,Italian</t>
  </si>
  <si>
    <t>cOWXtCz7F9GQhPIks8gm6Q</t>
  </si>
  <si>
    <t>2501 E Camelback Rd, Ste 24</t>
  </si>
  <si>
    <t>Worth Takeaway</t>
  </si>
  <si>
    <t>Restaurants,American (Traditional),Sandwiches,Breakfast &amp; Brunch</t>
  </si>
  <si>
    <t>SSCH4Z2gw-hh2KZy7aH4qw</t>
  </si>
  <si>
    <t>218 W Main St</t>
  </si>
  <si>
    <t>Valle Luna</t>
  </si>
  <si>
    <t>Sports Bars,Bars,Mexican,Restaurants,Nightlife</t>
  </si>
  <si>
    <t>zbrFk-4ejesAJD8EwcdHxg</t>
  </si>
  <si>
    <t>16048 N Cave Creek Rd</t>
  </si>
  <si>
    <t>Cafe Crepe</t>
  </si>
  <si>
    <t>Food,Restaurants,Coffee &amp; Tea,Creperies,Breakfast &amp; Brunch</t>
  </si>
  <si>
    <t>lyIHmlIK7PKwQeGyR8svJQ</t>
  </si>
  <si>
    <t>246 Queen Street W</t>
  </si>
  <si>
    <t>Luke's Lobster Las Vegas</t>
  </si>
  <si>
    <t>eh127ASMZstrELE0K0XADw</t>
  </si>
  <si>
    <t>The Buffet at Excalibur</t>
  </si>
  <si>
    <t>Buffets,Breakfast &amp; Brunch,Restaurants</t>
  </si>
  <si>
    <t>H-WYHSzXPWS9Avj0W6SRpg</t>
  </si>
  <si>
    <t>Excalibur Hotel And Casino, 3850 S Las Vegas Blvd</t>
  </si>
  <si>
    <t>Illumilatte Brew Society</t>
  </si>
  <si>
    <t>Coffee &amp; Tea,Bakeries,Restaurants,Shopping,Cafes,Food,Arts &amp; Entertainment,Art Galleries</t>
  </si>
  <si>
    <t>HaWU8ICNtjIkCN_ZNrx1hw</t>
  </si>
  <si>
    <t>6825 W Russell Rd, Ste 155</t>
  </si>
  <si>
    <t>The Brew Kettle</t>
  </si>
  <si>
    <t>American (Traditional),Restaurants,Food,Bars,Breweries,Nightlife,Pubs</t>
  </si>
  <si>
    <t>e_Nf4zAA1KZq80aoy3v8Ng</t>
  </si>
  <si>
    <t>8377 Pearl Rd</t>
  </si>
  <si>
    <t>Restaurants,Steakhouses,Bars,American (New),American (Traditional),Burgers,Nightlife</t>
  </si>
  <si>
    <t>fCJrZIzz85_8Uhf072QVnA</t>
  </si>
  <si>
    <t>8787 N Scottsdale Rd</t>
  </si>
  <si>
    <t>Tex Tubb's Taco Palace</t>
  </si>
  <si>
    <t>aWYWNfHuQJyRwDHaHq8X1w</t>
  </si>
  <si>
    <t>2009 Atwood Ave</t>
  </si>
  <si>
    <t>Hair of the Dog</t>
  </si>
  <si>
    <t>Restaurants,Bars,Comfort Food,Breakfast &amp; Brunch,Pubs,Nightlife</t>
  </si>
  <si>
    <t>9tfw-OEfpF0qC2hSzRks6g</t>
  </si>
  <si>
    <t>425 Church Street</t>
  </si>
  <si>
    <t>Sushi Moto</t>
  </si>
  <si>
    <t>Bars,Wine Bars,Sushi Bars,Restaurants,Nightlife</t>
  </si>
  <si>
    <t>GTwQgfi8DN23D9fMURYUdw</t>
  </si>
  <si>
    <t>4901 Yonge Street</t>
  </si>
  <si>
    <t>Restaurants,Arts &amp; Entertainment,Arcades,American (Traditional)</t>
  </si>
  <si>
    <t>ZhjU0FkCIaG43F83TwSN8w</t>
  </si>
  <si>
    <t>Salt of the Earth</t>
  </si>
  <si>
    <t>American (New),Restaurants,American (Traditional)</t>
  </si>
  <si>
    <t>e2zO5THDYoDOcyXcWnQv5w</t>
  </si>
  <si>
    <t>5523 Penn Ave</t>
  </si>
  <si>
    <t>Organ Stop Pizza</t>
  </si>
  <si>
    <t>Music Venues,Arts &amp; Entertainment,Pizza,Restaurants,Sandwiches,Nightlife</t>
  </si>
  <si>
    <t>yF9G4dJAm94pfnEWzPtPYQ</t>
  </si>
  <si>
    <t>1149 E Southern Ave</t>
  </si>
  <si>
    <t>Restaurants,Sushi Bars,American (Traditional)</t>
  </si>
  <si>
    <t>67X6JB3kvZ2B_p8pucgNXA</t>
  </si>
  <si>
    <t>5310 E High St, Ste 101</t>
  </si>
  <si>
    <t>Big Grove Tavern</t>
  </si>
  <si>
    <t>Gastropubs,American (New),Restaurants,Pubs,Nightlife,Bars,Cocktail Bars,Breakfast &amp; Brunch</t>
  </si>
  <si>
    <t>dn9lwYUxmhs_mLKPu7L25Q</t>
  </si>
  <si>
    <t>1 E Main St, Ste 101</t>
  </si>
  <si>
    <t>coBLz73uWQp1gbMQGkvM3g</t>
  </si>
  <si>
    <t>9719 W Flamingo Rd</t>
  </si>
  <si>
    <t>Bradbury's</t>
  </si>
  <si>
    <t>Restaurants,Creperies,Food,Coffee &amp; Tea</t>
  </si>
  <si>
    <t>0ETtpZSd6f7q_-o-7gutPg</t>
  </si>
  <si>
    <t>127 N Hamilton St</t>
  </si>
  <si>
    <t>Roy's Restaurant</t>
  </si>
  <si>
    <t>Hawaiian,Sushi Bars,Asian Fusion,Restaurants,Seafood,Steakhouses</t>
  </si>
  <si>
    <t>Bkkwt8E9MHvgCHn4lUFtow</t>
  </si>
  <si>
    <t>5350 E Marriott Dr</t>
  </si>
  <si>
    <t>My Pie Pizza</t>
  </si>
  <si>
    <t>Fast Food,Italian,Restaurants,Pizza,Salad</t>
  </si>
  <si>
    <t>PJVjfGtVc71M0XlUr83teQ</t>
  </si>
  <si>
    <t>12601 N Tatum Blvd</t>
  </si>
  <si>
    <t>Bars,Restaurants,Sandwiches,Gluten-Free,Salad,Nightlife,Wine Bars,American (New)</t>
  </si>
  <si>
    <t>t61eGISz7qMOxEe7o3vwEw</t>
  </si>
  <si>
    <t>9845 S Priest Dr</t>
  </si>
  <si>
    <t>Seven Saints</t>
  </si>
  <si>
    <t>Nightlife,Restaurants,Burgers,Pubs,Bars,Lounges,American (Traditional)</t>
  </si>
  <si>
    <t>L2c-qKZWumCmOCR-dqBLrg</t>
  </si>
  <si>
    <t>32 E Chester St</t>
  </si>
  <si>
    <t>Tamari</t>
  </si>
  <si>
    <t>Restaurants,Sushi Bars,Tapas Bars,Latin American</t>
  </si>
  <si>
    <t>5kUA_k-ua1wO68jZ1Yo74Q</t>
  </si>
  <si>
    <t>MarchÃ© Restaurant</t>
  </si>
  <si>
    <t>Creperies,Canadian (New),American (New),Restaurants,Tapas/Small Plates,Cafes,Modern European</t>
  </si>
  <si>
    <t>WeKF3N1MK0eJQmZdxPL9pQ</t>
  </si>
  <si>
    <t>Samba</t>
  </si>
  <si>
    <t>Brazilian,Restaurants,Food,Steakhouses,Beer,Wine &amp; Spirits</t>
  </si>
  <si>
    <t>yKPY_6w7HNb0QhA3DcxvPw</t>
  </si>
  <si>
    <t>Ginseng Korean BBQ II</t>
  </si>
  <si>
    <t>Barbeque,Korean,Restaurants</t>
  </si>
  <si>
    <t>EkuSy_kM8dpGrlb2pTxCBw</t>
  </si>
  <si>
    <t>3765 S Las Vegas Blvd</t>
  </si>
  <si>
    <t>KJ Kitchen</t>
  </si>
  <si>
    <t>u3nwislXMKKwkpHAXAArbQ</t>
  </si>
  <si>
    <t>5960 Spring Mountain Rd</t>
  </si>
  <si>
    <t>La Santisima</t>
  </si>
  <si>
    <t>Mexican,Nightlife,Restaurants,Bars,Breakfast &amp; Brunch,Food,Vegan,Vegetarian</t>
  </si>
  <si>
    <t>eSENXDnnNSo-MLLkWJQ8Vg</t>
  </si>
  <si>
    <t>5932 W Glendale Ave</t>
  </si>
  <si>
    <t>Smoque N' Bones</t>
  </si>
  <si>
    <t>Barbeque,American (Traditional),Comfort Food,Restaurants</t>
  </si>
  <si>
    <t>RyDiwx4xD3Lx8sWHx1aFlQ</t>
  </si>
  <si>
    <t>869 Queen Street W</t>
  </si>
  <si>
    <t>Mother's Korean Grill</t>
  </si>
  <si>
    <t>Restaurants,Korean,Barbeque</t>
  </si>
  <si>
    <t>A7jbtXYFAZhErOW7xIQinA</t>
  </si>
  <si>
    <t>4215 Spring Mountain Rd</t>
  </si>
  <si>
    <t>Sports Bars,Seafood,Bars,Nightlife,Breakfast &amp; Brunch,Restaurants</t>
  </si>
  <si>
    <t>MqIgMLUdD53r_dmx1goYJg</t>
  </si>
  <si>
    <t>7155 N Durango Dr</t>
  </si>
  <si>
    <t>CtZ3HujCLTChyoad_L-nHA</t>
  </si>
  <si>
    <t>7090 South Rainbow Blvd, Suite 110</t>
  </si>
  <si>
    <t>Chatime - Dundas</t>
  </si>
  <si>
    <t>Coffee &amp; Tea,Tea Rooms,Food,Taiwanese,Restaurants,Chinese</t>
  </si>
  <si>
    <t>ZDDzKXN_JXe7694zePRuTQ</t>
  </si>
  <si>
    <t>132 Dundas Street W</t>
  </si>
  <si>
    <t>Q Bistro</t>
  </si>
  <si>
    <t>Nightlife,Korean,Restaurants,Barbeque,Bars,Asian Fusion,Chicken Wings</t>
  </si>
  <si>
    <t>XsSgv3vBOyOBXn3Co8EVIg</t>
  </si>
  <si>
    <t>3400 S Jones Blvd, Ste 12</t>
  </si>
  <si>
    <t>Krazy Sushi</t>
  </si>
  <si>
    <t>dZB5VuI4mCVRz8qQUwUgCg</t>
  </si>
  <si>
    <t>7160 N Durango Dr, Ste 140</t>
  </si>
  <si>
    <t>Morimoto</t>
  </si>
  <si>
    <t>Restaurants,Sushi Bars,Nightlife,American (New),Bars,Japanese</t>
  </si>
  <si>
    <t>YTCCJ3ShO-zg0dlx1nk6dw</t>
  </si>
  <si>
    <t>Burgers,Restaurants,Bars,Nightlife,Salad</t>
  </si>
  <si>
    <t>zaLFPpm-t89qSDOaFVgwDQ</t>
  </si>
  <si>
    <t>5501 R C Josh Birmingham</t>
  </si>
  <si>
    <t>Hot Taco</t>
  </si>
  <si>
    <t>MQEpDvkdL39hh1N0We3Vaw</t>
  </si>
  <si>
    <t>Black Camel</t>
  </si>
  <si>
    <t>lDpVyjENOz_qbxbRoyBi8w</t>
  </si>
  <si>
    <t>4 Crescent Road</t>
  </si>
  <si>
    <t>La Societe - Toronto</t>
  </si>
  <si>
    <t>kGOr_D-LNpgZ2M9N8TT4QQ</t>
  </si>
  <si>
    <t>131 Bloor Street W, Ste 211</t>
  </si>
  <si>
    <t>Roland's Seafood Grill</t>
  </si>
  <si>
    <t>cNz2tTTAPmdeAq6HnGeo8w</t>
  </si>
  <si>
    <t>1904 Penn Ave</t>
  </si>
  <si>
    <t>Desserts,Food,Restaurants,American (New),American (Traditional)</t>
  </si>
  <si>
    <t>5diHqpk_JSC4p8tIo4APow</t>
  </si>
  <si>
    <t>15230 N Scottsdale Rd</t>
  </si>
  <si>
    <t>American (New),Burgers,Restaurants,Bars,Nightlife,American (Traditional),Sports Bars</t>
  </si>
  <si>
    <t>BgTFsq79xmnRkX0gA1za1Q</t>
  </si>
  <si>
    <t>8787 E Frank Lloyd Wright</t>
  </si>
  <si>
    <t>Noodle Pot</t>
  </si>
  <si>
    <t>Restaurants,Chinese,Noodles,Taiwanese</t>
  </si>
  <si>
    <t>5Lcit9Zt6TF9bmKoFMhF0g</t>
  </si>
  <si>
    <t>4215 Spring Mountain Rd, Ste B112</t>
  </si>
  <si>
    <t>American (New),Restaurants,Event Planning &amp; Services,American (Traditional),Party &amp; Event Planning</t>
  </si>
  <si>
    <t>SIVi2UQp1UT0lMIoqHP0QA</t>
  </si>
  <si>
    <t>5000 S Arizona Mills Cir</t>
  </si>
  <si>
    <t>Guy Savoy</t>
  </si>
  <si>
    <t>Nightlife,Desserts,Food,Bars,Restaurants,Wine Bars,French</t>
  </si>
  <si>
    <t>P6O50VeFlBIJpP0QPYsXbQ</t>
  </si>
  <si>
    <t>Macayo's Depot Cantina</t>
  </si>
  <si>
    <t>EVbEdWYLE9GDpVG97MGw-w</t>
  </si>
  <si>
    <t>300 S Ash Ave</t>
  </si>
  <si>
    <t>p81LV6y6Jxz_q_3HL06jOw</t>
  </si>
  <si>
    <t>13802 N Scottsdale Rd, Ste 176</t>
  </si>
  <si>
    <t>The South Side</t>
  </si>
  <si>
    <t>Bars,Lounges,Restaurants,American (New),Nightlife</t>
  </si>
  <si>
    <t>HNs2Nf-trqFTDtho4vhfmA</t>
  </si>
  <si>
    <t>2207 W 11th St</t>
  </si>
  <si>
    <t>Luna Lounge</t>
  </si>
  <si>
    <t>Tapas Bars,Hookah Bars,Lounges,Bars,Nightlife,Restaurants</t>
  </si>
  <si>
    <t>UN_6ebslv5cxdDmZAX3ivQ</t>
  </si>
  <si>
    <t>3057 Las Vegas Blvd</t>
  </si>
  <si>
    <t>Original ChopShop</t>
  </si>
  <si>
    <t>Restaurants,Food,American (New),Juice Bars &amp; Smoothies,Breakfast &amp; Brunch,Salad</t>
  </si>
  <si>
    <t>7OQ7lhIsjLSmf-3012LAuw</t>
  </si>
  <si>
    <t>35 W Boston St</t>
  </si>
  <si>
    <t>Restaurants,Breakfast &amp; Brunch,Burgers</t>
  </si>
  <si>
    <t>YXa0A7aXV9wWNR0qJVVSDg</t>
  </si>
  <si>
    <t>15105 John J Delaney Dr, Ste A</t>
  </si>
  <si>
    <t>Borracha Mexican Cantina</t>
  </si>
  <si>
    <t>xlXwxfiUD4bgJFKUYwkzOg</t>
  </si>
  <si>
    <t>Boulder Dam Brewing Co.</t>
  </si>
  <si>
    <t>Breweries,Restaurants,American (Traditional),Food</t>
  </si>
  <si>
    <t>pJGfdoRYWqBU1aVfxWvThA</t>
  </si>
  <si>
    <t>453 Nevada Hwy</t>
  </si>
  <si>
    <t>Fresco's Fish &amp; Chips</t>
  </si>
  <si>
    <t>Sandwiches,Food Delivery Services,Food,Chicken Wings,Restaurants,American (Traditional),Fish &amp; Chips</t>
  </si>
  <si>
    <t>zfQ855VX3SMA_54oVSN5Cw</t>
  </si>
  <si>
    <t>201 Augusta Avenue</t>
  </si>
  <si>
    <t>Hot N Juicy Crawfish</t>
  </si>
  <si>
    <t>Seafood,Cajun/Creole,Restaurants</t>
  </si>
  <si>
    <t>GPVHfoDjSOivqgIDjIOA-Q</t>
  </si>
  <si>
    <t>6751 N Sunset Blvd</t>
  </si>
  <si>
    <t>zDyv4CoaYvAgQhgr1IK1sg</t>
  </si>
  <si>
    <t>1530 W Baseline Rd</t>
  </si>
  <si>
    <t>The Blue Taj</t>
  </si>
  <si>
    <t>Breakfast &amp; Brunch,Seafood,Restaurants,Indian</t>
  </si>
  <si>
    <t>RcB7STNxoSDjtoK1pXgWBg</t>
  </si>
  <si>
    <t>14815 Ballantyne Village Way, Ste 170</t>
  </si>
  <si>
    <t>Seasons Buffet</t>
  </si>
  <si>
    <t>h_g5HV6Fw2rinZ3xqFwygw</t>
  </si>
  <si>
    <t>John Cutter</t>
  </si>
  <si>
    <t>Chicken Wings,American (New),Burgers,Restaurants</t>
  </si>
  <si>
    <t>H8qlBw1YaxMsItfz25-AyA</t>
  </si>
  <si>
    <t>11770 W Charleston Blvd</t>
  </si>
  <si>
    <t>North End Pizza</t>
  </si>
  <si>
    <t>2bK1ng2mnRdtTh_BDNGmIg</t>
  </si>
  <si>
    <t>6440 N Durango Dr</t>
  </si>
  <si>
    <t>Six Penn Kitchen</t>
  </si>
  <si>
    <t>P4lfCI0WSaVoA2VFdsZRiQ</t>
  </si>
  <si>
    <t>146 6th St</t>
  </si>
  <si>
    <t>Z'Tejas</t>
  </si>
  <si>
    <t>Sandwiches,Mexican,Restaurants,Nightlife,Tex-Mex,Bars</t>
  </si>
  <si>
    <t>8nNB_yG1gzVpbqNH2EBucg</t>
  </si>
  <si>
    <t>7221 W Ray Rd</t>
  </si>
  <si>
    <t>Mido Sushi</t>
  </si>
  <si>
    <t>EB0vzUuimM2nRXND5VJkIw</t>
  </si>
  <si>
    <t>Nightlife,Gastropubs,Sports Bars,Bars,Restaurants</t>
  </si>
  <si>
    <t>F1CCt2Gl6qpOB73mXi5anA</t>
  </si>
  <si>
    <t>16609 Statesville Rd</t>
  </si>
  <si>
    <t>American (Traditional),American (New),Sports Bars,Food,Bars,Pizza,Nightlife,Restaurants,Breweries</t>
  </si>
  <si>
    <t>9vkVY5puIHRfKMgJB4LBnw</t>
  </si>
  <si>
    <t>21001 North Tatum Blvd.</t>
  </si>
  <si>
    <t>rkqTVzTkLaWSUybaWUMIdA</t>
  </si>
  <si>
    <t>9600 S. Eastern Ave</t>
  </si>
  <si>
    <t>Restaurants,Coffee &amp; Tea,Food,Cafes</t>
  </si>
  <si>
    <t>89N3YfIoe50feyqS0qwMXg</t>
  </si>
  <si>
    <t>4225 Sky Harbor Blvd</t>
  </si>
  <si>
    <t>Chicago Style Taco Shop</t>
  </si>
  <si>
    <t>Salad,Mexican,Tacos,Breakfast &amp; Brunch,Food,Restaurants</t>
  </si>
  <si>
    <t>9t8PEynZGVCG1EjOQr1xBA</t>
  </si>
  <si>
    <t>3415 W Craig Rd</t>
  </si>
  <si>
    <t>Pho Avina</t>
  </si>
  <si>
    <t>Coffee &amp; Tea,Vietnamese,Restaurants,Food,Desserts</t>
  </si>
  <si>
    <t>CQDJ2y9sLxc0HfwNO5R3Ew</t>
  </si>
  <si>
    <t>4920 W Thunderbird Rd, Ste 110</t>
  </si>
  <si>
    <t>Bars,Nightlife,Diners,Restaurants,Breakfast &amp; Brunch,Italian</t>
  </si>
  <si>
    <t>VfFHPsPtTW4Mgx0eHDyJiQ</t>
  </si>
  <si>
    <t>Juice Bars &amp; Smoothies,Food,Restaurants,Breakfast &amp; Brunch,Waffles</t>
  </si>
  <si>
    <t>zuVvDYJkKAbXQTTBauAqJQ</t>
  </si>
  <si>
    <t>9375 E Bell Rd</t>
  </si>
  <si>
    <t>Off the Hook</t>
  </si>
  <si>
    <t>Seafood,Restaurants,Fish &amp; Chips</t>
  </si>
  <si>
    <t>HYKTKG3X7jtLe6elxp63JQ</t>
  </si>
  <si>
    <t>4155 S Buffalo Dr, Ste 105</t>
  </si>
  <si>
    <t>rbywwnfMjFjJwLQkgpdIEw</t>
  </si>
  <si>
    <t>907 N 14th St</t>
  </si>
  <si>
    <t>Mediterranean,Breakfast &amp; Brunch,Seafood,Mexican,Restaurants</t>
  </si>
  <si>
    <t>pup46G8qFBG8695RtbQNwA</t>
  </si>
  <si>
    <t>4855 E Warner Rd</t>
  </si>
  <si>
    <t>Uncle Bear's Brewery</t>
  </si>
  <si>
    <t>Food,Restaurants,American (Traditional),Bars,Sports Bars,Nightlife,Beer,Wine &amp; Spirits,Breweries</t>
  </si>
  <si>
    <t>82I9SSilxh3zL8F1UQ45Xw</t>
  </si>
  <si>
    <t>4921 E Ray Rd, Ste 103</t>
  </si>
  <si>
    <t>The Beer Research Institute</t>
  </si>
  <si>
    <t>Food,Breweries,Restaurants,American (Traditional)</t>
  </si>
  <si>
    <t>vhImhRvHgAsUnBvVcRYRkQ</t>
  </si>
  <si>
    <t>1641 S Stapley Dr, Ste 104</t>
  </si>
  <si>
    <t>Penn's Thai House</t>
  </si>
  <si>
    <t>Restaurants,Thai,Food</t>
  </si>
  <si>
    <t>sUXs9ATmb423TcxgtMalzQ</t>
  </si>
  <si>
    <t>724 W Sunset Rd</t>
  </si>
  <si>
    <t>Pin Kaow Thai</t>
  </si>
  <si>
    <t>pybIuTluqRhH_BQ3CJHlLw</t>
  </si>
  <si>
    <t>7835 S Rainbow Blvd</t>
  </si>
  <si>
    <t>The Hush Puppy</t>
  </si>
  <si>
    <t>Restaurants,Southern,Seafood</t>
  </si>
  <si>
    <t>5QNXZcclknB2PkfeN7FJWQ</t>
  </si>
  <si>
    <t>7185 W Charleston Blvd</t>
  </si>
  <si>
    <t>Hopdoddy Burger Bar</t>
  </si>
  <si>
    <t>Restaurants,Cocktail Bars,Burgers,Bars,Nightlife,Food,Juice Bars &amp; Smoothies</t>
  </si>
  <si>
    <t>WXR0ND0KqbArMZDvFMA-bw</t>
  </si>
  <si>
    <t>2033 E Camelback Rd, Ste A13</t>
  </si>
  <si>
    <t>Shake Shack</t>
  </si>
  <si>
    <t>American (New),Burgers,Restaurants</t>
  </si>
  <si>
    <t>tUFMDX155FxhNX3sQb2dDQ</t>
  </si>
  <si>
    <t>7014 E Camelback Rd, Ste B116, Scottsdale Fashion Sq</t>
  </si>
  <si>
    <t>Thelma's Filipino Restaurant</t>
  </si>
  <si>
    <t>Restaurants,Hawaiian,Filipino,Asian Fusion</t>
  </si>
  <si>
    <t>gWeYW0E5Tfmmj_9fugfLNw</t>
  </si>
  <si>
    <t>1205 W Sunset Rd, Ste 180</t>
  </si>
  <si>
    <t>Aria</t>
  </si>
  <si>
    <t>American (New),Restaurants,Italian</t>
  </si>
  <si>
    <t>MtvN8vMiKcLkkz_tCvBx3g</t>
  </si>
  <si>
    <t>Harley-Davidson Las Vegas Cafe</t>
  </si>
  <si>
    <t>American (Traditional),Burgers,Barbeque,Restaurants</t>
  </si>
  <si>
    <t>4v5ZLpmNn13Mze1w_XfWHw</t>
  </si>
  <si>
    <t>3725 Las Vegas Blvd S</t>
  </si>
  <si>
    <t>Broadway Burger Bar &amp; Grill</t>
  </si>
  <si>
    <t>Salad,Burgers,Vegetarian,Restaurants</t>
  </si>
  <si>
    <t>u8-WDsLXAl0dXQW_wqWrDg</t>
  </si>
  <si>
    <t>3790 S Las Vegas Blvd</t>
  </si>
  <si>
    <t>Nightlife,Bars,Restaurants,Steakhouses,Seafood</t>
  </si>
  <si>
    <t>Dqzkdf0sz8lm9AFjfsDmIw</t>
  </si>
  <si>
    <t>23 S McClintock Dr</t>
  </si>
  <si>
    <t>Barrio</t>
  </si>
  <si>
    <t>Restaurants,Food,Breakfast &amp; Brunch,Desserts,Mexican</t>
  </si>
  <si>
    <t>VH2BjFjc9usDquDgoHhptA</t>
  </si>
  <si>
    <t>527 Prospect Ave</t>
  </si>
  <si>
    <t>Greenland Supermarket</t>
  </si>
  <si>
    <t>Grocery,Food Stands,Korean,Food,Restaurants,Ethic Grocery</t>
  </si>
  <si>
    <t>qVO3l9Q0-KVQE7W9JL9ePw</t>
  </si>
  <si>
    <t>6850 Spring Mountain Rd</t>
  </si>
  <si>
    <t>Breweries,Food,Pizza,American (New),Restaurants</t>
  </si>
  <si>
    <t>wUPoQpzy_LKWMO_pgBgkBg</t>
  </si>
  <si>
    <t>9748 W. Northern Ave.</t>
  </si>
  <si>
    <t>Food,Desserts,Chocolatiers &amp; Shops,Creperies,Specialty Food,Coffee &amp; Tea,Restaurants</t>
  </si>
  <si>
    <t>ry-rcjWrzY5nygBW_zswjg</t>
  </si>
  <si>
    <t>3600 Saint Laurent Boulevard</t>
  </si>
  <si>
    <t>Sabai Sabai Kitchen and Bar</t>
  </si>
  <si>
    <t>Tapas Bars,Vegan,Nightlife,Laotian,Bars,Thai,Restaurants,Tapas/Small Plates</t>
  </si>
  <si>
    <t>DPA9MQKkCqT0qnevsG740A</t>
  </si>
  <si>
    <t>225 Church Street</t>
  </si>
  <si>
    <t>The Herb Box</t>
  </si>
  <si>
    <t>Event Planning &amp; Services,Breakfast &amp; Brunch,American (New),Sandwiches,Caterers,Restaurants</t>
  </si>
  <si>
    <t>LpHi2ooFxVn5Ntttw_IcaQ</t>
  </si>
  <si>
    <t>20707 N Pima Rd, Ste 140-145, DC Ranch</t>
  </si>
  <si>
    <t>El Palacio Restaurant &amp; Cantina</t>
  </si>
  <si>
    <t>Event Planning &amp; Services,Food,Desserts,Mexican,Caterers,Seafood,Restaurants</t>
  </si>
  <si>
    <t>LnIO_JtoDS1xLfTHWuV_ug</t>
  </si>
  <si>
    <t>2950 E Germann Rd</t>
  </si>
  <si>
    <t>Pho Da Lat</t>
  </si>
  <si>
    <t>Vietnamese,Thai,Restaurants</t>
  </si>
  <si>
    <t>momjERcb6G6ienrfPuNArw</t>
  </si>
  <si>
    <t>7707 S Kyrene Rd</t>
  </si>
  <si>
    <t>Familia Pizzeria</t>
  </si>
  <si>
    <t>oH6QAuoTLFaX97oqqpLTMg</t>
  </si>
  <si>
    <t>8090 S Durango Dr</t>
  </si>
  <si>
    <t>Pho Van Vietnamese Cuisine</t>
  </si>
  <si>
    <t>Restaurants,Thai,Vietnamese</t>
  </si>
  <si>
    <t>QD1cjsSFtktPNtUDJWb--Q</t>
  </si>
  <si>
    <t>2095 N Dobson Rd, Ste 3</t>
  </si>
  <si>
    <t>Ribs &amp; Burgers</t>
  </si>
  <si>
    <t>Barbeque,Salad,Restaurants,Gastropubs,Burgers,American (Traditional),Food</t>
  </si>
  <si>
    <t>9c3LlXubVkbMwIrS8dIp0Q</t>
  </si>
  <si>
    <t>2010 Festival Plaza Dr, Ste 170</t>
  </si>
  <si>
    <t>Viva Chicken</t>
  </si>
  <si>
    <t>Event Planning &amp; Services,Restaurants,Peruvian,Caterers</t>
  </si>
  <si>
    <t>FGy4UJ1Qri_KruPZiPmWYQ</t>
  </si>
  <si>
    <t>12206 Copper Way</t>
  </si>
  <si>
    <t>Nevada Chicken Cafe</t>
  </si>
  <si>
    <t>American (Traditional),Restaurants,Barbeque,Cafes,Chicken Wings</t>
  </si>
  <si>
    <t>eJNHwNoCk_hZbK8AeHDZ9g</t>
  </si>
  <si>
    <t>7340 Arroyo Crossing Pkwy, Ste 5</t>
  </si>
  <si>
    <t>Garde Manger</t>
  </si>
  <si>
    <t>Diners,Mexican,Restaurants,Seafood,French</t>
  </si>
  <si>
    <t>hvjgF-vnPw2jyL5DBuB0qg</t>
  </si>
  <si>
    <t>408 Rue Saint-FranÃ§ois-Xavier</t>
  </si>
  <si>
    <t>Pho Tien Thanh</t>
  </si>
  <si>
    <t>mzREMIknfmagJugibXrCsQ</t>
  </si>
  <si>
    <t>57 Ossington Ave</t>
  </si>
  <si>
    <t>Pizza Brutta</t>
  </si>
  <si>
    <t>kPr9rYEkGwbRLgUHvKljQQ</t>
  </si>
  <si>
    <t>1805 Monroe St</t>
  </si>
  <si>
    <t>Va Bene Italian Restaurant - Martini &amp; Wine Bar</t>
  </si>
  <si>
    <t>Restaurants,Bars,Wine Bars,Beer,Wine &amp; Spirits,Nightlife,Italian,Food</t>
  </si>
  <si>
    <t>uOJ87zqbU1MtShCSHDkiyw</t>
  </si>
  <si>
    <t>4647 E Chandler Blvd</t>
  </si>
  <si>
    <t>mjhwLcuoenVW8oFhcNmlHA</t>
  </si>
  <si>
    <t>1100 S Fort Apache Rd</t>
  </si>
  <si>
    <t>Blue Martini Lounge</t>
  </si>
  <si>
    <t>Karaoke,Bars,Lounges,Desserts,Restaurants,Nightlife,Food,American (New)</t>
  </si>
  <si>
    <t>e-cxqDjKEHEcISP2iGcZxg</t>
  </si>
  <si>
    <t>5455 E High St, Ste 101</t>
  </si>
  <si>
    <t>Thai,Vegan,Restaurants</t>
  </si>
  <si>
    <t>SqxIx0KbTmCvUlOfkjamew</t>
  </si>
  <si>
    <t>2267 N Rampart Blvd</t>
  </si>
  <si>
    <t>Ohjah Japanese Steakhouse Sushi &amp; Hibachi Flamingo</t>
  </si>
  <si>
    <t>Sushi Bars,Steakhouses,Restaurants,Barbeque,Japanese</t>
  </si>
  <si>
    <t>78XbdLi5e42XDxgnxuYacg</t>
  </si>
  <si>
    <t>10144 W Flamingo Rd</t>
  </si>
  <si>
    <t>Paquime- Street Food of Mexico</t>
  </si>
  <si>
    <t>Specialty Food,Restaurants,Food,Mexican,Ethnic Food</t>
  </si>
  <si>
    <t>KMxOoHyRKP74PgosuRkkdg</t>
  </si>
  <si>
    <t>17 E Dunlap Ave</t>
  </si>
  <si>
    <t>Windy City Beefs N Dogs</t>
  </si>
  <si>
    <t>Restaurants,Hot Dogs</t>
  </si>
  <si>
    <t>WmLTIN4qzZ8SjpPxsPH27Q</t>
  </si>
  <si>
    <t>7500 W Lake Mead Blvd, Ste 10</t>
  </si>
  <si>
    <t>Restaurants,Breakfast &amp; Brunch,Sandwiches,Food,Cocktail Bars,Bars,Nightlife</t>
  </si>
  <si>
    <t>-1UMR00eXtwaeh59pEiDjA</t>
  </si>
  <si>
    <t>3800 E Sky Harbor Blvd, Terminal 4, Gate B5</t>
  </si>
  <si>
    <t>Bouillon Bilk</t>
  </si>
  <si>
    <t>Modern European,Restaurants,Canadian (New)</t>
  </si>
  <si>
    <t>um_o0pxQ3DlRI9EfCzw0hw</t>
  </si>
  <si>
    <t>1595 Boulevard Saint-Laurent</t>
  </si>
  <si>
    <t>Grape Street</t>
  </si>
  <si>
    <t>Nightlife,Wine Bars,Bars,Italian,Restaurants</t>
  </si>
  <si>
    <t>eJCDUkFa7wl-BHYKZzaTMQ</t>
  </si>
  <si>
    <t>7501 W Lake Mead Blvd, Ste 120</t>
  </si>
  <si>
    <t>Cajun/Creole,Restaurants</t>
  </si>
  <si>
    <t>A8UtlAQem2hPDe-UfsvndQ</t>
  </si>
  <si>
    <t>2051 S Dobson Rd, Ste 18</t>
  </si>
  <si>
    <t>Spice Island Tea House</t>
  </si>
  <si>
    <t>Tea Rooms,Food,Restaurants,Specialty Food,Thai,Asian Fusion</t>
  </si>
  <si>
    <t>Fpm3WvqtrAg2ueh_4pz7iA</t>
  </si>
  <si>
    <t>253 Atwood St</t>
  </si>
  <si>
    <t>Pho 87</t>
  </si>
  <si>
    <t>m51uL1LZhKYf2y_yG4NEng</t>
  </si>
  <si>
    <t>3620 S Jones Blvd</t>
  </si>
  <si>
    <t>M&amp;M Soul Food Cafe</t>
  </si>
  <si>
    <t>Restaurants,Soul Food,Cafes,Breakfast &amp; Brunch</t>
  </si>
  <si>
    <t>TXS-9SUkjpZFz29XOB1SPg</t>
  </si>
  <si>
    <t>2211 S Las Vegas Blvd</t>
  </si>
  <si>
    <t>Hokaido Sushi</t>
  </si>
  <si>
    <t>M-SS_Kr0zlC7v8kBSRa74g</t>
  </si>
  <si>
    <t>6015 S Fort Apache Rd, Ste 150</t>
  </si>
  <si>
    <t>G &amp; G Noodle Bar</t>
  </si>
  <si>
    <t>Bars,Chinese,Dim Sum,Nightlife,Asian Fusion,Sandwiches,Salad,Food,Noodles,Restaurants</t>
  </si>
  <si>
    <t>bCa0CY4F74N5lCEVOquKkg</t>
  </si>
  <si>
    <t>535 Liberty Ave</t>
  </si>
  <si>
    <t>Le Petit DÃ©jeuner</t>
  </si>
  <si>
    <t>Belgian,Restaurants,Breakfast &amp; Brunch</t>
  </si>
  <si>
    <t>DizSoX0FqH_EvXSHW6wEIQ</t>
  </si>
  <si>
    <t>191 King Street E</t>
  </si>
  <si>
    <t>Emma's Country Kitchen</t>
  </si>
  <si>
    <t>Food,Restaurants,Comfort Food,Breakfast &amp; Brunch,Bakeries</t>
  </si>
  <si>
    <t>Uq-GOs9_IqweUsB5MdII9w</t>
  </si>
  <si>
    <t>810 Saint Clair Avenue W</t>
  </si>
  <si>
    <t>Libre Mexican Cantina</t>
  </si>
  <si>
    <t>Nightlife,Bars,Fast Food,Cocktail Bars,Mexican,Restaurants</t>
  </si>
  <si>
    <t>lvuuyYZ-CzFrg1BLdV2OPw</t>
  </si>
  <si>
    <t>TFftsYkRIUtdo6ZhRwJ2lQ</t>
  </si>
  <si>
    <t>720 Queen Street W</t>
  </si>
  <si>
    <t>Blue Adobe Grille</t>
  </si>
  <si>
    <t>New Mexican Cuisine,Restaurants,Nightlife,Tex-Mex,Seafood,Mexican,Bars</t>
  </si>
  <si>
    <t>ydqbNz2sHENV9XOElwyAYA</t>
  </si>
  <si>
    <t>10885 N Frank Lloyd Wright Blvd</t>
  </si>
  <si>
    <t>Brasserie V</t>
  </si>
  <si>
    <t>Belgian,Brasseries,Restaurants,French</t>
  </si>
  <si>
    <t>Dcj69NZJnbJhK-YHP_nULA</t>
  </si>
  <si>
    <t>1923 Monroe St</t>
  </si>
  <si>
    <t>Mastro's Steakhouse</t>
  </si>
  <si>
    <t>Steakhouses,Seafood,Restaurants,American (Traditional)</t>
  </si>
  <si>
    <t>M-lS6AzGfoVB76at4c0Z7A</t>
  </si>
  <si>
    <t>8852 E Pinnacle Peak Rd</t>
  </si>
  <si>
    <t>Nightlife,Bars,Restaurants,Beer Bar,Hot Dogs,Fast Food,Burgers</t>
  </si>
  <si>
    <t>PQicuLOZ3uNJKn4PtayjlQ</t>
  </si>
  <si>
    <t>100 E Camelback Rd, Ste 100</t>
  </si>
  <si>
    <t>Saigon Noodles</t>
  </si>
  <si>
    <t>Vietnamese,Noodles,Restaurants</t>
  </si>
  <si>
    <t>HHCn1akqIpl_BhdcJoYPbw</t>
  </si>
  <si>
    <t>6754 Odana Rd</t>
  </si>
  <si>
    <t>Bar Louie</t>
  </si>
  <si>
    <t>Burgers,Nightlife,American (New),Bars,Cocktail Bars,Restaurants</t>
  </si>
  <si>
    <t>ACb637NG7EnswRs8U_BX_w</t>
  </si>
  <si>
    <t>2000 Rio Salado Pkwy, Ste 1220</t>
  </si>
  <si>
    <t>Sushi 101 Bar and Grill</t>
  </si>
  <si>
    <t>Sushi Bars,Nightlife,Restaurants,Japanese,Bars</t>
  </si>
  <si>
    <t>0xfVubbU3z8O2NcuEYSQNg</t>
  </si>
  <si>
    <t>920 E University Dr, Ste D101</t>
  </si>
  <si>
    <t>Middle Eastern Bakery &amp; Deli</t>
  </si>
  <si>
    <t>Middle Eastern,Food,Mediterranean,Delis,Restaurants,Bakeries</t>
  </si>
  <si>
    <t>Qb1amWCBTeBQQzQyrkyNAg</t>
  </si>
  <si>
    <t>3052 N 16th St</t>
  </si>
  <si>
    <t>Zoozacrackers Deli</t>
  </si>
  <si>
    <t>Delis,Sandwiches,Burgers,Restaurants</t>
  </si>
  <si>
    <t>a3APDveO8DSEIp7o1f24hw</t>
  </si>
  <si>
    <t>Nightlife,Bars,Restaurants,Pubs,Chicken Wings,Sports Bars,American (Traditional)</t>
  </si>
  <si>
    <t>VrIskBdLuRxS0HsSimJOhA</t>
  </si>
  <si>
    <t>Sekushi Japanese Restaurant</t>
  </si>
  <si>
    <t>Restaurants,Japanese,Sushi Bars,Tapas/Small Plates</t>
  </si>
  <si>
    <t>Uxm9N6jwmJybOv1NcBbnRw</t>
  </si>
  <si>
    <t>The Chase Fish &amp; Oyster</t>
  </si>
  <si>
    <t>Breakfast &amp; Brunch,Canadian (New),Restaurants,Seafood</t>
  </si>
  <si>
    <t>t6FCO31z5uYrCM26jCaIaA</t>
  </si>
  <si>
    <t>10 Temperance Street</t>
  </si>
  <si>
    <t>Taquitos Jalisco</t>
  </si>
  <si>
    <t>R-sEoZXf37pGzLnid7s6wA</t>
  </si>
  <si>
    <t>1052 W Broadway Rd</t>
  </si>
  <si>
    <t>Brooklyn V's Pizza</t>
  </si>
  <si>
    <t>Italian,Local Flavor,Pizza,Food,Caterers,Event Planning &amp; Services,Restaurants</t>
  </si>
  <si>
    <t>7qo6rqDjlHds8ObxzxBD4A</t>
  </si>
  <si>
    <t>894 E Warner Rd, Ste 101</t>
  </si>
  <si>
    <t>Poke,Japanese,Food,Restaurants,Sushi Bars</t>
  </si>
  <si>
    <t>kImf4ivgHInr7kTTJWaVhg</t>
  </si>
  <si>
    <t>20250 N 59th Ave</t>
  </si>
  <si>
    <t>Fresh on Spadina</t>
  </si>
  <si>
    <t>Specialty Food,Restaurants,Vegetarian,Health Markets,Vegan,Food</t>
  </si>
  <si>
    <t>ejKXczjEkm1gzyRdblQm8w</t>
  </si>
  <si>
    <t>The Smoke Pit</t>
  </si>
  <si>
    <t>Cafeteria,Barbeque,American (Traditional),Restaurants</t>
  </si>
  <si>
    <t>VdZ_0EzBo7EHsNmiZ-zX8Q</t>
  </si>
  <si>
    <t>796-C Concord Pkwy N</t>
  </si>
  <si>
    <t>Sakanaya Restaurant</t>
  </si>
  <si>
    <t>403 E Green St</t>
  </si>
  <si>
    <t>The Oak Barrel</t>
  </si>
  <si>
    <t>Valley View</t>
  </si>
  <si>
    <t>Gastropubs,Bars,Nightlife,Restaurants,Brasseries,Pubs,American (New)</t>
  </si>
  <si>
    <t>cF98fzqrMnikhXhuSz6ruQ</t>
  </si>
  <si>
    <t>5975 Canal Rd</t>
  </si>
  <si>
    <t>American (Traditional),Nightlife,Chicken Wings,Sports Bars,Bars,Restaurants,American (New)</t>
  </si>
  <si>
    <t>fzRxHv7XnnDqTmX25tVbJg</t>
  </si>
  <si>
    <t>4626 Piedmont Row Dr, Bldg E Ste 115</t>
  </si>
  <si>
    <t>Pasta Shop Ristorante</t>
  </si>
  <si>
    <t>Specialty Food,Italian,Restaurants,Food,Pasta Shops,Sandwiches</t>
  </si>
  <si>
    <t>w2b0ve7xpuCQkwYICFIUOg</t>
  </si>
  <si>
    <t>2525 W Horizon Ridge Pkwy</t>
  </si>
  <si>
    <t>Spiga Cucina</t>
  </si>
  <si>
    <t>BjbokieOGk2CCq2t8wV6MA</t>
  </si>
  <si>
    <t>7500 E Pinnacle Peak Rd</t>
  </si>
  <si>
    <t>Uncle Sal's Italian Restaurant</t>
  </si>
  <si>
    <t>Pizza,Bars,Restaurants,Italian,Nightlife</t>
  </si>
  <si>
    <t>3yMmo1sERpks50quoaA8PQ</t>
  </si>
  <si>
    <t>3370 N Hayden Rd, Ste 120</t>
  </si>
  <si>
    <t>Snakes &amp; Lattes Annex</t>
  </si>
  <si>
    <t>Hobby Shops,Cafes,Shopping,Bars,Food,Coffee &amp; Tea,Restaurants,Nightlife</t>
  </si>
  <si>
    <t>bRntmjztJ4dFDA_LYiEECw</t>
  </si>
  <si>
    <t>600 Bloor Street W</t>
  </si>
  <si>
    <t>Viet-Thai Noodle House</t>
  </si>
  <si>
    <t>Vietnamese,Thai,Noodles,Restaurants</t>
  </si>
  <si>
    <t>h6f3QbR0n0fpS2Tu9MJJTw</t>
  </si>
  <si>
    <t>8314 Pineville-Matthews Rd, Ste 901</t>
  </si>
  <si>
    <t>Christopher's and Crush Lounge</t>
  </si>
  <si>
    <t>Lounges,French,Restaurants,American (New),Nightlife,Bars</t>
  </si>
  <si>
    <t>nkHaix6KenApS8M-liZsCQ</t>
  </si>
  <si>
    <t>2502 E Camelback Rd, Ste 102</t>
  </si>
  <si>
    <t>Paramount Fine Foods</t>
  </si>
  <si>
    <t>uthbVCNZqmExJTzhII9iNQ</t>
  </si>
  <si>
    <t>253 Yonge Street</t>
  </si>
  <si>
    <t>Ohjah Noodle House</t>
  </si>
  <si>
    <t>Noodles,Japanese,Ramen,Restaurants</t>
  </si>
  <si>
    <t>BEtgRzNeXGAf0uQ-HuSyfA</t>
  </si>
  <si>
    <t>7150 S Durango Dr, Ste 190</t>
  </si>
  <si>
    <t>7tdVsSDXRKtLLC-fD1hJ-A</t>
  </si>
  <si>
    <t>3519 E Baseline Rd</t>
  </si>
  <si>
    <t>Union Grill</t>
  </si>
  <si>
    <t>e9KXojla4OuVP7qcC5LNsg</t>
  </si>
  <si>
    <t>413 S Craig St</t>
  </si>
  <si>
    <t>To See Roll</t>
  </si>
  <si>
    <t>Food,Sushi Bars,Restaurants,Japanese,Poke,Hawaiian</t>
  </si>
  <si>
    <t>po0p6NIro0cDrmKkcyPy0w</t>
  </si>
  <si>
    <t>7040 S Rainbow Blvd, Ste 110</t>
  </si>
  <si>
    <t>King's Fish House - Tempe</t>
  </si>
  <si>
    <t>vJvEKFtQ8Am95tWEkiwOGA</t>
  </si>
  <si>
    <t>35 S McClintock Dr</t>
  </si>
  <si>
    <t>Luna's Living Kitchen</t>
  </si>
  <si>
    <t>Live/Raw Food,Restaurants,Vegan,Vegetarian</t>
  </si>
  <si>
    <t>TLWZK8NIpn4zI4_yut-q6Q</t>
  </si>
  <si>
    <t>2102 S Blvd, Ste 150</t>
  </si>
  <si>
    <t>Sandbar Mexican Grill</t>
  </si>
  <si>
    <t>Restaurants,Mexican,Nightlife,Bars</t>
  </si>
  <si>
    <t>DMmeFKsUuMl0kDy7Zd7W3A</t>
  </si>
  <si>
    <t>7200 W Ray Rd</t>
  </si>
  <si>
    <t>Eden's Grill Inn</t>
  </si>
  <si>
    <t>G8k2E3oYHHl2o4lNJQwR-g</t>
  </si>
  <si>
    <t>13843 N Tatum Blvd, Ste 29</t>
  </si>
  <si>
    <t>Tequileria</t>
  </si>
  <si>
    <t>American (Traditional),Mexican,Restaurants</t>
  </si>
  <si>
    <t>DMwU0igEs9K7XuI3utsr6g</t>
  </si>
  <si>
    <t>5501 Airport Dr</t>
  </si>
  <si>
    <t>Le Petit Triangle CafÃ©</t>
  </si>
  <si>
    <t>Restaurants,French,Breakfast &amp; Brunch,Cafes</t>
  </si>
  <si>
    <t>JezHN-9KKLTMbojq00VP0g</t>
  </si>
  <si>
    <t>1881 Fulton Rd</t>
  </si>
  <si>
    <t>Las Cazuelas</t>
  </si>
  <si>
    <t>6qKjl6xJQzLb9ka-QbTudA</t>
  </si>
  <si>
    <t>9711 S Eastern Ave, Ste H-8</t>
  </si>
  <si>
    <t>Press Coffee</t>
  </si>
  <si>
    <t>Food,Restaurants,Cafes,Coffee Roasteries,Coffee &amp; Tea,Breakfast &amp; Brunch</t>
  </si>
  <si>
    <t>6pQ1DpZo6zygNc3qTch-iA</t>
  </si>
  <si>
    <t>15147 N Scottsdale Rd, Ste 102</t>
  </si>
  <si>
    <t>Princess Mediterranean Market &amp; Deli</t>
  </si>
  <si>
    <t>Building Supplies,Lebanese,Restaurants,Home Services,Grocery,Middle Eastern,Buffets,Food,Mediterranean,Arabian</t>
  </si>
  <si>
    <t>tnG4_L5bZiffTbaFru9EBg</t>
  </si>
  <si>
    <t>2620 W Broadway Rd</t>
  </si>
  <si>
    <t>Garden Buffet</t>
  </si>
  <si>
    <t>kmdFk8ETfXiuoS364jaJFA</t>
  </si>
  <si>
    <t>Carbone</t>
  </si>
  <si>
    <t>vZLAmpN-hTI3GCT9hlHVUA</t>
  </si>
  <si>
    <t>Silver Sevens Hotel and Casino</t>
  </si>
  <si>
    <t>Event Planning &amp; Services,Hotels &amp; Travel,Food,Do-It-Yourself Food,Arts &amp; Entertainment,Casinos,Hotels,American (Traditional),Restaurants</t>
  </si>
  <si>
    <t>_V0yJdpXrbdKzBDoVSJGWA</t>
  </si>
  <si>
    <t>Greek Bistro</t>
  </si>
  <si>
    <t>wAKV6rA1QppMTS3-FXRTSA</t>
  </si>
  <si>
    <t>565 Marks St</t>
  </si>
  <si>
    <t>The Fig Tree Restaurant</t>
  </si>
  <si>
    <t>French,Restaurants,Italian,American (New)</t>
  </si>
  <si>
    <t>USleI8g1UVN9-9jm-b4uIg</t>
  </si>
  <si>
    <t>1601 E 7th St</t>
  </si>
  <si>
    <t>Alexander Michael's</t>
  </si>
  <si>
    <t>Local Flavor,Nightlife,Cajun/Creole,Bars,Pubs,American (Traditional),Restaurants,Comfort Food</t>
  </si>
  <si>
    <t>VeFqptSzekFAc3FZOpi81Q</t>
  </si>
  <si>
    <t>401 W 9th St</t>
  </si>
  <si>
    <t>JJ's Red Hots</t>
  </si>
  <si>
    <t>Hot Dogs,Caterers,Event Planning &amp; Services,Restaurants,American (Traditional),Vegetarian</t>
  </si>
  <si>
    <t>U3kygJOTlTQFlfaZS7sQjA</t>
  </si>
  <si>
    <t>1514 East Blvd</t>
  </si>
  <si>
    <t>Petite Maison</t>
  </si>
  <si>
    <t>B56AYe5GNuavMDtwFsXqzA</t>
  </si>
  <si>
    <t>Otaku</t>
  </si>
  <si>
    <t>Chinese,Sushi Bars,Restaurants,Asian Fusion</t>
  </si>
  <si>
    <t>pB9ZZGJaApSw2PMcOTc8og</t>
  </si>
  <si>
    <t>2430 S Gilbert Rd</t>
  </si>
  <si>
    <t>Ocha Thai Cuisine</t>
  </si>
  <si>
    <t>Chinese,Thai,Restaurants</t>
  </si>
  <si>
    <t>EWbNTPW0co_X4lZRB-QTLQ</t>
  </si>
  <si>
    <t>1201 Las Vegas Blvd S</t>
  </si>
  <si>
    <t>El Trompo Taco Bar</t>
  </si>
  <si>
    <t>Bf2fuqWbHd3L-X69FSMvmg</t>
  </si>
  <si>
    <t>277 Augusta Ave</t>
  </si>
  <si>
    <t>Nightlife,Event Planning &amp; Services,Wine Bars,Italian,Caterers,Bars,Restaurants,Pizza</t>
  </si>
  <si>
    <t>ApHiz1xxENwjkp8MKrE4Dg</t>
  </si>
  <si>
    <t>6989 N Hayden Rd</t>
  </si>
  <si>
    <t>Cinnaholic</t>
  </si>
  <si>
    <t>Restaurants,Vegan,Desserts,Bakeries,Food</t>
  </si>
  <si>
    <t>YVd2yYNjpiFg2s4ToMRmPA</t>
  </si>
  <si>
    <t>4165 S Grand Canyon Dr, Ste 103</t>
  </si>
  <si>
    <t>Rosie McCaffrey's Irish Pub &amp; Restaurant</t>
  </si>
  <si>
    <t>Pubs,Bars,Restaurants,Irish Pub,Nightlife,Irish</t>
  </si>
  <si>
    <t>rW5N-fiNhqb-fR3bGqyPdg</t>
  </si>
  <si>
    <t>906 E Camelback Rd</t>
  </si>
  <si>
    <t>Tacos El Gordo</t>
  </si>
  <si>
    <t>LtO6vTBfYzlgWArn3kRe_A</t>
  </si>
  <si>
    <t>3260 Losee Rd</t>
  </si>
  <si>
    <t>Mizumi</t>
  </si>
  <si>
    <t>EZQESVzkOPs7LwCHVC3Szg</t>
  </si>
  <si>
    <t>Mijana</t>
  </si>
  <si>
    <t>Vegetarian,Buffets,Restaurants,Mediterranean,Lebanese,Middle Eastern</t>
  </si>
  <si>
    <t>dimv16yFu0JXR1n1SAqedQ</t>
  </si>
  <si>
    <t>1290 N Scottsdale Rd</t>
  </si>
  <si>
    <t>Rock'N'oodles</t>
  </si>
  <si>
    <t>Noodles,Local Flavor,Salad,Restaurants,Italian,Food,American (New)</t>
  </si>
  <si>
    <t>hh-N1r9O1JpvzGw1mp0bKw</t>
  </si>
  <si>
    <t>1108 S 3rd St</t>
  </si>
  <si>
    <t>Seafood,Steakhouses,Restaurants,American (Traditional)</t>
  </si>
  <si>
    <t>WCFz9KVJTtIXSVvD5NMYoQ</t>
  </si>
  <si>
    <t>129 East Fremont St</t>
  </si>
  <si>
    <t>American Fish</t>
  </si>
  <si>
    <t>LV-oONzEA22qiBEFK1sckA</t>
  </si>
  <si>
    <t>Aria Resort and Casino, 3746 Las Vegas Blvd S</t>
  </si>
  <si>
    <t>Vegetarian,Sandwiches,Restaurants</t>
  </si>
  <si>
    <t>fTtkz2RhWNAp6jKiIzXf_A</t>
  </si>
  <si>
    <t>322 W. Sahara</t>
  </si>
  <si>
    <t>Stockyards Restaurant</t>
  </si>
  <si>
    <t>jZ8ogksrNzUmREJggc1YOQ</t>
  </si>
  <si>
    <t>5009 E Washington St, Ste 115</t>
  </si>
  <si>
    <t>Havana Grill</t>
  </si>
  <si>
    <t>Cuban,Mexican,Dance Clubs,Restaurants,Nightlife,Bars</t>
  </si>
  <si>
    <t>7-Ba9uSmYYpXgnQRoIPxMQ</t>
  </si>
  <si>
    <t>8878 S Eastern Ave, Ste 100</t>
  </si>
  <si>
    <t>Lush Burger</t>
  </si>
  <si>
    <t>AOEjA6yCT2htzQCfbPy7vA</t>
  </si>
  <si>
    <t>18251 N Pima Rd</t>
  </si>
  <si>
    <t>KG BBQ</t>
  </si>
  <si>
    <t>Barbeque,Korean,Asian Fusion,Restaurants</t>
  </si>
  <si>
    <t>Po0QGzgwFrfnGJEi_akCjA</t>
  </si>
  <si>
    <t>4355 Spring Mountain Rd, Ste 201</t>
  </si>
  <si>
    <t>The Smashed Pig Gastropub</t>
  </si>
  <si>
    <t>Bars,Gastropubs,Nightlife,British,Pubs,Restaurants</t>
  </si>
  <si>
    <t>ppobG2P-YmqTPy0s4MTRtA</t>
  </si>
  <si>
    <t>509 Fremont St</t>
  </si>
  <si>
    <t>barMASA</t>
  </si>
  <si>
    <t>ni4ppUp4oHq-OSSCgUIGiA</t>
  </si>
  <si>
    <t>Mastrioni's</t>
  </si>
  <si>
    <t>HaPwC4nxs6RPfe1pAQkQ4A</t>
  </si>
  <si>
    <t>3330 S Hualapai Way, Ste 160</t>
  </si>
  <si>
    <t>Cuba Cafe</t>
  </si>
  <si>
    <t>Tapas Bars,Cuban,Restaurants</t>
  </si>
  <si>
    <t>jmyvOW6G2T1fIePvajB4nQ</t>
  </si>
  <si>
    <t>2055 E Tropicana Ave</t>
  </si>
  <si>
    <t>Raijin Ramen</t>
  </si>
  <si>
    <t>Restaurants,Japanese,Noodles,Ramen</t>
  </si>
  <si>
    <t>fJ-2acaqvWOsujUTAJB-ew</t>
  </si>
  <si>
    <t>24 Wellesley Street W</t>
  </si>
  <si>
    <t>Le's Sandwiches &amp; Cafe</t>
  </si>
  <si>
    <t>Restaurants,Vietnamese,Sandwiches</t>
  </si>
  <si>
    <t>6kq9oLduJAYkb2WjAb36KA</t>
  </si>
  <si>
    <t>4520 N Tryon St</t>
  </si>
  <si>
    <t>Rolling in Dough Cafe</t>
  </si>
  <si>
    <t>Food,Breakfast &amp; Brunch,Desserts,Restaurants,Bakeries,Coffee &amp; Tea,Cafes</t>
  </si>
  <si>
    <t>nYzCr8fcJ2ci4aiB1-hB6w</t>
  </si>
  <si>
    <t>7293 W Sahara Ave</t>
  </si>
  <si>
    <t>Radio Maria</t>
  </si>
  <si>
    <t>Basque,Mexican,Restaurants,Breakfast &amp; Brunch,Cajun/Creole,Spanish</t>
  </si>
  <si>
    <t>lWmDrnqgU6w3gFaJyn_1Uw</t>
  </si>
  <si>
    <t>119 N Walnut St</t>
  </si>
  <si>
    <t>Steiner's A Nevada Style Pub</t>
  </si>
  <si>
    <t>Nightlife,Bars,American (Traditional),Pubs,Restaurants</t>
  </si>
  <si>
    <t>w7r_pDUR56k0raVroQhhww</t>
  </si>
  <si>
    <t>8168 Las Vegas Blvd S</t>
  </si>
  <si>
    <t>Burger Bar Crescent</t>
  </si>
  <si>
    <t>xtktc6OTdtilAREgJH-P4g</t>
  </si>
  <si>
    <t>1465 Rue Crescent</t>
  </si>
  <si>
    <t>Fast Food,Restaurants,Gluten-Free,Pizza,Salad</t>
  </si>
  <si>
    <t>pSMK_FtULKiU-iuh7SMKwg</t>
  </si>
  <si>
    <t>10 Dundas St</t>
  </si>
  <si>
    <t>Johnny Mac's</t>
  </si>
  <si>
    <t>Bars,Restaurants,Sports Bars,Pizza,Nightlife,Italian</t>
  </si>
  <si>
    <t>38-sjGYYVcQEKrZe5Nu47A</t>
  </si>
  <si>
    <t>842 S Boulder Hwy</t>
  </si>
  <si>
    <t>Todd's Unique Dining</t>
  </si>
  <si>
    <t>Restaurants,Steakhouses,Seafood,American (New),Asian Fusion</t>
  </si>
  <si>
    <t>eBxQzBFLEPwRCxuiL50SQA</t>
  </si>
  <si>
    <t>Razzoo's Cajun Cafe</t>
  </si>
  <si>
    <t>Restaurants,Cajun/Creole,Seafood</t>
  </si>
  <si>
    <t>mLeAFPQ9fy5pYCTp0xjJkQ</t>
  </si>
  <si>
    <t>8011 Concord Mills Blvd</t>
  </si>
  <si>
    <t>Seafood,Steakhouses,Nightlife,Restaurants,Bars</t>
  </si>
  <si>
    <t>cOZLg1c-UcB2Yj3baQDKkA</t>
  </si>
  <si>
    <t>2240 E Williams Field Rd</t>
  </si>
  <si>
    <t>Le Kebab Grill</t>
  </si>
  <si>
    <t>Halal,Middle Eastern,Sandwiches,Mediterranean,Restaurants</t>
  </si>
  <si>
    <t>hcjnOtiW7Bdym3-7PaLUzA</t>
  </si>
  <si>
    <t>350 E Mccullough Dr</t>
  </si>
  <si>
    <t>T3ASfec34b8-uYr3xZj8Lw</t>
  </si>
  <si>
    <t>1095 S Rampart Blvd</t>
  </si>
  <si>
    <t>I Love Burgers</t>
  </si>
  <si>
    <t>679eSYC15Sc17TN9Djj8sg</t>
  </si>
  <si>
    <t>6569 S Las Vegas Blvd, Ste 176</t>
  </si>
  <si>
    <t>Rancho de Tia Rosa</t>
  </si>
  <si>
    <t>nUfeYJ_YEaDzggPKnYry3g</t>
  </si>
  <si>
    <t>891 N Higley Rd</t>
  </si>
  <si>
    <t>Southwest Diner</t>
  </si>
  <si>
    <t>TfbHsUq-ZlQVAmb_Y79rIg</t>
  </si>
  <si>
    <t>761 Nevada Hwy</t>
  </si>
  <si>
    <t>Bacon Bar</t>
  </si>
  <si>
    <t>Pizza,Nightlife,Bars,Sports Bars,Restaurants</t>
  </si>
  <si>
    <t>59YbAeuiz0isJtRNKATTKw</t>
  </si>
  <si>
    <t>3520 N Rancho Dr</t>
  </si>
  <si>
    <t>C'est What</t>
  </si>
  <si>
    <t>Arts &amp; Entertainment,Bars,Nightlife,Food,Canadian (New),Breweries,Comfort Food,Restaurants,Pubs,Burgers,Music Venues</t>
  </si>
  <si>
    <t>Pthcdg09sHQ9M9Tj5P9gfQ</t>
  </si>
  <si>
    <t>67 Front Street E</t>
  </si>
  <si>
    <t>Thai Spices</t>
  </si>
  <si>
    <t>s5TJlFtdXcx_tXC4tlttlw</t>
  </si>
  <si>
    <t>66 S Dobson Rd, Ste 133</t>
  </si>
  <si>
    <t>La Grande Orange</t>
  </si>
  <si>
    <t>Desserts,Restaurants,American (Traditional),Italian,Food,Pizza,American (New)</t>
  </si>
  <si>
    <t>DkIEhR8behaIoSexekWV0Q</t>
  </si>
  <si>
    <t>Harold's Corral</t>
  </si>
  <si>
    <t>Nightlife,American (Traditional),Dance Clubs,Restaurants,Steakhouses,Seafood</t>
  </si>
  <si>
    <t>o9IvrLWtTt5lCYqO-uiJLg</t>
  </si>
  <si>
    <t>6895 E Cave Creek Rd</t>
  </si>
  <si>
    <t>Jessie Rae's BBQ</t>
  </si>
  <si>
    <t>Food,Event Planning &amp; Services,Restaurants,Farmers Market,Street Vendors,Barbeque,Caterers</t>
  </si>
  <si>
    <t>ngs16C2M_uTq2zXamltHVw</t>
  </si>
  <si>
    <t>5611 S Valley View Blvd</t>
  </si>
  <si>
    <t>DC Steak House</t>
  </si>
  <si>
    <t>HM0sWlwg3ONJ6syMSh_9zw</t>
  </si>
  <si>
    <t>98 S San Marcos</t>
  </si>
  <si>
    <t>Soup,American (New),Sandwiches,Restaurants,Salad</t>
  </si>
  <si>
    <t>b5epWgPoVcXoMJdCCzFMUw</t>
  </si>
  <si>
    <t>1935 E Camelback Rd</t>
  </si>
  <si>
    <t>4gXdyihRiytmXEAfqLNMBw</t>
  </si>
  <si>
    <t>16433 West Bell Rd</t>
  </si>
  <si>
    <t>VzSUgIOcyO7JmTwYDnyivQ</t>
  </si>
  <si>
    <t>15027 N Thompson Peak Pkwy</t>
  </si>
  <si>
    <t>Rock Lobster</t>
  </si>
  <si>
    <t>Teppanyaki,Japanese,Restaurants,Asian Fusion,Sushi Bars</t>
  </si>
  <si>
    <t>oa52t2Nfb7sOCqJE5M5hzg</t>
  </si>
  <si>
    <t>2475 W Queen Creek Rd</t>
  </si>
  <si>
    <t>AmÃ©lie's French Bakery &amp; CafÃ©</t>
  </si>
  <si>
    <t>Bakeries,Coffee &amp; Tea,Restaurants,Cafes,Food</t>
  </si>
  <si>
    <t>M0pkmBUi_CI0qrzN7ee80Q</t>
  </si>
  <si>
    <t>380 S College St</t>
  </si>
  <si>
    <t>Heritage Tavern</t>
  </si>
  <si>
    <t>American (New),Restaurants,Gastropubs</t>
  </si>
  <si>
    <t>sXYkjcuGhtaYP8yeQPaHgA</t>
  </si>
  <si>
    <t>131 E Mifflin St</t>
  </si>
  <si>
    <t>Round Corner Cantina</t>
  </si>
  <si>
    <t>Nightlife,Dance Clubs,Bars,Cocktail Bars,Lounges,Mexican,Restaurants</t>
  </si>
  <si>
    <t>O1ird5yRyuDFnOmYu90OoA</t>
  </si>
  <si>
    <t>3720 Butler St</t>
  </si>
  <si>
    <t>Rodney's Oyster House</t>
  </si>
  <si>
    <t>b4LmLgVdbhM-nc1IZc5Weg</t>
  </si>
  <si>
    <t>469 King Street W</t>
  </si>
  <si>
    <t>Specialty Food,Candy Stores,American (New),Pizza,Brasseries,Burgers,Restaurants,Food</t>
  </si>
  <si>
    <t>WDKTg468bkRPW0LqbAZfmg</t>
  </si>
  <si>
    <t>6605 S Las Vegas Blvd, Ste 145</t>
  </si>
  <si>
    <t>Queen City Q</t>
  </si>
  <si>
    <t>Barbeque,Restaurants,Southern</t>
  </si>
  <si>
    <t>M10n-ivjDkkdLaxIYNafFQ</t>
  </si>
  <si>
    <t>225 E 6th St, Ste A</t>
  </si>
  <si>
    <t>Nan and Byron's</t>
  </si>
  <si>
    <t>LIvXzdMJrIb6IY5Y3tqicA</t>
  </si>
  <si>
    <t>1714 S Blvd</t>
  </si>
  <si>
    <t>Fresh Mint</t>
  </si>
  <si>
    <t>Vegetarian,Restaurants,Vegan,Kosher</t>
  </si>
  <si>
    <t>0nyM_mub7LxN6Dx7tYpMaA</t>
  </si>
  <si>
    <t>13802 N Scottsdale Rd, Ste 161</t>
  </si>
  <si>
    <t>Fuku Burger Chinatown</t>
  </si>
  <si>
    <t>5ma1OUQWy_Ds80xUiP7JPQ</t>
  </si>
  <si>
    <t>3429 S Jones Blvd</t>
  </si>
  <si>
    <t>VBGB Beer Hall and Garden</t>
  </si>
  <si>
    <t>Music Venues,Arts &amp; Entertainment,American (New),German,Bars,Beer Gardens,Beer,Wine &amp; Spirits,Food,Pretzels,Restaurants,Nightlife</t>
  </si>
  <si>
    <t>F1odkZWmcXGylij8HjRq6Q</t>
  </si>
  <si>
    <t>920 Hamilton St</t>
  </si>
  <si>
    <t>Food,Desserts,American (New),Salad,Sandwiches,Restaurants,Soup</t>
  </si>
  <si>
    <t>zXBrfL_ohYMuBZWvF8EcSA</t>
  </si>
  <si>
    <t>7521 W Lake Mead Blvd</t>
  </si>
  <si>
    <t>The Queen And Beaver Public House</t>
  </si>
  <si>
    <t>Sports Bars,British,Restaurants,Bars,Nightlife,Pubs,Gastropubs</t>
  </si>
  <si>
    <t>qaNt4vtVdge_S68DVjw5Jg</t>
  </si>
  <si>
    <t>35 Elm Street</t>
  </si>
  <si>
    <t>Georges Brasserie</t>
  </si>
  <si>
    <t>French,American (New),Restaurants,Brasseries</t>
  </si>
  <si>
    <t>ME6D5nLlfG0xZCtICOYDuw</t>
  </si>
  <si>
    <t>4620 Piedmont Row Dr</t>
  </si>
  <si>
    <t>Lebowski's Neighborhood Grill</t>
  </si>
  <si>
    <t>Bars,Pubs,Restaurants,Nightlife,Sports Bars,American (Traditional)</t>
  </si>
  <si>
    <t>YAJzBGvqT3dT_qAg6u8E1A</t>
  </si>
  <si>
    <t>1524 East Blvd</t>
  </si>
  <si>
    <t>Copacabana Brazilian Steak House</t>
  </si>
  <si>
    <t>Steakhouses,Food,Restaurants,Beer,Wine &amp; Spirits,Brazilian</t>
  </si>
  <si>
    <t>tvYID0arhN-shKGUrC1Wsg</t>
  </si>
  <si>
    <t>150 Eglinton Avenue E</t>
  </si>
  <si>
    <t>Steak And Stone</t>
  </si>
  <si>
    <t>Steakhouses,Restaurants,Barbeque</t>
  </si>
  <si>
    <t>cxVqsH6a5ro5PaWssb38kw</t>
  </si>
  <si>
    <t>2613 N Thunderbird Cir</t>
  </si>
  <si>
    <t>The Penguin Drive-In</t>
  </si>
  <si>
    <t>Restaurants,American (Traditional),Diners</t>
  </si>
  <si>
    <t>3CG7oBD_k85M8jJ_JlhL-A</t>
  </si>
  <si>
    <t>1921 Commonwealth Ave</t>
  </si>
  <si>
    <t>Akaihana Sushi &amp; Grill</t>
  </si>
  <si>
    <t>a1KXovXPdeDurOrER4ST6A</t>
  </si>
  <si>
    <t>8041 N Black Canyon Hwy, Ste 112</t>
  </si>
  <si>
    <t>Moko Ramen Bar</t>
  </si>
  <si>
    <t>Restaurants,Tapas Bars,Japanese,Beer,Wine &amp; Spirits,Asian Fusion,Tapas/Small Plates,Vegetarian,Korean,Ramen,Food</t>
  </si>
  <si>
    <t>D6K3VT6S8FwFm4u5uN8T8g</t>
  </si>
  <si>
    <t>6350 W Charleston Blvd, Ste 120</t>
  </si>
  <si>
    <t>The Drake Hotel</t>
  </si>
  <si>
    <t>Lounges,Canadian (New),Hotels,Restaurants,Nightlife,Event Planning &amp; Services,Hotels &amp; Travel,Bars</t>
  </si>
  <si>
    <t>dc3uoAmNo5STqKV6mlD_aA</t>
  </si>
  <si>
    <t>1150 Queen Street W</t>
  </si>
  <si>
    <t>Fuzzy's Taco Shop</t>
  </si>
  <si>
    <t>Restaurants,Breakfast &amp; Brunch,Mexican,Tacos,Tex-Mex</t>
  </si>
  <si>
    <t>4K5NUsinIgtq-yuxdp2HdA</t>
  </si>
  <si>
    <t>414 S Mill Ave, Ste 115</t>
  </si>
  <si>
    <t>The Haymaker Goodyear</t>
  </si>
  <si>
    <t>Bars,Breakfast &amp; Brunch,Nightlife,Restaurants,American (Traditional)</t>
  </si>
  <si>
    <t>qO_nFskODvrG9O8SNdUY7g</t>
  </si>
  <si>
    <t>Duza's Kitchen</t>
  </si>
  <si>
    <t>Food,Breakfast &amp; Brunch,Restaurants,Coffee &amp; Tea,Bakeries</t>
  </si>
  <si>
    <t>TgjB-wlAVzol6HoDpE8KYg</t>
  </si>
  <si>
    <t>2243 N 12th St</t>
  </si>
  <si>
    <t>Bakersfield East Blvd</t>
  </si>
  <si>
    <t>Food,Ethnic Food,Nightlife,Tex-Mex,Mexican,Specialty Food,Restaurants,Bars</t>
  </si>
  <si>
    <t>gGt00WW8sNY2Sop7jYa7Tw</t>
  </si>
  <si>
    <t>1301 East Blvd</t>
  </si>
  <si>
    <t>Hanabi</t>
  </si>
  <si>
    <t>Beer,Wine &amp; Spirits,Japanese,Food,Sushi Bars,Restaurants</t>
  </si>
  <si>
    <t>HmsCerK_rub0Ulo0aC0f9A</t>
  </si>
  <si>
    <t>9350 W Sahara Ave</t>
  </si>
  <si>
    <t>MacAlpine's Diner &amp; Soda Fountain</t>
  </si>
  <si>
    <t>Ice Cream &amp; Frozen Yogurt,Antiques,Comfort Food,Sandwiches,Burgers,Restaurants,American (Traditional),Food,Shopping</t>
  </si>
  <si>
    <t>zOL260xaXDYZZPBItzALxQ</t>
  </si>
  <si>
    <t>2303 N 7th St</t>
  </si>
  <si>
    <t>Bocho Sushi</t>
  </si>
  <si>
    <t>Japanese,Nightlife,Restaurants,Bars,Sushi Bars</t>
  </si>
  <si>
    <t>grlL6zmHBOer9rPycsRhBA</t>
  </si>
  <si>
    <t>124 S 6th St</t>
  </si>
  <si>
    <t>India Palace</t>
  </si>
  <si>
    <t>Buffets,Pakistani,Vegetarian,Restaurants,Indian</t>
  </si>
  <si>
    <t>llQfDCKPXBW1-hSb_qUC-g</t>
  </si>
  <si>
    <t>2941 W Bell Rd</t>
  </si>
  <si>
    <t>Paul Martin's American Grill</t>
  </si>
  <si>
    <t>Seafood,Restaurants,American (New),Steakhouses,American (Traditional)</t>
  </si>
  <si>
    <t>qxNKPJfuklMxwPbkHLHeWQ</t>
  </si>
  <si>
    <t>6186 N Scottsdale Rd</t>
  </si>
  <si>
    <t>Double Helix Wine &amp; Whiskey Lounge</t>
  </si>
  <si>
    <t>Cocktail Bars,Nightlife,Wine Bars,American (New),Tapas/Small Plates,Tapas Bars,Lounges,Bars,Restaurants</t>
  </si>
  <si>
    <t>hYX0z2C6Th5XmcrKOP31fQ</t>
  </si>
  <si>
    <t>6599 Las Vegas Blvd S, Ste 150b</t>
  </si>
  <si>
    <t>Tokyo Sushi House</t>
  </si>
  <si>
    <t>AoGCnRtwifZ2gTGHtg8KTw</t>
  </si>
  <si>
    <t>10040 W Cheyenne Ave, Ste 150</t>
  </si>
  <si>
    <t>The Burger's Priest</t>
  </si>
  <si>
    <t>YJ05ntGlszxACOD5zn1YjA</t>
  </si>
  <si>
    <t>463 Queen Street W</t>
  </si>
  <si>
    <t>New India Gate</t>
  </si>
  <si>
    <t>Bars,Beer Bar,Buffets,Restaurants,Halal,Vegan,Indian,Nightlife</t>
  </si>
  <si>
    <t>S4qUsi44l5D9BbUCkhwQEA</t>
  </si>
  <si>
    <t>4939 W Ray Rd, Ste 1</t>
  </si>
  <si>
    <t>Andreoli Italian Grocer</t>
  </si>
  <si>
    <t>Italian,Food,Bakeries,Cheese Shops,Specialty Food,Restaurants,Sandwiches</t>
  </si>
  <si>
    <t>3-6biVwm7VwPZ-k67jml-Q</t>
  </si>
  <si>
    <t>Four Peaks Brewing Company</t>
  </si>
  <si>
    <t>Food,Burgers,Pubs,American (Traditional),Breweries,Restaurants,Bars,Hotels &amp; Travel,Nightlife,American (New),Airports</t>
  </si>
  <si>
    <t>OeQUmob9q5sbEixK2-Tozw</t>
  </si>
  <si>
    <t>Copper</t>
  </si>
  <si>
    <t>Wine Bars,Pakistani,Indian,Restaurants,Nightlife,Bars</t>
  </si>
  <si>
    <t>ICUCAzUZFiWkYs7iCtNCQg</t>
  </si>
  <si>
    <t>311 East Blvd</t>
  </si>
  <si>
    <t>Il Bosco Pizza</t>
  </si>
  <si>
    <t>5ykOWYZ44sUvu9qxD8rPeg</t>
  </si>
  <si>
    <t>7120 E Becker Ln</t>
  </si>
  <si>
    <t>Stewart Penick's Terrace - Ballantyne</t>
  </si>
  <si>
    <t>Southern,American (New),Breakfast &amp; Brunch,Restaurants,Cafes,Comfort Food</t>
  </si>
  <si>
    <t>c4KXpCou6HBOgfKp2z2_hw</t>
  </si>
  <si>
    <t>14815 Ballantyne Village Way, Ste 150</t>
  </si>
  <si>
    <t>Spotted Donkey Cantina, el Pedregal</t>
  </si>
  <si>
    <t>kxzS-zh5nUNvBzYz2Q47pg</t>
  </si>
  <si>
    <t>34505 N Scottsdale Rd</t>
  </si>
  <si>
    <t>Payless Pizza #2 and Ribs</t>
  </si>
  <si>
    <t>Pizza,Barbeque,Italian,American (New),Salad,Food,American (Traditional),Restaurants</t>
  </si>
  <si>
    <t>8pmGz3Lg4f_r7HdDZPa4dQ</t>
  </si>
  <si>
    <t>5785 W Tropicana Ave</t>
  </si>
  <si>
    <t>Big Ern's BBQ</t>
  </si>
  <si>
    <t>hQ4IGBbdDcCUh11zUSzwCQ</t>
  </si>
  <si>
    <t>The Sandwich Spot</t>
  </si>
  <si>
    <t>Sandwiches,Delis,Restaurants,Cafes</t>
  </si>
  <si>
    <t>TrGBHqHVzJM5tk2C1D1ctQ</t>
  </si>
  <si>
    <t>3250 N Tenaya Way, Ste 104</t>
  </si>
  <si>
    <t>7 West Cafe</t>
  </si>
  <si>
    <t>Breakfast &amp; Brunch,Bars,Nightlife,Restaurants,Italian</t>
  </si>
  <si>
    <t>JOoblYsQjFT-47tkt6om0A</t>
  </si>
  <si>
    <t>7 Charles Street W</t>
  </si>
  <si>
    <t>Donovan's Steak &amp; Chop House</t>
  </si>
  <si>
    <t>Bars,Seafood,Steakhouses,Restaurants,Nightlife</t>
  </si>
  <si>
    <t>7jl9EJQCGBiTyXTDXMsRIw</t>
  </si>
  <si>
    <t>3101 E Camelback Rd</t>
  </si>
  <si>
    <t>Tea Light Cafe</t>
  </si>
  <si>
    <t>BA2tYMpTHR3i7X-6qtcWaw</t>
  </si>
  <si>
    <t>7000 E Mayo Blvd, Ste 1084</t>
  </si>
  <si>
    <t>House of Gourmet</t>
  </si>
  <si>
    <t>2Q89PhkcyT9uZnQORmqMKg</t>
  </si>
  <si>
    <t>484 Dundas St W</t>
  </si>
  <si>
    <t>Breakfast &amp; Brunch,Restaurants,Food,Bubble Tea,Donuts</t>
  </si>
  <si>
    <t>TtbCOwOpNNzE7fW5CFwyng</t>
  </si>
  <si>
    <t>3722 E Indian School Rd</t>
  </si>
  <si>
    <t>Rosita's Place</t>
  </si>
  <si>
    <t>Fast Food,Breakfast &amp; Brunch,Soup,Restaurants,Mexican</t>
  </si>
  <si>
    <t>iIjVO7cLD1UEmIO7G05Ujw</t>
  </si>
  <si>
    <t>2310 E Mcdowell Rd</t>
  </si>
  <si>
    <t>Yusho</t>
  </si>
  <si>
    <t>Food,Chinese,Japanese,Restaurants</t>
  </si>
  <si>
    <t>W90h9VXUSdRz1_uJhweVPQ</t>
  </si>
  <si>
    <t>Tokyo Lobby Sushi and Grill</t>
  </si>
  <si>
    <t>gA9hCYY7MYl9oZ3aym5dvw</t>
  </si>
  <si>
    <t>5795 W Bell Rd, Ste 1</t>
  </si>
  <si>
    <t>Joe's Midnight Run</t>
  </si>
  <si>
    <t>f30-DOoIxvoV9btiDvKMTw</t>
  </si>
  <si>
    <t>6101 N 7th St</t>
  </si>
  <si>
    <t>Short Stack Eatery</t>
  </si>
  <si>
    <t>2-su3xdxOvyF0_2GZN4FLw</t>
  </si>
  <si>
    <t>301 W Johnson St</t>
  </si>
  <si>
    <t>Settebello Pizzeria Napoletana</t>
  </si>
  <si>
    <t>BOQOuwSNhfKx1xvKtONsBg</t>
  </si>
  <si>
    <t>9350 W Sahara Ave, Ste 170</t>
  </si>
  <si>
    <t>Restaurants,Bars,Nightlife,Breweries,Sports Bars,Food,American (New)</t>
  </si>
  <si>
    <t>aVkVDJ01OgvNwhlCUz_bng</t>
  </si>
  <si>
    <t>420 S Mill Ave, Ste 201</t>
  </si>
  <si>
    <t>Aunt Chilada's Tempe</t>
  </si>
  <si>
    <t>RyJIi1IP0UQ5qGbwazgsIA</t>
  </si>
  <si>
    <t>2019 W Baseline Rd</t>
  </si>
  <si>
    <t>Barbeque,Mexican,Burgers,Restaurants</t>
  </si>
  <si>
    <t>plHKBwA18aWeP-TG8DC96Q</t>
  </si>
  <si>
    <t>4115 Butler St</t>
  </si>
  <si>
    <t>Good Fellas Grill</t>
  </si>
  <si>
    <t>Mediterranean,American (Traditional),Greek,Restaurants</t>
  </si>
  <si>
    <t>CV0knwCFA-x-8jJHot6Few</t>
  </si>
  <si>
    <t>15414 N 19th Ave</t>
  </si>
  <si>
    <t>Cocktail Bars,Restaurants,Nightlife,Mexican,Bars</t>
  </si>
  <si>
    <t>qxVcSWGKyH3HkkHV8NinDA</t>
  </si>
  <si>
    <t>3748 N Scottsdale Rd</t>
  </si>
  <si>
    <t>R7LyTeiOHLyTNkA8HssBRQ</t>
  </si>
  <si>
    <t>4001 W Sahara Ave</t>
  </si>
  <si>
    <t>Gritz Cafe</t>
  </si>
  <si>
    <t>Soul Food,Southern,Restaurants,Breakfast &amp; Brunch</t>
  </si>
  <si>
    <t>gOOc6MDdhw7fV0Tf30mfAQ</t>
  </si>
  <si>
    <t>1911 Stella Lake, Ste 150</t>
  </si>
  <si>
    <t>XkvvUNCmLIvOts0OftXegw</t>
  </si>
  <si>
    <t>4170 S Ft Apache Rd</t>
  </si>
  <si>
    <t>Blueberry Hill Family Restaurant</t>
  </si>
  <si>
    <t>Restaurants,Bars,American (New),Desserts,Breakfast &amp; Brunch,Food,Bakeries,Nightlife,Salad,American (Traditional)</t>
  </si>
  <si>
    <t>7nRlDLrob6oK5zmGo4Vpbg</t>
  </si>
  <si>
    <t>4875 W Flamingo Rd</t>
  </si>
  <si>
    <t>VirtÃ¹</t>
  </si>
  <si>
    <t>Food,Desserts,American (New),Mediterranean,Restaurants</t>
  </si>
  <si>
    <t>BxKxFHXG4B2h1MXK8ebHZQ</t>
  </si>
  <si>
    <t>3701 N Marshall Way</t>
  </si>
  <si>
    <t>Universel</t>
  </si>
  <si>
    <t>Breakfast &amp; Brunch,Restaurants,French,Pizza,Burgers</t>
  </si>
  <si>
    <t>WOd8tWsh2Yt_osHv-ngx_w</t>
  </si>
  <si>
    <t>2055 Rue Peel</t>
  </si>
  <si>
    <t>American (Traditional),Desserts,Food,Restaurants,American (New)</t>
  </si>
  <si>
    <t>3oTVApC-eUzpGjrOVxIr5g</t>
  </si>
  <si>
    <t>2402 East Camelback, Space 101</t>
  </si>
  <si>
    <t>QS3QxI7u5PRdtbGgI0-UsA</t>
  </si>
  <si>
    <t>6989 N Hayden Rd, Ste A12</t>
  </si>
  <si>
    <t>Rose Tea Cafe</t>
  </si>
  <si>
    <t>Taiwanese,Food,Restaurants,Coffee &amp; Tea,Chinese,Bubble Tea,Cafes</t>
  </si>
  <si>
    <t>RvwZqjdkZ_pER0moPXLZAQ</t>
  </si>
  <si>
    <t>5874 Forbes Ave</t>
  </si>
  <si>
    <t>noca</t>
  </si>
  <si>
    <t>Italian,Thai,American (New),Restaurants</t>
  </si>
  <si>
    <t>aD-YA02i2xAqLBDon1tzIQ</t>
  </si>
  <si>
    <t>Goong Korean BBQ Restaurant</t>
  </si>
  <si>
    <t>SEMvJDVnDB4NoPW6tXXO_Q</t>
  </si>
  <si>
    <t>7729 S Rainbow Blvd</t>
  </si>
  <si>
    <t>Iron Chef</t>
  </si>
  <si>
    <t>Chinese,Sushi Bars,Restaurants,Japanese</t>
  </si>
  <si>
    <t>gBEWJ4b2OvUmN4Oh7ju3hw</t>
  </si>
  <si>
    <t>10810 N Tatum Blvd, Ste 106</t>
  </si>
  <si>
    <t>Rambo's Kitchen</t>
  </si>
  <si>
    <t>w0XjeV4WIUskQy8wwQf40w</t>
  </si>
  <si>
    <t>6085 S Fort Apache Rd</t>
  </si>
  <si>
    <t>Montana Meat Company - Durango</t>
  </si>
  <si>
    <t>Steakhouses,Seafood,Burgers,American (Traditional),Restaurants</t>
  </si>
  <si>
    <t>ZtsnwjxjzMUI6tDZNrJUeA</t>
  </si>
  <si>
    <t>9135 S Durango</t>
  </si>
  <si>
    <t>Teharu Sushi</t>
  </si>
  <si>
    <t>35Z23ZztQCsJdASRbU69Vg</t>
  </si>
  <si>
    <t>15801 N Frank Lloyd Wright Blvd, Ste 120</t>
  </si>
  <si>
    <t>Pacific East Japanese Restaurant</t>
  </si>
  <si>
    <t>Japanese,Sushi Bars,Malaysian,Restaurants</t>
  </si>
  <si>
    <t>APPZiUz_CEvR_--qY-tbig</t>
  </si>
  <si>
    <t>1763 Coventry Rd</t>
  </si>
  <si>
    <t>Pio Pio</t>
  </si>
  <si>
    <t>Restaurants,Peruvian,Spanish,Latin American</t>
  </si>
  <si>
    <t>1408 E Blvd</t>
  </si>
  <si>
    <t>Della's Kitchen</t>
  </si>
  <si>
    <t>American (Traditional),Sandwiches,Restaurants,Breakfast &amp; Brunch</t>
  </si>
  <si>
    <t>8SWZLawwzqwzbXpGQS7gBw</t>
  </si>
  <si>
    <t>Delano Las Vegas, 3940 Las Vegas Blvd South</t>
  </si>
  <si>
    <t>Blue 32 Sports Grill</t>
  </si>
  <si>
    <t>American (New),Restaurants,Sports Bars,Nightlife,Bars</t>
  </si>
  <si>
    <t>mXyLqsbe7FT1X8ZFOP8WpQ</t>
  </si>
  <si>
    <t>1524 E Williams Field Rd</t>
  </si>
  <si>
    <t>Inspire Restaurant</t>
  </si>
  <si>
    <t>Canadian (New),Restaurants,American (Traditional),Breakfast &amp; Brunch,Asian Fusion,Salad,French</t>
  </si>
  <si>
    <t>htQgj-ANQpZGpIpkkrEmyQ</t>
  </si>
  <si>
    <t>144 Main Street Markham N, Unit 1</t>
  </si>
  <si>
    <t>Ravi Soups</t>
  </si>
  <si>
    <t>Soup,Restaurants,Sandwiches</t>
  </si>
  <si>
    <t>c35qzLN6ItDpVIoj2uQW4Q</t>
  </si>
  <si>
    <t>322 Adelaide Street W</t>
  </si>
  <si>
    <t>Grazie Ristorante</t>
  </si>
  <si>
    <t>Nightlife,Italian,Bars,Restaurants,Wine Bars</t>
  </si>
  <si>
    <t>wNXw53wmePcf_V3rF18LUg</t>
  </si>
  <si>
    <t>2373 Yonge Street</t>
  </si>
  <si>
    <t>Ramen Isshin</t>
  </si>
  <si>
    <t>Restaurants,Food,Japanese,Noodles,Ramen</t>
  </si>
  <si>
    <t>crstB-H5rOfbXhV8pX0e6g</t>
  </si>
  <si>
    <t>421 College Street</t>
  </si>
  <si>
    <t>Diamond Restaurant</t>
  </si>
  <si>
    <t>American (New),Diners,Restaurants,Southern</t>
  </si>
  <si>
    <t>QFqtVX-lyZQgVHQrG-dhlg</t>
  </si>
  <si>
    <t>1901 Commonwealth Ave</t>
  </si>
  <si>
    <t>Da Lat</t>
  </si>
  <si>
    <t>iRwT2pBa87Y54q8nqfNAzw</t>
  </si>
  <si>
    <t>4553 W Flamingo Rd</t>
  </si>
  <si>
    <t>American (New),Restaurants,Nightlife,Bars,Wine Bars</t>
  </si>
  <si>
    <t>A6nY4SCrMuLPtlbq-EKnfA</t>
  </si>
  <si>
    <t>2475 W Queen Creek Rd, Ste 1</t>
  </si>
  <si>
    <t>Nightlife,Pizza,Bars,Restaurants,Italian</t>
  </si>
  <si>
    <t>vKKSF1_1JNnRMaoNPQb5Lw</t>
  </si>
  <si>
    <t>6738 W Bell Rd</t>
  </si>
  <si>
    <t>Buffets,Restaurants,Asian Fusion,Chinese</t>
  </si>
  <si>
    <t>hDL3Q-GNQlOuE04_zWEMJA</t>
  </si>
  <si>
    <t>8095 W Sahara Ave</t>
  </si>
  <si>
    <t>Buon Gusto Ristorante</t>
  </si>
  <si>
    <t>Restaurants,Diners,Gluten-Free,Italian,Pizza</t>
  </si>
  <si>
    <t>6PQve0oFCLPSh4wnIzvJtg</t>
  </si>
  <si>
    <t>2642 W Horizon Ridge Pkwy, Ste A2</t>
  </si>
  <si>
    <t>Sports Bars,Bars,Chicken Wings,Restaurants,American (Traditional),Nightlife</t>
  </si>
  <si>
    <t>VaKXUpmWTTWDKbpJ3aQdMw</t>
  </si>
  <si>
    <t>7345 S Durango Dr, Ste 118-121</t>
  </si>
  <si>
    <t>Vietnam Grille</t>
  </si>
  <si>
    <t>s6lTNO57vXsfzyYrPfXOvA</t>
  </si>
  <si>
    <t>5615 South Blvd</t>
  </si>
  <si>
    <t>Sonoma Grille</t>
  </si>
  <si>
    <t>Nightlife,Restaurants,Bars,American (New),Tapas Bars,Lounges</t>
  </si>
  <si>
    <t>Mv7N0bU56dhtoDP-m2JOow</t>
  </si>
  <si>
    <t>947 Penn Ave</t>
  </si>
  <si>
    <t>T Cook's</t>
  </si>
  <si>
    <t>American (Traditional),Breakfast &amp; Brunch,Bars,American (New),Nightlife,Restaurants,Mediterranean,Cocktail Bars,Tapas/Small Plates,Lounges</t>
  </si>
  <si>
    <t>pTZ4u-sEQr-yHq2Cl4EMEw</t>
  </si>
  <si>
    <t>Harris Grill</t>
  </si>
  <si>
    <t>Diners,Restaurants,Seafood,Bars,American (Traditional),Pubs,Nightlife</t>
  </si>
  <si>
    <t>pHDLRIG2Xu1_1mkGAbyEmw</t>
  </si>
  <si>
    <t>5747 Ellsworth Ave</t>
  </si>
  <si>
    <t>Mrs White's Golden Rule Cafe</t>
  </si>
  <si>
    <t>Restaurants,Soul Food,Southern</t>
  </si>
  <si>
    <t>E25-2ssHwsajyGtsllMXaA</t>
  </si>
  <si>
    <t>808 E Jefferson St</t>
  </si>
  <si>
    <t>Casa Don Juan Restaurant</t>
  </si>
  <si>
    <t>h4Q-uSoOIhMoIsOhat6l3A</t>
  </si>
  <si>
    <t>1780 N Buffalo Dr</t>
  </si>
  <si>
    <t>Lucky Foo's Restaurant &amp; Bar</t>
  </si>
  <si>
    <t>Asian Fusion,Sushi Bars,Restaurants,American (New),American (Traditional)</t>
  </si>
  <si>
    <t>biSsdqExmdvIKiFuowOadg</t>
  </si>
  <si>
    <t>Breweries,Food,American (New),Pizza,Restaurants</t>
  </si>
  <si>
    <t>Nc7-nyG_RzXrEqBuxihcgQ</t>
  </si>
  <si>
    <t>3155 W Chandler Blvd</t>
  </si>
  <si>
    <t>Distrito</t>
  </si>
  <si>
    <t>Breakfast &amp; Brunch,Barbeque,Mexican,Restaurants</t>
  </si>
  <si>
    <t>ndXuzuD4BpNIrm1I0nTsww</t>
  </si>
  <si>
    <t>4000 N Drinkwater Blvd</t>
  </si>
  <si>
    <t>Steve's Greenhouse Grill</t>
  </si>
  <si>
    <t>vyDW7_CHhDUJshMqaSjj0g</t>
  </si>
  <si>
    <t>139 E Adams St</t>
  </si>
  <si>
    <t>Hungry Monk</t>
  </si>
  <si>
    <t>Restaurants,Pubs,American (Traditional),Bars,Nightlife,Barbeque</t>
  </si>
  <si>
    <t>Gu8D1YoKErqVNNX00qkEaw</t>
  </si>
  <si>
    <t>1760 W Chandler Blvd, Ste 2</t>
  </si>
  <si>
    <t>Bars,American (New),Nightlife,Restaurants,Wine Bars,Seafood,Steakhouses</t>
  </si>
  <si>
    <t>FYqFfaxVRW6pdviONXIoDw</t>
  </si>
  <si>
    <t>6515 S Las Vegas Blvd</t>
  </si>
  <si>
    <t>_y1Et7f4NE6D1P1GzphlIw</t>
  </si>
  <si>
    <t>6211 N Decatur Blvd</t>
  </si>
  <si>
    <t>Tarbell's</t>
  </si>
  <si>
    <t>Restaurants,Food,Desserts,Bars,Nightlife,American (New)</t>
  </si>
  <si>
    <t>RPO5ISR18Xllgk9ahdPepA</t>
  </si>
  <si>
    <t>3213 E Camelback Rd</t>
  </si>
  <si>
    <t>The Tipsy Cow</t>
  </si>
  <si>
    <t>Bars,Restaurants,Nightlife,American (Traditional)</t>
  </si>
  <si>
    <t>hoqk5SFvERVDJVXUaFLpLQ</t>
  </si>
  <si>
    <t>102 King St</t>
  </si>
  <si>
    <t>FÃ me Caffe</t>
  </si>
  <si>
    <t>Restaurants,American (New),Food,Cafes,Breakfast &amp; Brunch,Coffee &amp; Tea</t>
  </si>
  <si>
    <t>S_bG5WWbtNXhhY9Y0GTcSg</t>
  </si>
  <si>
    <t>4700 N Central Ave</t>
  </si>
  <si>
    <t>Food,Restaurants,Sandwiches,Barbeque,American (Traditional),Cafes,American (New),Salad</t>
  </si>
  <si>
    <t>2dCnTMv3Hh-fM8bOjYS4Xw</t>
  </si>
  <si>
    <t>6155 W Sahara Ave</t>
  </si>
  <si>
    <t>Food,Steakhouses,Restaurants,Seafood,American (Traditional)</t>
  </si>
  <si>
    <t>e4qQlNEop42LoFBwv71dVw</t>
  </si>
  <si>
    <t>7001 N Scottsdale Rd, Ste 290</t>
  </si>
  <si>
    <t>Piper's Pub</t>
  </si>
  <si>
    <t>Pubs,British,Bars,Irish,Nightlife,Restaurants</t>
  </si>
  <si>
    <t>VxRlBe2wjtycFWSZm1orTA</t>
  </si>
  <si>
    <t>1828 E Carson St</t>
  </si>
  <si>
    <t>Courier Cafe</t>
  </si>
  <si>
    <t>Cafes,Ice Cream &amp; Frozen Yogurt,Food,Breakfast &amp; Brunch,American (Traditional),Restaurants</t>
  </si>
  <si>
    <t>o13eH93qmWVNFZogkjhd9w</t>
  </si>
  <si>
    <t>111 N Race St</t>
  </si>
  <si>
    <t>Chodang</t>
  </si>
  <si>
    <t>59OgPGGzKFYqwSG_U06kuA</t>
  </si>
  <si>
    <t>501 N Arizona Ave</t>
  </si>
  <si>
    <t>Middle Eastern,Mediterranean,Greek,Restaurants</t>
  </si>
  <si>
    <t>z0rSmZQz9eEXjg_C3_E5-g</t>
  </si>
  <si>
    <t>Grazie</t>
  </si>
  <si>
    <t>Wine Bars,Bars,Restaurants,Nightlife,Italian,Pizza</t>
  </si>
  <si>
    <t>jG1jcAeDw0pZTHCNC5kw_w</t>
  </si>
  <si>
    <t>6952 E Main St</t>
  </si>
  <si>
    <t>Boustan</t>
  </si>
  <si>
    <t>Restaurants,Lebanese,Middle Eastern</t>
  </si>
  <si>
    <t>8K5fQnv3YZIIhERyU82UBg</t>
  </si>
  <si>
    <t>2020 Rue Crescent</t>
  </si>
  <si>
    <t>Aloha Kitchen</t>
  </si>
  <si>
    <t>NlymcSxDnjtCLyGvmMoyFg</t>
  </si>
  <si>
    <t>2950 S Alma School Rd, Ste 12</t>
  </si>
  <si>
    <t>Bryan's Black Mountain Barbecue</t>
  </si>
  <si>
    <t>H7kB4p-1BsbvL522cqASOQ</t>
  </si>
  <si>
    <t>6130 E Cave Creek Rd</t>
  </si>
  <si>
    <t>Restaurants,Steakhouses,Food,Desserts,Seafood,Bars,Nightlife</t>
  </si>
  <si>
    <t>LUDX--wfStrKavGyitk4nA</t>
  </si>
  <si>
    <t>21001 N Tatum Blvd</t>
  </si>
  <si>
    <t>The Flipside Cafe</t>
  </si>
  <si>
    <t>Breakfast &amp; Brunch,Comfort Food,Cafes,Southern,Coffee &amp; Tea,Food,Restaurants</t>
  </si>
  <si>
    <t>tTEtAzGbydufWtgOqCMquA</t>
  </si>
  <si>
    <t>3150 Hwy 21 N</t>
  </si>
  <si>
    <t>Naked BBQ</t>
  </si>
  <si>
    <t>American (New),Restaurants,Southern,Barbeque</t>
  </si>
  <si>
    <t>zidkKI_N1OPxsiddTOQH_Q</t>
  </si>
  <si>
    <t>2340 W Bell Rd, Ste 130</t>
  </si>
  <si>
    <t>Herringbone</t>
  </si>
  <si>
    <t>Restaurants,Seafood,American (New)</t>
  </si>
  <si>
    <t>The Blind Pig</t>
  </si>
  <si>
    <t>Restaurants,Italian,Diners,Mexican,Food,Butcher</t>
  </si>
  <si>
    <t>vQq_sX0kSAUdT3yLW06q5A</t>
  </si>
  <si>
    <t>3370 N Hayden Rd</t>
  </si>
  <si>
    <t>ksuxxeP_V73Y4iKPeLq77A</t>
  </si>
  <si>
    <t>3667 Las Vegas Blvd S</t>
  </si>
  <si>
    <t>Blue Agave Mexican Cantina</t>
  </si>
  <si>
    <t>PQWE8a6Opjiuzt7DaX2R6Q</t>
  </si>
  <si>
    <t>7000 E Mayo Blvd, Ste 1056</t>
  </si>
  <si>
    <t>Butcher and the Brewer</t>
  </si>
  <si>
    <t>Breweries,Nightlife,Pubs,American (New),Food,Restaurants,Bars,Beer,Wine &amp; Spirits</t>
  </si>
  <si>
    <t>vdloJPM3bSpQTMlwdFek2A</t>
  </si>
  <si>
    <t>2043 E 4th St</t>
  </si>
  <si>
    <t>McFate Brewing Company</t>
  </si>
  <si>
    <t>Restaurants,American (New),American (Traditional),Nightlife,Breweries,Gastropubs,Beer Gardens,Pizza,Food</t>
  </si>
  <si>
    <t>hxUxeY8DG9lhyjCVo_s-pw</t>
  </si>
  <si>
    <t>1312 N Scottsdale Rd</t>
  </si>
  <si>
    <t>Grand Concourse</t>
  </si>
  <si>
    <t>Restaurants,Seafood,Breakfast &amp; Brunch,American (Traditional)</t>
  </si>
  <si>
    <t>gHngt6zpP683GKe1i23LUg</t>
  </si>
  <si>
    <t>100 West Station Square Dr</t>
  </si>
  <si>
    <t>Chicago Joe's</t>
  </si>
  <si>
    <t>Sandwiches,Restaurants,Seafood,Italian</t>
  </si>
  <si>
    <t>MNaPOkqm2vKeNG8EqkZWCg</t>
  </si>
  <si>
    <t>820 S 4th St</t>
  </si>
  <si>
    <t>George and Son's</t>
  </si>
  <si>
    <t>Buffets,Chinese,Thai,Asian Fusion,Restaurants</t>
  </si>
  <si>
    <t>UUtWoDyREiy9MPdtTRFUYQ</t>
  </si>
  <si>
    <t>East Ocean Dim Sum &amp; Seafood Restaurant</t>
  </si>
  <si>
    <t>mxMwo3zfJwVoCIayeNcA5w</t>
  </si>
  <si>
    <t>9570 S Eastern Ave</t>
  </si>
  <si>
    <t>Hue Thai</t>
  </si>
  <si>
    <t>Restaurants,Chinese,Thai,Vietnamese</t>
  </si>
  <si>
    <t>S1N5-ZXwR4fUIPs6dLnBYQ</t>
  </si>
  <si>
    <t>5115 Spring Mountain Rd, Ste 223</t>
  </si>
  <si>
    <t>Nori Sushi</t>
  </si>
  <si>
    <t>Restaurants,Nightlife,Sushi Bars,Bars,Asian Fusion,Lounges</t>
  </si>
  <si>
    <t>34VuBMNaG9nJiyqsnoEgPg</t>
  </si>
  <si>
    <t>21001 N Tatum Blvd, Ste 48</t>
  </si>
  <si>
    <t>Restaurants,American (New),Breakfast &amp; Brunch,Diners,American (Traditional)</t>
  </si>
  <si>
    <t>QK9Sy16uWUqEwTPdoKSiEA</t>
  </si>
  <si>
    <t>1809 EBaseline Rd</t>
  </si>
  <si>
    <t>Korean,Buffets,Vegetarian,Thai,Vegan,Mongolian,Chinese,Restaurants,Asian Fusion</t>
  </si>
  <si>
    <t>xxo0GsAFxQzUGStmCG6jWw</t>
  </si>
  <si>
    <t>2000 E Rio Salado Pkwy, Ste 1151</t>
  </si>
  <si>
    <t>Daily Dose Midtown</t>
  </si>
  <si>
    <t>Breakfast &amp; Brunch,Bars,Restaurants,Caterers,Nightlife,American (New),Event Planning &amp; Services</t>
  </si>
  <si>
    <t>kne4oWWLq0FFHLA-gWuqoQ</t>
  </si>
  <si>
    <t>1928 E Highland Ave, Ste F-107</t>
  </si>
  <si>
    <t>Lola Coffee</t>
  </si>
  <si>
    <t>Food,Coffee &amp; Tea,Breakfast &amp; Brunch,Restaurants</t>
  </si>
  <si>
    <t>jq9gzjKbVWgeMYzA0aFzxw</t>
  </si>
  <si>
    <t>1001 N 3rd Ave</t>
  </si>
  <si>
    <t>TAP Sports Bar</t>
  </si>
  <si>
    <t>Nightlife,American (Traditional),Sports Bars,Restaurants,Bars</t>
  </si>
  <si>
    <t>80Lkm305ZOkQdMEIvOy_lw</t>
  </si>
  <si>
    <t>Los Taquitos</t>
  </si>
  <si>
    <t>nwHd2MbIGz0SNG8GpFjekw</t>
  </si>
  <si>
    <t>7000 N 16th St</t>
  </si>
  <si>
    <t>Topgolf</t>
  </si>
  <si>
    <t>American (New),Restaurants,Bars,Golf,Nightlife,Active Life</t>
  </si>
  <si>
    <t>vrKcFQPxj1Zzyj93yl-t6g</t>
  </si>
  <si>
    <t>1689 S Santan Village Pkwy</t>
  </si>
  <si>
    <t>Restaurants,Mexican,Nightlife,Sports Bars,Bars</t>
  </si>
  <si>
    <t>YQFcxE9UXrKc-QuTUu7twQ</t>
  </si>
  <si>
    <t>4228 N Scottsdale Rd</t>
  </si>
  <si>
    <t>Enso Asian Bistro &amp; Sushi Bar</t>
  </si>
  <si>
    <t>Nightlife,Sushi Bars,Restaurants,Asian Fusion,Lounges,Bars</t>
  </si>
  <si>
    <t>MrSHPvHVdE_VzVN7iRz45Q</t>
  </si>
  <si>
    <t>210 E Trade St, Ste A-108</t>
  </si>
  <si>
    <t>King's Noodle Restaurant</t>
  </si>
  <si>
    <t>Noodles,Ethnic Food,Restaurants,Imported Food,Food,Chinese,Barbeque,Specialty Food</t>
  </si>
  <si>
    <t>OllK5_S-7svgSwbUfx1xYA</t>
  </si>
  <si>
    <t>296 Spadina Avenue</t>
  </si>
  <si>
    <t>American (New),Breakfast &amp; Brunch,Diners,Restaurants</t>
  </si>
  <si>
    <t>AnXovUgUHJap3QaDRnjL1w</t>
  </si>
  <si>
    <t>3790 E Flamingo Rd</t>
  </si>
  <si>
    <t>American (Traditional),Barbeque,Seafood,Buffets,Restaurants,American (New),Food</t>
  </si>
  <si>
    <t>LNOnYo13ggdoEGD-syYHIA</t>
  </si>
  <si>
    <t>Sandwiches,Burgers,Restaurants,Pizza</t>
  </si>
  <si>
    <t>IBshKrdO914zw5sm8kgfPg</t>
  </si>
  <si>
    <t>610 N Gilbert Rd, Ste 300</t>
  </si>
  <si>
    <t>Pastaidea</t>
  </si>
  <si>
    <t>1WBVqmo7tgF0z0eGf4fPhQ</t>
  </si>
  <si>
    <t>7668 W Lake Mead Blvd, Unit 107</t>
  </si>
  <si>
    <t>Studio Movie Grill</t>
  </si>
  <si>
    <t>Cinema,Nightlife,Arts &amp; Entertainment,Restaurants,Bars,American (New),American (Traditional)</t>
  </si>
  <si>
    <t>8nmjvYX4N67cxOsGfbEgjg</t>
  </si>
  <si>
    <t>{u'romantic': True, u'intimate': False, u'classy': False, u'hipster': False, u'divey': False, u'touristy': False, u'trendy': True, u'upscale': False, u'casual': True}</t>
  </si>
  <si>
    <t>210 E Trade St, Ste D-290</t>
  </si>
  <si>
    <t>Little India Restaurant</t>
  </si>
  <si>
    <t>Restaurants,Vegetarian,Food,Food Delivery Services,Buffets,Indian</t>
  </si>
  <si>
    <t>J9BmILDpV1Pr3GKU9XhjTQ</t>
  </si>
  <si>
    <t>255 Queen Street W</t>
  </si>
  <si>
    <t>Mediterranean,Buffets,Halal,Restaurants,Greek</t>
  </si>
  <si>
    <t>1150 S Gilbert Rd</t>
  </si>
  <si>
    <t>Pizza People Pub</t>
  </si>
  <si>
    <t>Pizza,American (New),Burgers,American (Traditional),Restaurants</t>
  </si>
  <si>
    <t>_JZ7hXqOZ_MngjPWFgER0w</t>
  </si>
  <si>
    <t>Umami Ramen &amp; Dumpling Bar</t>
  </si>
  <si>
    <t>Chinese,Japanese,Asian Fusion,Restaurants,Taiwanese</t>
  </si>
  <si>
    <t>eab04KSBbf30FqB4cH8erQ</t>
  </si>
  <si>
    <t>923 Williamson St</t>
  </si>
  <si>
    <t>Ã© by JosÃ© AndrÃ©s</t>
  </si>
  <si>
    <t>Spanish,Restaurants,Nightlife,French,Bars,Wine Bars,Seafood</t>
  </si>
  <si>
    <t>sARavfidmIS878q5BtlyVQ</t>
  </si>
  <si>
    <t>3708 Las Vegas Blvd S</t>
  </si>
  <si>
    <t>CrÃªpe Cellar</t>
  </si>
  <si>
    <t>Restaurants,Gastropubs,American (New),Creperies,Sandwiches,Modern European</t>
  </si>
  <si>
    <t>E0TK141YMBP0LBknhVKEqw</t>
  </si>
  <si>
    <t>3116 N Davidson St</t>
  </si>
  <si>
    <t>Bachi Kitchen</t>
  </si>
  <si>
    <t>Breakfast &amp; Brunch,Asian Fusion,Bars,Nightlife,Burgers,Restaurants,Beer,Wine &amp; Spirits,Food</t>
  </si>
  <si>
    <t>ytk8XVFegCSdSBXLDZutpw</t>
  </si>
  <si>
    <t>6825 W Russell Rd, Ste 115</t>
  </si>
  <si>
    <t>The Attic Ale House</t>
  </si>
  <si>
    <t>Nightlife,Wine Bars,American (New),Gastropubs,Pubs,Beer Gardens,Burgers,Restaurants,Bars,Pizza</t>
  </si>
  <si>
    <t>pxv5jBUOgsg6Rf6Z88e4mg</t>
  </si>
  <si>
    <t>4247 E Indian School Rd</t>
  </si>
  <si>
    <t>Little Cleo's Seafood Legend</t>
  </si>
  <si>
    <t>Beer,Wine &amp; Spirits,Event Planning &amp; Services,American (New),Gluten-Free,Seafood,Food,Venues &amp; Event Spaces,Restaurants</t>
  </si>
  <si>
    <t>csy-xJWM68SXabizUIhucA</t>
  </si>
  <si>
    <t>5632 N 7th St, Ste 120</t>
  </si>
  <si>
    <t>Viet Bistro</t>
  </si>
  <si>
    <t>5T0h9YCsXiDZyBsVIN9gcg</t>
  </si>
  <si>
    <t>Sushi Ken</t>
  </si>
  <si>
    <t>g-I48SaHtdIGR5ZEoVeNFw</t>
  </si>
  <si>
    <t>4206 E Chandler Blvd</t>
  </si>
  <si>
    <t>GameWorks</t>
  </si>
  <si>
    <t>Gastropubs,Restaurants,Arcades,American (New),Arts &amp; Entertainment</t>
  </si>
  <si>
    <t>n7V4cD-KqqE3OXk0irJTyA</t>
  </si>
  <si>
    <t>6587 Las Vegas Blvd S, Ste 171</t>
  </si>
  <si>
    <t>Chou's Kitchen</t>
  </si>
  <si>
    <t>cPEo3-TmIqCwHLFGKZgwGg</t>
  </si>
  <si>
    <t>910 N Alma School Rd</t>
  </si>
  <si>
    <t>Tanzy</t>
  </si>
  <si>
    <t>Restaurants,Nightlife,Bars,Lounges,American (New),Italian,Mediterranean</t>
  </si>
  <si>
    <t>5sTFevXhGx01eLT4wF7Urg</t>
  </si>
  <si>
    <t>15257 N Scottsdale Rd, Ste F-220</t>
  </si>
  <si>
    <t>Hodori Restaurant</t>
  </si>
  <si>
    <t>m1LOUjVzAAoCS61BTL5i5g</t>
  </si>
  <si>
    <t>1116 S Dobson Rd</t>
  </si>
  <si>
    <t>Giant Hamburgers</t>
  </si>
  <si>
    <t>Restaurants,Burgers,Breakfast &amp; Brunch,Sandwiches</t>
  </si>
  <si>
    <t>iJBnqweAPDTCfyMcRrG90w</t>
  </si>
  <si>
    <t>2753 E Broadway Rd, Ste 104</t>
  </si>
  <si>
    <t>Thai Elephant</t>
  </si>
  <si>
    <t>NUhHkT1wfXsTLxt_tWwVXw</t>
  </si>
  <si>
    <t>815 W University Dr, Ste 108</t>
  </si>
  <si>
    <t>McFate's Tap + Barrel</t>
  </si>
  <si>
    <t>Restaurants,Food,Breweries,Pizza,American (New)</t>
  </si>
  <si>
    <t>pBFewLcdLnf1XwPTE4jtyQ</t>
  </si>
  <si>
    <t>7337 E Shea Blvd, Ste 105</t>
  </si>
  <si>
    <t>EllaEm's Soul Food</t>
  </si>
  <si>
    <t>Southern,Restaurants,Soul Food</t>
  </si>
  <si>
    <t>D1czdOwjbkIWbXHqphwvXA</t>
  </si>
  <si>
    <t>775 W Craig Rd, Ste 146</t>
  </si>
  <si>
    <t>Modern Margarita</t>
  </si>
  <si>
    <t>Local Flavor,Restaurants,Wine Bars,Bars,Cocktail Bars,Nightlife,Mexican,Tapas/Small Plates</t>
  </si>
  <si>
    <t>ibf4xvHWD4t1DOOZhidHBg</t>
  </si>
  <si>
    <t>5410 E High St, Ste 115</t>
  </si>
  <si>
    <t>Millie Creperie</t>
  </si>
  <si>
    <t>Japanese,Creperies,Restaurants,Food,Desserts</t>
  </si>
  <si>
    <t>TR0-w6VoZDAdvFQiq7P2Ug</t>
  </si>
  <si>
    <t>161 Baldwin Street</t>
  </si>
  <si>
    <t>Circus Buffet</t>
  </si>
  <si>
    <t>Restaurants,Buffets,Arts &amp; Entertainment,American (New),Casinos</t>
  </si>
  <si>
    <t>lZZLmG1ANLq2Yb3KuVA4NA</t>
  </si>
  <si>
    <t>Gandhi India's Cuisine</t>
  </si>
  <si>
    <t>Restaurants,Pakistani,Vegetarian,Vegan,Indian</t>
  </si>
  <si>
    <t>S1Gpj_cqlEzitBCGAXj5aA</t>
  </si>
  <si>
    <t>4080 Paradise Rd, Ste 9</t>
  </si>
  <si>
    <t>axi57Y3h5c8BxM1Xyj0KBw</t>
  </si>
  <si>
    <t>2168 E Williams Field Rd, Ste 502</t>
  </si>
  <si>
    <t>Luke Wholey's Wild Alaskan Grille</t>
  </si>
  <si>
    <t>Cocktail Bars,Nightlife,Seafood,Restaurants,Bars,Dance Clubs,Sushi Bars</t>
  </si>
  <si>
    <t>HG3ROmv3FJZTMJPpThSXOw</t>
  </si>
  <si>
    <t>2106 Penn Ave</t>
  </si>
  <si>
    <t>Valle Luna Mexican Restaurant</t>
  </si>
  <si>
    <t>Restaurants,Nightlife,Mexican</t>
  </si>
  <si>
    <t>LBBp51YHui5gvXNSyUcLKg</t>
  </si>
  <si>
    <t>1949 W Ray Rd</t>
  </si>
  <si>
    <t>IbDCaYwFi-e-nhEmH-FYPA</t>
  </si>
  <si>
    <t>Chandler Fashion Center, 3111 W Chandler Blvd</t>
  </si>
  <si>
    <t>YojiÃ© Japanese Fondue</t>
  </si>
  <si>
    <t>Asian Fusion,Specialty Food,Food,Restaurants,Fondue,Japanese,Hot Pot,Desserts</t>
  </si>
  <si>
    <t>0xvdC8F0HmFpAFkJk6nXLg</t>
  </si>
  <si>
    <t>9440 W Sahara Ave, Ste 175</t>
  </si>
  <si>
    <t>Sushi Neko</t>
  </si>
  <si>
    <t>ghVhlFpNhfBwWDFGSlt2JA</t>
  </si>
  <si>
    <t>Buffet Asia</t>
  </si>
  <si>
    <t>Korean,Japanese,Sushi Bars,Buffets,Dim Sum,Restaurants,Chinese</t>
  </si>
  <si>
    <t>VKmGedwOk-16D7OawNg_ng</t>
  </si>
  <si>
    <t>2380 S Rainbow Blvd</t>
  </si>
  <si>
    <t>Paul's Pel'meni</t>
  </si>
  <si>
    <t>Russian,Food,Restaurants</t>
  </si>
  <si>
    <t>K75oPh837az2upKWPS2LUQ</t>
  </si>
  <si>
    <t>414 W Gilman St</t>
  </si>
  <si>
    <t>Seafood,Restaurants,Asian Fusion,Steakhouses,Sushi Bars,Hawaiian</t>
  </si>
  <si>
    <t>6oKZoCI_0ePyzfRqSFMBig</t>
  </si>
  <si>
    <t>7151 W Ray Rd</t>
  </si>
  <si>
    <t>Andre's</t>
  </si>
  <si>
    <t>French,Restaurants,American (Traditional)</t>
  </si>
  <si>
    <t>pmoIMK8zGWvKsVOPDBYfzg</t>
  </si>
  <si>
    <t>Monte Carlo Resort &amp; Casino, 3770 Las Vegas Blvd S</t>
  </si>
  <si>
    <t>Grand Cafe</t>
  </si>
  <si>
    <t>Breakfast &amp; Brunch,American (Traditional),Cafes,Restaurants,Burgers</t>
  </si>
  <si>
    <t>BnpuVvPy3sfLlkqKCx6Xnw</t>
  </si>
  <si>
    <t>Kitchen 56</t>
  </si>
  <si>
    <t>4p6Wce7Ed707QS2-yQkvZw</t>
  </si>
  <si>
    <t>3433 N 56th St</t>
  </si>
  <si>
    <t>Wine Bars,Bars,American (Traditional),Seafood,Steakhouses,Nightlife,Restaurants</t>
  </si>
  <si>
    <t>vqG1Z2XpS_PryPsfY0CSng</t>
  </si>
  <si>
    <t>201 N Tryon St</t>
  </si>
  <si>
    <t>qG_WEgPa8MBo1dPUOkTMlw</t>
  </si>
  <si>
    <t>9610 W Tropicana Ave</t>
  </si>
  <si>
    <t>Served</t>
  </si>
  <si>
    <t>Sandwiches,Restaurants,Mexican,Ethnic Food,American (New),Breakfast &amp; Brunch,Asian Fusion,Food,Specialty Food,Korean</t>
  </si>
  <si>
    <t>jScBTQtdAt-8RshaiBEHgw</t>
  </si>
  <si>
    <t>1770 W Horizon Ridge, Ste 100</t>
  </si>
  <si>
    <t>Hodge's</t>
  </si>
  <si>
    <t>Restaurants,American (Traditional),Sports Bars,Burgers,Bars,American (New),Nightlife,Tapas/Small Plates</t>
  </si>
  <si>
    <t>bLi48v8Div6Qm2Fyaw0C6Q</t>
  </si>
  <si>
    <t>668 Euclid Ave</t>
  </si>
  <si>
    <t>Presidio Cocina Mexicana</t>
  </si>
  <si>
    <t>Mexican,Nightlife,Food,Cafes,Beer,Wine &amp; Spirits,Bars,Breakfast &amp; Brunch,Cocktail Bars,Coffee &amp; Tea,Restaurants</t>
  </si>
  <si>
    <t>DaVTuhzi6EgWStb2eAjNjA</t>
  </si>
  <si>
    <t>519 W Thomas Rd</t>
  </si>
  <si>
    <t>Beast</t>
  </si>
  <si>
    <t>Canadian (New),American (New),Restaurants,Tapas/Small Plates,Breakfast &amp; Brunch</t>
  </si>
  <si>
    <t>mBOIef7a4hONEbSi_ai8Bw</t>
  </si>
  <si>
    <t>96 Tecumseth Street</t>
  </si>
  <si>
    <t>George's Famous Gyros</t>
  </si>
  <si>
    <t>American (Traditional),Mediterranean,Restaurants,Greek</t>
  </si>
  <si>
    <t>mygLP5-SCnQwIev6LU9gWg</t>
  </si>
  <si>
    <t>7620 E McKellips Rd, Ste 6</t>
  </si>
  <si>
    <t>Tottie's Asian Fusion</t>
  </si>
  <si>
    <t>Thai,Asian Fusion,Restaurants,Vietnamese</t>
  </si>
  <si>
    <t>ePt0qmZgU-fjqMoM1M2U3Q</t>
  </si>
  <si>
    <t>7901 E Thomas Rd, Ste 108</t>
  </si>
  <si>
    <t>Thai Food To Go</t>
  </si>
  <si>
    <t>Noodles,Thai,Asian Fusion,Restaurants,Fast Food</t>
  </si>
  <si>
    <t>hPclwunHi36YV8cPghWJBg</t>
  </si>
  <si>
    <t>3242 E Desert Inn Rd, Ste 9</t>
  </si>
  <si>
    <t>Timo Wine Bar</t>
  </si>
  <si>
    <t>Restaurants,Pizza,Tapas/Small Plates,Nightlife,American (New),Wine Bars,Bars</t>
  </si>
  <si>
    <t>ToFm2DhhTdr0Kv0A7Sdj6g</t>
  </si>
  <si>
    <t>8801 N Central Ave</t>
  </si>
  <si>
    <t>Juice Bars &amp; Smoothies,Restaurants,Sandwiches,Food,Gluten-Free,Breakfast &amp; Brunch,American (New)</t>
  </si>
  <si>
    <t>uCi2ropZuhG4XVcMDaurAw</t>
  </si>
  <si>
    <t>Jasmine</t>
  </si>
  <si>
    <t>Nightlife,Bars,Restaurants,Chinese,Japanese</t>
  </si>
  <si>
    <t>ZpMoI5EECS6Rm7KigN1gPg</t>
  </si>
  <si>
    <t>Food,American (New),Desserts,Restaurants,American (Traditional)</t>
  </si>
  <si>
    <t>L8rJht4Jw_BuR8gsckEWYg</t>
  </si>
  <si>
    <t>4400 Sharon Rd, Space A</t>
  </si>
  <si>
    <t>Aunties &amp; Uncles</t>
  </si>
  <si>
    <t>8MWiywu09bhLWIpzVaD4gw</t>
  </si>
  <si>
    <t>74 Lippincott Street</t>
  </si>
  <si>
    <t>Blue Sea Sushi and Izakaya</t>
  </si>
  <si>
    <t>LEzaRCdhDfO2eM75HZNnUQ</t>
  </si>
  <si>
    <t>500 E Windmill Ln, Ste 165</t>
  </si>
  <si>
    <t>Restaurants,Bars,Nightlife,Comfort Food,American (New)</t>
  </si>
  <si>
    <t>nu1GQ_Q43JqzrWMZE_dE1Q</t>
  </si>
  <si>
    <t>Rice n Noodle</t>
  </si>
  <si>
    <t>czyhvf93Txsfxdxqcm16mA</t>
  </si>
  <si>
    <t>7910 S Rainbow Blvd, Ste 105</t>
  </si>
  <si>
    <t>Bread and Butter</t>
  </si>
  <si>
    <t>Bakeries,Breakfast &amp; Brunch,Restaurants,Food</t>
  </si>
  <si>
    <t>3b94MZ9agaZL8SMBagTwpA</t>
  </si>
  <si>
    <t>10940 S Eastern Ave, Ste 107</t>
  </si>
  <si>
    <t>Vogue Bistro</t>
  </si>
  <si>
    <t>Restaurants,French,American (New),Seafood</t>
  </si>
  <si>
    <t>ovtlrcsVRlgZZQUlHs_ovw</t>
  </si>
  <si>
    <t>15411 W Waddell Rd</t>
  </si>
  <si>
    <t>Zaytoon Restaurant</t>
  </si>
  <si>
    <t>Persian/Iranian,Food,Kosher,Halal,Restaurants,Mediterranean,Grocery,Middle Eastern</t>
  </si>
  <si>
    <t>saQQmDQQJ14BVkm_sg53UA</t>
  </si>
  <si>
    <t>3655 S Durango Dr, Ste 11-14</t>
  </si>
  <si>
    <t>Tacos Atoyac</t>
  </si>
  <si>
    <t>2Yq-Y-tDroP7mdDfcWJLCQ</t>
  </si>
  <si>
    <t>1830 W Glendale Ave</t>
  </si>
  <si>
    <t>Cafe Hollander</t>
  </si>
  <si>
    <t>Restaurants,Belgian,Breakfast &amp; Brunch,American (Traditional)</t>
  </si>
  <si>
    <t>uC3qwaxsOkdJzpOc0v1Mog</t>
  </si>
  <si>
    <t>726 N Midvale Blvd</t>
  </si>
  <si>
    <t>The Hogtown Vegan</t>
  </si>
  <si>
    <t>Vegan,Southern,Restaurants</t>
  </si>
  <si>
    <t>3uIXuw878fNjxZ2Li1diFg</t>
  </si>
  <si>
    <t>1056 Bloor St. W</t>
  </si>
  <si>
    <t>Vegetarian,Restaurants,Mediterranean,Vegan</t>
  </si>
  <si>
    <t>eUuKXhloFVHdQsLdodcLbw</t>
  </si>
  <si>
    <t>6420 S Pecos Rd</t>
  </si>
  <si>
    <t>Bobby Q - Mesa</t>
  </si>
  <si>
    <t>Restaurants,Gluten-Free,Burgers,American (New),Barbeque</t>
  </si>
  <si>
    <t>LYgAf_vpMQU6JqBcTXg-Sw</t>
  </si>
  <si>
    <t>1610 S Stapley Dr</t>
  </si>
  <si>
    <t>Gertrude's</t>
  </si>
  <si>
    <t>Breakfast &amp; Brunch,Restaurants,Coffee &amp; Tea,Food,American (New),American (Traditional)</t>
  </si>
  <si>
    <t>UNfiku8qEyvGYjPK7w_gxQ</t>
  </si>
  <si>
    <t>1201 N Galvin Pkwy</t>
  </si>
  <si>
    <t>Moira Sushi</t>
  </si>
  <si>
    <t>vC23Fq8lMkNiZ4F8yh3ukQ</t>
  </si>
  <si>
    <t>215 E McKinley St, Ste 102</t>
  </si>
  <si>
    <t>Abuelo's</t>
  </si>
  <si>
    <t>pwablDuLsQOdpHAEcNFtww</t>
  </si>
  <si>
    <t>16092 N Arrowhead Fountains Center Dr</t>
  </si>
  <si>
    <t>Steakhouses,Bars,Restaurants,Seafood,Nightlife,Wine Bars</t>
  </si>
  <si>
    <t>wyFV6UN--hH_ifbvdsjSkQ</t>
  </si>
  <si>
    <t>Urban Crawfish Station</t>
  </si>
  <si>
    <t>Seafood,Cajun/Creole,Restaurants,Vietnamese,American (Traditional)</t>
  </si>
  <si>
    <t>XwJ6fZRVbxQYRsryy4-qDw</t>
  </si>
  <si>
    <t>4821 Spring Mountain Rd, Ste C</t>
  </si>
  <si>
    <t>Dominick's Steakhouse</t>
  </si>
  <si>
    <t>Italian,Seafood,Steakhouses,Piano Bars,Nightlife,Restaurants</t>
  </si>
  <si>
    <t>3p4M5be6uc1S78TO62gmOg</t>
  </si>
  <si>
    <t>15169 N Scottsdale Rd</t>
  </si>
  <si>
    <t>Piccolo Forno</t>
  </si>
  <si>
    <t>usFNFsaaHFxEbnBO4FaFHA</t>
  </si>
  <si>
    <t>3801 Butler St</t>
  </si>
  <si>
    <t>Easy Life Boba Tea</t>
  </si>
  <si>
    <t>Restaurants,Juice Bars &amp; Smoothies,Desserts,Taiwanese,Bubble Tea,Coffee &amp; Tea,Food</t>
  </si>
  <si>
    <t>0CB7YB1qRSWLQvMbHw3Fmw</t>
  </si>
  <si>
    <t>8560 W Desert Inn Rd, Ste D2</t>
  </si>
  <si>
    <t>Restaurants,Vegetarian,Gluten-Free,American (New),Salad</t>
  </si>
  <si>
    <t>PDKq1UQQG1UjVRJ12weQ8A</t>
  </si>
  <si>
    <t>10460 N 90th St</t>
  </si>
  <si>
    <t>Naka Sushi</t>
  </si>
  <si>
    <t>Bm8nRUsZ-dK6g2eJLxMTOw</t>
  </si>
  <si>
    <t>8540 W Lake Mead Blvd, Ste 120</t>
  </si>
  <si>
    <t>Tokyo Boys</t>
  </si>
  <si>
    <t>Sushi Bars,Restaurants,Seafood,Japanese</t>
  </si>
  <si>
    <t>stK7zVTmMar1ThpzT0Wjvg</t>
  </si>
  <si>
    <t>375 N Stephanie St, Ste 311</t>
  </si>
  <si>
    <t>Twisted Grove Parlor + Bar</t>
  </si>
  <si>
    <t>Gastropubs,American (New),Restaurants,Bars,Nightlife,Seafood</t>
  </si>
  <si>
    <t>Xfc-B8XUPkvvYoy5eVFO4w</t>
  </si>
  <si>
    <t>8220 N Hayden Rd</t>
  </si>
  <si>
    <t>Manpuku Japanese Eatery</t>
  </si>
  <si>
    <t>HUYEadSbGSQNHXFmT2Ujjw</t>
  </si>
  <si>
    <t>105 McCaul Street, Unit 29-31</t>
  </si>
  <si>
    <t>Lobbys Burgers</t>
  </si>
  <si>
    <t>Fast Food,Restaurants,American (New),Burgers,Hot Dogs,Comfort Food</t>
  </si>
  <si>
    <t>AbnpKkW0mpv34jtRps4C0A</t>
  </si>
  <si>
    <t>3141 S McClintock Dr, Unit 13</t>
  </si>
  <si>
    <t>Canyon Cafe</t>
  </si>
  <si>
    <t>Restaurants,Mexican,Tex-Mex,Cafes</t>
  </si>
  <si>
    <t>6Wc5DPXGudcNi2XK7QfQtA</t>
  </si>
  <si>
    <t>455 N 3rd St, Ste 114</t>
  </si>
  <si>
    <t>Piero's Italian Cuisine</t>
  </si>
  <si>
    <t>Italian,Seafood,Restaurants</t>
  </si>
  <si>
    <t>anQSLdujUOp0sTCmIBi2Tg</t>
  </si>
  <si>
    <t>355 Convention Center Dr</t>
  </si>
  <si>
    <t>Taqueria Guadalajara</t>
  </si>
  <si>
    <t>S3-JpB5dBhMXmauMqeoN-g</t>
  </si>
  <si>
    <t>1033 S Park St</t>
  </si>
  <si>
    <t>MOzen Bistro</t>
  </si>
  <si>
    <t>xEH00X_VoRepWKXQrragmw</t>
  </si>
  <si>
    <t>Andiron Steak &amp; Sea</t>
  </si>
  <si>
    <t>Restaurants,Steakhouses,American (New),Seafood</t>
  </si>
  <si>
    <t>7UFDAX4wLi6ux5otguYldA</t>
  </si>
  <si>
    <t>1720 Festival Plaza Dr</t>
  </si>
  <si>
    <t>Restaurants,Salad,Pizza,Italian</t>
  </si>
  <si>
    <t>VRC7J-ahI4em9ddhihxq5w</t>
  </si>
  <si>
    <t>2336 W Thomas Rd</t>
  </si>
  <si>
    <t>Soul Cafe</t>
  </si>
  <si>
    <t>Breakfast &amp; Brunch,Music Venues,Nightlife,Restaurants,Soul Food,Sandwiches,Arts &amp; Entertainment,American (New)</t>
  </si>
  <si>
    <t>b_8jCti0vuouJ_fjZpdmZw</t>
  </si>
  <si>
    <t>7615 E Pinnacle Peak Rd</t>
  </si>
  <si>
    <t>Tomo Japanese Cuisine</t>
  </si>
  <si>
    <t>Asian Fusion,Japanese,Sushi Bars,Restaurants</t>
  </si>
  <si>
    <t>v4qyBRpTBvOO55M4IAqNNg</t>
  </si>
  <si>
    <t>1550 N Dysart Rd, Ste A7-9</t>
  </si>
  <si>
    <t>Buckeye Beer Engine</t>
  </si>
  <si>
    <t>Burgers,Breweries,Pubs,Restaurants,Food,Nightlife,Bars</t>
  </si>
  <si>
    <t>ZWcXoh_RO7rT2DdcyOzyfQ</t>
  </si>
  <si>
    <t>15315 Madison Ave</t>
  </si>
  <si>
    <t>Angelina's Pho &amp; Grill Bar</t>
  </si>
  <si>
    <t>Seafood,Restaurants,Tapas/Small Plates,Sushi Bars,Vietnamese,Asian Fusion</t>
  </si>
  <si>
    <t>fS9a8AGrcwWPf_9vfn5wPQ</t>
  </si>
  <si>
    <t>5350 W Bell Rd, Ste 123-124</t>
  </si>
  <si>
    <t>Chinese,Thai,Restaurants,Seafood</t>
  </si>
  <si>
    <t>5Dccw539NNtnyCgTu5ed5A</t>
  </si>
  <si>
    <t>9850 S Maryland Pkwy, Ste 17</t>
  </si>
  <si>
    <t>Maza Mediterranean &amp; Turkish Grill</t>
  </si>
  <si>
    <t>Food,Greek,Lounges,Halal,Beer,Wine &amp; Spirits,Restaurants,Nightlife,Middle Eastern,Bars,Turkish,Mediterranean</t>
  </si>
  <si>
    <t>qTTBJ83d-nWSnQpXyd44gA</t>
  </si>
  <si>
    <t>The Gabardine</t>
  </si>
  <si>
    <t>Desserts,Breakfast &amp; Brunch,American (New),Restaurants,Canadian (New),Food,Diners</t>
  </si>
  <si>
    <t>hkZh4tAa2oJ34i8hxej6Zg</t>
  </si>
  <si>
    <t>372 Bay Street</t>
  </si>
  <si>
    <t>Casbah</t>
  </si>
  <si>
    <t>Wine Bars,Breakfast &amp; Brunch,Bars,Restaurants,Diners,Nightlife,Mediterranean</t>
  </si>
  <si>
    <t>TFdLM8R_7Pf1xVeBNKl0hg</t>
  </si>
  <si>
    <t>229 S Highland Ave</t>
  </si>
  <si>
    <t>Vintage 95</t>
  </si>
  <si>
    <t>American (New),Bars,Restaurants,Wine Bars,Nightlife</t>
  </si>
  <si>
    <t>r8764MtYyt8JhxMvrfM_xQ</t>
  </si>
  <si>
    <t>95 W Boston</t>
  </si>
  <si>
    <t>Bac Asian American Bistro &amp; Bar</t>
  </si>
  <si>
    <t>Asian Fusion,Restaurants</t>
  </si>
  <si>
    <t>L7txS44bvz862djgTOim9w</t>
  </si>
  <si>
    <t>2661 W 14th St</t>
  </si>
  <si>
    <t>Mediterranean,Vegetarian,American (New),Greek,Restaurants</t>
  </si>
  <si>
    <t>ept9mIlqGIsemr6w0RczaA</t>
  </si>
  <si>
    <t>1001 N 3rd Ave, Ste 3</t>
  </si>
  <si>
    <t>The Watershed</t>
  </si>
  <si>
    <t>Lounges,Bars,Pubs,Music Venues,Sports Bars,American (Traditional),American (New),Arts &amp; Entertainment,Nightlife,Restaurants</t>
  </si>
  <si>
    <t>Gw-ozqLSHoP3BQPKaiXJGg</t>
  </si>
  <si>
    <t>5350 S Lakeshore Dr</t>
  </si>
  <si>
    <t>Montesano's Eateria</t>
  </si>
  <si>
    <t>Restaurants,Italian,Pizza,Desserts,Food</t>
  </si>
  <si>
    <t>NFMD_-wFrbfdhTcdHPDCZQ</t>
  </si>
  <si>
    <t>Cowboy Ciao</t>
  </si>
  <si>
    <t>Diners,American (New),Restaurants,Breakfast &amp; Brunch</t>
  </si>
  <si>
    <t>xImiQIhC2ZBDEy7LhpQ4nQ</t>
  </si>
  <si>
    <t>Phoenix Sky Harbor</t>
  </si>
  <si>
    <t>D's Six Pax &amp; Dogz</t>
  </si>
  <si>
    <t>Pubs,Nightlife,Hot Dogs,Beer,Wine &amp; Spirits,Food,Bars,Restaurants</t>
  </si>
  <si>
    <t>CK-Gv3vqIlWOrKP4fhT8_g</t>
  </si>
  <si>
    <t>1118 S Braddock Ave</t>
  </si>
  <si>
    <t>Eddie's House</t>
  </si>
  <si>
    <t>Seafood,American (New),Restaurants</t>
  </si>
  <si>
    <t>orMlHMLyHSldYgzfFTaeoA</t>
  </si>
  <si>
    <t>7042 E Indian School Rd</t>
  </si>
  <si>
    <t>Bob Taylor's Ranch House</t>
  </si>
  <si>
    <t>Steakhouses,Bars,American (Traditional),Nightlife,Seafood,Cocktail Bars,Restaurants</t>
  </si>
  <si>
    <t>FhIeCF6QrsLaRvAeu0oEPQ</t>
  </si>
  <si>
    <t>6250 Rio Vista St</t>
  </si>
  <si>
    <t>Smelly Cat Coffee</t>
  </si>
  <si>
    <t>Internet Cafes,Desserts,Bagels,Food,Coffee &amp; Tea,Restaurants,Vegan,Breakfast &amp; Brunch</t>
  </si>
  <si>
    <t>bZtukyhyV1oVmUU3yRBPbQ</t>
  </si>
  <si>
    <t>514 E 36th St</t>
  </si>
  <si>
    <t>Florida Cafe Cuban Bar &amp; Grill</t>
  </si>
  <si>
    <t>Bars,Cuban,Restaurants,Nightlife,Food,Bakeries</t>
  </si>
  <si>
    <t>aGDo7GDN5YLvpYykpSLkbw</t>
  </si>
  <si>
    <t>1401 Las Vegas Blvd S</t>
  </si>
  <si>
    <t>Steakhouses,Restaurants,Japanese,American (New),Sushi Bars</t>
  </si>
  <si>
    <t>_IZyyv0dFfpIy_rI_-nwTQ</t>
  </si>
  <si>
    <t>6730 E Superstition Springs Blvd</t>
  </si>
  <si>
    <t>A Pig In a Fur Coat</t>
  </si>
  <si>
    <t>Gastropubs,Tapas Bars,Mediterranean,American (New),Restaurants</t>
  </si>
  <si>
    <t>OoI3WUe4Xl86d53avy3oVA</t>
  </si>
  <si>
    <t>940 Williamson St</t>
  </si>
  <si>
    <t>Japaneiro</t>
  </si>
  <si>
    <t>Tapas Bars,Restaurants,French,Asian Fusion,Japanese,Seafood</t>
  </si>
  <si>
    <t>O3OH5IEFMPtz7mPKakPZ3Q</t>
  </si>
  <si>
    <t>7315 W Warm Springs Rd, Ste 170</t>
  </si>
  <si>
    <t>Bars,American (New),American (Traditional),Wine Bars,Restaurants,Seafood,Nightlife,Steakhouses</t>
  </si>
  <si>
    <t>ztP466jMUMtqLwwHqXbk9w</t>
  </si>
  <si>
    <t>16067 N Arrowhead Fountains Ctr Dr</t>
  </si>
  <si>
    <t>SaBai Modern Thai</t>
  </si>
  <si>
    <t>NUT7tou1Uvjh0GB4I41Qig</t>
  </si>
  <si>
    <t>4121 E Thomas Rd</t>
  </si>
  <si>
    <t>Patria</t>
  </si>
  <si>
    <t>Tapas Bars,Nightlife,Restaurants,Bars,Wine Bars,Spanish</t>
  </si>
  <si>
    <t>4m_hApwQ054v3ue_OxFmGw</t>
  </si>
  <si>
    <t>Tea Lounge</t>
  </si>
  <si>
    <t>Tea Rooms,Tapas Bars,Coffee &amp; Tea,Restaurants,Food,Desserts</t>
  </si>
  <si>
    <t>vYOtdnBm-45KQiiHj8jqaw</t>
  </si>
  <si>
    <t>Rosemary's Restaurant</t>
  </si>
  <si>
    <t>3m2XZFVraCiqjgLxHi5MdA</t>
  </si>
  <si>
    <t>8125 W Sahara Ave, Ste 110</t>
  </si>
  <si>
    <t>w2yx8dfNXi3TcPZSdQOw3A</t>
  </si>
  <si>
    <t>1420 W Horizon Ridge Pkwy</t>
  </si>
  <si>
    <t>Lola's Kitchen</t>
  </si>
  <si>
    <t>Gluten-Free,Vegan,Tapas Bars,Restaurants,Breakfast &amp; Brunch</t>
  </si>
  <si>
    <t>BxCzy1WOVxOrr_G7V4BIvg</t>
  </si>
  <si>
    <t>634 Church Street</t>
  </si>
  <si>
    <t>20910 N Tatum Blvd, Ste 150</t>
  </si>
  <si>
    <t>Sierra Bonita Grill</t>
  </si>
  <si>
    <t>Restaurants,American (Traditional),Burgers,Bars,Nightlife,Mexican</t>
  </si>
  <si>
    <t>J5ebC7fKqrSF8KuS8d6hgw</t>
  </si>
  <si>
    <t>6933 N 7th St</t>
  </si>
  <si>
    <t>Big Buddha</t>
  </si>
  <si>
    <t>2px99IppAcnxR238eq_8_w</t>
  </si>
  <si>
    <t>16572 W Greenway Rd, Ste 115</t>
  </si>
  <si>
    <t>Times Square Pizzeria</t>
  </si>
  <si>
    <t>Seafood,Italian,Restaurants,Pizza</t>
  </si>
  <si>
    <t>u9R0_pvEkl7QGPJYH3j1sg</t>
  </si>
  <si>
    <t>2602 W Deer Valley Rd</t>
  </si>
  <si>
    <t>Cold Beers &amp; Cheeseburgers</t>
  </si>
  <si>
    <t>Bars,American (Traditional),Restaurants,Burgers,Chicken Wings,Nightlife</t>
  </si>
  <si>
    <t>h2hJyBYCIXU2_om6LYHWHA</t>
  </si>
  <si>
    <t>20831 N Scottsdale Rd, Ste 117</t>
  </si>
  <si>
    <t>Mary's Hash House</t>
  </si>
  <si>
    <t>JQLi-Ow9pg391iMzw5LSwg</t>
  </si>
  <si>
    <t>2605 S Decatur Blvd, Ste 103</t>
  </si>
  <si>
    <t>Phoenix Palace</t>
  </si>
  <si>
    <t>Chinese,Restaurants,Dim Sum,Seafood</t>
  </si>
  <si>
    <t>rNqSjfRM09T-VOjRTAF66g</t>
  </si>
  <si>
    <t>2075 N Dobson Rd</t>
  </si>
  <si>
    <t>Samurai Japanese Steakhouse &amp; Sushi</t>
  </si>
  <si>
    <t>3xykzfVY2PbdjKCRDLdzTQ</t>
  </si>
  <si>
    <t>1199 W Sunset Rd</t>
  </si>
  <si>
    <t>_Kd0kQ8RF70hJ1ykLqCRyQ</t>
  </si>
  <si>
    <t>9595 S Eastern Ave</t>
  </si>
  <si>
    <t>DB Brasserie</t>
  </si>
  <si>
    <t>Restaurants,Brasseries,Nightlife,French,Bars</t>
  </si>
  <si>
    <t>d482l58ho0_IMdFkXX1F5Q</t>
  </si>
  <si>
    <t>3355 S Las Vegas Blvd S</t>
  </si>
  <si>
    <t>Breakfast &amp; Brunch,Burgers,Salad,Restaurants,Sandwiches</t>
  </si>
  <si>
    <t>hq17ShjPKHnGn5DGnHrsXw</t>
  </si>
  <si>
    <t>131 E Baseline Rd</t>
  </si>
  <si>
    <t>Central Bistro</t>
  </si>
  <si>
    <t>Restaurants,American (New),French,Italian</t>
  </si>
  <si>
    <t>kcF-en40P3J9L8nLy5lKqQ</t>
  </si>
  <si>
    <t>3160 E Camelback Rd</t>
  </si>
  <si>
    <t>Restaurants,Breakfast &amp; Brunch,American (Traditional)</t>
  </si>
  <si>
    <t>T8-8C1C7QwxzZcMGK_8H4A</t>
  </si>
  <si>
    <t>The M Resort, 12300 Las Vegas Blvd S</t>
  </si>
  <si>
    <t>Rania's Kabob Grill</t>
  </si>
  <si>
    <t>Halal,American (New),Middle Eastern,Mediterranean,Afghan,Restaurants</t>
  </si>
  <si>
    <t>6Cl15LapBVhw4ZfBIeVJJA</t>
  </si>
  <si>
    <t>1674 N Higley Rd, Ste 104</t>
  </si>
  <si>
    <t>Breakfast &amp; Brunch,Restaurants,Wine Bars,Nightlife,Bars,Steakhouses</t>
  </si>
  <si>
    <t>JPWg9acsCv_om9UFYGMJbA</t>
  </si>
  <si>
    <t>8721 W Charleston Blvd</t>
  </si>
  <si>
    <t>Curry Leaf Flavors of India</t>
  </si>
  <si>
    <t>Nightlife,Indian,Vegetarian,Vegan,Desserts,Restaurants,Beer,Wine &amp; Spirits,Food,Bars</t>
  </si>
  <si>
    <t>DNSDAtD6uxQkoZkQe2v4ew</t>
  </si>
  <si>
    <t>5025 S Fort Apache Rd, Ste 101</t>
  </si>
  <si>
    <t>El Hefe</t>
  </si>
  <si>
    <t>Mexican,Nightlife,Dance Clubs,Sports Bars,Bars,Restaurants</t>
  </si>
  <si>
    <t>0jAexNHRHhkQv4zNYqenBA</t>
  </si>
  <si>
    <t>4425 N Saddlebag Trl</t>
  </si>
  <si>
    <t>Hennessey's Tavern</t>
  </si>
  <si>
    <t>Irish,Pubs,Bars,Restaurants,Nightlife</t>
  </si>
  <si>
    <t>eSLwC2iFJOU4UWXyuPiTpg</t>
  </si>
  <si>
    <t>425 Fremont St</t>
  </si>
  <si>
    <t>Restaurants,Food,Desserts,American (New),American (Traditional)</t>
  </si>
  <si>
    <t>HwEDsb1xtRBTuFwATTRjpA</t>
  </si>
  <si>
    <t>3111 W Chandler Blvd, Ste 2100</t>
  </si>
  <si>
    <t>The Dillinger</t>
  </si>
  <si>
    <t>Arts &amp; Entertainment,Nightlife,Music Venues,Restaurants,Bars,Burgers</t>
  </si>
  <si>
    <t>TyZnv8aX1OJfBKoyuYgZLQ</t>
  </si>
  <si>
    <t>1224 Arizona St</t>
  </si>
  <si>
    <t>Lon's At the Hermosa</t>
  </si>
  <si>
    <t>oj8qk3W7O9oq15VIs-vYJQ</t>
  </si>
  <si>
    <t>5532 N Palo Cristi Rd</t>
  </si>
  <si>
    <t>Dragon Boat Fusion Cuisine</t>
  </si>
  <si>
    <t>Dim Sum,Asian Fusion,Chinese,Restaurants</t>
  </si>
  <si>
    <t>8YG7PRoZuHeKii0rtNvJFQ</t>
  </si>
  <si>
    <t>160 E Beaver Creek Road, Suite 4-6</t>
  </si>
  <si>
    <t>ZCe93zAkxr2KOBU1NT0lmg</t>
  </si>
  <si>
    <t>3336 W Bell Rd</t>
  </si>
  <si>
    <t>Mochiko Chicken</t>
  </si>
  <si>
    <t>Restaurants,Comfort Food,Hawaiian,Chicken Wings,Barbeque,Chicken Shop,Southern,Asian Fusion,American (New)</t>
  </si>
  <si>
    <t>S_5VQYMMa4aD3NzgYLkvhg</t>
  </si>
  <si>
    <t>2101 S Decatur Blvd</t>
  </si>
  <si>
    <t>The Olde Mecklenburg Brewery</t>
  </si>
  <si>
    <t>Breweries,Restaurants,German,Event Planning &amp; Services,Venues &amp; Event Spaces,Food</t>
  </si>
  <si>
    <t>bfVpHvjir2G2Z9wVeddw4w</t>
  </si>
  <si>
    <t>4150 Yancey Rd</t>
  </si>
  <si>
    <t>The Rose and Crown</t>
  </si>
  <si>
    <t>British,Pubs,Bars,Nightlife,Restaurants</t>
  </si>
  <si>
    <t>OGRB__fguKfGpPdH7FvBDA</t>
  </si>
  <si>
    <t>628 E Adams St</t>
  </si>
  <si>
    <t>Restaurants,Arcades,Sports Bars,Nightlife,Bars,Arts &amp; Entertainment</t>
  </si>
  <si>
    <t>BSDKbSLFO3CP-uhfcuUCkA</t>
  </si>
  <si>
    <t>2130 Park Centre Dr, Ste 100</t>
  </si>
  <si>
    <t>Second Story Liquor Bar</t>
  </si>
  <si>
    <t>Bars,Nightlife,American (New),Beer,Wine &amp; Spirits,Food,Cocktail Bars,Gastropubs,Restaurants,Lounges,Gluten-Free,Seafood</t>
  </si>
  <si>
    <t>UotZUkpcI0p2J8RUAD36Ng</t>
  </si>
  <si>
    <t>4166 N Scottsdale Rd</t>
  </si>
  <si>
    <t>Sushi Tachi</t>
  </si>
  <si>
    <t>xrBQKZbhJMCtaZxeJ0tzTQ</t>
  </si>
  <si>
    <t>2745 W Centennial Pkwy, Ste 130</t>
  </si>
  <si>
    <t>American (Traditional),Wine Bars,Seafood,Restaurants,Nightlife,Steakhouses,Bars</t>
  </si>
  <si>
    <t>ymtJtXwsJUClLNDepV1piQ</t>
  </si>
  <si>
    <t>2502 E Camelback Rd</t>
  </si>
  <si>
    <t>All-American Bar &amp; Grille</t>
  </si>
  <si>
    <t>Restaurants,Bars,Seafood,Nightlife,Sports Bars,American (Traditional)</t>
  </si>
  <si>
    <t>YRiQtFNteLUUEiGkdQ23vg</t>
  </si>
  <si>
    <t>Red White &amp; Brew</t>
  </si>
  <si>
    <t>1QJFpZxLbHbXSKohWp9uIA</t>
  </si>
  <si>
    <t>6740 E McDowell Rd, Ste 102</t>
  </si>
  <si>
    <t>Monterey Bay Fish Grotto</t>
  </si>
  <si>
    <t>SvCjBtbN1cKElDKPTw9dOA</t>
  </si>
  <si>
    <t>1411 Grandview Ave</t>
  </si>
  <si>
    <t>qFo9G2zdvLbgH8whxty36g</t>
  </si>
  <si>
    <t>3025 W Chandler Blvd</t>
  </si>
  <si>
    <t>Kumi Japanese Restaurant + Bar</t>
  </si>
  <si>
    <t>PL3cimEUfNHlenOGSOAdJg</t>
  </si>
  <si>
    <t>3950 Las Vegas Blvd S</t>
  </si>
  <si>
    <t>Banjara Indian Cuisine</t>
  </si>
  <si>
    <t>UDk7qUVIetK3Y3NuARguqg</t>
  </si>
  <si>
    <t>796 Bloor Street W</t>
  </si>
  <si>
    <t>Legume</t>
  </si>
  <si>
    <t>Soul Food,French,Restaurants,American (New),American (Traditional)</t>
  </si>
  <si>
    <t>vg55SAkrEmuHpWfIMtJjBQ</t>
  </si>
  <si>
    <t>So-Cal Fish Taco Company</t>
  </si>
  <si>
    <t>Fish &amp; Chips,Salad,Food,Mexican,Seafood,Seafood Markets,Restaurants,Specialty Food</t>
  </si>
  <si>
    <t>R68SX1-FFLvv6BqsK9-Alw</t>
  </si>
  <si>
    <t>219 N Gilbert Rd</t>
  </si>
  <si>
    <t>Modern  Grove</t>
  </si>
  <si>
    <t>Comfort Food,Beer,Wine &amp; Spirits,Breakfast &amp; Brunch,Food,American (New),Vegetarian,Restaurants,Burgers</t>
  </si>
  <si>
    <t>yX0pOWG_Be9TjGnm0aihVA</t>
  </si>
  <si>
    <t>15530 N Tatum Blvd, Ste 160</t>
  </si>
  <si>
    <t>Dal Toro Ristorante</t>
  </si>
  <si>
    <t>1FAvxOUOGGyZoYNlAXACag</t>
  </si>
  <si>
    <t>3325 S Las Vegas Blvd</t>
  </si>
  <si>
    <t>NAGA - Thai Dining</t>
  </si>
  <si>
    <t>jc4Wlgme6xI0-c1U_AKuBQ</t>
  </si>
  <si>
    <t>76 W Horizon Ridge Pkwy, Ste 150</t>
  </si>
  <si>
    <t>Seviche</t>
  </si>
  <si>
    <t>Latin American,Tapas/Small Plates,Restaurants,Cuban</t>
  </si>
  <si>
    <t>5REYrZfsX3m4E3FTwovp5Q</t>
  </si>
  <si>
    <t>930 Penn Ave</t>
  </si>
  <si>
    <t>Nobhill Tavern by Michael Mina</t>
  </si>
  <si>
    <t>Restaurants,Seafood,Nightlife,Bars,American (New)</t>
  </si>
  <si>
    <t>EGGdngbmVn-MA7i-6qrprw</t>
  </si>
  <si>
    <t>Giuseppe's on 28th</t>
  </si>
  <si>
    <t>Desserts,Seafood,Italian,Restaurants,Food</t>
  </si>
  <si>
    <t>EUQoB_ph7_xIyj7JZGI3bg</t>
  </si>
  <si>
    <t>2824 E Indian School Rd, Ste 210</t>
  </si>
  <si>
    <t>Todai Restaurant</t>
  </si>
  <si>
    <t>Japanese,Restaurants,Buffets</t>
  </si>
  <si>
    <t>zkhBU5qW_zCy0q4OEtIrsA</t>
  </si>
  <si>
    <t>Miracle Mile, 3663 Las Vegas Blvd S</t>
  </si>
  <si>
    <t>Michoacan Gourmet Mexican Restaurant</t>
  </si>
  <si>
    <t>Restaurants,Mexican,Breakfast &amp; Brunch,Seafood</t>
  </si>
  <si>
    <t>S599hCA4kJJO3_b6SRFKoA</t>
  </si>
  <si>
    <t>7870 W Tropical Pkwy</t>
  </si>
  <si>
    <t>Wow Sushi</t>
  </si>
  <si>
    <t>jTZYireK6pnPb6Rni0jygw</t>
  </si>
  <si>
    <t>11 Charles Street W</t>
  </si>
  <si>
    <t>Le SÃ©lect Bistro</t>
  </si>
  <si>
    <t>French,Food,Breakfast &amp; Brunch,Coffee &amp; Tea,Restaurants</t>
  </si>
  <si>
    <t>_cjPEH9wXhKS-HQe_U3M4Q</t>
  </si>
  <si>
    <t>432 Wellington Street W</t>
  </si>
  <si>
    <t>Bars,Nightlife,Restaurants,Sushi Bars,Japanese</t>
  </si>
  <si>
    <t>RN0PTeMSF_eaeXN6VV7RwA</t>
  </si>
  <si>
    <t>411 S Mill Ave, Ste 103</t>
  </si>
  <si>
    <t>Habanero's Mexican Grill</t>
  </si>
  <si>
    <t>7T2Dx26gYKPMFmAWwHgnOA</t>
  </si>
  <si>
    <t>14870 N Northsight Blvd</t>
  </si>
  <si>
    <t>JdtJ3jmMukLXU-gDjVTEgg</t>
  </si>
  <si>
    <t>15576 N Pima Rd, Ste A-5</t>
  </si>
  <si>
    <t>Philly's Famous</t>
  </si>
  <si>
    <t>Delis,American (Traditional),Sandwiches,Cheesesteaks,Restaurants</t>
  </si>
  <si>
    <t>L9pTWWAATj7HoLaRe6ZA1Q</t>
  </si>
  <si>
    <t>1250 N Alma School Rd, Ste 31</t>
  </si>
  <si>
    <t>Kushiyaki Inyo</t>
  </si>
  <si>
    <t>Asian Fusion,Chinese,Korean,Thai,Tapas/Small Plates,Japanese,Restaurants</t>
  </si>
  <si>
    <t>wYrkCpUlxhb89nnNGUX4AA</t>
  </si>
  <si>
    <t>6000 W Spring Mountain Rd, Ste 1B</t>
  </si>
  <si>
    <t>Aux Vivres</t>
  </si>
  <si>
    <t>Sandwiches,Restaurants,Juice Bars &amp; Smoothies,Vegetarian,Food,Vegan,Coffee &amp; Tea</t>
  </si>
  <si>
    <t>FhgAHo-8--equM8w5UZ41Q</t>
  </si>
  <si>
    <t>4631 Boulevard Saint-laurent</t>
  </si>
  <si>
    <t>Texas BBQ House</t>
  </si>
  <si>
    <t>aIZQF2UCLv6ru-zsPK4H2Q</t>
  </si>
  <si>
    <t>5037 S 24th St</t>
  </si>
  <si>
    <t>Jenni Pho</t>
  </si>
  <si>
    <t>iPM8BXV6vEVEci8ttsOObQ</t>
  </si>
  <si>
    <t>7855 S Rainbow Blvd</t>
  </si>
  <si>
    <t>Event Planning &amp; Services,Caterers,Pizza,Food,Restaurants,Italian</t>
  </si>
  <si>
    <t>lAR6Lj6-zBxQNqflZt0zTQ</t>
  </si>
  <si>
    <t>412 E Flamingo Rd</t>
  </si>
  <si>
    <t>McFadden's Restaurant and Saloon</t>
  </si>
  <si>
    <t>Irish Pub,American (New),Restaurants,Nightlife,Dive Bars,American (Traditional),Mediterranean,Irish,Bars</t>
  </si>
  <si>
    <t>km5aBHRss5ir_B0jvEErzQ</t>
  </si>
  <si>
    <t>6593 Las Vegas Blvd S, Ste 222</t>
  </si>
  <si>
    <t>The Dor-Stop Restaurant</t>
  </si>
  <si>
    <t>Diners,Restaurants,Breakfast &amp; Brunch,American (Traditional)</t>
  </si>
  <si>
    <t>nlVjdQq9FzdQ3bfy-8y80g</t>
  </si>
  <si>
    <t>1430 Potomac Ave</t>
  </si>
  <si>
    <t>Urban Farmer</t>
  </si>
  <si>
    <t>American (Traditional),Restaurants,American (New),Steakhouses</t>
  </si>
  <si>
    <t>t2O4Qx74U_IfBzDHJzvUCA</t>
  </si>
  <si>
    <t>{u'dessert': False, u'latenight': False, u'lunch': False, u'dinner': True, u'brunch': True, u'breakfast': True}</t>
  </si>
  <si>
    <t>1325 E 6th St</t>
  </si>
  <si>
    <t>French Market Buffet</t>
  </si>
  <si>
    <t>Gluten-Free,Scandinavian,German,Restaurants,Sandwiches,Polish</t>
  </si>
  <si>
    <t>13KW8P5n1jAxxHB7Bl_obg</t>
  </si>
  <si>
    <t>745 W Baseline Rd</t>
  </si>
  <si>
    <t>Roxy's Diner</t>
  </si>
  <si>
    <t>ijg7qQCYnhUWBd5JUxbfvA</t>
  </si>
  <si>
    <t>Cluny Bistro &amp; Boulangerie</t>
  </si>
  <si>
    <t>Cocktail Bars,French,Restaurants,Bars,Nightlife,Wine Bars</t>
  </si>
  <si>
    <t>UxWH8zRYIBgs6Q2oykvRdw</t>
  </si>
  <si>
    <t>35 Tank House Lane</t>
  </si>
  <si>
    <t>Restaurants,American (New),Nightlife,Bars,Breweries,Food</t>
  </si>
  <si>
    <t>OFw59czUoeeosFMKfRawmg</t>
  </si>
  <si>
    <t>3987 Paradise Rd</t>
  </si>
  <si>
    <t>Sukho Thai</t>
  </si>
  <si>
    <t>vh1tPEaPioD78QmoqnWXpw</t>
  </si>
  <si>
    <t>52 Wellington Street E</t>
  </si>
  <si>
    <t>Tessaro's</t>
  </si>
  <si>
    <t>Restaurants,American (Traditional),Burgers,Steakhouses</t>
  </si>
  <si>
    <t>QqbZA4r5g1vCbOxOAKJgWg</t>
  </si>
  <si>
    <t>4601 Liberty Ave</t>
  </si>
  <si>
    <t>Sushiholic</t>
  </si>
  <si>
    <t>Japanese,Sushi Bars,Tapas/Small Plates,Restaurants</t>
  </si>
  <si>
    <t>evdJO0v9rvVixieNEnaeJg</t>
  </si>
  <si>
    <t>3957 E Camelback Rd</t>
  </si>
  <si>
    <t>Blanco Tacos And Tequila</t>
  </si>
  <si>
    <t>I3STZd5iAvUL9MNLF_DUug</t>
  </si>
  <si>
    <t>3400 E Sky Harbor Blvd, Terminal 4</t>
  </si>
  <si>
    <t>Rooster's Uptown</t>
  </si>
  <si>
    <t>5fquJHY2hMX9tPRD5s0t5g</t>
  </si>
  <si>
    <t>150 N College St</t>
  </si>
  <si>
    <t>Nightlife,Bars,Mexican,Restaurants,Breakfast &amp; Brunch</t>
  </si>
  <si>
    <t>9Q1ZtzTPFWG4fJiFSko5Xg</t>
  </si>
  <si>
    <t>2150 E Williams Field Rd, Bldg 16, Ste 123</t>
  </si>
  <si>
    <t>Vida Mexican Kitchen y Cantina</t>
  </si>
  <si>
    <t>b8fEuQPrf383f6pzdm8-1w</t>
  </si>
  <si>
    <t>210 E Trade St, Ste 104A</t>
  </si>
  <si>
    <t>Jerome Bettis' Grille 36</t>
  </si>
  <si>
    <t>Beer,Wine &amp; Spirits,Restaurants,Food,Bars,American (Traditional),Sports Bars,Nightlife,American (New)</t>
  </si>
  <si>
    <t>FgTzITgrmvrZqoHvkTSDzA</t>
  </si>
  <si>
    <t>393 N Shore Dr</t>
  </si>
  <si>
    <t>Jasmine Grill</t>
  </si>
  <si>
    <t>Mediterranean,Restaurants,Middle Eastern,Halal</t>
  </si>
  <si>
    <t>22MYhTXwSXaS4rW2VOrR-w</t>
  </si>
  <si>
    <t>5033 South Blvd, Ste G</t>
  </si>
  <si>
    <t>n_o2DAmDBAZ-RjVDSY-5uQ</t>
  </si>
  <si>
    <t>Harrah's Las Vegas Hotel &amp; Casino, 3475 Las Vegas Boulevard South</t>
  </si>
  <si>
    <t>Specialty Food,Bars,Nightlife,Food,Wine Bars,Beer,Wine &amp; Spirits,Restaurants,Italian</t>
  </si>
  <si>
    <t>9Eghhu_LzEJgDKNgisf3rg</t>
  </si>
  <si>
    <t>382 Yonge Street, Unit #7</t>
  </si>
  <si>
    <t>Bertha's CafÃ©</t>
  </si>
  <si>
    <t>Sandwiches,Breakfast &amp; Brunch,Bakeries,Food,Restaurants</t>
  </si>
  <si>
    <t>2DUdvdQE8FOxCHHp59HHzw</t>
  </si>
  <si>
    <t>3134 E Indian School Rd</t>
  </si>
  <si>
    <t>LhBP1BxWBM3aLLRR4zgQlw</t>
  </si>
  <si>
    <t>328 N Gilbert Rd</t>
  </si>
  <si>
    <t>Santisi Brothers</t>
  </si>
  <si>
    <t>Restaurants,Nightlife,Pizza,Bars,Sports Bars</t>
  </si>
  <si>
    <t>3QQEc5QUP-h6LCkUZQEYQw</t>
  </si>
  <si>
    <t>2710 W Bell Rd, Ste 1115</t>
  </si>
  <si>
    <t>Mai Xiang Yuan</t>
  </si>
  <si>
    <t>1uPQTz5XZSWr0ti7kUpaDw</t>
  </si>
  <si>
    <t>1082 Boulevard Saint-Laurent</t>
  </si>
  <si>
    <t>Frank &amp; Fina's Cocina</t>
  </si>
  <si>
    <t>r8Jr-7YfkhJL2nxk9lxUNg</t>
  </si>
  <si>
    <t>4175 S Grand Canyon Dr</t>
  </si>
  <si>
    <t>TeggG3duunpoy__1Y2SAyQ</t>
  </si>
  <si>
    <t>4745 S Maryland Pkwy</t>
  </si>
  <si>
    <t>Butterfly Wonderland</t>
  </si>
  <si>
    <t>Venues &amp; Event Spaces,Botanical Gardens,Amusement Parks,Arts &amp; Entertainment,Restaurants,Museums,Active Life,Kids Activities,Cultural Center,Event Planning &amp; Services,Zoos,Cafes</t>
  </si>
  <si>
    <t>Blfn30Y8tvYq903oLiIf3g</t>
  </si>
  <si>
    <t>9500 E Via De Ventura</t>
  </si>
  <si>
    <t>The Beat Coffeehouse &amp; Records</t>
  </si>
  <si>
    <t>Coffee &amp; Tea,Sandwiches,Restaurants,American (New),Music Venues,Bars,Food,Nightlife,Arts &amp; Entertainment,Pubs</t>
  </si>
  <si>
    <t>Xspg78dOvuedvuPEUwZBjw</t>
  </si>
  <si>
    <t>520 Fremont St</t>
  </si>
  <si>
    <t>Phoenix City Grille</t>
  </si>
  <si>
    <t>Sandwiches,Nightlife,American (Traditional),Restaurants,Pubs,Irish,Salad,American (New),Breakfast &amp; Brunch,Tapas/Small Plates,Bars</t>
  </si>
  <si>
    <t>5Ktv5ZmJI0CN4L0KxDWJvw</t>
  </si>
  <si>
    <t>5816 N 16th St</t>
  </si>
  <si>
    <t>Muncheez</t>
  </si>
  <si>
    <t>Delis,French,Comfort Food,Juice Bars &amp; Smoothies,Desserts,Restaurants,Food,Creperies</t>
  </si>
  <si>
    <t>xaqW4NkmUCGRRjmLxiFJ6Q</t>
  </si>
  <si>
    <t>7181 Yonge St, Unit 21</t>
  </si>
  <si>
    <t>Gen0ei06dGq13OJ8DRXUjg</t>
  </si>
  <si>
    <t>1395 E Tropicana Ave</t>
  </si>
  <si>
    <t>Great Links Brewhouse &amp; Grill</t>
  </si>
  <si>
    <t>Hot Dogs,Burgers,Sandwiches,American (Traditional),Restaurants,Diners</t>
  </si>
  <si>
    <t>StNAnvyhVISULAFmO_Ke1Q</t>
  </si>
  <si>
    <t>6010 W Craig Rd, Ste 110</t>
  </si>
  <si>
    <t>Baladie CafÃ©</t>
  </si>
  <si>
    <t>Restaurants,Middle Eastern,Mediterranean,Greek</t>
  </si>
  <si>
    <t>QJ6GXAAMkgCZPF0bZk0xLw</t>
  </si>
  <si>
    <t>4872 W Lone Mountain Rd</t>
  </si>
  <si>
    <t>Chelsea's Kitchen</t>
  </si>
  <si>
    <t>Breakfast &amp; Brunch,American (Traditional),Restaurants,Cafes</t>
  </si>
  <si>
    <t>CzqYP9VKJBzGLnp14naScA</t>
  </si>
  <si>
    <t>3800 E Sky Harbor Blvd</t>
  </si>
  <si>
    <t>Fast Food,Mexican,Restaurants</t>
  </si>
  <si>
    <t>YaTlfyPieOXwHH16wzieFg</t>
  </si>
  <si>
    <t>4830 Blue Diamond Rd</t>
  </si>
  <si>
    <t>Bar Isabel</t>
  </si>
  <si>
    <t>Restaurants,Spanish,Tapas Bars</t>
  </si>
  <si>
    <t>q5xrVJ4kivx_yEfJeOKNYQ</t>
  </si>
  <si>
    <t>797 College Street</t>
  </si>
  <si>
    <t>7xXaO9deBDh_dd0JQjA-Qg</t>
  </si>
  <si>
    <t>6629 Las Vegas Blvd S</t>
  </si>
  <si>
    <t>Mariscos Playa Escondida</t>
  </si>
  <si>
    <t>Seafood,Restaurants,Specialty Food,Ethnic Food,Food,Mexican</t>
  </si>
  <si>
    <t>YTqtM2WFhcMZGeAGA08Cfg</t>
  </si>
  <si>
    <t>1203 E Charleston Blvd, Ste 140</t>
  </si>
  <si>
    <t>Wilbur Mexicana</t>
  </si>
  <si>
    <t>Mexican,Food,Specialty Food,Ethnic Food,Restaurants</t>
  </si>
  <si>
    <t>VRwT0pscR5vESCrAnUpNwQ</t>
  </si>
  <si>
    <t>552 King Street W</t>
  </si>
  <si>
    <t>IWOQNyRqWrnqQA5K49eK5g</t>
  </si>
  <si>
    <t>740 S Mill Ave, Ste 185</t>
  </si>
  <si>
    <t>Price's Chicken Coop</t>
  </si>
  <si>
    <t>Restaurants,Southern,Event Planning &amp; Services,Caterers</t>
  </si>
  <si>
    <t>_5UAFrD3EDgJO1aZgRxH7w</t>
  </si>
  <si>
    <t>1614 Camden Rd</t>
  </si>
  <si>
    <t>Memphis Championship Barbecue</t>
  </si>
  <si>
    <t>Venues &amp; Event Spaces,Sports Bars,Bars,Nightlife,Barbeque,Event Planning &amp; Services,Restaurants</t>
  </si>
  <si>
    <t>iAuOpYDfOTuzQ6OPpEiGwA</t>
  </si>
  <si>
    <t>2250 E Warm Springs Rd</t>
  </si>
  <si>
    <t>The Cooper's Tavern</t>
  </si>
  <si>
    <t>Pubs,Restaurants,Bars,Nightlife,American (New)</t>
  </si>
  <si>
    <t>20 W Mifflin St</t>
  </si>
  <si>
    <t>Specialty Food,Food,Italian,Pizza,Salad,Restaurants</t>
  </si>
  <si>
    <t>0InA3Ffj8MxyQV9hgsyYcQ</t>
  </si>
  <si>
    <t>5705 Centennial Center Blvd, Ste 170</t>
  </si>
  <si>
    <t>Kekou Gelato House</t>
  </si>
  <si>
    <t>Food,Restaurants,Ice Cream &amp; Frozen Yogurt,Desserts,Cafes</t>
  </si>
  <si>
    <t>SGP1jf6k7spXkgwBlhiUVw</t>
  </si>
  <si>
    <t>13 Baldwin Street</t>
  </si>
  <si>
    <t>Sports Bars,American (Traditional),American (New),Restaurants,Nightlife,Bars</t>
  </si>
  <si>
    <t>djbZ5uQPKw9N4Dq9QXhdNw</t>
  </si>
  <si>
    <t>3717 Las Vegas Blvd, Ste 285</t>
  </si>
  <si>
    <t>Hank's Fine Steaks</t>
  </si>
  <si>
    <t>0qSKZhVC_BHPuKro4QGWJw</t>
  </si>
  <si>
    <t>Ground Control</t>
  </si>
  <si>
    <t>Ice Cream &amp; Frozen Yogurt,Food,Restaurants,Beer,Wine &amp; Spirits,Pizza,Gastropubs,Coffee &amp; Tea</t>
  </si>
  <si>
    <t>Y1-nbySEHec051ix7beSGw</t>
  </si>
  <si>
    <t>4860 N Litchfield Rd</t>
  </si>
  <si>
    <t>Max's Restaurant</t>
  </si>
  <si>
    <t>Asian Fusion,Seafood,Filipino,Breakfast &amp; Brunch,Restaurants</t>
  </si>
  <si>
    <t>uHUcYpGlcdlu5m7oiZGY6w</t>
  </si>
  <si>
    <t>1290 E Flamingo Rd</t>
  </si>
  <si>
    <t>Restaurants,Food,Fast Food,Ice Cream &amp; Frozen Yogurt,Burgers</t>
  </si>
  <si>
    <t>hojZyJk1Wf2UE2CpG7cgIg</t>
  </si>
  <si>
    <t>9809 S Eastern Ave</t>
  </si>
  <si>
    <t>7dHYudt6OOIjiaxkSvv3lQ</t>
  </si>
  <si>
    <t>2900 W Sahara Ave</t>
  </si>
  <si>
    <t>DJ's Taco Bar</t>
  </si>
  <si>
    <t>Mexican,Tex-Mex,Tacos,Ethnic Food,Food,Specialty Food,Restaurants</t>
  </si>
  <si>
    <t>QF2P3oJqCJC9z0TPDDFVxw</t>
  </si>
  <si>
    <t>3743 S Las Vegas Blvd</t>
  </si>
  <si>
    <t>Pisces Sushi Bar &amp; Lounge</t>
  </si>
  <si>
    <t>Restaurants,Japanese,Seafood,Sushi Bars</t>
  </si>
  <si>
    <t>buacGSEw8yLGJo8g-i02wg</t>
  </si>
  <si>
    <t>1100 Metropolitan Ave, Ste 120</t>
  </si>
  <si>
    <t>Khai HoÃ n Restaurant</t>
  </si>
  <si>
    <t>UY13CTgUqriT-fMxT2APLw</t>
  </si>
  <si>
    <t>1537 E Apache Blvd</t>
  </si>
  <si>
    <t>Food,Restaurants,American (New),Pizza,Juice Bars &amp; Smoothies,Sandwiches,Burgers</t>
  </si>
  <si>
    <t>0zoXYHq82haayMaV952jEQ</t>
  </si>
  <si>
    <t>9809 W Flamingo Rd</t>
  </si>
  <si>
    <t>Frost Gelato</t>
  </si>
  <si>
    <t>Coffee &amp; Tea,Desserts,Ice Cream &amp; Frozen Yogurt,Food,Italian,Gelato,Restaurants</t>
  </si>
  <si>
    <t>qFqueIKCVF5PlXmjl1YY9Q</t>
  </si>
  <si>
    <t>2150 E Williams Field Rd, Ste 120</t>
  </si>
  <si>
    <t>Vegetarian,Restaurants,Mediterranean,Greek,American (New)</t>
  </si>
  <si>
    <t>vOyZkFAknjVg-Fwye3TKaQ</t>
  </si>
  <si>
    <t>7530 W Bell Rd, Ste 106</t>
  </si>
  <si>
    <t>Mediterranean,Restaurants,American (New),Greek,Vegetarian</t>
  </si>
  <si>
    <t>BgthHqiXot2s4Sd_xcI6DQ</t>
  </si>
  <si>
    <t>4340 E Indian School Rd</t>
  </si>
  <si>
    <t>0pMsVlUu_MbFqmvbA8F79Q</t>
  </si>
  <si>
    <t>960 W University Dr, Ste 108</t>
  </si>
  <si>
    <t>Itsy Bitsy</t>
  </si>
  <si>
    <t>Restaurants,Bars,Cocktail Bars,Asian Fusion,Ramen,Nightlife,Japanese,Sushi Bars</t>
  </si>
  <si>
    <t>iJ4uoZkPNJ39Vfh0HirI3w</t>
  </si>
  <si>
    <t>150 Las Vegas Blvd N, Ste 100</t>
  </si>
  <si>
    <t>Jefe's Taco Shop</t>
  </si>
  <si>
    <t>Mexican,Breakfast &amp; Brunch,Restaurants,Fast Food</t>
  </si>
  <si>
    <t>SUd3IyEN7n5OYEGyt_U5lg</t>
  </si>
  <si>
    <t>5700 Sky Pointe Dr</t>
  </si>
  <si>
    <t>The Liberty</t>
  </si>
  <si>
    <t>H9a6IRS0edhW343Y2kXSSA</t>
  </si>
  <si>
    <t>1812 South Blvd</t>
  </si>
  <si>
    <t>Scramble</t>
  </si>
  <si>
    <t>Vegan,Breakfast &amp; Brunch,Gluten-Free,Restaurants</t>
  </si>
  <si>
    <t>tj3YzWsjMbPU_ivDkyOE3w</t>
  </si>
  <si>
    <t>6590 N Scottsdale Rd, Ste 100</t>
  </si>
  <si>
    <t>The Skeptical Chymist</t>
  </si>
  <si>
    <t>Music Venues,Arts &amp; Entertainment,Irish,Pubs,Bars,Restaurants,Nightlife,Irish Pub</t>
  </si>
  <si>
    <t>WmHRxbW3m8cngS4e6T8Cnw</t>
  </si>
  <si>
    <t>15688 N Pima Rd, Ste C6</t>
  </si>
  <si>
    <t>Blue Ribbon Fried Chicken</t>
  </si>
  <si>
    <t>Restaurants,American (New),Chicken Shop,Chicken Wings,Fast Food</t>
  </si>
  <si>
    <t>tMYYSWyTppDcF070Hmy-kQ</t>
  </si>
  <si>
    <t>1770 Festival Plaza Dr</t>
  </si>
  <si>
    <t>Pomo Pizzeria -  Scottsdale</t>
  </si>
  <si>
    <t>Pizza,Sandwiches,Restaurants,Italian,Gluten-Free</t>
  </si>
  <si>
    <t>x4aHNNo1osWNCB75q_PijQ</t>
  </si>
  <si>
    <t>8977 N Scottsdale Rd, Ste 504</t>
  </si>
  <si>
    <t>Miller's Ale House - Henderson</t>
  </si>
  <si>
    <t>Sports Bars,Nightlife,Gastropubs,Breweries,American (Traditional),American (New),Food,Seafood,Bars,Restaurants</t>
  </si>
  <si>
    <t>_t8B7bb-Q7kmn50kvGEKzw</t>
  </si>
  <si>
    <t>594 Stephanie St</t>
  </si>
  <si>
    <t>Pier W</t>
  </si>
  <si>
    <t>American (New),Seafood,Breakfast &amp; Brunch,Restaurants</t>
  </si>
  <si>
    <t>26Uk74dNTGysPq2ceaj2OA</t>
  </si>
  <si>
    <t>12700 Lake Ave</t>
  </si>
  <si>
    <t>Echo Coffee</t>
  </si>
  <si>
    <t>Coffee &amp; Tea,Sandwiches,Restaurants,Desserts,Food</t>
  </si>
  <si>
    <t>mm0qwYzOilFNVV2us5_8Rg</t>
  </si>
  <si>
    <t>2902 N 68th St, Ste 135</t>
  </si>
  <si>
    <t>Guy Fieri's El Burro Borracho</t>
  </si>
  <si>
    <t>fuW-VCynECpKukrm-9nxdg</t>
  </si>
  <si>
    <t>Sushi Bomb</t>
  </si>
  <si>
    <t>tCYAxj5_pV4RnDpe3_5VpA</t>
  </si>
  <si>
    <t>10470 W Cheyenne Ave, Ste 125</t>
  </si>
  <si>
    <t>Mia Bella Restaurant</t>
  </si>
  <si>
    <t>Gluten-Free,Italian,Restaurants,Mediterranean</t>
  </si>
  <si>
    <t>epAifIGqwj5oFp5MV8kgiQ</t>
  </si>
  <si>
    <t>12200 Mayfield Rd</t>
  </si>
  <si>
    <t>Biwon Korean BBQ &amp; Sushi Restaurant</t>
  </si>
  <si>
    <t>Korean,Barbeque,Asian Fusion,Japanese,Sushi Bars,Restaurants</t>
  </si>
  <si>
    <t>hqvqLihniz0ynit9c36JHg</t>
  </si>
  <si>
    <t>2721 W Sahara Ave</t>
  </si>
  <si>
    <t>OG Gentlemen's Club</t>
  </si>
  <si>
    <t>Adult Entertainment,Restaurants,Bars,Nightlife</t>
  </si>
  <si>
    <t>Y40U2KXA3v-N_h-9F8Y_aQ</t>
  </si>
  <si>
    <t>1531 Las Vegas Blvd S</t>
  </si>
  <si>
    <t>Under The Table Restaurant</t>
  </si>
  <si>
    <t>Caribbean,Restaurants,Food,Breakfast &amp; Brunch,Comfort Food</t>
  </si>
  <si>
    <t>nqTvE7ivdU23oUWdI01tOA</t>
  </si>
  <si>
    <t>568 Parliament Street</t>
  </si>
  <si>
    <t>Restaurants,Fast Food,Burgers</t>
  </si>
  <si>
    <t>W2CzAePJakvARgoQuohbOA</t>
  </si>
  <si>
    <t>920 E Playa Del Norte</t>
  </si>
  <si>
    <t>Golden Harbor Authentic Chinese Cuisine</t>
  </si>
  <si>
    <t>Chinese,Taiwanese,Restaurants</t>
  </si>
  <si>
    <t>t_yiQnxUDdPPCN2z4QyezA</t>
  </si>
  <si>
    <t>505 S Neil St</t>
  </si>
  <si>
    <t>Buca</t>
  </si>
  <si>
    <t>A7waf6G3cvnLfAqKeLL8DA</t>
  </si>
  <si>
    <t>604 King Street W</t>
  </si>
  <si>
    <t>Sushi Wa</t>
  </si>
  <si>
    <t>3oajqiPFhYQJsHHiVCchEQ</t>
  </si>
  <si>
    <t>790 Coronado Center Dr, Ste 125</t>
  </si>
  <si>
    <t>Flying Fig</t>
  </si>
  <si>
    <t>American (New),Restaurants,Vegetarian,Bars,Nightlife,Breakfast &amp; Brunch</t>
  </si>
  <si>
    <t>wOKcWLyN1DhSEl3Y1eG5nQ</t>
  </si>
  <si>
    <t>2523 Market Ave</t>
  </si>
  <si>
    <t>Yong Kang Street</t>
  </si>
  <si>
    <t>Chinese,Japanese,Cantonese,Dim Sum,Restaurants,Ramen,Taiwanese</t>
  </si>
  <si>
    <t>D8yYMxz0p6oQnOQnLRUIyA</t>
  </si>
  <si>
    <t>Katsuya</t>
  </si>
  <si>
    <t>RSOinkOUpxm0mGw1IWr4Xw</t>
  </si>
  <si>
    <t>Ten Penny</t>
  </si>
  <si>
    <t>wY3dlpLa0BHfDENYAPYuZA</t>
  </si>
  <si>
    <t>960 Penn Ave</t>
  </si>
  <si>
    <t>Chicken Shop,Fast Food,Restaurants,American (Traditional),Southern,Chicken Wings</t>
  </si>
  <si>
    <t>ZFyJ83LJkkO1dP82kzXKNg</t>
  </si>
  <si>
    <t>1120 E Flamingo Rd</t>
  </si>
  <si>
    <t>Paradise Buffet &amp; Cafe Restaurant</t>
  </si>
  <si>
    <t>Sushi Bars,Restaurants,Buffets,Breakfast &amp; Brunch</t>
  </si>
  <si>
    <t>sE05glLpll9KPv3dcO79GQ</t>
  </si>
  <si>
    <t>Spearmint Rhino Las Vegas</t>
  </si>
  <si>
    <t>Nightlife,Adult Entertainment,Restaurants</t>
  </si>
  <si>
    <t>Uk0_hruW6Ai5Tb47zo7IIQ</t>
  </si>
  <si>
    <t>3340 S Highland Dr</t>
  </si>
  <si>
    <t>The Lakeview</t>
  </si>
  <si>
    <t>Canadian (New),American (New),Diners,Restaurants</t>
  </si>
  <si>
    <t>nu-DHeDtxnOW5vYj93dGPQ</t>
  </si>
  <si>
    <t>1132 Dundas Street W</t>
  </si>
  <si>
    <t>Gaetano's Ristorante</t>
  </si>
  <si>
    <t>ZtJ6sTq7-5rL9ORUtQJHAQ</t>
  </si>
  <si>
    <t>10271 S Eastern Ave, Ste 111</t>
  </si>
  <si>
    <t>Bar+Bistro @ The Arts Factory</t>
  </si>
  <si>
    <t>Restaurants,Spanish,Caterers,Breakfast &amp; Brunch,Party &amp; Event Planning,American (New),Event Planning &amp; Services</t>
  </si>
  <si>
    <t>gJd1jOcl5FdqY020Q19n6Q</t>
  </si>
  <si>
    <t>107 E Charleston Blvd, Ste 155</t>
  </si>
  <si>
    <t>Egg Works</t>
  </si>
  <si>
    <t>American (Traditional),American (New),Restaurants,Breakfast &amp; Brunch</t>
  </si>
  <si>
    <t>PtwW1Hwme8Y0wy54zNr8Xw</t>
  </si>
  <si>
    <t>2025 Village Center Dr</t>
  </si>
  <si>
    <t>Chicago Hamburger Co</t>
  </si>
  <si>
    <t>Hot Dogs,Burgers,Restaurants</t>
  </si>
  <si>
    <t>UCqWJWovgeelP1OUI_L90w</t>
  </si>
  <si>
    <t>3749 E Indian School Rd</t>
  </si>
  <si>
    <t>Pizza Heaven Bistro</t>
  </si>
  <si>
    <t>Restaurants,Sandwiches,Italian,Chicken Wings,Pizza</t>
  </si>
  <si>
    <t>7eQoxWr9RzyCB9IFvqHUPA</t>
  </si>
  <si>
    <t>5150 N 7th St</t>
  </si>
  <si>
    <t>Moto Sushi</t>
  </si>
  <si>
    <t>kblFxfo_xnMUZF0U0aGXQw</t>
  </si>
  <si>
    <t>6845 N 16th St</t>
  </si>
  <si>
    <t>Restaurants,Food,Breakfast &amp; Brunch,Juice Bars &amp; Smoothies,Burgers,Sandwiches</t>
  </si>
  <si>
    <t>Qy_tDaVTWlS14fEglzo1Tg</t>
  </si>
  <si>
    <t>3330 S Hualapai Way</t>
  </si>
  <si>
    <t>Nicky's Thai Kitchen</t>
  </si>
  <si>
    <t>rBnpbR-cfCD9CKy_ahCmsg</t>
  </si>
  <si>
    <t>856 Western Ave</t>
  </si>
  <si>
    <t>Mama Ricotta's Restaurant</t>
  </si>
  <si>
    <t>Restaurants,Italian,Venues &amp; Event Spaces,Event Planning &amp; Services</t>
  </si>
  <si>
    <t>jcasci3gjbsSuTEVzvDQKg</t>
  </si>
  <si>
    <t>601 S Kings Dr, Ste AA</t>
  </si>
  <si>
    <t>Restaurants,Breakfast &amp; Brunch,American (Traditional),Cafes</t>
  </si>
  <si>
    <t>tzEMKoLQY-ZEE6r0FO_OgA</t>
  </si>
  <si>
    <t>3244 Guadalupe Rd, Ste 110</t>
  </si>
  <si>
    <t>Modavie</t>
  </si>
  <si>
    <t>Mediterranean,French,Restaurants</t>
  </si>
  <si>
    <t>QeFsIMcIFIJcOrpthYL8jg</t>
  </si>
  <si>
    <t>1 Rue Saint-Paul O</t>
  </si>
  <si>
    <t>La Gourmandine Bakery &amp; Pastry Shop</t>
  </si>
  <si>
    <t>Food,Bakeries,Restaurants,French</t>
  </si>
  <si>
    <t>oS96aJIHFWcFAlGHKKXjaw</t>
  </si>
  <si>
    <t>4605 Butler St</t>
  </si>
  <si>
    <t>VinciTorio's</t>
  </si>
  <si>
    <t>Buffets,Nightlife,Bars,Restaurants,Wine Bars,Italian</t>
  </si>
  <si>
    <t>zUgDrRtGvK5ZTFlHCsTHwA</t>
  </si>
  <si>
    <t>1835 E Elliot Rd, Ste C109</t>
  </si>
  <si>
    <t>Saigon Pho &amp; Seafood</t>
  </si>
  <si>
    <t>qpcZSHPLb8gTCI2T0XSYsA</t>
  </si>
  <si>
    <t>1381 N Alma School Rd</t>
  </si>
  <si>
    <t>Cheeseburger</t>
  </si>
  <si>
    <t>db04aHdl79B5OUo_tknYZw</t>
  </si>
  <si>
    <t>Planet Hollywood, 3663 Las Vegas Blvd</t>
  </si>
  <si>
    <t>Lulu's Noodles</t>
  </si>
  <si>
    <t>Pan Asian,Vegetarian,Chinese,Korean,Japanese,Restaurants,Noodles</t>
  </si>
  <si>
    <t>xULATz2siGXOPia614mg2A</t>
  </si>
  <si>
    <t>400 S Craig St</t>
  </si>
  <si>
    <t>Leo's Island BBQ</t>
  </si>
  <si>
    <t>Barbeque,Seafood,Hawaiian,Restaurants</t>
  </si>
  <si>
    <t>nFVqjh-JCOuV2Uci1ZfJ_Q</t>
  </si>
  <si>
    <t>7665 W Bell Rd, Ste 103</t>
  </si>
  <si>
    <t>Flock &amp; Fowl</t>
  </si>
  <si>
    <t>Chinese,Chicken Shop,Restaurants,Singaporean</t>
  </si>
  <si>
    <t>68jn0s0snbO5dhasLaVvDw</t>
  </si>
  <si>
    <t>380 W Sahara Ave</t>
  </si>
  <si>
    <t>2lF1UsGcDpDpaI1lXgRX_g</t>
  </si>
  <si>
    <t>3440 W Chandler Blvd</t>
  </si>
  <si>
    <t>Jasmine Tokyo</t>
  </si>
  <si>
    <t>Restaurants,Buffets,Nightlife,Bars,Asian Fusion</t>
  </si>
  <si>
    <t>e9UsRb-fmza5ukU8Ftduew</t>
  </si>
  <si>
    <t>7000 E Shea Blvd</t>
  </si>
  <si>
    <t>Sushi Fever</t>
  </si>
  <si>
    <t>GkRF8rSvh9cOQuuPeDh9bg</t>
  </si>
  <si>
    <t>7985 W Sahara Ave, Ste 105</t>
  </si>
  <si>
    <t>Restaurants,Mongolian</t>
  </si>
  <si>
    <t>avkOIpslBUFZMQhELpl3JQ</t>
  </si>
  <si>
    <t>550 N Stephanie St</t>
  </si>
  <si>
    <t>Thai Style Noodle House 2</t>
  </si>
  <si>
    <t>Thai,Chinese,Restaurants,Vegan,Noodles</t>
  </si>
  <si>
    <t>Gh1BoQNMGkh91pSHqvDRAA</t>
  </si>
  <si>
    <t>5135 S Fort Apache Rd, Ste 125</t>
  </si>
  <si>
    <t>Vapiano</t>
  </si>
  <si>
    <t>Italian,Restaurants,Pizza,Breakfast &amp; Brunch</t>
  </si>
  <si>
    <t>WCqcYtJ4rUxA4bIzjOfzqg</t>
  </si>
  <si>
    <t>201 S Tryon St</t>
  </si>
  <si>
    <t>Duck Donuts</t>
  </si>
  <si>
    <t>Donuts,Restaurants,Coffee &amp; Tea,Breakfast &amp; Brunch,Food</t>
  </si>
  <si>
    <t>5q6Xh-UcJa78bp6dzyaE7w</t>
  </si>
  <si>
    <t>1710 Kenilworth Ave, Ste 220</t>
  </si>
  <si>
    <t>Momo Sushi</t>
  </si>
  <si>
    <t>oudIKQI8HjqJqiF9pnMmQw</t>
  </si>
  <si>
    <t>550 N Stephanie St, Ste C</t>
  </si>
  <si>
    <t>Kaiju</t>
  </si>
  <si>
    <t>Malaysian,Asian Fusion,Restaurants,Japanese</t>
  </si>
  <si>
    <t>6EVBc9kdc3Hd8KZkLVPnGA</t>
  </si>
  <si>
    <t>384 Yonge Street, Unit 51</t>
  </si>
  <si>
    <t>OD09pm-MzynigAvD5KoGPA</t>
  </si>
  <si>
    <t>818 W Broadway Rd</t>
  </si>
  <si>
    <t>Marigold Maison- Paradise Valley</t>
  </si>
  <si>
    <t>iE71iwcSljg3xm2GB2Y9aA</t>
  </si>
  <si>
    <t>4720 E Cactus Rd, Ste D118</t>
  </si>
  <si>
    <t>Breakfast &amp; Brunch,Juice Bars &amp; Smoothies,Food,Restaurants</t>
  </si>
  <si>
    <t>Fx5haZv9PP3E7Ljp-h7B1Q</t>
  </si>
  <si>
    <t>483 Bay Street</t>
  </si>
  <si>
    <t>Maison Christian Faure</t>
  </si>
  <si>
    <t>Bakeries,Food,Sandwiches,Cafes,Coffee &amp; Tea,Restaurants</t>
  </si>
  <si>
    <t>s2I_Ni76bjJNK9yG60iD-Q</t>
  </si>
  <si>
    <t>355 Place Royale</t>
  </si>
  <si>
    <t>Sumo Sushi 2</t>
  </si>
  <si>
    <t>qFZ7ReYNpjHuvSxOqXqHMg</t>
  </si>
  <si>
    <t>8795 W Warm Springs Rd, Ste 106</t>
  </si>
  <si>
    <t>Saddle Mountain Brewing Company</t>
  </si>
  <si>
    <t>Bars,Breweries,Nightlife,Food,Restaurants,American (Traditional),Gastropubs</t>
  </si>
  <si>
    <t>9NaZIhfRPkxRJn1eA9zrTA</t>
  </si>
  <si>
    <t>15651 W Roosevelt St</t>
  </si>
  <si>
    <t>Bars,Mexican,Nightlife,Beer Bar,Restaurants</t>
  </si>
  <si>
    <t>zCmwErM82hdKl4L2UixDJw</t>
  </si>
  <si>
    <t>15527 Madison Ave</t>
  </si>
  <si>
    <t>Deagan's Kitchen &amp; Bar</t>
  </si>
  <si>
    <t>Restaurants,American (New),Bars,Gastropubs,Nightlife,Pubs,American (Traditional)</t>
  </si>
  <si>
    <t>HQl28KMwrEKHqhFrrDqVNQ</t>
  </si>
  <si>
    <t>14810 Detroit Ave</t>
  </si>
  <si>
    <t>Hakkasan Restaurant</t>
  </si>
  <si>
    <t>Chinese,American (Traditional),Restaurants,Nightlife,Lounges,Dim Sum,Bars,American (New),Dance Clubs,Cantonese</t>
  </si>
  <si>
    <t>kICgNgVRkIh4doz0atyMMA</t>
  </si>
  <si>
    <t>Lola's A Louisiana Kitchen</t>
  </si>
  <si>
    <t>TT658qQinO6MBHP9q7rJ8w</t>
  </si>
  <si>
    <t>1220 N Town Center Dr</t>
  </si>
  <si>
    <t>The House Brasserie</t>
  </si>
  <si>
    <t>French,Brasseries,Burgers,American (Traditional),Sandwiches,American (New),Restaurants</t>
  </si>
  <si>
    <t>-4TMQnQJW1yd6NqGRDvAeA</t>
  </si>
  <si>
    <t>6936 E Main St</t>
  </si>
  <si>
    <t>Soup,Restaurants,American (New),Sandwiches,Salad,Cafes</t>
  </si>
  <si>
    <t>p8HvhJZ-_EHhmUVmZN15gg</t>
  </si>
  <si>
    <t>9460 S Eastern Ave</t>
  </si>
  <si>
    <t>Allegro</t>
  </si>
  <si>
    <t>4KmrrhtfnngTVFa2d5LAjg</t>
  </si>
  <si>
    <t>Akita Sushi</t>
  </si>
  <si>
    <t>LgroNa-JH5W-wpJACXuz5A</t>
  </si>
  <si>
    <t>9011 E Via Linda</t>
  </si>
  <si>
    <t>New Mexican Grill</t>
  </si>
  <si>
    <t>New Mexican Cuisine,Mexican,Restaurants</t>
  </si>
  <si>
    <t>_FXa_6j-6UDsxWo-KX7WvQ</t>
  </si>
  <si>
    <t>3107 S Lindsay Rd, Ste 101</t>
  </si>
  <si>
    <t>Krazy Fish</t>
  </si>
  <si>
    <t>Seafood,Breakfast &amp; Brunch,Vegetarian,Asian Fusion,Restaurants</t>
  </si>
  <si>
    <t>yesClkCZlpLGTYZROkx4SA</t>
  </si>
  <si>
    <t>2501 Central Ave</t>
  </si>
  <si>
    <t>JaBistro</t>
  </si>
  <si>
    <t>Qmwfg-PtYuCo5Q_IwcA_HQ</t>
  </si>
  <si>
    <t>222 Richmond Street W</t>
  </si>
  <si>
    <t>Buca di Beppo Italian Restaurant</t>
  </si>
  <si>
    <t>Pizza,Caterers,Italian,Restaurants,Food,Event Planning &amp; Services</t>
  </si>
  <si>
    <t>TeHB4-F_5Mwg1VE2Uzu0Ag</t>
  </si>
  <si>
    <t>3850 Las Vegas Blvd S</t>
  </si>
  <si>
    <t>The Commoner</t>
  </si>
  <si>
    <t>Bars,Breakfast &amp; Brunch,American (Traditional),Nightlife,American (New),Restaurants,Cocktail Bars</t>
  </si>
  <si>
    <t>BskUTTscZ1XGa9ev7TlfeQ</t>
  </si>
  <si>
    <t>458 Strawberry Way</t>
  </si>
  <si>
    <t>Le Cartet</t>
  </si>
  <si>
    <t>Restaurants,Specialty Food,French,Breakfast &amp; Brunch,Food,Delicatessen</t>
  </si>
  <si>
    <t>58APdML-PG_OD4El2ePTvw</t>
  </si>
  <si>
    <t>106 Rue McGill</t>
  </si>
  <si>
    <t>Three Amigos Mexican Restaurant and Cantina</t>
  </si>
  <si>
    <t>sH3UsolKjik01u0HlQ9_0Q</t>
  </si>
  <si>
    <t>2917 Central Ave</t>
  </si>
  <si>
    <t>McFadden's Restaurant &amp; Saloon</t>
  </si>
  <si>
    <t>Dance Clubs,Nightlife,Bars,Restaurants,American (New)</t>
  </si>
  <si>
    <t>G4X5w5vRQNEFUmrJo6JakA</t>
  </si>
  <si>
    <t>9425 W Coyotes Blvd</t>
  </si>
  <si>
    <t>Tee Pee Mexican Food</t>
  </si>
  <si>
    <t>YtUaJkgKc1pucwdSq_DQeQ</t>
  </si>
  <si>
    <t>4144 E Indian School Rd</t>
  </si>
  <si>
    <t>Carlos'n Charlie's</t>
  </si>
  <si>
    <t>Bars,Nightlife,Restaurants,Mexican,Cocktail Bars</t>
  </si>
  <si>
    <t>MZRqxvBkJLjKcoOjNz7yLA</t>
  </si>
  <si>
    <t>3555 S Las Vegas Blvd</t>
  </si>
  <si>
    <t>ProteinHouse</t>
  </si>
  <si>
    <t>Juice Bars &amp; Smoothies,Specialty Food,Burgers,Food,Restaurants,Salad,American (Traditional),Health Markets</t>
  </si>
  <si>
    <t>DVJkxZkLKS76Khb2y6XA6A</t>
  </si>
  <si>
    <t>9555 S Eastern Ave, Ste 125</t>
  </si>
  <si>
    <t>Thai Pepper</t>
  </si>
  <si>
    <t>Restaurants,Vegetarian,Asian Fusion,Thai</t>
  </si>
  <si>
    <t>E7VRsyNQWPteH6_qI4j7bw</t>
  </si>
  <si>
    <t>2226 Paradise Rd</t>
  </si>
  <si>
    <t>Nightlife,American (New),American (Traditional),Pubs,Bars,Sports Bars,Restaurants</t>
  </si>
  <si>
    <t>e7N0AW-sKkJmRIpEovxBAg</t>
  </si>
  <si>
    <t>2801 N Tenaya Way, Ste A</t>
  </si>
  <si>
    <t>Table Thai Bar &amp; Bistro</t>
  </si>
  <si>
    <t>Thai,Beer,Wine &amp; Spirits,Vegan,Food,Restaurants</t>
  </si>
  <si>
    <t>Lzv68iVkRHstVvW3aXNWkA</t>
  </si>
  <si>
    <t>3130 E Sunset Rd</t>
  </si>
  <si>
    <t>Soul Food Cafe</t>
  </si>
  <si>
    <t>Barbeque,Soul Food,Restaurants,Southern</t>
  </si>
  <si>
    <t>WVvqV0cmNR3j7ChPoI74hQ</t>
  </si>
  <si>
    <t>7320 S Rainbow Blvd, Ste 112</t>
  </si>
  <si>
    <t>Salted Malted Bakery &amp; Creamery</t>
  </si>
  <si>
    <t>Breakfast &amp; Brunch,Food,Poutineries,Restaurants,Bakeries,Sandwiches,Coffee &amp; Tea,Ice Cream &amp; Frozen Yogurt,Donuts,Cafes</t>
  </si>
  <si>
    <t>KVqWA98XZwGhJ3YbFNi0vw</t>
  </si>
  <si>
    <t>6584 N Decatur Blvd, Ste 120</t>
  </si>
  <si>
    <t>The Farmhouse Restaurant</t>
  </si>
  <si>
    <t>SotrpltgrAJBqNGZlbYUNA</t>
  </si>
  <si>
    <t>228 N Gilbert Rd</t>
  </si>
  <si>
    <t>Sushi Catcher</t>
  </si>
  <si>
    <t>Sushi Bars,Seafood,Restaurants,Japanese</t>
  </si>
  <si>
    <t>gcNC4k7TZJVX_1YHdIkDNQ</t>
  </si>
  <si>
    <t>6334 W Bell Rd</t>
  </si>
  <si>
    <t>Upper Crust Pizza Patio &amp; Wine Bar</t>
  </si>
  <si>
    <t>Pizza,Nightlife,Wine Bars,Italian,Bars,Sports Bars,Restaurants</t>
  </si>
  <si>
    <t>lwpQQflP1CGJPV7QLybzOg</t>
  </si>
  <si>
    <t>20235 N Cave Creek Rd, Ste 111</t>
  </si>
  <si>
    <t>Dierks Bentley's Whiskey Row</t>
  </si>
  <si>
    <t>Gastropubs,Restaurants,Nightlife,Desserts,Country Dance Halls,Breakfast &amp; Brunch,Food,Music Venues,Whiskey Bars,Bars,American (New),Arts &amp; Entertainment</t>
  </si>
  <si>
    <t>2c9Vptks_vowLgVUMnCgjw</t>
  </si>
  <si>
    <t>4420 N Saddlebag Trl, Ste 105</t>
  </si>
  <si>
    <t>QYIhMNwxXejDoCr-F1BxDg</t>
  </si>
  <si>
    <t>403 W University Dr</t>
  </si>
  <si>
    <t>Go!ku</t>
  </si>
  <si>
    <t>Japanese,Restaurants,Noodles,Asian Fusion,Vegetarian,Food,Specialty Food,Shaved Ice,Health &amp; Medical,Sushi Bars,Ramen</t>
  </si>
  <si>
    <t>31cOttU_tML5b6eLLXZfsQ</t>
  </si>
  <si>
    <t>4300 W Spring Mountain Rd, Ste 108</t>
  </si>
  <si>
    <t>Fukuburger Truck</t>
  </si>
  <si>
    <t>Food,Burgers,Food Trucks,Restaurants,Food Stands</t>
  </si>
  <si>
    <t>ydcNlRMKs93AQpOhVkSrGQ</t>
  </si>
  <si>
    <t>PKWY Tavern</t>
  </si>
  <si>
    <t>Food,Bars,Sports Bars,American (Traditional),Nightlife,Restaurants,Beer,Wine &amp; Spirits,Lounges</t>
  </si>
  <si>
    <t>iw9p7E4bMe1YW-APcFGjgQ</t>
  </si>
  <si>
    <t>9820 W Flamingo Rd</t>
  </si>
  <si>
    <t>Playa Cabana</t>
  </si>
  <si>
    <t>Nightlife,Bars,Mexican,Restaurants</t>
  </si>
  <si>
    <t>O_UC_izJXcAmkm6HlEyGSA</t>
  </si>
  <si>
    <t>111 Dupont Street</t>
  </si>
  <si>
    <t>Altius</t>
  </si>
  <si>
    <t>Restaurants,Venues &amp; Event Spaces,Nightlife,American (New),Event Planning &amp; Services,Food,Desserts,Bars</t>
  </si>
  <si>
    <t>S8urdN6ACnRQUm-7o9An8w</t>
  </si>
  <si>
    <t>1230 Grandview Ave</t>
  </si>
  <si>
    <t>American (New),Restaurants,Asian Fusion,Bars,Nightlife</t>
  </si>
  <si>
    <t>tcfL9_Qe-12eX4rdmK_6XA</t>
  </si>
  <si>
    <t>2270 Village Walk Dr</t>
  </si>
  <si>
    <t>JOEY Eaton Centre</t>
  </si>
  <si>
    <t>Restaurants,Sports Bars,Nightlife,Canadian (New),Bars</t>
  </si>
  <si>
    <t>LBHbyID7tcaGszznHtnCrw</t>
  </si>
  <si>
    <t>1 Dundas St W</t>
  </si>
  <si>
    <t>Dirt Dog</t>
  </si>
  <si>
    <t>Food,Gastropubs,Restaurants,American (New),American (Traditional),Desserts,Street Vendors,Hot Dogs</t>
  </si>
  <si>
    <t>q3oJ6bNRV3OoJrwc95GOwg</t>
  </si>
  <si>
    <t>8390 S Rainbow Blvd, Ste 100</t>
  </si>
  <si>
    <t>Ramen Tatsu</t>
  </si>
  <si>
    <t>Ramen,Restaurants,Japanese</t>
  </si>
  <si>
    <t>IVnGPHdTyu_GbLo9mXj98w</t>
  </si>
  <si>
    <t>3400 S Jones Blvd, Ste 6</t>
  </si>
  <si>
    <t>Big Dog's Brewing</t>
  </si>
  <si>
    <t>Food,Breweries,Pizza,Restaurants,American (Traditional)</t>
  </si>
  <si>
    <t>ozEDKl0tZw5ob1evx41gcQ</t>
  </si>
  <si>
    <t>4543 N Rancho Dr</t>
  </si>
  <si>
    <t>ZuZu</t>
  </si>
  <si>
    <t>American (Traditional),Bars,Restaurants,Nightlife,Lounges,American (New)</t>
  </si>
  <si>
    <t>RTegy5CUBpMK65pr8UeDgA</t>
  </si>
  <si>
    <t>{u'dessert': False, u'latenight': False, u'lunch': False, u'dinner': True, u'brunch': False, u'breakfast': True}</t>
  </si>
  <si>
    <t>6850 E Main St</t>
  </si>
  <si>
    <t>Sunup Brewing</t>
  </si>
  <si>
    <t>Sandwiches,Nightlife,Food,Pubs,Bars,Breweries,Restaurants,American (New)</t>
  </si>
  <si>
    <t>NwVj3tbEcR2F8fbrcOEV0Q</t>
  </si>
  <si>
    <t>322 E Camelback Rd</t>
  </si>
  <si>
    <t>Cafe Monte</t>
  </si>
  <si>
    <t>Breakfast &amp; Brunch,Food,Bakeries,French,Restaurants</t>
  </si>
  <si>
    <t>tCSlpwJQ4CZsUEMZeH2SFg</t>
  </si>
  <si>
    <t>6700 Fairview Rd</t>
  </si>
  <si>
    <t>Alo Cafe</t>
  </si>
  <si>
    <t>Restaurants,Cafes,Food,Coffee &amp; Tea,Breakfast &amp; Brunch</t>
  </si>
  <si>
    <t>PCiyAPyWO9_6IUWgw7Pwog</t>
  </si>
  <si>
    <t>6960 E 1st St</t>
  </si>
  <si>
    <t>DLUX</t>
  </si>
  <si>
    <t>American (New),Breakfast &amp; Brunch,Bars,Restaurants,Cocktail Bars,Nightlife,Burgers</t>
  </si>
  <si>
    <t>1Os0g2rh6I50ZIXEZSaNkA</t>
  </si>
  <si>
    <t>117 Martin Luther King Jr Blvd</t>
  </si>
  <si>
    <t>Sal's Gilbert Pizza</t>
  </si>
  <si>
    <t>Salad,Restaurants,Desserts,Food,Pizza</t>
  </si>
  <si>
    <t>dxvsOCvRPnHB6P3IN-KDuw</t>
  </si>
  <si>
    <t>Tott's Asian Diner</t>
  </si>
  <si>
    <t>sQ6DZZLLJRfwUr0eDWKDDg</t>
  </si>
  <si>
    <t>4030 W Ray Rd, Ste 1</t>
  </si>
  <si>
    <t>r8hVqm9DeasZ0Bf2KMhbeg</t>
  </si>
  <si>
    <t>1285 W Elliot Rd</t>
  </si>
  <si>
    <t>Red Velvet Cafe</t>
  </si>
  <si>
    <t>Cafes,Restaurants,Vegetarian,Vegan</t>
  </si>
  <si>
    <t>t6WY1IrohUecqNjd9bG42Q</t>
  </si>
  <si>
    <t>7875 W Sahara Ave, Ste 103</t>
  </si>
  <si>
    <t>Breakfast &amp; Brunch,Diners,American (Traditional),American (New),Restaurants</t>
  </si>
  <si>
    <t>kPR47uxGqmQNIQkIZr2_Tg</t>
  </si>
  <si>
    <t>980 N Dysart Rd</t>
  </si>
  <si>
    <t>Italian,Restaurants,Salad,Pizza</t>
  </si>
  <si>
    <t>lwxYmWqjmEZ0ukCsXC9Pfg</t>
  </si>
  <si>
    <t>3619 Las Vegas Blvd S, Ste 200</t>
  </si>
  <si>
    <t>Fatty Daddy's</t>
  </si>
  <si>
    <t>Restaurants,Coffee &amp; Tea,Desserts,Ice Cream &amp; Frozen Yogurt,American (Traditional),Food</t>
  </si>
  <si>
    <t>2HKQSZxgfixCLRZQLHdo-A</t>
  </si>
  <si>
    <t>1608 N Miller Rd, Ste 5</t>
  </si>
  <si>
    <t>Bell's BBQ</t>
  </si>
  <si>
    <t>Restaurants,American (Traditional),American (New),Southern,Barbeque</t>
  </si>
  <si>
    <t>kbaXNZLUyVuWbeQxH-NNKw</t>
  </si>
  <si>
    <t>10895 S Eastern Ave, Ste 130</t>
  </si>
  <si>
    <t>Scottsdale Beer Company</t>
  </si>
  <si>
    <t>Sports Bars,Nightlife,American (New),Bars,Beer Gardens,Restaurants,Food,Breweries</t>
  </si>
  <si>
    <t>9JyyXlFBHCdoP6TRQ3cqbA</t>
  </si>
  <si>
    <t>8608 E Shea Blvd</t>
  </si>
  <si>
    <t>SEA: The Thai Experience</t>
  </si>
  <si>
    <t>Vietnamese,Asian Fusion,Thai,Restaurants</t>
  </si>
  <si>
    <t>jVD09YgKsDtKD5sOYes6wg</t>
  </si>
  <si>
    <t>Papa Del's Pizza</t>
  </si>
  <si>
    <t>Restaurants,Sandwiches,Salad,Pizza</t>
  </si>
  <si>
    <t>u8C8pRvaHXg3PgDrsUHJHQ</t>
  </si>
  <si>
    <t>1201 S Neil St</t>
  </si>
  <si>
    <t>YLc7Djf3GsC8IT84YkZMzw</t>
  </si>
  <si>
    <t>274 Parliament Street, Suite A</t>
  </si>
  <si>
    <t>Japonais</t>
  </si>
  <si>
    <t>azIZRqX_1qbp0_6GKSgSAA</t>
  </si>
  <si>
    <t>KINKA IZAKAYA BLOOR</t>
  </si>
  <si>
    <t>Nightlife,Restaurants,Pubs,Japanese,Tapas/Small Plates,Tapas Bars,Bars</t>
  </si>
  <si>
    <t>CN5nuUQod0f8g3oh99qq0w</t>
  </si>
  <si>
    <t>559 Bloor St W</t>
  </si>
  <si>
    <t>Espressamente illy</t>
  </si>
  <si>
    <t>Coffee &amp; Tea,Cafes,Food,Desserts,Italian,Restaurants</t>
  </si>
  <si>
    <t>HnbkGxUs7oWKYDeB-Pk82Q</t>
  </si>
  <si>
    <t>Palazzo Waterfall Atrium, 3325 S Las Vegas Boulevard</t>
  </si>
  <si>
    <t>Pho Hung</t>
  </si>
  <si>
    <t>Cp3YRVZojrCGeQS41Hf1pw</t>
  </si>
  <si>
    <t>350 Spadina Avenue</t>
  </si>
  <si>
    <t>Forefathers Gourmet Cheesesteaks &amp; Fries</t>
  </si>
  <si>
    <t>Desserts,Cheesesteaks,Food,Restaurants,Sandwiches</t>
  </si>
  <si>
    <t>hIgGkG1JnHX4xmVuOgegDw</t>
  </si>
  <si>
    <t>8707 S Priest Dr, Ste 101</t>
  </si>
  <si>
    <t>Oscar's Pier 83</t>
  </si>
  <si>
    <t>Fish &amp; Chips,Food,American (New),Seafood,Restaurants</t>
  </si>
  <si>
    <t>t5nyOtnEv455rShOS_g3RA</t>
  </si>
  <si>
    <t>18589 N 59th Ave, Ste 111</t>
  </si>
  <si>
    <t>Restaurants,American (Traditional),Sandwiches</t>
  </si>
  <si>
    <t>Wfl_ch21ojyHsPnkvvnstw</t>
  </si>
  <si>
    <t>Kabab-Je Rotisserie &amp; Grille</t>
  </si>
  <si>
    <t>Vegan,Lebanese,Mediterranean,Middle Eastern,Restaurants</t>
  </si>
  <si>
    <t>TTFbaLpIwrjFx7YIL2pbJA</t>
  </si>
  <si>
    <t>2233 Matthews Township Pkwy, Ste E</t>
  </si>
  <si>
    <t>Burrito Boyz</t>
  </si>
  <si>
    <t>_u1Bq7QsgMUXSMex8QHqLQ</t>
  </si>
  <si>
    <t>224 Adelaide Street W</t>
  </si>
  <si>
    <t>Tortilla Fish</t>
  </si>
  <si>
    <t>Seafood,Mexican,Restaurants</t>
  </si>
  <si>
    <t>gDOuHjntsN37XEjROoQ2Aw</t>
  </si>
  <si>
    <t>1320 W Elliot Rd, Ste 102</t>
  </si>
  <si>
    <t>Porkopolis</t>
  </si>
  <si>
    <t>22LyWivLY_y_b3ohASfP2Q</t>
  </si>
  <si>
    <t>1445 S Arizona Ave</t>
  </si>
  <si>
    <t>Carly's Bistro</t>
  </si>
  <si>
    <t>Lounges,Desserts,Nightlife,Restaurants,Music Venues,Cafes,Food,Breakfast &amp; Brunch,Sandwiches,Arts &amp; Entertainment,Bars,American (New)</t>
  </si>
  <si>
    <t>-BxWyEIQ6wypT-37MzZizQ</t>
  </si>
  <si>
    <t>128 E Roosevelt St</t>
  </si>
  <si>
    <t>Great Wall Cuisine</t>
  </si>
  <si>
    <t>Chinese,Restaurants,Cantonese,Dim Sum</t>
  </si>
  <si>
    <t>szhJLmdLDVFTevm8fu0T4A</t>
  </si>
  <si>
    <t>3446 West Camelback Rd</t>
  </si>
  <si>
    <t>American (New),Restaurants,Chicken Wings</t>
  </si>
  <si>
    <t>UtsJThJWezQCAz1Ag2PaBQ</t>
  </si>
  <si>
    <t>70 W Warner Rd, Ste 100</t>
  </si>
  <si>
    <t>Restaurants,American (Traditional),Gluten-Free,Breakfast &amp; Brunch</t>
  </si>
  <si>
    <t>oWD385Ues-RWJmhP_Riz1g</t>
  </si>
  <si>
    <t>9480 S Eastern Ave</t>
  </si>
  <si>
    <t>Simon Restaurant and Lounge</t>
  </si>
  <si>
    <t>Sushi Bars,Steakhouses,Breakfast &amp; Brunch,Restaurants,American (New)</t>
  </si>
  <si>
    <t>bLCdohUvOM7l1OcXifmblw</t>
  </si>
  <si>
    <t>Palms Place Hotel &amp; Spa, 4381 W Flamingo Rd</t>
  </si>
  <si>
    <t>Waffles Incaffeinated</t>
  </si>
  <si>
    <t>Sandwiches,Waffles,American (New),Restaurants,American (Traditional),Breakfast &amp; Brunch</t>
  </si>
  <si>
    <t>OQvChaBImI8X5B3aai8btg</t>
  </si>
  <si>
    <t>2517 E Carson St</t>
  </si>
  <si>
    <t>Reuben's</t>
  </si>
  <si>
    <t>Restaurants,Steakhouses,Delis,Sandwiches</t>
  </si>
  <si>
    <t>wl6w2VNMA4g6O9lu7kTvFA</t>
  </si>
  <si>
    <t>1116 Rue Sainte-Catherine Ouest</t>
  </si>
  <si>
    <t>Yu-Yu</t>
  </si>
  <si>
    <t>vdOf_NWsct8jr4qYKoE_iw</t>
  </si>
  <si>
    <t>4115 Spring Mountain Rd, Ste E101</t>
  </si>
  <si>
    <t>Little Saigon</t>
  </si>
  <si>
    <t>KyUFj09bfowyddCuOTP4mg</t>
  </si>
  <si>
    <t>7016 N 57th Ave</t>
  </si>
  <si>
    <t>Lq9rYrwvWV5QDBYzq7MGHQ</t>
  </si>
  <si>
    <t>4205 W Sahara Ave</t>
  </si>
  <si>
    <t>Stax Burger Bistro</t>
  </si>
  <si>
    <t>Restaurants,Nightlife,Bars,American (New),Burgers</t>
  </si>
  <si>
    <t>p6EUf6c9GCfG7seS_wfFyA</t>
  </si>
  <si>
    <t>4400 N Scottsdale Rd</t>
  </si>
  <si>
    <t>Floridino's Pizza &amp; Pasta</t>
  </si>
  <si>
    <t>Restaurants,Caterers,Pizza,Event Planning &amp; Services,Italian</t>
  </si>
  <si>
    <t>UdEmYOnk2iJDY9lpEPAlJQ</t>
  </si>
  <si>
    <t>590 N Alma School Rd, Ste 35</t>
  </si>
  <si>
    <t>The Senator</t>
  </si>
  <si>
    <t>Diners,Food,Coffee &amp; Tea,Restaurants,Desserts</t>
  </si>
  <si>
    <t>cQK9M2JAwETQnnBoYyua5A</t>
  </si>
  <si>
    <t>249 Victoria Street</t>
  </si>
  <si>
    <t>School Restaurant</t>
  </si>
  <si>
    <t>Breakfast &amp; Brunch,American (New),Food,Bakeries,Restaurants,Canadian (New)</t>
  </si>
  <si>
    <t>i--dxuKd_6Dx7mwgQ5nl-g</t>
  </si>
  <si>
    <t>70 Fraser Avenue</t>
  </si>
  <si>
    <t>Posh Improvisational Cuisine</t>
  </si>
  <si>
    <t>American (New),Ramen,Modern European,Japanese,Restaurants</t>
  </si>
  <si>
    <t>fI9ErCUGY8rXRPBbatcxMA</t>
  </si>
  <si>
    <t>7167 E Rancho Vista Dr, Ste 111</t>
  </si>
  <si>
    <t>Trattoria Nakamura-Ya</t>
  </si>
  <si>
    <t>Restaurants,Italian,Japanese,Vegan</t>
  </si>
  <si>
    <t>6H8xfhoZ2IGa3eNiY5FqLA</t>
  </si>
  <si>
    <t>5040 W Spring Mountain Rd, Ste 5</t>
  </si>
  <si>
    <t>nHFJtud7jWZhM9dHQ1eIRA</t>
  </si>
  <si>
    <t>691 Bloor Street W</t>
  </si>
  <si>
    <t>The Rogue Tomato</t>
  </si>
  <si>
    <t>Breakfast &amp; Brunch,Restaurants,American (Traditional),American (New)</t>
  </si>
  <si>
    <t>ojGCRzEym2W3tSTo69fhxA</t>
  </si>
  <si>
    <t>18561 N 59th Ave, Ste 122</t>
  </si>
  <si>
    <t>Gordon Ramsay Burger</t>
  </si>
  <si>
    <t>Restaurants,American (Traditional),Burgers</t>
  </si>
  <si>
    <t>xfWdUmrz2ha3rcigyITV0g</t>
  </si>
  <si>
    <t>Kaizen Fusion Roll &amp; Sushi</t>
  </si>
  <si>
    <t>eDdhZZBHEi-TRWQ2xhRI5g</t>
  </si>
  <si>
    <t>2760 Deer Springs Way, Ste 101</t>
  </si>
  <si>
    <t>SUZUYA Pastries &amp; Crepes</t>
  </si>
  <si>
    <t>Creperies,Bakeries,Food,Restaurants,Patisserie/Cake Shop,Desserts</t>
  </si>
  <si>
    <t>gqdqnFg2lYeSyS20q2ZK_Q</t>
  </si>
  <si>
    <t>7225 S Durango Dr, Ste 101</t>
  </si>
  <si>
    <t>Nacho Daddy</t>
  </si>
  <si>
    <t>Pubs,Sports Bars,Tex-Mex,American (New),Breakfast &amp; Brunch,Vegan,Restaurants,Mexican,Nightlife,Bars,Burgers</t>
  </si>
  <si>
    <t>G6BwYw_0_atLPTzI1uokIA</t>
  </si>
  <si>
    <t>9560 W Sahara Ave</t>
  </si>
  <si>
    <t>Art of Flavors</t>
  </si>
  <si>
    <t>American (New),Gelato,Desserts,Ice Cream &amp; Frozen Yogurt,Food,Restaurants</t>
  </si>
  <si>
    <t>O7UMzd3i-Zk8dMeyY9ZwoA</t>
  </si>
  <si>
    <t>1616 S Las Vegas Blvd, Ste 130</t>
  </si>
  <si>
    <t>North Mountain Brewing Company</t>
  </si>
  <si>
    <t>Food,Gastropubs,Restaurants,Breweries</t>
  </si>
  <si>
    <t>QzrtN3EjGp-kSCzg8uj1oA</t>
  </si>
  <si>
    <t>522 E Dunlap Ave</t>
  </si>
  <si>
    <t>Pho Chandler</t>
  </si>
  <si>
    <t>Restaurants,Chinese,Vietnamese,Noodles</t>
  </si>
  <si>
    <t>U4OLUFb9VxMmpMXm1ZF-cQ</t>
  </si>
  <si>
    <t>4055 S Arizona Ave, Ste 8</t>
  </si>
  <si>
    <t>Jack Flaps</t>
  </si>
  <si>
    <t>OKYp_AwhXfqL_0Pgw1WB9Q</t>
  </si>
  <si>
    <t>3900 Lorain Ave</t>
  </si>
  <si>
    <t>El Chorro</t>
  </si>
  <si>
    <t>Salad,Event Planning &amp; Services,American (Traditional),Breakfast &amp; Brunch,American (New),Food,Bars,Burgers,Nightlife,Venues &amp; Event Spaces,Restaurants,Desserts,Diners</t>
  </si>
  <si>
    <t>sWwCwjsd27k0Y8m1RIWZEg</t>
  </si>
  <si>
    <t>5550 E Lincoln Dr</t>
  </si>
  <si>
    <t>Market Grille Cafe</t>
  </si>
  <si>
    <t>ZgWjkMSzIV9fAuJJQXSUvA</t>
  </si>
  <si>
    <t>The Blue Door Cafe &amp; Bakery</t>
  </si>
  <si>
    <t>Cuyahoga Falls</t>
  </si>
  <si>
    <t>American (New),Restaurants,Seafood,Breakfast &amp; Brunch,Cafes,French</t>
  </si>
  <si>
    <t>SJo_IjvzdRtCvZVN0cbrRQ</t>
  </si>
  <si>
    <t>1970 State Rd</t>
  </si>
  <si>
    <t>Rice &amp; Company</t>
  </si>
  <si>
    <t>Beer,Wine &amp; Spirits,Asian Fusion,Food,Bars,Restaurants,Chinese,Pan Asian,Nightlife</t>
  </si>
  <si>
    <t>Akl6WDSUwYQ3zanxczLNSg</t>
  </si>
  <si>
    <t>Paladar Latin Kitchen &amp; Rum Bar</t>
  </si>
  <si>
    <t>Mexican,Latin American,Vegan,Restaurants</t>
  </si>
  <si>
    <t>Yevhl8bTwdJuu_LWKv-4Fw</t>
  </si>
  <si>
    <t>28601 Chagrin Blvd, Ste 900</t>
  </si>
  <si>
    <t>Rudy's Country Store and Bar-B-Q</t>
  </si>
  <si>
    <t>Breakfast &amp; Brunch,Barbeque,Gas Stations,Restaurants,Automotive</t>
  </si>
  <si>
    <t>SdO1UHwE8Rjz3Pz2lBUa5w</t>
  </si>
  <si>
    <t>845 N Litchfield Rd</t>
  </si>
  <si>
    <t>New Zealand Cafe</t>
  </si>
  <si>
    <t>Restaurants,Sushi Bars,Seafood,Asian Fusion</t>
  </si>
  <si>
    <t>eZDXz_RylvdD0tHEA8I0NA</t>
  </si>
  <si>
    <t>1717 N Sardis Rd, Ste 6A</t>
  </si>
  <si>
    <t>First Food &amp; Bar</t>
  </si>
  <si>
    <t>Bars,Nightlife,Restaurants,American (New),American (Traditional)</t>
  </si>
  <si>
    <t>_ixV2SWDy7w8jzEAHp85qA</t>
  </si>
  <si>
    <t>The Palazzo, 3327 Las Vegas Blvd S</t>
  </si>
  <si>
    <t>Vivace</t>
  </si>
  <si>
    <t>Restaurants,Italian,Tapas/Small Plates</t>
  </si>
  <si>
    <t>bm_PGQMGMjylitqkNIEzTw</t>
  </si>
  <si>
    <t>1100 Metropolitan Ave, Bldg E, Ste 100</t>
  </si>
  <si>
    <t>Mill Street Brew Pub</t>
  </si>
  <si>
    <t>Food,Bars,Pubs,Breweries,Brasseries,Restaurants,Nightlife</t>
  </si>
  <si>
    <t>K6XIGkyk7-fuOQtA8i7p6A</t>
  </si>
  <si>
    <t>21 Tank House Lane</t>
  </si>
  <si>
    <t>Gluten-Free,Pizza,Restaurants,Italian</t>
  </si>
  <si>
    <t>6We2O5X62J_gduXU7jvf8w</t>
  </si>
  <si>
    <t>4848 E Chandler Blvd</t>
  </si>
  <si>
    <t>Archi's Thai Kitchen</t>
  </si>
  <si>
    <t>UpW3jyJ3_kTG7oDSflwnMA</t>
  </si>
  <si>
    <t>6360 W Flamingo Rd</t>
  </si>
  <si>
    <t>Ian's Pizza</t>
  </si>
  <si>
    <t>aVBFKYoF0AHuusNssaQpJA</t>
  </si>
  <si>
    <t>100 State St</t>
  </si>
  <si>
    <t>Crudo</t>
  </si>
  <si>
    <t>American (New),Cocktail Bars,Nightlife,Restaurants,Italian,Bars,American (Traditional)</t>
  </si>
  <si>
    <t>EEGajOchS2BIZNvJcPK3uw</t>
  </si>
  <si>
    <t>3603 E Indian School Rd, Ste B</t>
  </si>
  <si>
    <t>Le Robin Square</t>
  </si>
  <si>
    <t>Canadian (New),Restaurants,French,Comfort Food</t>
  </si>
  <si>
    <t>uP3H5bcsiTXM0k0xQhRndg</t>
  </si>
  <si>
    <t>520 Boulevard Saint-Laurent</t>
  </si>
  <si>
    <t>Slidin Thru</t>
  </si>
  <si>
    <t>Burgers,Food Stands,Food Trucks,Restaurants,Food</t>
  </si>
  <si>
    <t>m5niZy68d2gTtVWz89elfA</t>
  </si>
  <si>
    <t>6478 Windy Rd</t>
  </si>
  <si>
    <t>SÃ­ SeÃ±or Restaurant</t>
  </si>
  <si>
    <t>Jd2NUZeVeyWi1tTNKXMt1Q</t>
  </si>
  <si>
    <t>600 N Alma School Rd</t>
  </si>
  <si>
    <t>Ricardo's Mexican Restaurant</t>
  </si>
  <si>
    <t>SEjyjYlMfFFzkHaru6JadA</t>
  </si>
  <si>
    <t>4930 W Flamingo Rd</t>
  </si>
  <si>
    <t>Sardine</t>
  </si>
  <si>
    <t>Restaurants,Nightlife,French,Bars,American (New),Breakfast &amp; Brunch,Wine Bars</t>
  </si>
  <si>
    <t>SBnpT6JDbah-5l_52GM5sw</t>
  </si>
  <si>
    <t>617 Williamson St</t>
  </si>
  <si>
    <t>Pinches Tacos</t>
  </si>
  <si>
    <t>Bars,Mexican,Nightlife,Restaurants</t>
  </si>
  <si>
    <t>4mb32UmQULqg7IMck28vog</t>
  </si>
  <si>
    <t>9205 W Russell Rd, Ste 190</t>
  </si>
  <si>
    <t>Lounges,Sports Bars,Nightlife,American (Traditional),Breakfast &amp; Brunch,Bars,Cafes,Food,Bakeries,Gastropubs,Restaurants,Cocktail Bars,Beer,Wine &amp; Spirits</t>
  </si>
  <si>
    <t>cOJ1uIVIHCiefUyWG2wDfw</t>
  </si>
  <si>
    <t>4515 Dean Martin Dr, Ste 1</t>
  </si>
  <si>
    <t>Little City Grille</t>
  </si>
  <si>
    <t>Steakhouses,Restaurants,American (New),Burgers,American (Traditional)</t>
  </si>
  <si>
    <t>eTXYID00jGxq1vZpntBUFw</t>
  </si>
  <si>
    <t>825 Nevada Hwy</t>
  </si>
  <si>
    <t>Tom Colicchio's Heritage Steak</t>
  </si>
  <si>
    <t>Diners,Nightlife,Steakhouses,Bars,Beer,Wine &amp; Spirits,Restaurants,American (Traditional),Food,Wine Bars</t>
  </si>
  <si>
    <t>WI1xBMN_rEaVPOL9Ad2gpQ</t>
  </si>
  <si>
    <t>Double Wide Grill</t>
  </si>
  <si>
    <t>Barbeque,American (Traditional),Vegetarian,Restaurants</t>
  </si>
  <si>
    <t>aY8xiGLpTjIkz6FAJbCy7A</t>
  </si>
  <si>
    <t>2339 E Carson St</t>
  </si>
  <si>
    <t>Z's Greek</t>
  </si>
  <si>
    <t>sLKpRaFns5Uqw1IEzK6obA</t>
  </si>
  <si>
    <t>4026 E Indian School Rd</t>
  </si>
  <si>
    <t>El Sombrero Mexican Bistro</t>
  </si>
  <si>
    <t>r8hF3kwnZzxTo1IYNcI6rg</t>
  </si>
  <si>
    <t>807 S Main St</t>
  </si>
  <si>
    <t>T-Bones Chophouse</t>
  </si>
  <si>
    <t>_3FxLxdg1unUQc3QqIgJuA</t>
  </si>
  <si>
    <t>Oscar's Steakhouse</t>
  </si>
  <si>
    <t>Steakhouses,Restaurants,Cocktail Bars,Nightlife,Bars</t>
  </si>
  <si>
    <t>JRh14J_be0jl7Wbt412vDA</t>
  </si>
  <si>
    <t>Plaza Hotel &amp; Casino, 1 Main St</t>
  </si>
  <si>
    <t>The Kettle Black Kitchen &amp; Pub</t>
  </si>
  <si>
    <t>Bars,American (Traditional),Restaurants,Irish Pub,Nightlife,Gastropubs</t>
  </si>
  <si>
    <t>NgDyxaeItFSInv7J5paGLQ</t>
  </si>
  <si>
    <t>1 N 1st St, Ste 108</t>
  </si>
  <si>
    <t>46hnat0aLao-qYWZkN9aBg</t>
  </si>
  <si>
    <t>8646 S Central Ave</t>
  </si>
  <si>
    <t>Slyman's Restaurant</t>
  </si>
  <si>
    <t>Sandwiches,American (Traditional),Restaurants</t>
  </si>
  <si>
    <t>1veVZUawy7IhIc5oDpRRQA</t>
  </si>
  <si>
    <t>3106 Saint Clair Ave NE</t>
  </si>
  <si>
    <t>Marrakech</t>
  </si>
  <si>
    <t>Middle Eastern,Mediterranean,Lebanese,Moroccan,Restaurants</t>
  </si>
  <si>
    <t>3900 Paradise Rd, Ste Y</t>
  </si>
  <si>
    <t>Lindo Michoacan</t>
  </si>
  <si>
    <t>kYvZZ_aKaKLQKeyms74T2Q</t>
  </si>
  <si>
    <t>10082 W Flamingo Rd</t>
  </si>
  <si>
    <t>Sandwiches,Burgers,Breakfast &amp; Brunch,Gluten-Free,Restaurants</t>
  </si>
  <si>
    <t>Sxx0E2KvnNCSqlIhbD0l_g</t>
  </si>
  <si>
    <t>3238 N Scottsdale Rd</t>
  </si>
  <si>
    <t>Lee's Korean BBQ</t>
  </si>
  <si>
    <t>Korean,Restaurants,Local Services</t>
  </si>
  <si>
    <t>ypfFfR3-PbtoslIhohNstw</t>
  </si>
  <si>
    <t>6820 Spring Mountain Rd, Ste 110</t>
  </si>
  <si>
    <t>Bubba Gump Shrimp</t>
  </si>
  <si>
    <t>Seafood,Restaurants,American (Traditional),Southern,Cajun/Creole,Comfort Food</t>
  </si>
  <si>
    <t>tWasMHaS6ZD-xRhevpoqkw</t>
  </si>
  <si>
    <t>3717 Las Vegas Blvd S, Ste 2 Q, Ste 2Q &amp; 3C</t>
  </si>
  <si>
    <t>Shimogamo</t>
  </si>
  <si>
    <t>dA7ORbBrCdxoMlvn3I6JDA</t>
  </si>
  <si>
    <t>2051 W Warner Rd, Ste 14</t>
  </si>
  <si>
    <t>Sneaky Dee's</t>
  </si>
  <si>
    <t>Breakfast &amp; Brunch,Nightlife,Dive Bars,Tex-Mex,Restaurants,Bars</t>
  </si>
  <si>
    <t>rxA9c0_XObabVL1WCTA4FA</t>
  </si>
  <si>
    <t>431 College Street</t>
  </si>
  <si>
    <t>Chompie's Deli</t>
  </si>
  <si>
    <t>Bagels,Caterers,Food,Event Planning &amp; Services,Breakfast &amp; Brunch,Bakeries,Restaurants,Delis</t>
  </si>
  <si>
    <t>ml916FaOdF870Jrk0ZQETA</t>
  </si>
  <si>
    <t>4550 E Cactus Rd</t>
  </si>
  <si>
    <t>Vegetarian,Restaurants,Greek,Middle Eastern,Mediterranean,American (New)</t>
  </si>
  <si>
    <t>nzV7HlERvD_v1DEfL_oiGQ</t>
  </si>
  <si>
    <t>American (Traditional),Diners,Restaurants,Breakfast &amp; Brunch</t>
  </si>
  <si>
    <t>lMYs3z3Y7977TVMn6OWObA</t>
  </si>
  <si>
    <t>2751 N Green Valley Pkwy</t>
  </si>
  <si>
    <t>Napoli Pizza</t>
  </si>
  <si>
    <t>I0f12eU-xFn6Kd_4H57jrQ</t>
  </si>
  <si>
    <t>1275 W Warm Springs Rd</t>
  </si>
  <si>
    <t>Square Cafe</t>
  </si>
  <si>
    <t>Coffee &amp; Tea,Cafes,Vegetarian,Restaurants,Breakfast &amp; Brunch,Food Trucks,Food</t>
  </si>
  <si>
    <t>3GuqcEYaF1d1WXcwOX5xPw</t>
  </si>
  <si>
    <t>1137 S Braddock Ave</t>
  </si>
  <si>
    <t>Poutineville</t>
  </si>
  <si>
    <t>Canadian (New),American (Traditional),Restaurants,Poutineries</t>
  </si>
  <si>
    <t>mm2wLW24ESxNIEL2bjseaQ</t>
  </si>
  <si>
    <t>1365 Rue Ontario E</t>
  </si>
  <si>
    <t>KGB: Kerry's Gourmet Burgers</t>
  </si>
  <si>
    <t>loSgYD9dHOsjjm7QCly5qw</t>
  </si>
  <si>
    <t>D.O.C.G. Enoteca</t>
  </si>
  <si>
    <t>By7P2EBBvhqoSDj8PnQa8g</t>
  </si>
  <si>
    <t>Las Vegas South Premium Outlets</t>
  </si>
  <si>
    <t>Restaurants,Outlet Stores,Fashion,Shopping Centers,Shopping</t>
  </si>
  <si>
    <t>9edPSkfXKsJmkZYIaOmA7Q</t>
  </si>
  <si>
    <t>7400 Las Vegas Blvd S</t>
  </si>
  <si>
    <t>Cure</t>
  </si>
  <si>
    <t>Bars,Nightlife,Mediterranean,American (New),Restaurants</t>
  </si>
  <si>
    <t>bdNyoXY4yJ99derJRqhP3Q</t>
  </si>
  <si>
    <t>5336 Butler St</t>
  </si>
  <si>
    <t>Pizza,Gluten-Free,Restaurants,Fast Food,Salad</t>
  </si>
  <si>
    <t>Wcuo6YmYj3xhCso5sMQcOw</t>
  </si>
  <si>
    <t>10520 S Eastern Ave</t>
  </si>
  <si>
    <t>Chima  Steakhouse</t>
  </si>
  <si>
    <t>Event Planning &amp; Services,Buffets,Bars,Brazilian,Nightlife,Venues &amp; Event Spaces,Cocktail Bars,Vegetarian,Restaurants,Steakhouses</t>
  </si>
  <si>
    <t>tInrGCzll4k9hF34Ye1rvQ</t>
  </si>
  <si>
    <t>139 S Tryon St</t>
  </si>
  <si>
    <t>Two Hippies Beach House</t>
  </si>
  <si>
    <t>W537pidoTVQmn9x1GPpxgA</t>
  </si>
  <si>
    <t>501 E Camelback Rd</t>
  </si>
  <si>
    <t>Restoran Malaysia</t>
  </si>
  <si>
    <t>Restaurants,Malaysian</t>
  </si>
  <si>
    <t>IRd0jvnfJ3tV6AMlYMajzw</t>
  </si>
  <si>
    <t>815 Major Mackenzie Drive E</t>
  </si>
  <si>
    <t>Central Diner &amp; Grille</t>
  </si>
  <si>
    <t>American (Traditional),Restaurants,Diners</t>
  </si>
  <si>
    <t>i39--wZD6L9hm9Lg90Uziw</t>
  </si>
  <si>
    <t>6408 Steubenville Pike</t>
  </si>
  <si>
    <t>Bakersfield Penn Ave</t>
  </si>
  <si>
    <t>Seafood,Nightlife,American (New),Restaurants,Mexican,Bars</t>
  </si>
  <si>
    <t>Voeq7aGDmCGMjE_SQiHwRA</t>
  </si>
  <si>
    <t>940 Penn Ave</t>
  </si>
  <si>
    <t>Angry Crab Peoria</t>
  </si>
  <si>
    <t>Restaurants,Seafood,Cajun/Creole,American (Traditional)</t>
  </si>
  <si>
    <t>ZKsVCA89iXMccf3fEhS3iw</t>
  </si>
  <si>
    <t>7608 W Cactus Rd</t>
  </si>
  <si>
    <t>Tremont Taphouse</t>
  </si>
  <si>
    <t>Nightlife,Gastropubs,Pubs,American (New),Restaurants,Beer Bar,Bars</t>
  </si>
  <si>
    <t>K6fYrrTorlpXmqutRcrHzg</t>
  </si>
  <si>
    <t>2572 Scranton Rd</t>
  </si>
  <si>
    <t>Zenshin Asian Restaurant</t>
  </si>
  <si>
    <t>Asian Fusion,Japanese,Restaurants,Sushi Bars</t>
  </si>
  <si>
    <t>Er5XAY2UFGGqBHdqpeCFkA</t>
  </si>
  <si>
    <t>9777 Las Vegas Blvd S</t>
  </si>
  <si>
    <t>Crown &amp; Anchor British Pub</t>
  </si>
  <si>
    <t>Nightlife,British,Bars,Sports Bars,Pubs,Restaurants</t>
  </si>
  <si>
    <t>Vg1C_1eqwIwkZLIXGMTW3g</t>
  </si>
  <si>
    <t>1350 E Tropicana Ave</t>
  </si>
  <si>
    <t>Panevino Italian Grille</t>
  </si>
  <si>
    <t>Italian,Bars,Restaurants,Nightlife,Food,Vegan</t>
  </si>
  <si>
    <t>YNDxeeRUARbd8GRnscJSvg</t>
  </si>
  <si>
    <t>246 Via Antonio Ave</t>
  </si>
  <si>
    <t>Old Town Tortilla Factory</t>
  </si>
  <si>
    <t>Nightlife,Tex-Mex,Bars,Beer Bar,Restaurants,Mexican</t>
  </si>
  <si>
    <t>oxv2UyI5yF6yawPU20tOxA</t>
  </si>
  <si>
    <t>6910 E Main St</t>
  </si>
  <si>
    <t>Glutton</t>
  </si>
  <si>
    <t>American (New),Restaurants,Salad,Sandwiches</t>
  </si>
  <si>
    <t>VD0zZKG_ZEz_VYlKLtu9Zg</t>
  </si>
  <si>
    <t>616 E Carson Ave, Ste 110</t>
  </si>
  <si>
    <t>Jardin Nelson</t>
  </si>
  <si>
    <t>Breakfast &amp; Brunch,Nightlife,Creperies,Jazz &amp; Blues,Arts &amp; Entertainment,Restaurants</t>
  </si>
  <si>
    <t>9KmvrnyjWTr4sly0Dt770g</t>
  </si>
  <si>
    <t>407 Place Jacques-Cartier</t>
  </si>
  <si>
    <t>Fry Bread House</t>
  </si>
  <si>
    <t>Restaurants,Mexican,Indian,American (Traditional),Cafes</t>
  </si>
  <si>
    <t>xZtKQ6AFLh9P7rfmjvVjhw</t>
  </si>
  <si>
    <t>4545 N 7th Ave</t>
  </si>
  <si>
    <t>The Greene House</t>
  </si>
  <si>
    <t>Vegetarian,Salad,Restaurants,American (New)</t>
  </si>
  <si>
    <t>YjAo1DBb0YuPE_RWmhNyrA</t>
  </si>
  <si>
    <t>15024 N Scottsdale Rd, Ste 100</t>
  </si>
  <si>
    <t>fa1G6WoSdvAO8dzM4FYbUA</t>
  </si>
  <si>
    <t>7124 E 5th Ave</t>
  </si>
  <si>
    <t>Breakfast Club- CityScape</t>
  </si>
  <si>
    <t>aMF8cG445ONPRKBsBYqofg</t>
  </si>
  <si>
    <t>Sokolowski's University Inn</t>
  </si>
  <si>
    <t>Polish,Nightlife,Restaurants,American (Traditional),Bars</t>
  </si>
  <si>
    <t>Xny0n0s98TpP82sQxfgIMQ</t>
  </si>
  <si>
    <t>1201 University Rd</t>
  </si>
  <si>
    <t>Tommy Bahama Restaurant | Bar | Store - Scottsdale</t>
  </si>
  <si>
    <t>American (New),Restaurants,Seafood,Hawaiian</t>
  </si>
  <si>
    <t>QlJztL2aGEXgejgi5JM9Xg</t>
  </si>
  <si>
    <t>15205 North Kierland Boulevard, 100</t>
  </si>
  <si>
    <t>Pier 215</t>
  </si>
  <si>
    <t>Sushi Bars,Japanese,Restaurants,American (New),American (Traditional),Seafood,Asian Fusion</t>
  </si>
  <si>
    <t>9cw870n3gsGikVoOT5YOYg</t>
  </si>
  <si>
    <t>7060 S Durango Dr, Ste 101</t>
  </si>
  <si>
    <t>4Fylkp8eS2FD9-53eycqLw</t>
  </si>
  <si>
    <t>7014 E Camelback Rd, Fashion Square Mall</t>
  </si>
  <si>
    <t>Bars,American (New),American (Traditional),Nightlife,Restaurants,Sports Bars</t>
  </si>
  <si>
    <t>rF183_3e0ybElRKdNSwJqQ</t>
  </si>
  <si>
    <t>9510 S Eastern Ave, Ste 100</t>
  </si>
  <si>
    <t>oryS4vX0xkKC4tOekgowDQ</t>
  </si>
  <si>
    <t>1418 N Central Ave</t>
  </si>
  <si>
    <t>Krayvings</t>
  </si>
  <si>
    <t>Juice Bars &amp; Smoothies,Breakfast &amp; Brunch,Restaurants,American (New),Food,Sandwiches</t>
  </si>
  <si>
    <t>JcFyuyo0Rt6gDiVZ9yJ3VQ</t>
  </si>
  <si>
    <t>11770 W Charleston Blvd, Ste 150</t>
  </si>
  <si>
    <t>Steakhouses,Seafood,Restaurants,American (Traditional),Bars,Wine Bars,Nightlife</t>
  </si>
  <si>
    <t>NF0H-HFJOK6R8fkhYkFuzw</t>
  </si>
  <si>
    <t>3435 W Chandler Blvd</t>
  </si>
  <si>
    <t>Breakfast &amp; Brunch,Cafes,Restaurants,Food,Juice Bars &amp; Smoothies,American (New)</t>
  </si>
  <si>
    <t>prh-RlduJU3z3ynA5lU3Wg</t>
  </si>
  <si>
    <t>222 E University Dr</t>
  </si>
  <si>
    <t>Chicken Shack</t>
  </si>
  <si>
    <t>Chicken Wings,Restaurants</t>
  </si>
  <si>
    <t>aqwn3jdQLCWnb59gHK4nAw</t>
  </si>
  <si>
    <t>4606 E Sunset Rd</t>
  </si>
  <si>
    <t>The Gelato Spot</t>
  </si>
  <si>
    <t>Pizza,Gelato,Ice Cream &amp; Frozen Yogurt,Sandwiches,Food,Coffee &amp; Tea,Restaurants</t>
  </si>
  <si>
    <t>jRfQX8enRhWHf7V5zP5U8g</t>
  </si>
  <si>
    <t>Jim's Burgers and Eggs</t>
  </si>
  <si>
    <t>Restaurants,Burgers,Breakfast &amp; Brunch</t>
  </si>
  <si>
    <t>BBFg2FmyimjiR27jO0dpQg</t>
  </si>
  <si>
    <t>17019 W Greenway Rd, Ste 1805</t>
  </si>
  <si>
    <t>Coca Cafe</t>
  </si>
  <si>
    <t>Coffee &amp; Tea,American (New),Food,Breakfast &amp; Brunch,Restaurants</t>
  </si>
  <si>
    <t>wjLgM9Ybe5shoUPRrGMmsQ</t>
  </si>
  <si>
    <t>3811 Butler St</t>
  </si>
  <si>
    <t>Greek,Vegetarian,American (New),Mediterranean,Restaurants</t>
  </si>
  <si>
    <t>XvTBQotmJpVPjPNaMM7qLA</t>
  </si>
  <si>
    <t>1250 E. Apache Blvd.</t>
  </si>
  <si>
    <t>Brio Tuscan Grille</t>
  </si>
  <si>
    <t>Nightlife,Cocktail Bars,Bars,Italian,Pizza,Restaurants</t>
  </si>
  <si>
    <t>JsUprRhyzQyukZmAhcOg0A</t>
  </si>
  <si>
    <t>2150 E Williams Field Rd, Ste 118</t>
  </si>
  <si>
    <t>Coffee Pub</t>
  </si>
  <si>
    <t>Restaurants,Food,Sandwiches,Coffee &amp; Tea,Breakfast &amp; Brunch</t>
  </si>
  <si>
    <t>0XEqyl_lVaJNHRKxNcjJZg</t>
  </si>
  <si>
    <t>2800 W Sahara Ave, Ste 2A</t>
  </si>
  <si>
    <t>Lakeside</t>
  </si>
  <si>
    <t>oi3FWENKZ5y_bDCpEb8yOw</t>
  </si>
  <si>
    <t>KoMex Fusion</t>
  </si>
  <si>
    <t>Mexican,Korean,Restaurants,Asian Fusion</t>
  </si>
  <si>
    <t>MyTsAeShB9pcWP84GSTAdw</t>
  </si>
  <si>
    <t>4155 S Buffalo Dr</t>
  </si>
  <si>
    <t>Restaurants,Bars,American (Traditional),Sports Bars,Nightlife,Chicken Wings,Barbeque</t>
  </si>
  <si>
    <t>7Xw_vv-ekUL2sTqipnKT0g</t>
  </si>
  <si>
    <t>7430 Las Vegas Blvd South, Suite 120</t>
  </si>
  <si>
    <t>Messini Authentic Gyros</t>
  </si>
  <si>
    <t>Mediterranean,Sandwiches,Greek,Restaurants,Burgers</t>
  </si>
  <si>
    <t>MhiBpIBNTCAm1Xd3WzRzjQ</t>
  </si>
  <si>
    <t>445 Danforth Avenue</t>
  </si>
  <si>
    <t>Mimosa Grill</t>
  </si>
  <si>
    <t>American (New),Southern,Restaurants</t>
  </si>
  <si>
    <t>Ch7NAhB_MWSDwcNbcptEKg</t>
  </si>
  <si>
    <t>327 S Tryon St</t>
  </si>
  <si>
    <t>Arcadia Tavern</t>
  </si>
  <si>
    <t>Sports Bars,Restaurants,Nightlife,Pubs,American (Traditional),Bars</t>
  </si>
  <si>
    <t>l8k4gOEkfoLKq0mPVWHWGg</t>
  </si>
  <si>
    <t>4801 E Indian School Rd</t>
  </si>
  <si>
    <t>Restaurants,Italian,Pizza,Gluten-Free</t>
  </si>
  <si>
    <t>RztX0zV7ObHZD08SDUhI0Q</t>
  </si>
  <si>
    <t>1614 E Bell Rd</t>
  </si>
  <si>
    <t>Blanco Tacos + Tequila</t>
  </si>
  <si>
    <t>Restaurants,Vegetarian,Mexican</t>
  </si>
  <si>
    <t>qnn9E-e9orYf_wK37yLTYw</t>
  </si>
  <si>
    <t>Chocolate Bar</t>
  </si>
  <si>
    <t>Nightlife,American (New),Restaurants,Bars</t>
  </si>
  <si>
    <t>OyhCNhJJuJjUt2avxI5POg</t>
  </si>
  <si>
    <t>347 Euclid Ave</t>
  </si>
  <si>
    <t>Sports Bars,Restaurants,Cocktail Bars,Dance Clubs,Mexican,Lounges,Bars,Nightlife</t>
  </si>
  <si>
    <t>UJb1PrUWDFfuzwUPc1pP4Q</t>
  </si>
  <si>
    <t>640 S Mill Ave, Ste 110</t>
  </si>
  <si>
    <t>Boulders On Broadway</t>
  </si>
  <si>
    <t>Restaurants,Pizza,Pubs,Nightlife,Bars,American (Traditional)</t>
  </si>
  <si>
    <t>BTf8sELl1TjovRc0f-tgJg</t>
  </si>
  <si>
    <t>530 W Broadway</t>
  </si>
  <si>
    <t>Pho MaiLan</t>
  </si>
  <si>
    <t>sDT7CvVLsPG1JizVddhxzg</t>
  </si>
  <si>
    <t>10895 S Eastern Ave, Ste 140</t>
  </si>
  <si>
    <t>Makai Pacific Island Grill</t>
  </si>
  <si>
    <t>Asian Fusion,American (Traditional),Barbeque,Restaurants,Hawaiian,Food</t>
  </si>
  <si>
    <t>V-0qRzBHKixmQgon_fW_AA</t>
  </si>
  <si>
    <t>5165 S Fort Apache Rd, Ste 150</t>
  </si>
  <si>
    <t>Choolaah Indian BBQ</t>
  </si>
  <si>
    <t>Orange Village</t>
  </si>
  <si>
    <t>Restaurants,Vegan,Indian,Fast Food,Vegetarian</t>
  </si>
  <si>
    <t>NyLYY8q1-H3hfsTwuwLPCg</t>
  </si>
  <si>
    <t>27100 Chagrin Blvd</t>
  </si>
  <si>
    <t>Barcelona Tapas</t>
  </si>
  <si>
    <t>_kdpjoGrIzA64E6aXHA66w</t>
  </si>
  <si>
    <t>10690 Southern Highlands Pkwy</t>
  </si>
  <si>
    <t>Bassett Street Brunch Club</t>
  </si>
  <si>
    <t>Food,Breakfast &amp; Brunch,Donuts,Restaurants,American (Traditional)</t>
  </si>
  <si>
    <t>xI8GXDAdJcPX5dIP0acBvw</t>
  </si>
  <si>
    <t>444 W Johnson St</t>
  </si>
  <si>
    <t>Crop Bistro</t>
  </si>
  <si>
    <t>American (Traditional),Restaurants,Event Planning &amp; Services,Venues &amp; Event Spaces,Nightlife,Bars,American (New),Breakfast &amp; Brunch</t>
  </si>
  <si>
    <t>RiGtSzVzc42CKjyZkDxZRA</t>
  </si>
  <si>
    <t>2537 Lorain Ave</t>
  </si>
  <si>
    <t>Napoli Pizzeria</t>
  </si>
  <si>
    <t>Pizza,Restaurants,Sandwiches,Chicken Wings</t>
  </si>
  <si>
    <t>xB7bsOpJbnK9nHEZw1ARDg</t>
  </si>
  <si>
    <t>4760 W Sahara Ave, Ste 11</t>
  </si>
  <si>
    <t>Mundo Restaurant</t>
  </si>
  <si>
    <t>Spanish,Mexican,Latin American,Restaurants</t>
  </si>
  <si>
    <t>lYsq47uDzdjYUGtyUq8aaQ</t>
  </si>
  <si>
    <t>495 S Grand Central Pkwy, Bldg A-116</t>
  </si>
  <si>
    <t>Mezzo Bistro and Wine</t>
  </si>
  <si>
    <t>h3pMMRwqBjMeMtk0_qQzRQ</t>
  </si>
  <si>
    <t>4275 N Rancho Dr, Ste 130</t>
  </si>
  <si>
    <t>Real Sports Bar &amp; Grill</t>
  </si>
  <si>
    <t>Canadian (New),Bars,American (New),Restaurants,Sports Bars,Nightlife</t>
  </si>
  <si>
    <t>Qa4eXuZ1IFPwnVXJcpZWtw</t>
  </si>
  <si>
    <t>15 York Street</t>
  </si>
  <si>
    <t>Ingo's Tasty Food</t>
  </si>
  <si>
    <t>Delis,Restaurants,American (New),Food Stands,Beer,Wine &amp; Spirits,Burgers,Food</t>
  </si>
  <si>
    <t>mUVAMNN7BCQ9HGA9w_7C1g</t>
  </si>
  <si>
    <t>4502 N 40th St</t>
  </si>
  <si>
    <t>Tommy Bahama Restaurant | Bar | Store - Las Vegas</t>
  </si>
  <si>
    <t>Hawaiian,Restaurants,American (New),Seafood</t>
  </si>
  <si>
    <t>uUEKndnFbHD8mVkGiirtpA</t>
  </si>
  <si>
    <t>6635 Las Vegas Blvd. South</t>
  </si>
  <si>
    <t>NomÃ© Izakaya</t>
  </si>
  <si>
    <t>Bars,Nightlife,Restaurants,Lounges,Tapas Bars,Japanese</t>
  </si>
  <si>
    <t>SjgeuBlgKER9yegpoxT99w</t>
  </si>
  <si>
    <t>4848 Yonge Street</t>
  </si>
  <si>
    <t>Ohya Sushi, Korean Kitchen &amp; Bar</t>
  </si>
  <si>
    <t>Sushi Bars,Korean,Japanese,Restaurants</t>
  </si>
  <si>
    <t>8Y5p2IQMLX6QjGPzxanexg</t>
  </si>
  <si>
    <t>4920 W Thunderbird Rd, Ste 117</t>
  </si>
  <si>
    <t>Yasu Sushi Bistro</t>
  </si>
  <si>
    <t>oZcbn7ENit23xbCsyu9xbA</t>
  </si>
  <si>
    <t>4316 E Cactus Rd</t>
  </si>
  <si>
    <t>93FNDjCBsdbKkUoh3UVS4g</t>
  </si>
  <si>
    <t>9788 W Northern Ave, Ste 1440</t>
  </si>
  <si>
    <t>HfuIfYB_CxMAAJiEnxDl9w</t>
  </si>
  <si>
    <t>6181 Centennial Center Blvd</t>
  </si>
  <si>
    <t>Osaka Summerlin</t>
  </si>
  <si>
    <t>Salad,Sushi Bars,Japanese,Restaurants</t>
  </si>
  <si>
    <t>czx3G3V_f-4ZDg9YKJ0YQA</t>
  </si>
  <si>
    <t>7511 W Lake Mead Blvd</t>
  </si>
  <si>
    <t>Panna Thai Restaurant</t>
  </si>
  <si>
    <t>Zmfq3DVhHdtVChhSxzoUHw</t>
  </si>
  <si>
    <t>6015 S Fort Apache Rd, Ste 100</t>
  </si>
  <si>
    <t>The Hub Grill and Bar</t>
  </si>
  <si>
    <t>Sports Bars,Barbeque,Burgers,Nightlife,Bars,Restaurants,American (Traditional)</t>
  </si>
  <si>
    <t>9njwmO6YzhaQB3-htNMFYQ</t>
  </si>
  <si>
    <t>1925 S Sossaman Rd</t>
  </si>
  <si>
    <t>Perk Eatery</t>
  </si>
  <si>
    <t>Specialty Food,Diners,Restaurants,Food,Breakfast &amp; Brunch</t>
  </si>
  <si>
    <t>Xs2iTWxbczvfEapAFH3cyw</t>
  </si>
  <si>
    <t>6501 E Greenway Pkwy, Ste 159</t>
  </si>
  <si>
    <t>Bistro Pizza</t>
  </si>
  <si>
    <t>SkSkWld_ijmWVEDo9_ztKw</t>
  </si>
  <si>
    <t>55 S Gibson Rd, Ste 112</t>
  </si>
  <si>
    <t>Sushi Bars,Seafood,Japanese,Restaurants</t>
  </si>
  <si>
    <t>jOJaJatp88cqnkVo8D8RJg</t>
  </si>
  <si>
    <t>5061 E Elliot Rd</t>
  </si>
  <si>
    <t>Saigon Kitchen</t>
  </si>
  <si>
    <t>Vietnamese,Restaurants,Asian Fusion,Sandwiches</t>
  </si>
  <si>
    <t>I4EmpNOW7zCcx7fUnQ9ixg</t>
  </si>
  <si>
    <t>14071 W Bell Rd</t>
  </si>
  <si>
    <t>The Grand Wok and Sushi Bar</t>
  </si>
  <si>
    <t>ntfDRwVlUb3nmWdMdPjq0Q</t>
  </si>
  <si>
    <t>Richardson's</t>
  </si>
  <si>
    <t>Salad,Breakfast &amp; Brunch,New Mexican Cuisine,Tex-Mex,Restaurants,Mexican</t>
  </si>
  <si>
    <t>YauBkH-HEx148jC0pv4Hcg</t>
  </si>
  <si>
    <t>6335 N 16th St</t>
  </si>
  <si>
    <t>1ZJz840L496LAmQdeDv0WA</t>
  </si>
  <si>
    <t>707 Fremont St</t>
  </si>
  <si>
    <t>_ZwDLtBopUHb6F2mIPFUJg</t>
  </si>
  <si>
    <t>7215 E Shea Blvd</t>
  </si>
  <si>
    <t>Chino Bandido</t>
  </si>
  <si>
    <t>Asian Fusion,Mexican,Chinese,Restaurants</t>
  </si>
  <si>
    <t>l-D0uS-tgmhkFpHKBXvPQA</t>
  </si>
  <si>
    <t>1825 W Chandler Blvd</t>
  </si>
  <si>
    <t>Jewel's Bakery &amp; Cafe</t>
  </si>
  <si>
    <t>Bakeries,Cafes,Gluten-Free,Specialty Food,Breakfast &amp; Brunch,Vegan,Food,Restaurants</t>
  </si>
  <si>
    <t>Q9is4jcGh5FT_1sAKilu6g</t>
  </si>
  <si>
    <t>4041 E Thomas Rd</t>
  </si>
  <si>
    <t>Raffles Cafe</t>
  </si>
  <si>
    <t>American (Traditional),Diners,Cafes,Restaurants</t>
  </si>
  <si>
    <t>9wxxjUKdaiWeK0fGxSYhzQ</t>
  </si>
  <si>
    <t>Mandalay Bay Hotel And Casino, 3950 S Las Vegas Blvd</t>
  </si>
  <si>
    <t>Restaurants,American (Traditional),Breakfast &amp; Brunch,Diners</t>
  </si>
  <si>
    <t>y0x795PyDX8JL_oyIaTUiQ</t>
  </si>
  <si>
    <t>1280 S Decatur Blvd</t>
  </si>
  <si>
    <t>Z3ZSar8IVAR2qIupqxMynA</t>
  </si>
  <si>
    <t>Lolita</t>
  </si>
  <si>
    <t>Restaurants,Food,American (New),Ethnic Food,Specialty Food</t>
  </si>
  <si>
    <t>nJrFxROYx9sis3acKkhzgA</t>
  </si>
  <si>
    <t>900 Literary Rd</t>
  </si>
  <si>
    <t>Angelo's Pizza</t>
  </si>
  <si>
    <t>Pizza,Sandwiches,Chicken Wings,Restaurants</t>
  </si>
  <si>
    <t>0qsarzXaZau8REdE0rToxA</t>
  </si>
  <si>
    <t>13715 Madison Ave</t>
  </si>
  <si>
    <t>808 Hawaii Mixed Plate</t>
  </si>
  <si>
    <t>HK2Ki-PvnNN-YMTlX1uSVA</t>
  </si>
  <si>
    <t>775 W Craig Rd, Ste 148</t>
  </si>
  <si>
    <t>Postrio</t>
  </si>
  <si>
    <t>PwpSY0vO3XlQXKOuqiqZMQ</t>
  </si>
  <si>
    <t>The Grand Canal Shoppes At the Venetian, 3377 Las Vegas Blvd S, Ste 2410</t>
  </si>
  <si>
    <t>Banh Mi Boys</t>
  </si>
  <si>
    <t>Asian Fusion,Restaurants,Vietnamese</t>
  </si>
  <si>
    <t>ttuEwktrkmh3TUlSFPZqAA</t>
  </si>
  <si>
    <t>399 Yonge Street</t>
  </si>
  <si>
    <t>Peixoto Coffee Roasters</t>
  </si>
  <si>
    <t>Brazilian,Coffee &amp; Tea,Coffee Roasteries,Restaurants,Food</t>
  </si>
  <si>
    <t>ujgpePdD8Q-fP1mPFnw0Qw</t>
  </si>
  <si>
    <t>11 W Boston Suite</t>
  </si>
  <si>
    <t>Chon Thai Food</t>
  </si>
  <si>
    <t>Pthe4qk5xh4n-ef-9bvMSg</t>
  </si>
  <si>
    <t>2330 N Alma School Rd, Ste 116</t>
  </si>
  <si>
    <t>Compass Arizona Grill</t>
  </si>
  <si>
    <t>Restaurants,American (New),Lounges,Bars,Nightlife</t>
  </si>
  <si>
    <t>cQNGkOyCvnIqs78vO8SGJQ</t>
  </si>
  <si>
    <t>122 N Second St</t>
  </si>
  <si>
    <t>The Farm At South Mountain</t>
  </si>
  <si>
    <t>Wedding Planning,American (Traditional),Food,Specialty Food,Restaurants,Breakfast &amp; Brunch,Fruits &amp; Veggies,Sandwiches,Event Planning &amp; Services</t>
  </si>
  <si>
    <t>oD-C0IhodDOtWWOiNm2txA</t>
  </si>
  <si>
    <t>Buffet of Buffets</t>
  </si>
  <si>
    <t>pJpjgXH5lgJtIJos9GqetQ</t>
  </si>
  <si>
    <t>Our Families Country Cafe</t>
  </si>
  <si>
    <t>Breakfast &amp; Brunch,Sandwiches,American (Traditional),Food,Restaurants,Diners</t>
  </si>
  <si>
    <t>fW7SHgmidc32kHSoyLTM2A</t>
  </si>
  <si>
    <t>10591 S Rainbow Blvd</t>
  </si>
  <si>
    <t>Dae Jang Keum Korean BBQ &amp; Tofu Restaurant</t>
  </si>
  <si>
    <t>WO1sgbYB6u6VVcvChanp5g</t>
  </si>
  <si>
    <t>3943 Spring Mountain Rd</t>
  </si>
  <si>
    <t>Sammy's LA Pastrami &amp; Burgers</t>
  </si>
  <si>
    <t>Restaurants,Burgers,Sandwiches,Fast Food</t>
  </si>
  <si>
    <t>7yYexN1Q5ShE_z1MH2TDTw</t>
  </si>
  <si>
    <t>2191 E Tropicana Ave</t>
  </si>
  <si>
    <t>China Mama Restaurant</t>
  </si>
  <si>
    <t>6Z6IyosSMciZtwk8hRLRag</t>
  </si>
  <si>
    <t>3420 S Jones Blvd</t>
  </si>
  <si>
    <t>Tommy's Restaurant</t>
  </si>
  <si>
    <t>Restaurants,American (Traditional),Vegan,Vegetarian</t>
  </si>
  <si>
    <t>MVIthKWqwkQz0dai7LkVzQ</t>
  </si>
  <si>
    <t>1824 Coventry Rd</t>
  </si>
  <si>
    <t>Rx Boiler Room</t>
  </si>
  <si>
    <t>American (New),Restaurants,Bars,American (Traditional),Nightlife,Cocktail Bars</t>
  </si>
  <si>
    <t>_hML_SleB40KkUrMHOZ_-Q</t>
  </si>
  <si>
    <t>3930 Las Vegas Blvd</t>
  </si>
  <si>
    <t>Old Homestead Steakhouse</t>
  </si>
  <si>
    <t>gdWy-x5KbCbMrwIwI87mMg</t>
  </si>
  <si>
    <t>Italian,Pizza,American (New),Restaurants</t>
  </si>
  <si>
    <t>hTsZSiftorNUFb1VaHCHHg</t>
  </si>
  <si>
    <t>3623 E Indian School Rd</t>
  </si>
  <si>
    <t>Local Bistro</t>
  </si>
  <si>
    <t>French,Steakhouses,Restaurants,Pizza,Italian</t>
  </si>
  <si>
    <t>BSmqxPbQglQwP2R56OqOag</t>
  </si>
  <si>
    <t>20581 N Hayden Rd, Ste 115</t>
  </si>
  <si>
    <t>Zu Izakaya Asian Kitchen</t>
  </si>
  <si>
    <t>Asian Fusion,Bars,Nightlife,Japanese,Restaurants,Izakaya,Sushi Bars</t>
  </si>
  <si>
    <t>FsCujpVh9Za2Dl5MIYLCxA</t>
  </si>
  <si>
    <t>2210 N Scottsdale Rd</t>
  </si>
  <si>
    <t>Les Deux Gamins</t>
  </si>
  <si>
    <t>Cafes,Wine Bars,Nightlife,French,Restaurants,Bars</t>
  </si>
  <si>
    <t>3jKUbhGSjFTv5jZ0wnW0xA</t>
  </si>
  <si>
    <t>170 Rue Prince Arthur Est</t>
  </si>
  <si>
    <t>Zeffirino</t>
  </si>
  <si>
    <t>Food,Restaurants,Italian,Beer Bar,Beer,Wine &amp; Spirits,Nightlife,Bars,Seafood</t>
  </si>
  <si>
    <t>qtc1YZix_5lHBJTZq7DOpA</t>
  </si>
  <si>
    <t>3377 Las Vegas Blvd S, Ste 2095, The Venetian</t>
  </si>
  <si>
    <t>Windy City Beefs N Pizza</t>
  </si>
  <si>
    <t>Pizza,Restaurants,Hot Dogs</t>
  </si>
  <si>
    <t>dGuVYsA5DMCm_TjSbX6x7g</t>
  </si>
  <si>
    <t>Pho Little Saigon</t>
  </si>
  <si>
    <t>8F-UdXe_YylX3k0L1SEiRg</t>
  </si>
  <si>
    <t>3775 Spring Mountain Rd, Ste 306</t>
  </si>
  <si>
    <t>Lahore Tikka House</t>
  </si>
  <si>
    <t>Indian,Restaurants,Halal,Pakistani,Barbeque</t>
  </si>
  <si>
    <t>RUd_M7DPJq1I3DPq0oF--w</t>
  </si>
  <si>
    <t>1365 Gerrard Street E</t>
  </si>
  <si>
    <t>Urban Beans Cafe &amp; Bar</t>
  </si>
  <si>
    <t>Nightlife,Sandwiches,Bakeries,Food,Bars,Cafes,Coffee &amp; Tea,Restaurants,Vegetarian,Breakfast &amp; Brunch</t>
  </si>
  <si>
    <t>seYvTmOZGJ2IAMdfQa8pkg</t>
  </si>
  <si>
    <t>3508 N 7th St, Ste 100</t>
  </si>
  <si>
    <t>Pearl Diver</t>
  </si>
  <si>
    <t>Seafood,Steakhouses,Breakfast &amp; Brunch,Comfort Food,Irish,Chinese,Restaurants</t>
  </si>
  <si>
    <t>trKyIRyjKqVSZmcU0AnICQ</t>
  </si>
  <si>
    <t>100 Adelaide Street E</t>
  </si>
  <si>
    <t>Mac Shack Spring Valley</t>
  </si>
  <si>
    <t>YNHvFEvp9VDNwX5VhRanYQ</t>
  </si>
  <si>
    <t>Restaurants,Teppanyaki,Beer,Wine &amp; Spirits,Japanese,Food</t>
  </si>
  <si>
    <t>TL5Dtfnf-5hYG13lBF9N2A</t>
  </si>
  <si>
    <t>Cajun/Creole,Restaurants,Seafood,Chicken Wings,American (Traditional),Food</t>
  </si>
  <si>
    <t>K2_zfa7cKbg5klHJYqoWnw</t>
  </si>
  <si>
    <t>9560 S Eastern Ave</t>
  </si>
  <si>
    <t>Restaurants,Specialty Food,Mexican,Food</t>
  </si>
  <si>
    <t>hRZadfm7OEOzk0qjuk8BXg</t>
  </si>
  <si>
    <t>430 S Rampart Blvd, Ste 110</t>
  </si>
  <si>
    <t>Four Kegs Sports Bar</t>
  </si>
  <si>
    <t>Bars,American (New),Nightlife,Sports Bars,Restaurants,American (Traditional)</t>
  </si>
  <si>
    <t>XjepvTIfp4iqGq1orODedg</t>
  </si>
  <si>
    <t>276 N Jones Blvd, Ste B</t>
  </si>
  <si>
    <t>CafÃ© Berlin</t>
  </si>
  <si>
    <t>Restaurants,Cafes,German</t>
  </si>
  <si>
    <t>PyrcymoNDAJDm_Zn9yl-7A</t>
  </si>
  <si>
    <t>4850 W Sunset Rd</t>
  </si>
  <si>
    <t>George &amp; Dragon Restaurant</t>
  </si>
  <si>
    <t>Nightlife,British,Pubs,Restaurants,Bars</t>
  </si>
  <si>
    <t>UESdOMLsXn_7WcwOZt7I3A</t>
  </si>
  <si>
    <t>4240 N Central Ave</t>
  </si>
  <si>
    <t>Lidia's</t>
  </si>
  <si>
    <t>Food,Bars,Restaurants,Desserts,Nightlife,Italian</t>
  </si>
  <si>
    <t>azE1DNVQFBU8boVbaJhj7w</t>
  </si>
  <si>
    <t>1400 Smallman St</t>
  </si>
  <si>
    <t>Pho Thanh Huong</t>
  </si>
  <si>
    <t>Restaurants,American (New),Vietnamese,Sandwiches</t>
  </si>
  <si>
    <t>GMrwDXRlAZU2zj5nH6l4vQ</t>
  </si>
  <si>
    <t>1131 E Tropicana Ave, Ste D</t>
  </si>
  <si>
    <t>ZÃ³calo TequilerÃ­a</t>
  </si>
  <si>
    <t>Cocktail Bars,Mexican,Bars,Nightlife,Restaurants,Seafood</t>
  </si>
  <si>
    <t>knJh7agyWMdPyndI9dURjw</t>
  </si>
  <si>
    <t>2071 E 4th St</t>
  </si>
  <si>
    <t>Fishman Lobster Clubhouse Restaurant</t>
  </si>
  <si>
    <t>Chinese,Restaurants,Seafood,Live/Raw Food</t>
  </si>
  <si>
    <t>_xAJZOKBMPOe47p1MphB2w</t>
  </si>
  <si>
    <t>680 Silver Star Boulevard</t>
  </si>
  <si>
    <t>Kobe Sushi Bistro</t>
  </si>
  <si>
    <t>Burgers,Restaurants,Asian Fusion,Sushi Bars,Japanese</t>
  </si>
  <si>
    <t>WrHu03srbhJAw6bnTIixdw</t>
  </si>
  <si>
    <t>6375 S Rainbow Blvd, Ste 102</t>
  </si>
  <si>
    <t>Project Pie - MGM</t>
  </si>
  <si>
    <t>Do-It-Yourself Food,Restaurants,Pizza,Salad,Gluten-Free,Food</t>
  </si>
  <si>
    <t>2Mp53KxlGeZJkodTuqpVow</t>
  </si>
  <si>
    <t>3799 S Las Vegas Blvd</t>
  </si>
  <si>
    <t>Craft 64</t>
  </si>
  <si>
    <t>American (New),Nightlife,Wine Bars,Beer Gardens,Bars,Pizza,Restaurants</t>
  </si>
  <si>
    <t>ufostEB8B3PC8treZ6FjlQ</t>
  </si>
  <si>
    <t>6922 E Main St</t>
  </si>
  <si>
    <t>iSQwKRrLYYi-dI2PpJmJJg</t>
  </si>
  <si>
    <t>10271 S Eastern Ave, Ste 109</t>
  </si>
  <si>
    <t>Seoul Food Meat Company</t>
  </si>
  <si>
    <t>Chicken Wings,Restaurants,Korean,Asian Fusion,Barbeque</t>
  </si>
  <si>
    <t>mC39IrCp36QIVFRZIw9PTQ</t>
  </si>
  <si>
    <t>1400 S Church St, Ste A</t>
  </si>
  <si>
    <t>Maizie's Cafe &amp; Bistro</t>
  </si>
  <si>
    <t>NPiLy71qqXzb45k9eQOgCQ</t>
  </si>
  <si>
    <t>4750 N Central Ave</t>
  </si>
  <si>
    <t>Restaurants,Sandwiches,Gluten-Free,Vegetarian</t>
  </si>
  <si>
    <t>i066yR2IDP4FWt6p-k9aFg</t>
  </si>
  <si>
    <t>1130 W Grove Ave, Ste 110</t>
  </si>
  <si>
    <t>Deville Dinerbar</t>
  </si>
  <si>
    <t>Diners,American (Traditional),Restaurants,Canadian (New)</t>
  </si>
  <si>
    <t>9xSwne4GjwZ6Hlzdx2Zszg</t>
  </si>
  <si>
    <t>1425 Rue Stanley</t>
  </si>
  <si>
    <t>Miku Toronto</t>
  </si>
  <si>
    <t>0a2O150ytxrDjDzXNfRWkA</t>
  </si>
  <si>
    <t>10 Bay Street, Unit 105</t>
  </si>
  <si>
    <t>Swish Shabu Shabu</t>
  </si>
  <si>
    <t>Fondue,Japanese,Hot Pot,Restaurants,Sushi Bars</t>
  </si>
  <si>
    <t>_8VkSb_Mryb6bHQxSWB7Pg</t>
  </si>
  <si>
    <t>5115 W Spring Mountain Rd, Ste 121</t>
  </si>
  <si>
    <t>District American Kitchen and Wine Bar</t>
  </si>
  <si>
    <t>American (New),Nightlife,Bars,Restaurants,Wine Bars</t>
  </si>
  <si>
    <t>VEe-_Yc1fbEtUjkACEjLpA</t>
  </si>
  <si>
    <t>320 N 3rd St</t>
  </si>
  <si>
    <t>Smiling Banana Leaf</t>
  </si>
  <si>
    <t>Restaurants,Thai,Taiwanese</t>
  </si>
  <si>
    <t>e2ng0CQ69anIawqIKzhtlg</t>
  </si>
  <si>
    <t>5901 Bryant St</t>
  </si>
  <si>
    <t>Crab Corner</t>
  </si>
  <si>
    <t>Seafood,Sports Bars,Restaurants,Nightlife,Bars</t>
  </si>
  <si>
    <t>bQ_wtZvMb__OhprY5bF9aQ</t>
  </si>
  <si>
    <t>4161 S Eastern Ave</t>
  </si>
  <si>
    <t>Firefly</t>
  </si>
  <si>
    <t>Tapas Bars,Spanish,Food,Beer,Wine &amp; Spirits,Restaurants,Tapas/Small Plates</t>
  </si>
  <si>
    <t>ugf6qjoG5h6VXR5-vpq0Qw</t>
  </si>
  <si>
    <t>T.C. Eggington's</t>
  </si>
  <si>
    <t>stELNI9yN8wsgWWt0Im_kw</t>
  </si>
  <si>
    <t>1660 S Alma School Rd, Ste 129</t>
  </si>
  <si>
    <t>TENDER Steak &amp; Seafood</t>
  </si>
  <si>
    <t>Bars,Restaurants,Nightlife,American (Traditional),Steakhouses</t>
  </si>
  <si>
    <t>16Fplxu-OwVmTEFxQAUP4g</t>
  </si>
  <si>
    <t>Union Pig &amp; Chicken</t>
  </si>
  <si>
    <t>Barbeque,Restaurants,Bars,Nightlife</t>
  </si>
  <si>
    <t>TpZO3sokGBg8mDYyTRiGiQ</t>
  </si>
  <si>
    <t>220 N Highland Ave</t>
  </si>
  <si>
    <t>gogO5RF4Rqz2THF1ATcCew</t>
  </si>
  <si>
    <t>6770 N Sunrise Blvd</t>
  </si>
  <si>
    <t>Sensi</t>
  </si>
  <si>
    <t>Asian Fusion,Nightlife,Restaurants,Bars</t>
  </si>
  <si>
    <t>bK_eTLw_uEuEyMzdZlKN6A</t>
  </si>
  <si>
    <t>PHO 43</t>
  </si>
  <si>
    <t>PlTdQdCWu2_hjbSuenB3pg</t>
  </si>
  <si>
    <t>2844 N 43rd Ave</t>
  </si>
  <si>
    <t>9IZX6ctv4ea6mc9gzu1flQ</t>
  </si>
  <si>
    <t>260 S Alma School Rd, Ste 137</t>
  </si>
  <si>
    <t>Tableau</t>
  </si>
  <si>
    <t>American (New),Mexican,Restaurants,French</t>
  </si>
  <si>
    <t>Yp9w4nhUowBU_IS_StFXbQ</t>
  </si>
  <si>
    <t>Charlie Palmer Steak</t>
  </si>
  <si>
    <t>Restaurants,Steakhouses,American (New)</t>
  </si>
  <si>
    <t>MpovsyjkSkchD7ssAdEVKQ</t>
  </si>
  <si>
    <t>3960 S Las Vegas Blvd</t>
  </si>
  <si>
    <t>Crepe Shack &amp; Waffles</t>
  </si>
  <si>
    <t>Ice Cream &amp; Frozen Yogurt,Restaurants,Breakfast &amp; Brunch,Waffles,Patisserie/Cake Shop,Desserts,Food,Creperies</t>
  </si>
  <si>
    <t>KdKzTRoSKEUIlxfKTbWUaw</t>
  </si>
  <si>
    <t>10345 S Eastern Ave, Ste 100</t>
  </si>
  <si>
    <t>American (New),Food,Beer Bar,Burgers,Bars,Nightlife,Restaurants,American (Traditional),Desserts</t>
  </si>
  <si>
    <t>hf8WoI724TuDeAtH80bgPg</t>
  </si>
  <si>
    <t>1980 W Germann Rd</t>
  </si>
  <si>
    <t>Sports Bars,Restaurants,Bars,Seafood,Nightlife</t>
  </si>
  <si>
    <t>ym5FOqL6tGbgynzwKMHZuw</t>
  </si>
  <si>
    <t>6485 S Rainbow Blvd</t>
  </si>
  <si>
    <t>Pittsburgh International Airport</t>
  </si>
  <si>
    <t>Airports,Restaurants,Fast Food,Hotels &amp; Travel</t>
  </si>
  <si>
    <t>u7CxxEzx8hvjoJ8onN4zTg</t>
  </si>
  <si>
    <t>Tornado</t>
  </si>
  <si>
    <t>Burgers,Steakhouses,Italian,Restaurants</t>
  </si>
  <si>
    <t>ewEDv_q-K0fV0FepkHB8sA</t>
  </si>
  <si>
    <t>116 S Hamilton St</t>
  </si>
  <si>
    <t>Japanese,Sushi Bars,Restaurants,Asian Fusion</t>
  </si>
  <si>
    <t>eq-SNqLqUP5rAc_PZAHuEA</t>
  </si>
  <si>
    <t>3815 N Scottsdale Rd</t>
  </si>
  <si>
    <t>Parma By Chef Marc</t>
  </si>
  <si>
    <t>Wine Bars,Nightlife,Bars,Restaurants,Italian,Pizza</t>
  </si>
  <si>
    <t>dWrezcuIAO-Ckx1W0gu5jg</t>
  </si>
  <si>
    <t>7591 W Washington Ave, Ste 110</t>
  </si>
  <si>
    <t>Restaurants,Mediterranean,American (New),Vegetarian</t>
  </si>
  <si>
    <t>m1Y47fK3vWCJXV3TdCn_Xw</t>
  </si>
  <si>
    <t>20910 N Tatum Blvd, Ste 140</t>
  </si>
  <si>
    <t>Comedor Guadalajara</t>
  </si>
  <si>
    <t>Caterers,Party &amp; Event Planning,Event Planning &amp; Services,Restaurants,Mexican</t>
  </si>
  <si>
    <t>pDewiJY6KCcZgLxxgxg13Q</t>
  </si>
  <si>
    <t>1830 S Central Ave</t>
  </si>
  <si>
    <t>CafÃ© Lalibela</t>
  </si>
  <si>
    <t>Beer,Wine &amp; Spirits,Ethiopian,Gluten-Free,Restaurants,Vegan,African,Food,Vegetarian</t>
  </si>
  <si>
    <t>0TBTV3q6QXCn9vNhy3Xi2w</t>
  </si>
  <si>
    <t>849 W University Dr</t>
  </si>
  <si>
    <t>Those Guys Pies</t>
  </si>
  <si>
    <t>Sandwiches,Pizza,Restaurants,Cheesesteaks</t>
  </si>
  <si>
    <t>IOEGLxXwCNiq4P-U359D7Q</t>
  </si>
  <si>
    <t>2916 Lake E Dr</t>
  </si>
  <si>
    <t>Lady Marmalade</t>
  </si>
  <si>
    <t>Restaurants,Mexican,Italian,Breakfast &amp; Brunch</t>
  </si>
  <si>
    <t>7oEKIG7d1ttPRejppZ3WIA</t>
  </si>
  <si>
    <t>898 Queen Street E</t>
  </si>
  <si>
    <t>Gyu-Kaku Japanese BBQ</t>
  </si>
  <si>
    <t>Restaurants,Barbeque,Japanese</t>
  </si>
  <si>
    <t>NblDoJBEwhkJyvAuxzh4rg</t>
  </si>
  <si>
    <t>3550 S Decatur Blvd</t>
  </si>
  <si>
    <t>Short Leash Hotdogs &amp; Rollover Doughnuts</t>
  </si>
  <si>
    <t>Restaurants,American (New),Hot Dogs,Gastropubs</t>
  </si>
  <si>
    <t>110 E Roosevelt St</t>
  </si>
  <si>
    <t>Soup,Restaurants,Noodles,Ramen,Japanese</t>
  </si>
  <si>
    <t>piZ4JqJI5WTljJuQV7yZHQ</t>
  </si>
  <si>
    <t>51 Baldwin St</t>
  </si>
  <si>
    <t>Pho Aimie</t>
  </si>
  <si>
    <t>VgrFPYtK6HGUEJVc4srpWw</t>
  </si>
  <si>
    <t>8390 S Rainbow Blvd, Ste 110</t>
  </si>
  <si>
    <t>BRGR</t>
  </si>
  <si>
    <t>CFtZH4Skp9z3o4ToSywI4w</t>
  </si>
  <si>
    <t>5997 Centre Ave</t>
  </si>
  <si>
    <t>Caplansky's Delicatessen</t>
  </si>
  <si>
    <t>Restaurants,Delis,Caterers,Event Planning &amp; Services,Breakfast &amp; Brunch,Sandwiches</t>
  </si>
  <si>
    <t>XmgdFa3G_CZVfjtQEJMZfQ</t>
  </si>
  <si>
    <t>356 College Street</t>
  </si>
  <si>
    <t>The Fat Greek</t>
  </si>
  <si>
    <t>Cafes,Restaurants,Mediterranean,Greek</t>
  </si>
  <si>
    <t>jgtWfJCJZty_Nctqpdtp3g</t>
  </si>
  <si>
    <t>4001 S Decatur Blvd, Ste 34</t>
  </si>
  <si>
    <t>Noodles Ranch</t>
  </si>
  <si>
    <t>AMN3Sgns9tB2x-b3eWk0qQ</t>
  </si>
  <si>
    <t>2765 N Scottsdale Rd, Ste 107</t>
  </si>
  <si>
    <t>Grotto Ristorante</t>
  </si>
  <si>
    <t>Beer,Wine &amp; Spirits,American (Traditional),Food,Nightlife,Italian,Bars,Pizza,Restaurants</t>
  </si>
  <si>
    <t>eoyvbnRYQe-z85e8Rc6vAg</t>
  </si>
  <si>
    <t>The Haymaker Peoria</t>
  </si>
  <si>
    <t>Breakfast &amp; Brunch,American (New),Barbeque,American (Traditional),Restaurants</t>
  </si>
  <si>
    <t>X3ec1nuK2BmOULN4Kk3Fgw</t>
  </si>
  <si>
    <t>24762 N Lake Pleasant Pkwy</t>
  </si>
  <si>
    <t>Mexican,Caterers,Restaurants,Event Planning &amp; Services</t>
  </si>
  <si>
    <t>19S0gFtg5GTX6CkiApJiAQ</t>
  </si>
  <si>
    <t>7000 W Charleston Blvd</t>
  </si>
  <si>
    <t>Tapas Papa Frita</t>
  </si>
  <si>
    <t>Nightlife,Bars,Spanish,Restaurants,Tapas/Small Plates</t>
  </si>
  <si>
    <t>-9nai28tnoylwViuJVrYEQ</t>
  </si>
  <si>
    <t>7114 E Stetson Dr, Ste 210</t>
  </si>
  <si>
    <t>Short Leash Hot Dogs Food Truck</t>
  </si>
  <si>
    <t>Food Trucks,Restaurants,American (New),Food,Food Stands,Hot Dogs</t>
  </si>
  <si>
    <t>9Cq_NVvWZOEAzmE7tqJgmg</t>
  </si>
  <si>
    <t>Reathrey Sekong</t>
  </si>
  <si>
    <t>Restaurants,Barbeque,Noodles,Cambodian</t>
  </si>
  <si>
    <t>kBJfBVaXJtPEKLTov1hJdQ</t>
  </si>
  <si>
    <t>1312 E Indian School Rd</t>
  </si>
  <si>
    <t>Forte European Tapas Bar and Bistro</t>
  </si>
  <si>
    <t>Spanish,Restaurants,Ukrainian,Tapas Bars</t>
  </si>
  <si>
    <t>8SwMaPL6AJIs1ZPSZ3NJ4w</t>
  </si>
  <si>
    <t>4180 Rainbow Blvd, Ste 806</t>
  </si>
  <si>
    <t>Restaurants,Salad,Breakfast &amp; Brunch,Lebanese,Mediterranean,Middle Eastern,Greek</t>
  </si>
  <si>
    <t>DZwR0EIPKlmC3mMLhTkqcQ</t>
  </si>
  <si>
    <t>10612 S Eastern Ave</t>
  </si>
  <si>
    <t>Republica Empanada</t>
  </si>
  <si>
    <t>Empanadas,Food,Restaurants,Latin American</t>
  </si>
  <si>
    <t>c7lAaz-pW58i1h1rSlyqcw</t>
  </si>
  <si>
    <t>204 E 1st Ave</t>
  </si>
  <si>
    <t>Pho Saigon 8</t>
  </si>
  <si>
    <t>Noodles,Vietnamese,Restaurants,Seafood</t>
  </si>
  <si>
    <t>YavRvjbLsvh4DYDJPAfJIA</t>
  </si>
  <si>
    <t>9055 S Eastern Ave</t>
  </si>
  <si>
    <t>Jacobs &amp; Co. Steakhouse</t>
  </si>
  <si>
    <t>ZumOnWbstgsIE6bJlxw0_Q</t>
  </si>
  <si>
    <t>12 Brant Street</t>
  </si>
  <si>
    <t>Food,Bakeries,Delis,Event Planning &amp; Services,Restaurants,Bagels,Breakfast &amp; Brunch,Caterers</t>
  </si>
  <si>
    <t>peH054eonSBTLLC5aFOQ0g</t>
  </si>
  <si>
    <t>9301 E Shea Blvd</t>
  </si>
  <si>
    <t>Chicago Brewing Company</t>
  </si>
  <si>
    <t>Food,Restaurants,American (New),Breweries</t>
  </si>
  <si>
    <t>XeDLyY2a7nZ3IEY4RYslXA</t>
  </si>
  <si>
    <t>2201 S Fort Apache Rd</t>
  </si>
  <si>
    <t>The Peculiar Rabbit</t>
  </si>
  <si>
    <t>Gastropubs,Asian Fusion,British,American (New),Restaurants</t>
  </si>
  <si>
    <t>s8OLoPfOpB0FbK5frI3CkQ</t>
  </si>
  <si>
    <t>1212 Pecan Ave</t>
  </si>
  <si>
    <t>Sidestreet Pho and Grill</t>
  </si>
  <si>
    <t>Restaurants,American (Traditional),Vietnamese</t>
  </si>
  <si>
    <t>q3YnYPjLuBGRDi_59yTC5g</t>
  </si>
  <si>
    <t>8560 W Desert Inn Rd, Ste D1</t>
  </si>
  <si>
    <t>Thai E-San</t>
  </si>
  <si>
    <t>Restaurants,Food,Thai,Beer,Wine &amp; Spirits,Buffets</t>
  </si>
  <si>
    <t>JQYkVnUzS5vgFxZgCuW7ag</t>
  </si>
  <si>
    <t>616 W Indian School Rd</t>
  </si>
  <si>
    <t>WOz66UuVsfc2K9GxzfDnGg</t>
  </si>
  <si>
    <t>2041 N 7th St</t>
  </si>
  <si>
    <t>Barrio Cafe</t>
  </si>
  <si>
    <t>of4V8nfW7GwJ03tLDdrOlA</t>
  </si>
  <si>
    <t>sc__kdcFV4IcNTfBx1707w</t>
  </si>
  <si>
    <t>60 21st St</t>
  </si>
  <si>
    <t>Chada Thai &amp; Wine</t>
  </si>
  <si>
    <t>Bars,Restaurants,Wine Bars,Thai,Nightlife</t>
  </si>
  <si>
    <t>dm6sO_Y8JdKTE1ZM955yug</t>
  </si>
  <si>
    <t>3400 S Jones Blvd, Ste 11A</t>
  </si>
  <si>
    <t>Wandering Horse Buffet</t>
  </si>
  <si>
    <t>Breakfast &amp; Brunch,Buffets,Restaurants,Food</t>
  </si>
  <si>
    <t>k6pWX0v60LIRS2guzkpxqQ</t>
  </si>
  <si>
    <t>Pho Viet Vietnamese Restaurant</t>
  </si>
  <si>
    <t>Ethnic Food,Specialty Food,Food,Restaurants,Vietnamese,Soup</t>
  </si>
  <si>
    <t>2Gh1Etnpn_BDy72hOXmCtg</t>
  </si>
  <si>
    <t>4232 W Bell Rd</t>
  </si>
  <si>
    <t>Casanova</t>
  </si>
  <si>
    <t>Italian,Tapas Bars,Mediterranean,Restaurants</t>
  </si>
  <si>
    <t>Gyrez6K8f1AyR7dzW9fvAw</t>
  </si>
  <si>
    <t>3377 S Las Vegas Blvd, Ste 2170</t>
  </si>
  <si>
    <t>Grassroots Kitchen &amp; Tap</t>
  </si>
  <si>
    <t>Barbeque,Southern,American (New),Restaurants,Seafood</t>
  </si>
  <si>
    <t>VSX3ixrqQFwwGBUf15s0EQ</t>
  </si>
  <si>
    <t>2119 E Camelback Rd, Ste A21</t>
  </si>
  <si>
    <t>Restaurants,Specialty Food,Halal,Food,Mediterranean,Middle Eastern</t>
  </si>
  <si>
    <t>fhoFsFK6TqJOEo30LtXeDA</t>
  </si>
  <si>
    <t>3755 Spring Mountain Rd, Ste 101</t>
  </si>
  <si>
    <t>The Bagel Man</t>
  </si>
  <si>
    <t>Breakfast &amp; Brunch,Delis,Restaurants,Food,Bagels</t>
  </si>
  <si>
    <t>fSBhe0A6Dfa8JCYccfpMog</t>
  </si>
  <si>
    <t>5035 E Elliot Rd</t>
  </si>
  <si>
    <t>Romados</t>
  </si>
  <si>
    <t>Portuguese,Restaurants,Food,Bakeries,Barbeque</t>
  </si>
  <si>
    <t>-1xuC540Nycht_iWFeJ-dw</t>
  </si>
  <si>
    <t>115 Rue Rachel E</t>
  </si>
  <si>
    <t>Restaurants,Asian Fusion,Sushi Bars,Japanese</t>
  </si>
  <si>
    <t>oMtdUzMdo5W5qrldiOGROg</t>
  </si>
  <si>
    <t>17025 N Scottsdale Rd, Ste 190</t>
  </si>
  <si>
    <t>Ten Handcrafted American Fare &amp; Spirits</t>
  </si>
  <si>
    <t>American (Traditional),American (New),Nightlife,Restaurants,Bars,Southern</t>
  </si>
  <si>
    <t>xdD3EXvF_p9WUiwwKpol_w</t>
  </si>
  <si>
    <t>2501 E Camelback Rd, Ste 40</t>
  </si>
  <si>
    <t>Origin India Las Vegas</t>
  </si>
  <si>
    <t>Indian,Vegetarian,Bars,Nightlife,Kosher,Salad,Restaurants,Pakistani</t>
  </si>
  <si>
    <t>ohz8ljVxcZMo2bMGrBZfgw</t>
  </si>
  <si>
    <t>4480 Paradise Rd, Ste 1200</t>
  </si>
  <si>
    <t>Mariscos Playa Hermosa</t>
  </si>
  <si>
    <t>Latin American,Mexican,Seafood,Restaurants</t>
  </si>
  <si>
    <t>1605 E Garfield St</t>
  </si>
  <si>
    <t>Tampopo Ramen</t>
  </si>
  <si>
    <t>Japanese,Restaurants,Ramen</t>
  </si>
  <si>
    <t>wa8QgXQu1ZxwPgdRl9lYlg</t>
  </si>
  <si>
    <t>3223 S Mcclintock Dr</t>
  </si>
  <si>
    <t>Ding Tai Fung</t>
  </si>
  <si>
    <t>Specialty Food,Chinese,Ethnic Food,Dim Sum,Restaurants,Food</t>
  </si>
  <si>
    <t>fzHBvd0HZm1yB3UIMqZ3bA</t>
  </si>
  <si>
    <t>3235 Highway 7 E, Suite 18B</t>
  </si>
  <si>
    <t>Pin-Up Pizza</t>
  </si>
  <si>
    <t>u_8cVZyxh0J468zEZUjNDQ</t>
  </si>
  <si>
    <t>Mother's Dumplings</t>
  </si>
  <si>
    <t>BUcTdN-rNE8urCCQuxSOQA</t>
  </si>
  <si>
    <t>421 Spadina Avenue</t>
  </si>
  <si>
    <t>Andrea's</t>
  </si>
  <si>
    <t>IRbgMt0cVuzK1KSppU16_Q</t>
  </si>
  <si>
    <t>ruPFtD9dU6Cv9_wpzIR4UQ</t>
  </si>
  <si>
    <t>McKoy's Smokehouse &amp; Saloon</t>
  </si>
  <si>
    <t>Chicken Wings,Restaurants,Barbeque,Southern</t>
  </si>
  <si>
    <t>eAZqT24e0Pk8apWzy3RsAQ</t>
  </si>
  <si>
    <t>4630 Old Pineville Rd</t>
  </si>
  <si>
    <t>Sunset Station Hotel &amp; Casino</t>
  </si>
  <si>
    <t>Casinos,Hotels &amp; Travel,Restaurants,Event Planning &amp; Services,Arts &amp; Entertainment,Cinema,Hotels</t>
  </si>
  <si>
    <t>0QzCeORfF8EY34UODWRV9A</t>
  </si>
  <si>
    <t>Different Pointe of View</t>
  </si>
  <si>
    <t>Mediterranean,Italian,Restaurants,American (Traditional)</t>
  </si>
  <si>
    <t>RQTatUj2f9Nz9JViTH4aAQ</t>
  </si>
  <si>
    <t>11111 N 7th St</t>
  </si>
  <si>
    <t>Salt Cellar</t>
  </si>
  <si>
    <t>nsNONDHbV7Vudqh21uicqw</t>
  </si>
  <si>
    <t>550 N Hayden Rd</t>
  </si>
  <si>
    <t>Sushi Roku</t>
  </si>
  <si>
    <t>Sushi Bars,Lounges,Restaurants,Japanese,Bars,Gluten-Free,Nightlife</t>
  </si>
  <si>
    <t>DwP10iEz5LGf3fhcVQZm0Q</t>
  </si>
  <si>
    <t>W Scottsdale, 7277 E Camelback Rd</t>
  </si>
  <si>
    <t>Eddie V's Prime Seafood</t>
  </si>
  <si>
    <t>Restaurants,Jazz &amp; Blues,Bars,Nightlife,Steakhouses,Lounges,Arts &amp; Entertainment,Seafood</t>
  </si>
  <si>
    <t>swX3Vj3dQsz1YlCRmwNQEQ</t>
  </si>
  <si>
    <t>15323 N Scottsdale Rd</t>
  </si>
  <si>
    <t>Pin Kaow Thai Restaurant</t>
  </si>
  <si>
    <t>lKOvx_aAXiXQGooZ-4bq9Q</t>
  </si>
  <si>
    <t>9530 S Eastern Ave, Ste 100</t>
  </si>
  <si>
    <t>Food,Bakeries,Delis,Restaurants,Event Planning &amp; Services,Sandwiches,Bagels,Caterers,Breakfast &amp; Brunch</t>
  </si>
  <si>
    <t>PEnlf5CJ8JJonph2jIljCg</t>
  </si>
  <si>
    <t>3481 W Frye Rd</t>
  </si>
  <si>
    <t>Paradise Garden Buffet</t>
  </si>
  <si>
    <t>_kb6GT4qawjwq47OsQ52xw</t>
  </si>
  <si>
    <t>Sterling Brunch</t>
  </si>
  <si>
    <t>Breakfast &amp; Brunch,Restaurants,Buffets</t>
  </si>
  <si>
    <t>5z1WIr7E9P2CSzyN5seeSA</t>
  </si>
  <si>
    <t>OHSO Brewery - Paradise Valley</t>
  </si>
  <si>
    <t>Bars,American (New),Restaurants,Nightlife,Breweries,Food,Burgers,Gluten-Free,Breakfast &amp; Brunch</t>
  </si>
  <si>
    <t>042IHd5KjHiMuBtGtugO_g</t>
  </si>
  <si>
    <t>10810 N Tatum Blvd, Ste 126</t>
  </si>
  <si>
    <t>80H8EnyShhq6_ZENH7aV3A</t>
  </si>
  <si>
    <t>3641 E Baseline Rd, Ste Q102</t>
  </si>
  <si>
    <t>The Grind</t>
  </si>
  <si>
    <t>Bars,Restaurants,Nightlife,American (New)</t>
  </si>
  <si>
    <t>siXCBrVFOXicbM2R-33-8w</t>
  </si>
  <si>
    <t>3961 E Camelback Rd</t>
  </si>
  <si>
    <t>Restaurants,Nightlife,Bars,Pizza,Cocktail Bars,Italian</t>
  </si>
  <si>
    <t>eBj_YyJU5jVu6tbZCkdtDA</t>
  </si>
  <si>
    <t>420 S Rampart Blvd, Ste 180</t>
  </si>
  <si>
    <t>Bistro La Bon</t>
  </si>
  <si>
    <t>Restaurants,Breakfast &amp; Brunch,Mediterranean</t>
  </si>
  <si>
    <t>jXHmmircEbhQmZjWDR1xIA</t>
  </si>
  <si>
    <t>1322 Central Ave</t>
  </si>
  <si>
    <t>Salad,Restaurants,Vegetarian,American (New)</t>
  </si>
  <si>
    <t>urkODQ1jX0qQzgbqsQjWVQ</t>
  </si>
  <si>
    <t>5013 N 44th St, Ste B2025B</t>
  </si>
  <si>
    <t>Nandini Indian Cuisine</t>
  </si>
  <si>
    <t>Restaurants,Indian,Vegan,Buffets</t>
  </si>
  <si>
    <t>-8QlV3b_9H4BAh6LgMIr1g</t>
  </si>
  <si>
    <t>1845 E Broadway Rd, Ste 101</t>
  </si>
  <si>
    <t>Barque Smokehouse</t>
  </si>
  <si>
    <t>Barbeque,Chicken Wings,Food,Restaurants,Smokehouse</t>
  </si>
  <si>
    <t>wSojc-y-d7MWiGWdy8deCg</t>
  </si>
  <si>
    <t>299 Roncesvalles Avenue</t>
  </si>
  <si>
    <t>Harbor Palace Seafood Restaurant</t>
  </si>
  <si>
    <t>Chinese,Seafood,Dim Sum,Restaurants,Cantonese</t>
  </si>
  <si>
    <t>jrE4M9HlYp2AZZ7iQCSIRw</t>
  </si>
  <si>
    <t>4275 Spring Mountain Rd</t>
  </si>
  <si>
    <t>Beer Bar,Nightlife,Seafood,American (Traditional),American (New),Wine Bars,Steakhouses,Bars,Restaurants,Asian Fusion,Vegetarian,Cocktail Bars</t>
  </si>
  <si>
    <t>L192hPeosT4Z1qRO8jQbfQ</t>
  </si>
  <si>
    <t>7014 East Camelback Rd</t>
  </si>
  <si>
    <t>Pizza,Breweries,American (New),Restaurants,Food</t>
  </si>
  <si>
    <t>ostVuyoxxQiP3Qik_L7nPA</t>
  </si>
  <si>
    <t>5881 Centennial Center Blvd</t>
  </si>
  <si>
    <t>Mercadito</t>
  </si>
  <si>
    <t>Mexican,Bars,Cocktail Bars,Restaurants,Nightlife</t>
  </si>
  <si>
    <t>4tiFtmGNFcvKRSPXPVT8Hw</t>
  </si>
  <si>
    <t>Red Rock Casino, 11011 W Charleston Blvd</t>
  </si>
  <si>
    <t>Joe Vicari's Andiamo Italian Steakhouse</t>
  </si>
  <si>
    <t>Italian,Steakhouses,Restaurants</t>
  </si>
  <si>
    <t>z45xS0Kc6GpiITwrpkRVdQ</t>
  </si>
  <si>
    <t>Carolina's Mexican Food North</t>
  </si>
  <si>
    <t>Ktia9NJfvxVxTLVcEnw9zQ</t>
  </si>
  <si>
    <t>2126 E Cactus Rd</t>
  </si>
  <si>
    <t>Flour &amp; Barley</t>
  </si>
  <si>
    <t>Gastropubs,Restaurants,Italian,Pizza</t>
  </si>
  <si>
    <t>Ki8seQY5mtXc36xjoMfeDA</t>
  </si>
  <si>
    <t>3545 Las Vegas Blvd S</t>
  </si>
  <si>
    <t>Cowbell Burger &amp; Whiskey Bar</t>
  </si>
  <si>
    <t>Burgers,Whiskey Bars,Bars,Restaurants,Nightlife</t>
  </si>
  <si>
    <t>e9sB72njxz87r5TL6kG-Fw</t>
  </si>
  <si>
    <t>201 N Tryon St, Ste 1010</t>
  </si>
  <si>
    <t>Shang Artisan Noodle</t>
  </si>
  <si>
    <t>Chinese,Restaurants,Soup,Noodles,Asian Fusion</t>
  </si>
  <si>
    <t>JPfi__QJAaRzmfh5aOyFEw</t>
  </si>
  <si>
    <t>4983 W Flamingo Rd, Ste B</t>
  </si>
  <si>
    <t>K-SsrPH0nFExdpLrTo1X1w</t>
  </si>
  <si>
    <t>300 Mcholme Dr</t>
  </si>
  <si>
    <t>Comfort Food,American (New),American (Traditional),Restaurants,Gastropubs</t>
  </si>
  <si>
    <t>GlwOGCjSzts7AnbK9gqmng</t>
  </si>
  <si>
    <t>2530 W. Chandler Blvd</t>
  </si>
  <si>
    <t>Phat Phrank's</t>
  </si>
  <si>
    <t>dJF4C707KVhFx1qcRJhlEA</t>
  </si>
  <si>
    <t>Stufrageous Stuffed Burgers</t>
  </si>
  <si>
    <t>Burgers,Food,Desserts,Hot Dogs,Restaurants</t>
  </si>
  <si>
    <t>yLMSxHjK56Az-KtMQyG7LQ</t>
  </si>
  <si>
    <t>1036 W Southern Ave, Ste 104</t>
  </si>
  <si>
    <t>Blue Fin Sushi &amp; Roll</t>
  </si>
  <si>
    <t>7vHvQCjPq5pWj7Rio1A--w</t>
  </si>
  <si>
    <t>3980 E Sunset Rd, Ste 102</t>
  </si>
  <si>
    <t>Ice Cream &amp; Frozen Yogurt,Restaurants,Nightlife,Bars,Fast Food,Food,Burgers,Salad</t>
  </si>
  <si>
    <t>yWUBX9Pe6pzh1PjVj04UmQ</t>
  </si>
  <si>
    <t>1626 East Blvd</t>
  </si>
  <si>
    <t>Yuzu No Hana</t>
  </si>
  <si>
    <t>zA6gnF5aPBGoOm6uIbKt-A</t>
  </si>
  <si>
    <t>236 Adelaide Street W</t>
  </si>
  <si>
    <t>Dotty Dumpling's Dowry</t>
  </si>
  <si>
    <t>Vegetarian,Burgers,Nightlife,Restaurants,Pubs,Bars,Vegan</t>
  </si>
  <si>
    <t>LZ_R2OLgZQSQMMzlp8uUOA</t>
  </si>
  <si>
    <t>317 N Frances St</t>
  </si>
  <si>
    <t>Kyara Japanese Tapas</t>
  </si>
  <si>
    <t>Restaurants,Food,Tapas Bars,Japanese,Desserts</t>
  </si>
  <si>
    <t>82YGtjc5KKikNiqBZ33qzw</t>
  </si>
  <si>
    <t>6555 S Jones Blvd, Ste 120</t>
  </si>
  <si>
    <t>Lulu's Bread &amp; Breakfast</t>
  </si>
  <si>
    <t>Bakeries,Breakfast &amp; Brunch,Hotels &amp; Travel,Bed &amp; Breakfast,Restaurants,Food,Cafes</t>
  </si>
  <si>
    <t>WETHRoXB2IbixndSlOktJA</t>
  </si>
  <si>
    <t>6720 Skypointe Dr</t>
  </si>
  <si>
    <t>oWTn2IzrprsRkPfULtjZtQ</t>
  </si>
  <si>
    <t>1636 Queen Street E</t>
  </si>
  <si>
    <t>Yen Sushi &amp; Sake Bar</t>
  </si>
  <si>
    <t>LtNgP4FqXp5nMFOHErK8cw</t>
  </si>
  <si>
    <t>17037 N 43rd Ave</t>
  </si>
  <si>
    <t>McMullan's Irish Pub</t>
  </si>
  <si>
    <t>Breakfast &amp; Brunch,Irish Pub,Pubs,Nightlife,Restaurants,Bars,Irish</t>
  </si>
  <si>
    <t>tsf1JNdeeQf_654YUSrzRw</t>
  </si>
  <si>
    <t>4650 W Tropicana Ave</t>
  </si>
  <si>
    <t>Merchant Madison</t>
  </si>
  <si>
    <t>Bars,Food,Wine Bars,Grocery,American (New),American (Traditional),Cocktail Bars,Sandwiches,Restaurants,Nightlife</t>
  </si>
  <si>
    <t>Twcjx4ofM9GWwXN6LVGSzw</t>
  </si>
  <si>
    <t>121 S Pinckney St</t>
  </si>
  <si>
    <t>Sake Rok</t>
  </si>
  <si>
    <t>Bars,Sushi Bars,Nightlife,Japanese,Asian Fusion,Restaurants</t>
  </si>
  <si>
    <t>lmxA0dJM0XsPCIHPXhEQ-g</t>
  </si>
  <si>
    <t>3786 Las Vegas Blvd S</t>
  </si>
  <si>
    <t>Is Sweet</t>
  </si>
  <si>
    <t>Food,Desserts,Coffee &amp; Tea,Cafes,Restaurants</t>
  </si>
  <si>
    <t>9PIC380tmNYpIC3z5cvcNA</t>
  </si>
  <si>
    <t>5288 Spring Mountain Rd, Ste 101</t>
  </si>
  <si>
    <t>Veranda</t>
  </si>
  <si>
    <t>Breakfast &amp; Brunch,Bars,Nightlife,Italian,Food,Restaurants,Coffee &amp; Tea</t>
  </si>
  <si>
    <t>duw-3Aj7gAKbQG-isS5UtQ</t>
  </si>
  <si>
    <t>Four Seasons Hotel, 3950 S Las Vegas Blvd</t>
  </si>
  <si>
    <t>Nobuo At Teeter House</t>
  </si>
  <si>
    <t>Tea Rooms,Food,Restaurants,Japanese</t>
  </si>
  <si>
    <t>0Buxoc0cRqjpvkezo3bqog</t>
  </si>
  <si>
    <t>622 E Adams St</t>
  </si>
  <si>
    <t>Dish</t>
  </si>
  <si>
    <t>LQI8R7yYXmWzWKd7wLCf2Q</t>
  </si>
  <si>
    <t>1220 Thomas Ave</t>
  </si>
  <si>
    <t>Tournament of Kings</t>
  </si>
  <si>
    <t>Restaurants,Casinos,Musicians,Arts &amp; Entertainment,Event Planning &amp; Services</t>
  </si>
  <si>
    <t>6V_7ldr9tjmet0BdAnC34A</t>
  </si>
  <si>
    <t>Arrowhead Grill</t>
  </si>
  <si>
    <t>Seafood,American (Traditional),Steakhouses,Restaurants</t>
  </si>
  <si>
    <t>qdHFUvFhZjvNie3cZiJb9w</t>
  </si>
  <si>
    <t>8280 W Union Hills Dr, Ste 110</t>
  </si>
  <si>
    <t>La Ristra</t>
  </si>
  <si>
    <t>New Mexican Cuisine,Restaurants,Mexican</t>
  </si>
  <si>
    <t>DuQtouEXOfo5K4ukON3qwQ</t>
  </si>
  <si>
    <t>638 E Warner Rd</t>
  </si>
  <si>
    <t>Jose Cuervo Tequileria</t>
  </si>
  <si>
    <t>2IvrdAb6zdxr3ZqplqJHbg</t>
  </si>
  <si>
    <t>PHX Burrito House</t>
  </si>
  <si>
    <t>T-KniGykrZ46ZC9plOTspw</t>
  </si>
  <si>
    <t>4140 N 7th Ave</t>
  </si>
  <si>
    <t>Ross J's Aloha Grill</t>
  </si>
  <si>
    <t>SueEpC916vd8Lo3Lyl9_pQ</t>
  </si>
  <si>
    <t>4650 E Sunset Rd, Ste A</t>
  </si>
  <si>
    <t>Noodle Shop</t>
  </si>
  <si>
    <t>Asian Fusion,Szechuan,Thai,Restaurants,Chinese</t>
  </si>
  <si>
    <t>IImZFNzX4cP84rFsyb-9mQ</t>
  </si>
  <si>
    <t>3950 S Las Vegas Blvd</t>
  </si>
  <si>
    <t>NOLA</t>
  </si>
  <si>
    <t>_R1jBQQieKpNGMBqmrLRyA</t>
  </si>
  <si>
    <t>24 Market Sq</t>
  </si>
  <si>
    <t>Shish Kabob House</t>
  </si>
  <si>
    <t>Tk7qCou7aYv_Z-K3a7NhhA</t>
  </si>
  <si>
    <t>6620 W Flamingo Rd, Ste 7</t>
  </si>
  <si>
    <t>Zest - Bistro &amp; Bar</t>
  </si>
  <si>
    <t>Restaurants,Italian,Nightlife,Lounges,American (Traditional),American (New),Bars,Steakhouses,Karaoke</t>
  </si>
  <si>
    <t>PIXl4WvAqjl2w9Lj81zXvQ</t>
  </si>
  <si>
    <t>10670 Southern Highlands Pkwy, Ste 102</t>
  </si>
  <si>
    <t>American (Traditional),Restaurants,Ice Cream &amp; Frozen Yogurt,Burgers,Food</t>
  </si>
  <si>
    <t>jBh399TajGcH28Zo2J1pHw</t>
  </si>
  <si>
    <t>10975 Oval Park Dr</t>
  </si>
  <si>
    <t>Arizona Biltmore</t>
  </si>
  <si>
    <t>Restaurants,Resorts,Beauty &amp; Spas,Hotels &amp; Travel,Day Spas,Event Planning &amp; Services,Hotels,American (New)</t>
  </si>
  <si>
    <t>v9u0NgjA4iQeKGevFnYSCA</t>
  </si>
  <si>
    <t>Harlow's Cafe</t>
  </si>
  <si>
    <t>American (Traditional),Restaurants,Breakfast &amp; Brunch,Burgers</t>
  </si>
  <si>
    <t>Rj3wnYT1QAxpJlRT5mMc-g</t>
  </si>
  <si>
    <t>1021 W University Dr</t>
  </si>
  <si>
    <t>Momofuku Las Vegas</t>
  </si>
  <si>
    <t>mU3vlAVzTxgmZUu6F4XixA</t>
  </si>
  <si>
    <t>3708 S Las Vegas Blvd, Level 2</t>
  </si>
  <si>
    <t>Copper Blues Rock Pub &amp; Kitchen - Phoenix</t>
  </si>
  <si>
    <t>American (New),Arts &amp; Entertainment,Restaurants,Bars,Music Venues,Nightlife</t>
  </si>
  <si>
    <t>EV1jAj7NFNmNIqOnwZ4Acw</t>
  </si>
  <si>
    <t>50 W Jefferson St, Fl 2</t>
  </si>
  <si>
    <t>Pizza,Chicken Wings,Italian,Restaurants</t>
  </si>
  <si>
    <t>CRVtzesMuwHK-phmS_ojaA</t>
  </si>
  <si>
    <t>27 E Southern Ave</t>
  </si>
  <si>
    <t>Bannock</t>
  </si>
  <si>
    <t>Comfort Food,Sandwiches,Food,Breakfast &amp; Brunch,Restaurants,Pizza,Coffee &amp; Tea,Canadian (New)</t>
  </si>
  <si>
    <t>HkHTdTvzbn-bmeQv_-2u0Q</t>
  </si>
  <si>
    <t>401 Bay Street</t>
  </si>
  <si>
    <t>Los Olivos</t>
  </si>
  <si>
    <t>jqAdZf9PJo8lsRskc6T1Sw</t>
  </si>
  <si>
    <t>7328 E 2nd St</t>
  </si>
  <si>
    <t>bsauQzwixetBDjA7SqUlVA</t>
  </si>
  <si>
    <t>535 W Iron Ave, Ste 131</t>
  </si>
  <si>
    <t>Orange Sky</t>
  </si>
  <si>
    <t>Steakhouses,Restaurants,Seafood,American (New)</t>
  </si>
  <si>
    <t>Pfi812k1E6TMnC1NRzH3Pg</t>
  </si>
  <si>
    <t>Izakaya Go</t>
  </si>
  <si>
    <t>Japanese,Nightlife,Beer,Wine &amp; Spirits,Ramen,Sushi Bars,Tapas Bars,Restaurants,Bars,Food</t>
  </si>
  <si>
    <t>dxeu5YQIzw0jOp1cSVkimg</t>
  </si>
  <si>
    <t>3775 Spring Mountain Rd, Ste 301</t>
  </si>
  <si>
    <t>Bars,Latin American,Gluten-Free,Nightlife,Colombian,Sandwiches,Restaurants</t>
  </si>
  <si>
    <t>le3JWiS5uZTkofP90Rm0pA</t>
  </si>
  <si>
    <t>12906 Madison Ave</t>
  </si>
  <si>
    <t>O.H.S.O. Distillery- North Scottsdale</t>
  </si>
  <si>
    <t>Food,Breweries,Breakfast &amp; Brunch,Restaurants,Distilleries,American (New)</t>
  </si>
  <si>
    <t>bxRFIGAcYREvDBT3Nw3Vaw</t>
  </si>
  <si>
    <t>15681 N Hayden Rd, Ste 112</t>
  </si>
  <si>
    <t>Oyshi Sushi</t>
  </si>
  <si>
    <t>dzKDFiWLkspVBJKGfT0M2g</t>
  </si>
  <si>
    <t>kROYR_6mVfg9WgJ7z1HOSA</t>
  </si>
  <si>
    <t>28699 Chagrin Blvd</t>
  </si>
  <si>
    <t>China Chili</t>
  </si>
  <si>
    <t>URFhSrJPk7JM2pUtsuWsAg</t>
  </si>
  <si>
    <t>302 E Flower St</t>
  </si>
  <si>
    <t>Other Mama</t>
  </si>
  <si>
    <t>Sushi Bars,Cocktail Bars,Seafood,Live/Raw Food,Nightlife,Bars,Restaurants</t>
  </si>
  <si>
    <t>7wHLFohwCw8l6WS-feLjeg</t>
  </si>
  <si>
    <t>3655 S Durango, Unit 6</t>
  </si>
  <si>
    <t>Greek,American (New),Vegetarian,Middle Eastern,Mediterranean,Restaurants</t>
  </si>
  <si>
    <t>p-8AMN9Q0qwym-3Pdle20Q</t>
  </si>
  <si>
    <t>7366 E. Shea Blvd.</t>
  </si>
  <si>
    <t>Kung Fu Thai &amp; Chinese Restaurant</t>
  </si>
  <si>
    <t>Vegetarian,Thai,Chinese,Restaurants</t>
  </si>
  <si>
    <t>dOGLTIMqqQZn8xxBRsU6CQ</t>
  </si>
  <si>
    <t>3505 S Valley View Blvd</t>
  </si>
  <si>
    <t>Southern Rail</t>
  </si>
  <si>
    <t>Diners,American (New),Cajun/Creole,Restaurants,Southern,Breakfast &amp; Brunch,American (Traditional)</t>
  </si>
  <si>
    <t>u6biYZCSOwyQ-WmXqQbbQA</t>
  </si>
  <si>
    <t>300 W Camelback Rd</t>
  </si>
  <si>
    <t>Truffles N Bacon Cafe</t>
  </si>
  <si>
    <t>Cafes,Restaurants</t>
  </si>
  <si>
    <t>S-egzF2c7bRpCUNbZqV8dg</t>
  </si>
  <si>
    <t>8872 S Eastern Ave, Ste 100</t>
  </si>
  <si>
    <t>Carnival World &amp; Seafood Buffet</t>
  </si>
  <si>
    <t>Seafood,Buffets,Restaurants</t>
  </si>
  <si>
    <t>KhWl4Mwhm_Oqq0zIIz-0wQ</t>
  </si>
  <si>
    <t>Event Planning &amp; Services,Nightlife,Cocktail Bars,Italian,Seafood,Pizza,Wine Bars,Venues &amp; Event Spaces,Breakfast &amp; Brunch,Bars,Restaurants</t>
  </si>
  <si>
    <t>-6h3K1hj0d4DRcZNUtHDuw</t>
  </si>
  <si>
    <t>15301 N Scottsdale Rd</t>
  </si>
  <si>
    <t>Joyful House Chinese Cuisine</t>
  </si>
  <si>
    <t>Cantonese,Seafood,Restaurants,Chinese</t>
  </si>
  <si>
    <t>jfmyj519pg2flxGEQ2xdPg</t>
  </si>
  <si>
    <t>4601 Spring Mountain Rd</t>
  </si>
  <si>
    <t>Shawarma Plus</t>
  </si>
  <si>
    <t>Lebanese,Middle Eastern,Greek,Vegetarian,Vegan,Mediterranean,Restaurants</t>
  </si>
  <si>
    <t>bjllusUsLq9zE4yZnLpOzg</t>
  </si>
  <si>
    <t>6530 S Decatur Blvd</t>
  </si>
  <si>
    <t>Buck &amp; Rider</t>
  </si>
  <si>
    <t>Steakhouses,Salad,Restaurants,Seafood,Bars,American (Traditional),Nightlife</t>
  </si>
  <si>
    <t>Ap17p-tA4Ipzy1s35DfCfg</t>
  </si>
  <si>
    <t>AquaKnox</t>
  </si>
  <si>
    <t>Nightlife,Lounges,Seafood,Bakeries,Restaurants,Bars,Food,Live/Raw Food</t>
  </si>
  <si>
    <t>25wTaO0_Rk-GLb4k2uMs0Q</t>
  </si>
  <si>
    <t>3355 S Las Vegas Blvd</t>
  </si>
  <si>
    <t>Proper Brick Oven &amp; Tap Room</t>
  </si>
  <si>
    <t>Pizza,Bars,Nightlife,Beer,Wine &amp; Spirits,Restaurants,Italian,Food</t>
  </si>
  <si>
    <t>NoF90rswXBHESSyDaWeKKA</t>
  </si>
  <si>
    <t>139 7th St</t>
  </si>
  <si>
    <t>Cleo</t>
  </si>
  <si>
    <t>Restaurants,Middle Eastern,Greek,Mediterranean,Tapas/Small Plates</t>
  </si>
  <si>
    <t>A4zLP5AyKEEHQr_dWEZKig</t>
  </si>
  <si>
    <t>Bang Bang Burgers</t>
  </si>
  <si>
    <t>XgRljuEUyaHBKIpIz-PRAA</t>
  </si>
  <si>
    <t>2001 E 7th St, Ste D</t>
  </si>
  <si>
    <t>La Piazza al Forno</t>
  </si>
  <si>
    <t>5803 W Glendale Ave</t>
  </si>
  <si>
    <t>The Sanctuary Elements</t>
  </si>
  <si>
    <t>Breakfast &amp; Brunch,Asian Fusion,American (New),Restaurants</t>
  </si>
  <si>
    <t>OtGSQQzV7uF8XPAsNIh7Bw</t>
  </si>
  <si>
    <t>5700 E McDonald Dr</t>
  </si>
  <si>
    <t>Bars,Restaurants,Tex-Mex,Nightlife,Mexican</t>
  </si>
  <si>
    <t>k-drEjxKmfqllwfY90STfA</t>
  </si>
  <si>
    <t>4271 Park Rd, Ste B</t>
  </si>
  <si>
    <t>Culinary Dropout</t>
  </si>
  <si>
    <t>Venues &amp; Event Spaces,Event Planning &amp; Services,Restaurants,Nightlife,American (New),Bars</t>
  </si>
  <si>
    <t>9yESUcIVarhYEabIMj844Q</t>
  </si>
  <si>
    <t>Aloha Kitchen &amp; Bar</t>
  </si>
  <si>
    <t>Karaoke,Hawaiian,Restaurants,Bars,Nightlife</t>
  </si>
  <si>
    <t>OJdufUU3hVabgviIBHksYw</t>
  </si>
  <si>
    <t>2605 S Decatur Blvd, Ste 109</t>
  </si>
  <si>
    <t>Joe Beef</t>
  </si>
  <si>
    <t>Meat Shops,Gastropubs,Steakhouses,Specialty Food,Seafood,Restaurants,Food</t>
  </si>
  <si>
    <t>mmazCP1ZH0QsUqDS6OivFA</t>
  </si>
  <si>
    <t>2491 Rue Notre-Dame Ouest</t>
  </si>
  <si>
    <t>American (New),Cocktail Bars,Nightlife,Fast Food,Restaurants,Bars,Burgers</t>
  </si>
  <si>
    <t>KTPRYqiFdLowAUEAnN7e3g</t>
  </si>
  <si>
    <t>932 Freeport Rd</t>
  </si>
  <si>
    <t>JoBot Coffee &amp; Diner</t>
  </si>
  <si>
    <t>Food,Breakfast &amp; Brunch,American (New),Restaurants,Coffee &amp; Tea,Creperies</t>
  </si>
  <si>
    <t>dIqMQYs6tmowQUygS8sQ6A</t>
  </si>
  <si>
    <t>918 N 5th St</t>
  </si>
  <si>
    <t>Kazimierz World Wine Bar</t>
  </si>
  <si>
    <t>Nightlife,Bars,Restaurants,Wine Bars,Tapas/Small Plates</t>
  </si>
  <si>
    <t>925GiWzJ_cxQaUT870xW7A</t>
  </si>
  <si>
    <t>7137 E Stetson Dr</t>
  </si>
  <si>
    <t>BLT Steak</t>
  </si>
  <si>
    <t>07AZL5XenCQ_-op_onKLdw</t>
  </si>
  <si>
    <t>Bei</t>
  </si>
  <si>
    <t>Bars,Cocktail Bars,Nightlife,Sushi Bars,Asian Fusion,Restaurants</t>
  </si>
  <si>
    <t>yqYtY3-Po4OVPafA9Z-Xyw</t>
  </si>
  <si>
    <t>2200 N Scottsdale Rd</t>
  </si>
  <si>
    <t>Asian Cafe Express</t>
  </si>
  <si>
    <t>HI56ArpYEbhEUeRx9Curpw</t>
  </si>
  <si>
    <t>1911 W Main St, Ste 3</t>
  </si>
  <si>
    <t>Winghart's Burger &amp; Whiskey Bar</t>
  </si>
  <si>
    <t>Food,Restaurants,Bars,Burgers,Pizza,Nightlife,Whiskey Bars</t>
  </si>
  <si>
    <t>j3IEZP4nQAt7fkxmerLMbA</t>
  </si>
  <si>
    <t>5 Market Sq</t>
  </si>
  <si>
    <t>Paymons Mediterranean Cafe &amp; Hookah Lounge</t>
  </si>
  <si>
    <t>Mediterranean,Restaurants,Middle Eastern,Greek</t>
  </si>
  <si>
    <t>8K3CRM4COa0SSBEvli0fJQ</t>
  </si>
  <si>
    <t>8380 W Sahara Ave</t>
  </si>
  <si>
    <t>Restaurants,Pizza,Salad,Gluten-Free</t>
  </si>
  <si>
    <t>8yAVuMwtijEosdjiCrtyXQ</t>
  </si>
  <si>
    <t>2855 W Ray Rd, Ste 5</t>
  </si>
  <si>
    <t>Event Planning &amp; Services,Steakhouses,Venues &amp; Event Spaces,Restaurants,Brazilian</t>
  </si>
  <si>
    <t>h7s4MRVvB726jWHCHiQ9kw</t>
  </si>
  <si>
    <t>6533 Las Vegas Blvd S</t>
  </si>
  <si>
    <t>Zinc Bistro</t>
  </si>
  <si>
    <t>or4UVDjXEEjze3wNPjoAZA</t>
  </si>
  <si>
    <t>15034 N Scottsdale Rd, Ste 140</t>
  </si>
  <si>
    <t>Dumpling House Restaurant</t>
  </si>
  <si>
    <t>fGurvC5BdOfd5MIuLUQYVA</t>
  </si>
  <si>
    <t>328 Spadina Avenue</t>
  </si>
  <si>
    <t>The Weary Traveler Freehouse</t>
  </si>
  <si>
    <t>American (New),Restaurants,Nightlife,Bars,Burgers</t>
  </si>
  <si>
    <t>NYf9TKBKPpa1wkA_uwIlfg</t>
  </si>
  <si>
    <t>1201 Williamson St</t>
  </si>
  <si>
    <t>Nightlife,Bars,Restaurants,Seafood</t>
  </si>
  <si>
    <t>Q5olb1x6FGk2oLAlc9p5Lg</t>
  </si>
  <si>
    <t>6527 S Las Vegas Blvd</t>
  </si>
  <si>
    <t>AlizÃ©</t>
  </si>
  <si>
    <t>Restaurants,Desserts,French,Food</t>
  </si>
  <si>
    <t>gV63aLTQ06Nff0GzJ0tcUA</t>
  </si>
  <si>
    <t>Greek,Event Planning &amp; Services,Restaurants,Italian,Mediterranean,Caterers</t>
  </si>
  <si>
    <t>qRymrsLmlA34bC8PvNoujg</t>
  </si>
  <si>
    <t>7070 N Durango Dr</t>
  </si>
  <si>
    <t>America</t>
  </si>
  <si>
    <t>Burgers,Breakfast &amp; Brunch,American (Traditional),Restaurants,American (New)</t>
  </si>
  <si>
    <t>Md6895ZtS3FA8a0pUaH6nw</t>
  </si>
  <si>
    <t>Karaoke Q Studio</t>
  </si>
  <si>
    <t>Asian Fusion,Beer Bar,Karaoke,Lounges,Barbeque,Bars,Restaurants,Nightlife</t>
  </si>
  <si>
    <t>l3joBBpkq0ib11dKUpKMAw</t>
  </si>
  <si>
    <t>3400 S Jones Blvd, Ste 11</t>
  </si>
  <si>
    <t>Pizza Rock</t>
  </si>
  <si>
    <t>y6QP5IrOJ7_FsB51jN2_Jg</t>
  </si>
  <si>
    <t>Vegan,Food,Restaurants,Desserts,Thai,Seafood</t>
  </si>
  <si>
    <t>0PCBt3JKD6IooicImKNBzA</t>
  </si>
  <si>
    <t>903 Penn Ave</t>
  </si>
  <si>
    <t>Sen of Japan</t>
  </si>
  <si>
    <t>aQ222ydz_GSRZV66xNt4kQ</t>
  </si>
  <si>
    <t>8480 W Desert Inn Rd, Ste F1</t>
  </si>
  <si>
    <t>Simi's Cafe</t>
  </si>
  <si>
    <t>Cantonese,Thai,Vietnamese,Restaurants,Chinese</t>
  </si>
  <si>
    <t>W9y-Bl9030-rmfxSTmUD_g</t>
  </si>
  <si>
    <t>2401 E Baseline Rd, Ste 118</t>
  </si>
  <si>
    <t>Wazuzu</t>
  </si>
  <si>
    <t>Restaurants,Diners,Asian Fusion</t>
  </si>
  <si>
    <t>4uISbaUPJLVECBHIi3tpxA</t>
  </si>
  <si>
    <t>Nightlife,Italian,Restaurants,Bars</t>
  </si>
  <si>
    <t>1a9YViZDThy3VqBnGOatmQ</t>
  </si>
  <si>
    <t>16405 N Scottsdale Rd</t>
  </si>
  <si>
    <t>Botero</t>
  </si>
  <si>
    <t>ubz4CaZXagQuGv2N9gFAdw</t>
  </si>
  <si>
    <t>Monty's Blue Plate Diner</t>
  </si>
  <si>
    <t>i60v66vwf1A13YqcIqGD_A</t>
  </si>
  <si>
    <t>2089 Atwood Ave</t>
  </si>
  <si>
    <t>Bootleggers Modern American Smokehouse</t>
  </si>
  <si>
    <t>Nightlife,Bars,Food,Restaurants,Smokehouse,American (Traditional),Barbeque</t>
  </si>
  <si>
    <t>2skQeu3C36VCiB653MIfrw</t>
  </si>
  <si>
    <t>3375 E Shea Blvd</t>
  </si>
  <si>
    <t>RRw9I8pHt5PzgYGT2QeODw</t>
  </si>
  <si>
    <t>750 S Rampart Blvd, Ste 7</t>
  </si>
  <si>
    <t>The King's Kitchen</t>
  </si>
  <si>
    <t>Restaurants,Bakeries,Southern,American (Traditional),Food</t>
  </si>
  <si>
    <t>VH3WA7a-OVzFj2K_SP4BIw</t>
  </si>
  <si>
    <t>129 W Trade St</t>
  </si>
  <si>
    <t>SW6ZQk22G1_CV81_gfnvNQ</t>
  </si>
  <si>
    <t>501 College Street</t>
  </si>
  <si>
    <t>Sandwiches,Food,Ice Cream &amp; Frozen Yogurt,Vietnamese,Asian Fusion,Restaurants,Coffee &amp; Tea</t>
  </si>
  <si>
    <t>6ZIHxvFTHC1pvAzAS0uLDA</t>
  </si>
  <si>
    <t>1901 W Warner Rd, Ste 8</t>
  </si>
  <si>
    <t>nBl_4gw5ecGzNkHyzfii8g</t>
  </si>
  <si>
    <t>57A Adelaide Street E</t>
  </si>
  <si>
    <t>At2bqa8emnEr5WNIosi0ow</t>
  </si>
  <si>
    <t>1000 N Green Valley Pkwy, Ste 480</t>
  </si>
  <si>
    <t>LpGCzgAKNSpzDNEUMVVtZA</t>
  </si>
  <si>
    <t>7155 S Rainbow Blvd, Ste 125</t>
  </si>
  <si>
    <t>Chubby Cattle</t>
  </si>
  <si>
    <t>Food,Chinese,Hot Pot,Fondue,Mongolian,Do-It-Yourself Food,Barbeque,Restaurants</t>
  </si>
  <si>
    <t>beuVp5CZxCdNvQIIPBS2rw</t>
  </si>
  <si>
    <t>Gonzalez Y Gonzalez Restaurant</t>
  </si>
  <si>
    <t>Nightlife,Bars,Cocktail Bars,Restaurants,Desserts,Mexican,Food</t>
  </si>
  <si>
    <t>JsCKeWHA8n_5mFQ3F6t4UA</t>
  </si>
  <si>
    <t>Ohjah Japanese Steakhouse Sushi &amp; Hibachi</t>
  </si>
  <si>
    <t>Restaurants,Sushi Bars,Steakhouses,Japanese</t>
  </si>
  <si>
    <t>sYfHxCqHpIX2HnDhw0JRAA</t>
  </si>
  <si>
    <t>8595 S Decatur Blvd, Ste 104</t>
  </si>
  <si>
    <t>The Oink Cafe-Phoenix</t>
  </si>
  <si>
    <t>Cafes,American (Traditional),Breakfast &amp; Brunch,Restaurants</t>
  </si>
  <si>
    <t>gugN1sgyheBJ6aKtNcv_gQ</t>
  </si>
  <si>
    <t>4326 E Cactus Rd</t>
  </si>
  <si>
    <t>Beer Bar,American (New),Steakhouses,Vegetarian,Bars,Restaurants,Asian Fusion,Wine Bars,Seafood,Nightlife,Cocktail Bars,American (Traditional)</t>
  </si>
  <si>
    <t>p9v9Sl2g_ibaajWvO0NjkQ</t>
  </si>
  <si>
    <t>21001 North Tatum Blvd</t>
  </si>
  <si>
    <t>Bistro Buffet</t>
  </si>
  <si>
    <t>Restaurants,American (Traditional),Buffets,Italian</t>
  </si>
  <si>
    <t>Y07qIurPKiUJDnTZWxZN2A</t>
  </si>
  <si>
    <t>Restaurants,Sushi Bars,Japanese,Pan Asian</t>
  </si>
  <si>
    <t>H3Gastz2T6iiSRGmlbtoXQ</t>
  </si>
  <si>
    <t>Beauty &amp; Essex</t>
  </si>
  <si>
    <t>American (New),Nightlife,Bars,Restaurants,Tapas Bars,Lounges</t>
  </si>
  <si>
    <t>uh7DUWtPoZkuEE05fghJ_w</t>
  </si>
  <si>
    <t>3708 S Las Vegas Blvd</t>
  </si>
  <si>
    <t>Sasa Sushi</t>
  </si>
  <si>
    <t>PChG1Dm0A6AXIXkXGVK8Fw</t>
  </si>
  <si>
    <t>7450 W Cheyenne Ave, Ste 118</t>
  </si>
  <si>
    <t>M30I1NPl5JuHthxo1IXPGg</t>
  </si>
  <si>
    <t>5650 Spring Mountain Rd</t>
  </si>
  <si>
    <t>808 Sushi</t>
  </si>
  <si>
    <t>Restaurants,Sushi Bars,Desserts,Food</t>
  </si>
  <si>
    <t>16tWXenJ1wTqugXJU7yiZg</t>
  </si>
  <si>
    <t>7435 S Durango Dr</t>
  </si>
  <si>
    <t>Black Hoof</t>
  </si>
  <si>
    <t>Bars,Gastropubs,Nightlife,Restaurants,Cocktail Bars</t>
  </si>
  <si>
    <t>pZ1quwXnYozLIZIVABojhw</t>
  </si>
  <si>
    <t>928 Dundas Street W</t>
  </si>
  <si>
    <t>Industry Public House</t>
  </si>
  <si>
    <t>Restaurants,Bars,Nightlife,American (New),Cocktail Bars</t>
  </si>
  <si>
    <t>-7H-oXvCxJzuT42ky6Db0g</t>
  </si>
  <si>
    <t>4305 Butler St</t>
  </si>
  <si>
    <t>Smash Kitchen &amp; Bar</t>
  </si>
  <si>
    <t>Unionville</t>
  </si>
  <si>
    <t>Restaurants,Comfort Food,Seafood,American (Traditional)</t>
  </si>
  <si>
    <t>wxL9wgxLeuMMfI6SAXIzJw</t>
  </si>
  <si>
    <t>4261 Highway 7 E</t>
  </si>
  <si>
    <t>Sushi Twister</t>
  </si>
  <si>
    <t>MXC9pwIxovWUc9yu1F8OxA</t>
  </si>
  <si>
    <t>5566 Boulder Hwy</t>
  </si>
  <si>
    <t>Fox Smokehouse Bbq</t>
  </si>
  <si>
    <t>Barbeque,American (Traditional),Caterers,Restaurants,Burgers,Event Planning &amp; Services</t>
  </si>
  <si>
    <t>fJ7uw4dDFIga57868Oz1EA</t>
  </si>
  <si>
    <t>1007 Elm St, Unit E</t>
  </si>
  <si>
    <t>Cafes,Restaurants,Hawaiian,American (New),Breakfast &amp; Brunch</t>
  </si>
  <si>
    <t>s0vNtuLs1cwEqHTXKiS05w</t>
  </si>
  <si>
    <t>7090 N Durango Dr, Ste 140</t>
  </si>
  <si>
    <t>Mabel's BBQ</t>
  </si>
  <si>
    <t>Bars,Restaurants,Nightlife,Barbeque</t>
  </si>
  <si>
    <t>cX2Nr_XmGYlMaBW35M0sUg</t>
  </si>
  <si>
    <t>2050 E 4th St</t>
  </si>
  <si>
    <t>L'Express</t>
  </si>
  <si>
    <t>French,Breakfast &amp; Brunch,Nightlife,Restaurants,Bars</t>
  </si>
  <si>
    <t>2gUbgbdJ7IFSbicBXlSchw</t>
  </si>
  <si>
    <t>3927 Rue Saint-Denis</t>
  </si>
  <si>
    <t>Essence Bakery CafÃ©</t>
  </si>
  <si>
    <t>Sandwiches,Food,Cafes,Restaurants,Bakeries</t>
  </si>
  <si>
    <t>UBQRhqRMW4Sk7kSZvZ1iAQ</t>
  </si>
  <si>
    <t>825 W University Dr</t>
  </si>
  <si>
    <t>Violette's Vegan</t>
  </si>
  <si>
    <t>Food,Vegetarian,Vegan,Restaurants,Juice Bars &amp; Smoothies</t>
  </si>
  <si>
    <t>NQXuoB9JTPUItHvouMgWjQ</t>
  </si>
  <si>
    <t>8560 W Desert Inn Rd, Ste D5</t>
  </si>
  <si>
    <t>The Buffet at Monte Carlo</t>
  </si>
  <si>
    <t>V9klA6JGT6Fz2UpVP_7sBw</t>
  </si>
  <si>
    <t>Kaka All You Can Eat</t>
  </si>
  <si>
    <t>QGTqGNLZbBA1QD8L_fO9ZA</t>
  </si>
  <si>
    <t>3235 Highway 7 E, Unit 18A</t>
  </si>
  <si>
    <t>Taj Palace</t>
  </si>
  <si>
    <t>auTNigMttjBBTj1MNxOeFQ</t>
  </si>
  <si>
    <t>9530 S Eastern Ave, Ste 180</t>
  </si>
  <si>
    <t>Ru San's</t>
  </si>
  <si>
    <t>osSwv6CJy5hDKQdOKeyTow</t>
  </si>
  <si>
    <t>2440 Park Rd</t>
  </si>
  <si>
    <t>Amsterdam BrewHouse</t>
  </si>
  <si>
    <t>Breweries,Nightlife,Burgers,Bars,Restaurants,Food</t>
  </si>
  <si>
    <t>73_UT7fZ7mzXcguX8-oSuQ</t>
  </si>
  <si>
    <t>245 Queens Quay W</t>
  </si>
  <si>
    <t>ENVY The Steakhouse</t>
  </si>
  <si>
    <t>Restaurants,Steakhouses,Breakfast &amp; Brunch</t>
  </si>
  <si>
    <t>Fy4t2XHIRKwMk_ocCZze0Q</t>
  </si>
  <si>
    <t>3400 Paradise Rd</t>
  </si>
  <si>
    <t>The Flying Biscuit Cafe - Charlotte</t>
  </si>
  <si>
    <t>Soul Food,Restaurants,Breakfast &amp; Brunch,Vegetarian,Southern,American (New)</t>
  </si>
  <si>
    <t>o5QDrg_kb4hgsWxV6cV_Uw</t>
  </si>
  <si>
    <t>4241 Park Rd</t>
  </si>
  <si>
    <t>Glazier's Food Marketplace</t>
  </si>
  <si>
    <t>Grocery,Restaurants,Delis,Food,Butcher</t>
  </si>
  <si>
    <t>JWDiG0nSsM7GQ9QFRTxU9w</t>
  </si>
  <si>
    <t>8525 W Warm Springs Rd</t>
  </si>
  <si>
    <t>Lee Restaurant</t>
  </si>
  <si>
    <t>snw9iNNLpFYZeHotW00uVA</t>
  </si>
  <si>
    <t>601 King Street W</t>
  </si>
  <si>
    <t>Naked Fish's Sushi &amp; Grill</t>
  </si>
  <si>
    <t>yHYjDPuRtLvhvMpOn5fXOQ</t>
  </si>
  <si>
    <t>3945 S Durango Dr, Ste A6</t>
  </si>
  <si>
    <t>800 Degrees</t>
  </si>
  <si>
    <t>Restaurants,Food,Pizza</t>
  </si>
  <si>
    <t>glkEaoxbewiSMBiXs945JA</t>
  </si>
  <si>
    <t>Houston's Restaurant</t>
  </si>
  <si>
    <t>Restaurants,American (New),Steakhouses,American (Traditional)</t>
  </si>
  <si>
    <t>zrDi4gEaUi64lAMfJU51dw</t>
  </si>
  <si>
    <t>6113 N Scottsdale Rd</t>
  </si>
  <si>
    <t>7Q2cYSl5NBYytJzgjX0oKw</t>
  </si>
  <si>
    <t>Frank &amp; Lupe's Old Mexico</t>
  </si>
  <si>
    <t>4121 N Marshall Way</t>
  </si>
  <si>
    <t>Rice Paper</t>
  </si>
  <si>
    <t>62HlThvB9Rm2QFu_OdXe7w</t>
  </si>
  <si>
    <t>2221 N 7th St</t>
  </si>
  <si>
    <t>Rainforest CafÃ©</t>
  </si>
  <si>
    <t>0QHMAUi6NdOUZ1ckXq0-sA</t>
  </si>
  <si>
    <t>3799 Las Vegas Blvd</t>
  </si>
  <si>
    <t>Ticoz Latin Kitchen</t>
  </si>
  <si>
    <t>Caribbean,Latin American,Restaurants,Mexican</t>
  </si>
  <si>
    <t>ms7cmWkPiSBDTnz-1sv2kQ</t>
  </si>
  <si>
    <t>5114 N 7th St</t>
  </si>
  <si>
    <t>KJ Dim Sum &amp; Seafood</t>
  </si>
  <si>
    <t>Seafood,Dim Sum,Restaurants,Chinese</t>
  </si>
  <si>
    <t>fcWkZgmzRsm3H4egzSrV_A</t>
  </si>
  <si>
    <t>Restaurants,American (Traditional),American (New),Breakfast &amp; Brunch</t>
  </si>
  <si>
    <t>znWHLW1pt19HzW1VY6KfCA</t>
  </si>
  <si>
    <t>Garden Court Buffet</t>
  </si>
  <si>
    <t>EUWBT5GDxPC95w9itZ1EHw</t>
  </si>
  <si>
    <t>200 N Main St</t>
  </si>
  <si>
    <t>Steakhouses,Bars,Nightlife,Restaurants</t>
  </si>
  <si>
    <t>IyVdd_IqwUtzQDTxw2W9qw</t>
  </si>
  <si>
    <t>9375 W Coyotes Blvd</t>
  </si>
  <si>
    <t>Due Forni</t>
  </si>
  <si>
    <t>Italian,Wine Bars,Restaurants,Nightlife,Bars,Pizza</t>
  </si>
  <si>
    <t>bPcqucuuClxYrIM8xWoArg</t>
  </si>
  <si>
    <t>3555 S Town Center Dr, Ste 105</t>
  </si>
  <si>
    <t>Welcome Chicken + Donuts</t>
  </si>
  <si>
    <t>Chicken Wings,Donuts,Chicken Shop,Food,Coffee &amp; Tea,Restaurants,Asian Fusion</t>
  </si>
  <si>
    <t>umrDQGRNied77aVg29_fVw</t>
  </si>
  <si>
    <t>1535 E Buckeye Rd</t>
  </si>
  <si>
    <t>Italian Grotto</t>
  </si>
  <si>
    <t>Seafood,Steakhouses,Italian,Restaurants</t>
  </si>
  <si>
    <t>yA6dKNm_zl1ucZCnwW8ZCg</t>
  </si>
  <si>
    <t>3915 N Scottsdale Rd</t>
  </si>
  <si>
    <t>Aunt Chiladas Squaw Peak</t>
  </si>
  <si>
    <t>Restaurants,Venues &amp; Event Spaces,Mexican,Caterers,Event Planning &amp; Services,Nightlife</t>
  </si>
  <si>
    <t>JfHXzulF6yIKgA22YYPedw</t>
  </si>
  <si>
    <t>7330 N Dreamy Draw Dr</t>
  </si>
  <si>
    <t>Nove Italiano</t>
  </si>
  <si>
    <t>D_mVIUu5XyrHz-7U_z_pDg</t>
  </si>
  <si>
    <t>Mike and Ronda's The Place</t>
  </si>
  <si>
    <t>American (Traditional),Diners,Breakfast &amp; Brunch,Restaurants</t>
  </si>
  <si>
    <t>fOnpoMXToa5Qiyg95E6ENg</t>
  </si>
  <si>
    <t>5171 W Bell Rd</t>
  </si>
  <si>
    <t>Papago Brewing</t>
  </si>
  <si>
    <t>Sandwiches,Pizza,Restaurants,Breweries,Food</t>
  </si>
  <si>
    <t>6tLL1P8k9drb7MJEVwmRhg</t>
  </si>
  <si>
    <t>7107 E Mcdowell Rd</t>
  </si>
  <si>
    <t>Tonkatsu Kiyoshi</t>
  </si>
  <si>
    <t>Hawaiian,Ethnic Food,Specialty Food,Restaurants,Food,Japanese</t>
  </si>
  <si>
    <t>eR7Iw_X54m3YLWkXp9y35Q</t>
  </si>
  <si>
    <t>7780 S Jones Blvd, Ste 103</t>
  </si>
  <si>
    <t>Maize Mexican Grill</t>
  </si>
  <si>
    <t>VIJ2KiDKhUVhhpNylEIfog</t>
  </si>
  <si>
    <t>60 E Green St</t>
  </si>
  <si>
    <t>Curry Corner</t>
  </si>
  <si>
    <t>Restaurants,Halal,Pakistani,Indian</t>
  </si>
  <si>
    <t>GdPWJo3z4ySEXpF7Wkn3FA</t>
  </si>
  <si>
    <t>1212 E Apache Blvd</t>
  </si>
  <si>
    <t>Comfort Food,Nightlife,Food,Sandwiches,Restaurants,Bars,Beer,Wine &amp; Spirits,Pubs,American (Traditional)</t>
  </si>
  <si>
    <t>mlCDsdVFuZvRGrJTfQ6amw</t>
  </si>
  <si>
    <t>6700 Rockside Rd</t>
  </si>
  <si>
    <t>Barrio Queen</t>
  </si>
  <si>
    <t>ZkUWOdBA4T7pdUhT0dkRzQ</t>
  </si>
  <si>
    <t>388 N Gilbert Rd</t>
  </si>
  <si>
    <t>DESTIHL Restaurant &amp; Brew Works</t>
  </si>
  <si>
    <t>Breweries,American (New),Gluten-Free,Breakfast &amp; Brunch,Restaurants,Food</t>
  </si>
  <si>
    <t>301 N Neil St</t>
  </si>
  <si>
    <t>Chicken Wings,American (Traditional),Fast Food,Chicken Shop,Restaurants</t>
  </si>
  <si>
    <t>3vxIqhm2jCVjkUWtmDvTsw</t>
  </si>
  <si>
    <t>7550 S Las Vegas Blvd</t>
  </si>
  <si>
    <t>The Noodle Man</t>
  </si>
  <si>
    <t>Soup,Noodles,Restaurants,Food,Chinese,Szechuan,Specialty Food,Pasta Shops,Local Flavor</t>
  </si>
  <si>
    <t>kABF0hYfAEnl166mn1zR1A</t>
  </si>
  <si>
    <t>6870 S Rainbow Blvd, Ste 101</t>
  </si>
  <si>
    <t>The Vig Fillmore</t>
  </si>
  <si>
    <t>vjaHGc25CcyNPZTbjDa7Ww</t>
  </si>
  <si>
    <t>YOLOS</t>
  </si>
  <si>
    <t>Mexican,Event Planning &amp; Services,American (New),Nightlife,Venues &amp; Event Spaces,Karaoke,Restaurants</t>
  </si>
  <si>
    <t>1Vvxx-9AoINg8TJXOZgEHg</t>
  </si>
  <si>
    <t>TC's Rib Crib</t>
  </si>
  <si>
    <t>Caterers,Barbeque,Restaurants,Soul Food,Event Planning &amp; Services</t>
  </si>
  <si>
    <t>Z1E36owKeeZKDL-9ZuanJw</t>
  </si>
  <si>
    <t>3655 S Durango Dr</t>
  </si>
  <si>
    <t>Paco's Tacos &amp; Tequila</t>
  </si>
  <si>
    <t>Nightlife,Tex-Mex,Bars,Restaurants,Mexican,Tacos</t>
  </si>
  <si>
    <t>d8lmIZIqmBC9oPM8y1dc7Q</t>
  </si>
  <si>
    <t>6401 Morrison Blvd</t>
  </si>
  <si>
    <t>Orange Table</t>
  </si>
  <si>
    <t>7pGWy3mR7gjMSE6x2njqPA</t>
  </si>
  <si>
    <t>7373 E Scottsdale Mall, Ste 6</t>
  </si>
  <si>
    <t>Hummus Xpress</t>
  </si>
  <si>
    <t>Middle Eastern,Mediterranean,Restaurants,Greek,Moroccan,Lebanese</t>
  </si>
  <si>
    <t>Jzth-y32SyvOhJNgbIPTqQ</t>
  </si>
  <si>
    <t>930 W Broadway Rd, Ste 11</t>
  </si>
  <si>
    <t>Sandwiches,Nightlife,Restaurants,Bars,Pizza</t>
  </si>
  <si>
    <t>HjXI6lKGPVNQ8dYJPtaOCg</t>
  </si>
  <si>
    <t>740 S Mill Ave</t>
  </si>
  <si>
    <t>Snooze An AM Eatery</t>
  </si>
  <si>
    <t>American (New),Sandwiches,Breakfast &amp; Brunch,Restaurants,American (Traditional),Food,Coffee &amp; Tea</t>
  </si>
  <si>
    <t>RwlumSqNBunw1a1LXccN8A</t>
  </si>
  <si>
    <t>15054 N Scottsdale Rd, Ste 110 D18</t>
  </si>
  <si>
    <t>Lemongrass CafÃ©</t>
  </si>
  <si>
    <t>FSnqO-YWUdRb0Xc95nXbvw</t>
  </si>
  <si>
    <t>8820 S Eastern Ave</t>
  </si>
  <si>
    <t>Market Garden Brewery</t>
  </si>
  <si>
    <t>Breweries,Restaurants,Food,Gastropubs,American (New)</t>
  </si>
  <si>
    <t>gNER9lE1Ma9FLm9MBsvYgg</t>
  </si>
  <si>
    <t>1947 W 25th St</t>
  </si>
  <si>
    <t>Luci's Healthy Marketplace</t>
  </si>
  <si>
    <t>Cafes,Restaurants,Caterers,Food,Specialty Food,Shopping,Comfort Food,Coffee &amp; Tea,Event Planning &amp; Services,Health Markets</t>
  </si>
  <si>
    <t>fjapWp89YVCeKvW51KUDQw</t>
  </si>
  <si>
    <t>1590 E Bethany Home Rd</t>
  </si>
  <si>
    <t>Honey Pig</t>
  </si>
  <si>
    <t>buTa1akbH0pO_P10v99_eA</t>
  </si>
  <si>
    <t>4725 Spring Mountain Rd</t>
  </si>
  <si>
    <t>Blondies Sports Bar &amp; Grill</t>
  </si>
  <si>
    <t>4X0KWUPcD2EkHN83aa4cXg</t>
  </si>
  <si>
    <t>Planet Hollywood Resort &amp; Casino, 3663 Las Vegas Blvd S</t>
  </si>
  <si>
    <t>Basil Thai Cuisine</t>
  </si>
  <si>
    <t>Restaurants,Vegetarian,Seafood,Thai</t>
  </si>
  <si>
    <t>y1eeVRfJa22CCpUCeNfrSw</t>
  </si>
  <si>
    <t>210 N Church St</t>
  </si>
  <si>
    <t>Gordon Ramsay Fish &amp; Chips</t>
  </si>
  <si>
    <t>Fish &amp; Chips,Comfort Food,Seafood,Restaurants</t>
  </si>
  <si>
    <t>CVKOPzBVOj3_apFUmZ9ZWw</t>
  </si>
  <si>
    <t>Asian Fusion,Hawaiian,Sushi Bars,Restaurants,Seafood,Steakhouses</t>
  </si>
  <si>
    <t>1Df5WnLX3DqN6ymlhqznaQ</t>
  </si>
  <si>
    <t>620 E Flamingo Rd</t>
  </si>
  <si>
    <t>Weiss Restaurant Deli &amp; Bakery</t>
  </si>
  <si>
    <t>Food,Restaurants,Delis,Bakeries</t>
  </si>
  <si>
    <t>k7Sy557_ZaQSGHFlZgeJzw</t>
  </si>
  <si>
    <t>2744 N Green Valley Pkwy</t>
  </si>
  <si>
    <t>Viva Mercado's Mexican Bar &amp; Grill</t>
  </si>
  <si>
    <t>Mexican,Bars,Restaurants,Soup,Salad,Nightlife</t>
  </si>
  <si>
    <t>CZhc8YXdFLhAI4ViC2ERTg</t>
  </si>
  <si>
    <t>9440 W Sahara Ave, Ste 165</t>
  </si>
  <si>
    <t>Triple 7 Restaurant &amp; Microbrewery</t>
  </si>
  <si>
    <t>Restaurants,American (Traditional),Bars,Food,Pubs,Breweries,Sushi Bars,Nightlife</t>
  </si>
  <si>
    <t>YZGSNhgTS6YeyUYoivD-Ww</t>
  </si>
  <si>
    <t>VooDoo Rooftop Nightclub &amp; Lounge</t>
  </si>
  <si>
    <t>Lounges,Restaurants,Nightlife,Bars,Steakhouses,Dance Clubs</t>
  </si>
  <si>
    <t>939j88ceB05Te3D7kQPwSA</t>
  </si>
  <si>
    <t>Hillside Spot</t>
  </si>
  <si>
    <t>fKm6mfATDJRDDQH0PtZeeQ</t>
  </si>
  <si>
    <t>4740 E Warner Rd</t>
  </si>
  <si>
    <t>Smith &amp; Wollensky</t>
  </si>
  <si>
    <t>Steakhouses,Restaurants,Seafood</t>
  </si>
  <si>
    <t>NmOBomyz63TP9Nn2q4Z1rg</t>
  </si>
  <si>
    <t>3767 Las Vegas Blvd S</t>
  </si>
  <si>
    <t>Pizzeria Bianco</t>
  </si>
  <si>
    <t>Italian,Restaurants,Pizza,Tapas/Small Plates</t>
  </si>
  <si>
    <t>cs1qJvnWUg_f8g020z_3PQ</t>
  </si>
  <si>
    <t>4743 N 20th St</t>
  </si>
  <si>
    <t>Deluca's Diner</t>
  </si>
  <si>
    <t>oeW0vIYd3rUnAPgmD4fEFg</t>
  </si>
  <si>
    <t>2015 Penn Ave</t>
  </si>
  <si>
    <t>Rula Bula</t>
  </si>
  <si>
    <t>Bars,Nightlife,Pubs,Irish Pub,Restaurants,Irish</t>
  </si>
  <si>
    <t>utoTa3Ngv_oSfB5TIMgN_Q</t>
  </si>
  <si>
    <t>401 S Mill Ave</t>
  </si>
  <si>
    <t>American (Traditional),Vegan,Nightlife,Restaurants,Bars,Sandwiches,Comfort Food</t>
  </si>
  <si>
    <t>C-oKwqnAPa1KJZhMOox60w</t>
  </si>
  <si>
    <t>13463 Cedar Rd</t>
  </si>
  <si>
    <t>Bluewater Grill</t>
  </si>
  <si>
    <t>Seafood,Event Planning &amp; Services,Sushi Bars,Venues &amp; Event Spaces,Seafood Markets,American (Traditional),Food,Specialty Food,Restaurants</t>
  </si>
  <si>
    <t>P2GBKrx7dJg3xeGtuU2K-A</t>
  </si>
  <si>
    <t>1720 E Camelback Rd</t>
  </si>
  <si>
    <t>Restaurants,Breakfast &amp; Brunch,American (Traditional),American (New)</t>
  </si>
  <si>
    <t>555 North Stephanie St</t>
  </si>
  <si>
    <t>Border Grill</t>
  </si>
  <si>
    <t>IqCvkoDvvImXuzGrpeiDMA</t>
  </si>
  <si>
    <t>Noodlecat</t>
  </si>
  <si>
    <t>Noodles,American (New),Restaurants,Japanese</t>
  </si>
  <si>
    <t>oxeW1tSB-e_oIzCQZtqyTw</t>
  </si>
  <si>
    <t>234 Euclid Ave</t>
  </si>
  <si>
    <t>Crescent Ballroom</t>
  </si>
  <si>
    <t>Arts &amp; Entertainment,Bars,Lounges,Mexican,Music Venues,Restaurants,Nightlife</t>
  </si>
  <si>
    <t>Ns20WGWn6s6niKAGIQB4UQ</t>
  </si>
  <si>
    <t>308 N 2nd Ave</t>
  </si>
  <si>
    <t>Hawaiian,Food,Poke,Restaurants</t>
  </si>
  <si>
    <t>ewmTwsZqCHH2gvCeDKz0dw</t>
  </si>
  <si>
    <t>655 W Craig Rd, Ste 118</t>
  </si>
  <si>
    <t>dUffgo9Lh_Vk9TLuFR5ywg</t>
  </si>
  <si>
    <t>1008 E Camelback Rd</t>
  </si>
  <si>
    <t>Mother Bunch Brewing</t>
  </si>
  <si>
    <t>Nightlife,Restaurants,Food,Pubs,American (New),Breweries,Bars</t>
  </si>
  <si>
    <t>OQggqcQglU-lHY3rY-8Lhw</t>
  </si>
  <si>
    <t>825 N 7th St</t>
  </si>
  <si>
    <t>Lupo by Wolfgang Puck</t>
  </si>
  <si>
    <t>oaqbLDW3wNqkynlnp4mvlw</t>
  </si>
  <si>
    <t>Yolis CafÃ©</t>
  </si>
  <si>
    <t>American (Traditional),American (New),Burgers,Salad,Restaurants,Breakfast &amp; Brunch</t>
  </si>
  <si>
    <t>hHtOsr-NMviBKlMqDBeI9Q</t>
  </si>
  <si>
    <t>241 S Oregon St</t>
  </si>
  <si>
    <t>Jalapeno Inferno</t>
  </si>
  <si>
    <t>GrwvBAEALujIOPQeOfN1vA</t>
  </si>
  <si>
    <t>23587 N Scottsdale Rd</t>
  </si>
  <si>
    <t>Sam Woo BBQ Restaurant</t>
  </si>
  <si>
    <t>Barbeque,Noodles,Restaurants,Chinese</t>
  </si>
  <si>
    <t>DVfCbJhJUDWRlUfrKzaKOA</t>
  </si>
  <si>
    <t>4215 Spring Mountain Rd, Ste B101</t>
  </si>
  <si>
    <t>La Creperie</t>
  </si>
  <si>
    <t>6fPQJq4f_yiq1NHn0fd11Q</t>
  </si>
  <si>
    <t>China Magic Noodle House</t>
  </si>
  <si>
    <t>Noodles,Restaurants,Chinese</t>
  </si>
  <si>
    <t>S37sKRRfkhFZRpxaYzWo_A</t>
  </si>
  <si>
    <t>2015 N Dobson Rd, Ste 2</t>
  </si>
  <si>
    <t>Restaurants,Sandwiches,Coffee &amp; Tea,Food,Breakfast &amp; Brunch</t>
  </si>
  <si>
    <t>Fv3HvJPQYqfmniTgtIQJzA</t>
  </si>
  <si>
    <t>3000 E Ray Rd</t>
  </si>
  <si>
    <t>Archi's Thai Cafe</t>
  </si>
  <si>
    <t>qsJkjQoM3Hdg6Gtqp2S9_w</t>
  </si>
  <si>
    <t>CRAFTkitchen</t>
  </si>
  <si>
    <t>Breakfast &amp; Brunch,American (New),Restaurants,Gluten-Free,Food,Cafes,Bakeries</t>
  </si>
  <si>
    <t>i9D9xPBV0gR1Ja9kbY4NCw</t>
  </si>
  <si>
    <t>Wildfish Seafood Grille</t>
  </si>
  <si>
    <t>Nightlife,Restaurants,Jazz &amp; Blues,Seafood,Arts &amp; Entertainment,Steakhouses,Wine Bars,American (Traditional),Bars</t>
  </si>
  <si>
    <t>qKS7YV76te6olKnA_aMPTg</t>
  </si>
  <si>
    <t>7135 E Camelback Rd, Ste 130</t>
  </si>
  <si>
    <t>M51gw2cz_vXarNBLbKkOxQ</t>
  </si>
  <si>
    <t>6435 S Rainbow Blvd</t>
  </si>
  <si>
    <t>Richmond Station</t>
  </si>
  <si>
    <t>mZRKH9ngRY92bI_irrHq6w</t>
  </si>
  <si>
    <t>1 Richmond Street W</t>
  </si>
  <si>
    <t>Nittaya's Secret Kitchen</t>
  </si>
  <si>
    <t>yp2nRId4v-bDtrYl5A3F-g</t>
  </si>
  <si>
    <t>2110 N Rampart, Ste 110</t>
  </si>
  <si>
    <t>OA5Li3ySzhrbG_WvD_QGYA</t>
  </si>
  <si>
    <t>806 Literary Rd</t>
  </si>
  <si>
    <t>Red 8</t>
  </si>
  <si>
    <t>6ANVuBMmpkXpFd5Hzkn4_Q</t>
  </si>
  <si>
    <t>Everyday Noodles</t>
  </si>
  <si>
    <t>Noodles,Chinese,Vegetarian,Restaurants</t>
  </si>
  <si>
    <t>hcFSc0OHgZJybnjQBrL_8Q</t>
  </si>
  <si>
    <t>5875 Forbes Ave</t>
  </si>
  <si>
    <t>Pantry - 24 Hour Kitchen</t>
  </si>
  <si>
    <t>9-cVW8wSRoE6Nmnc7v0uUA</t>
  </si>
  <si>
    <t>NASjUYKkz6l7hQLxMf2lqg</t>
  </si>
  <si>
    <t>2727 E Broadway Rd</t>
  </si>
  <si>
    <t>The Montauk</t>
  </si>
  <si>
    <t>Breakfast &amp; Brunch,Bars,Restaurants,American (New),Lounges,American (Traditional),Nightlife</t>
  </si>
  <si>
    <t>NAPuzJcanOp91dE4GXPOow</t>
  </si>
  <si>
    <t>Le Cafe Ile St. Louis</t>
  </si>
  <si>
    <t>Southern,Restaurants,Coffee &amp; Tea,French,Food,Breakfast &amp; Brunch</t>
  </si>
  <si>
    <t>ZCQa7CJxZ-53Zxd_pobWug</t>
  </si>
  <si>
    <t>Fat Heads Brewery and Saloon</t>
  </si>
  <si>
    <t>Breweries,American (Traditional),Food,Restaurants</t>
  </si>
  <si>
    <t>CuT2Xh3vAYvRfxUWlUo6oA</t>
  </si>
  <si>
    <t>24581 Lorain Rd</t>
  </si>
  <si>
    <t>Marigold Kitchen</t>
  </si>
  <si>
    <t>BuS11AF9XSHEShscxQEzeg</t>
  </si>
  <si>
    <t>118 S Pinckney St</t>
  </si>
  <si>
    <t>The Coffee Cup</t>
  </si>
  <si>
    <t>Breakfast &amp; Brunch,Diners,Food,Coffee &amp; Tea,Restaurants</t>
  </si>
  <si>
    <t>Vay9xHwcvu7VRZOddBgn-A</t>
  </si>
  <si>
    <t>512 Nevada Hwy</t>
  </si>
  <si>
    <t>Sinatra</t>
  </si>
  <si>
    <t>e0JOkQYz_cnz91k6X55PLw</t>
  </si>
  <si>
    <t>Off The Strip at the LINQ</t>
  </si>
  <si>
    <t>Italian,Comfort Food,Bars,Restaurants,Steakhouses,American (Traditional),American (New),Nightlife</t>
  </si>
  <si>
    <t>fAlKTsfsUF6A5iujEI2Z1w</t>
  </si>
  <si>
    <t>B&amp;B Burger &amp; Beer</t>
  </si>
  <si>
    <t>Bars,Burgers,Restaurants,Italian,Beer Bar,Cocktail Bars,Barbeque,Nightlife</t>
  </si>
  <si>
    <t>GZONBn0K1yp2aaD-l8debQ</t>
  </si>
  <si>
    <t>LYFE Kitchen</t>
  </si>
  <si>
    <t>Restaurants,Vegetarian,American (New),Gluten-Free</t>
  </si>
  <si>
    <t>SR0Q2hAEMJ_m23O_x-khSQ</t>
  </si>
  <si>
    <t>140 S Green Valley Pkwy, Ste 142</t>
  </si>
  <si>
    <t>The Porch at Schenley</t>
  </si>
  <si>
    <t>Restaurants,Burgers,American (New),Sandwiches</t>
  </si>
  <si>
    <t>Eg_M8eeu9SDEdbP7iUmVbQ</t>
  </si>
  <si>
    <t>Restaurants,American (New),American (Traditional),Breakfast &amp; Brunch,Diners</t>
  </si>
  <si>
    <t>epETdeCmoF_-ufT5b8ACUA</t>
  </si>
  <si>
    <t>316 N Boulder Hwy</t>
  </si>
  <si>
    <t>Jjanga Steak &amp; Sushi</t>
  </si>
  <si>
    <t>Japanese,Nightlife,Bars,Steakhouses,Breakfast &amp; Brunch,Teppanyaki,Sushi Bars,Karaoke,Restaurants</t>
  </si>
  <si>
    <t>NIOwzgujIXKVBEVNTQBXpg</t>
  </si>
  <si>
    <t>6125 S Fort Apache Rd, Ste 200</t>
  </si>
  <si>
    <t>Pane Bianco</t>
  </si>
  <si>
    <t>lgWB0yGXpZvupYREWxtV7g</t>
  </si>
  <si>
    <t>4404 N Central Ave</t>
  </si>
  <si>
    <t>Blue Hound Kitchen &amp; Cocktails</t>
  </si>
  <si>
    <t>Bars,Gastropubs,Nightlife,American (New),Restaurants</t>
  </si>
  <si>
    <t>_WvEXsx2eZ53lTWHlIx9kg</t>
  </si>
  <si>
    <t>Hula's Modern Tiki Scottsdale</t>
  </si>
  <si>
    <t>sKrlmbrZWCyLIgiMihCPqw</t>
  </si>
  <si>
    <t>7213 E 1st Ave</t>
  </si>
  <si>
    <t>Kabuto</t>
  </si>
  <si>
    <t>wWuGa3OOQJro_XGe-GKBXA</t>
  </si>
  <si>
    <t>5040 Spring Mountain Rd, Ste 4</t>
  </si>
  <si>
    <t>Restaurants,Food,American (New),American (Traditional),Desserts</t>
  </si>
  <si>
    <t>I-5qHCVwT7k_KH67-YOx3A</t>
  </si>
  <si>
    <t>The District at Green Valley Ranch, 160 S Green Valley Pky</t>
  </si>
  <si>
    <t>Mildred's Temple Kitchen</t>
  </si>
  <si>
    <t>Comfort Food,Event Planning &amp; Services,Vegetarian,Venues &amp; Event Spaces,American (New),Restaurants,Canadian (New),Breakfast &amp; Brunch</t>
  </si>
  <si>
    <t>kOFDVcnj-8fd3doIpCQ06A</t>
  </si>
  <si>
    <t>85 Hanna Avenue</t>
  </si>
  <si>
    <t>Pancho's</t>
  </si>
  <si>
    <t>m-xsH8VkcYtTTvp2Fa6Ajw</t>
  </si>
  <si>
    <t>11020 Lavender Hills Dr</t>
  </si>
  <si>
    <t>Copper Star Coffee</t>
  </si>
  <si>
    <t>Sandwiches,Coffee &amp; Tea,Restaurants,Food,Cafes,Breakfast &amp; Brunch</t>
  </si>
  <si>
    <t>apdb7MGnmnx6nGWBJ0ch_g</t>
  </si>
  <si>
    <t>4220 N 7th Ave</t>
  </si>
  <si>
    <t>American (New),Restaurants,Pizza,Salad</t>
  </si>
  <si>
    <t>gChmBjLSe3qa8rzEngoDLQ</t>
  </si>
  <si>
    <t>222 S Caldwell St</t>
  </si>
  <si>
    <t>Krung Siam Thai</t>
  </si>
  <si>
    <t>5CJL_2-XwCGBmOav4mFdYg</t>
  </si>
  <si>
    <t>3755 Spring Mountain Rd, Ste 102</t>
  </si>
  <si>
    <t>Hotel Valley Ho</t>
  </si>
  <si>
    <t>Hotels &amp; Travel,American (New),Day Spas,Hotels,Health Retreats,Beauty &amp; Spas,Event Planning &amp; Services,Restaurants</t>
  </si>
  <si>
    <t>thBWpIcP6vclsHS6GfI1dw</t>
  </si>
  <si>
    <t>iPic Theaters</t>
  </si>
  <si>
    <t>Bars,Arts &amp; Entertainment,Nightlife,Cinema,Restaurants</t>
  </si>
  <si>
    <t>Y5CTA3S9TVkpr3Yvwaki-A</t>
  </si>
  <si>
    <t>15257 N Scottsdale Rd, Ste F-230</t>
  </si>
  <si>
    <t>Heist Brewery</t>
  </si>
  <si>
    <t>Bars,Food,Nightlife,Cocktail Bars,Beer Bar,American (New),Breweries,Restaurants</t>
  </si>
  <si>
    <t>wArcCMVnrl_tc9MULW-0CQ</t>
  </si>
  <si>
    <t>2909 N Davidson St, Ste 200</t>
  </si>
  <si>
    <t>Morning Squeeze</t>
  </si>
  <si>
    <t>Coffee &amp; Tea,Food,American (Traditional),Breakfast &amp; Brunch,Restaurants,American (New)</t>
  </si>
  <si>
    <t>hLrrgQwn-K-IPI8g2etAoQ</t>
  </si>
  <si>
    <t>4233 N Scottsdale Rd</t>
  </si>
  <si>
    <t>Kahunaville Island Restaurant</t>
  </si>
  <si>
    <t>Restaurants,Bars,Nightlife,Caribbean,American (Traditional)</t>
  </si>
  <si>
    <t>Rb2s2-2kIvbPXnPEuM_OBg</t>
  </si>
  <si>
    <t>La Belle Terre Bread French Bakery CafÃ©</t>
  </si>
  <si>
    <t>French,Restaurants,Coffee &amp; Tea,Food,Cafes,Bakeries</t>
  </si>
  <si>
    <t>jLxeBgWhLRbII2ACkgH1Sg</t>
  </si>
  <si>
    <t>8390 W Sahara Ave, Ste 130</t>
  </si>
  <si>
    <t>Snooze an Am Eatery</t>
  </si>
  <si>
    <t>2KWkeOk1KaH50Es_A-8cnA</t>
  </si>
  <si>
    <t>310 N Gilbert Rd</t>
  </si>
  <si>
    <t>Tommy V's Urban Kitchen &amp; Bar</t>
  </si>
  <si>
    <t>Bars,Italian,Nightlife,Wine Bars,Restaurants,Sandwiches,Pizza</t>
  </si>
  <si>
    <t>xjjxHavx4RIiW6zS6rasGA</t>
  </si>
  <si>
    <t>7303 E Indian School Rd</t>
  </si>
  <si>
    <t>Foundation Room</t>
  </si>
  <si>
    <t>American (New),Nightlife,Lounges,Dance Clubs,Bars,Restaurants</t>
  </si>
  <si>
    <t>ruWTngdiC68O9la27hvvHw</t>
  </si>
  <si>
    <t>3950 Las Vegas Blvd</t>
  </si>
  <si>
    <t>FnB</t>
  </si>
  <si>
    <t>Restaurants,American (New),Gastropubs</t>
  </si>
  <si>
    <t>E-LZ0Xl1ETDeMrtM9H3-PQ</t>
  </si>
  <si>
    <t>7125 E 5th Ave, Ste 31</t>
  </si>
  <si>
    <t>Yama Sushi</t>
  </si>
  <si>
    <t>wdOOK3K6vzQy1d_OIk-U9w</t>
  </si>
  <si>
    <t>3909 Spring Mt Rd</t>
  </si>
  <si>
    <t>Buddha Belly Deli</t>
  </si>
  <si>
    <t>Food,Specialty Food,Restaurants,Pizza,Sandwiches,Asian Fusion,Delis,Ethnic Food</t>
  </si>
  <si>
    <t>j8pUAS0qdEcPsjkqEDNbhw</t>
  </si>
  <si>
    <t>50 N Valle Verde Dr, Ste 110</t>
  </si>
  <si>
    <t>Tryst Cafe</t>
  </si>
  <si>
    <t>Diners,Restaurants,Food,Cafes,Coffee &amp; Tea,Breakfast &amp; Brunch</t>
  </si>
  <si>
    <t>2DmTw0k3bcXuHdAyxO_bkw</t>
  </si>
  <si>
    <t>Mi Patio</t>
  </si>
  <si>
    <t>xZhNZb01n9b4e2X7bZdoVQ</t>
  </si>
  <si>
    <t>3347 N 7th Ave</t>
  </si>
  <si>
    <t>Lobster ME</t>
  </si>
  <si>
    <t>ghDNHpqETRJGxG5iUtaZtw</t>
  </si>
  <si>
    <t>Grand Canal Shoppes at The Venetian, 3377 South Las Vegas Blvd</t>
  </si>
  <si>
    <t>Food,Beer,Wine &amp; Spirits,Pizza,Restaurants,Breweries,American (New)</t>
  </si>
  <si>
    <t>OVTY-NpcTA7iXbMQmusv3A</t>
  </si>
  <si>
    <t>10840 West Charleston</t>
  </si>
  <si>
    <t>Nami</t>
  </si>
  <si>
    <t>Restaurants,Bakeries,Vegan,Food,Coffee &amp; Tea</t>
  </si>
  <si>
    <t>5DDumAHRKumv3gZiPKW6iw</t>
  </si>
  <si>
    <t>2014 N 7th St</t>
  </si>
  <si>
    <t>Chang's Hong Kong Cuisine</t>
  </si>
  <si>
    <t>Cantonese,Restaurants,Seafood,Dim Sum,Chinese,Diners</t>
  </si>
  <si>
    <t>OHFH6ALQqq35NiEbD1eXuw</t>
  </si>
  <si>
    <t>4670 S Decatur Blvd</t>
  </si>
  <si>
    <t>LeonÃ© CafÃ©</t>
  </si>
  <si>
    <t>Restaurants,Coffee &amp; Tea,Italian,Cafes,Food,Breakfast &amp; Brunch</t>
  </si>
  <si>
    <t>2SfSzEd3B7WimeZac23zhg</t>
  </si>
  <si>
    <t>400 S Rampart Blvd, Ste 165</t>
  </si>
  <si>
    <t>Food,American (New),Smokehouse,Cocktail Bars,Restaurants,Nightlife,Comfort Food,Barbeque,Bars</t>
  </si>
  <si>
    <t>UOtoOybZ5vAB4aXBLc57vA</t>
  </si>
  <si>
    <t>7217 E 1st St</t>
  </si>
  <si>
    <t>Strip House Steak House</t>
  </si>
  <si>
    <t>Steakhouses,Desserts,Food,Seafood,Restaurants</t>
  </si>
  <si>
    <t>AT_xDv2Lm5K7VtER1fp-SA</t>
  </si>
  <si>
    <t>Planet Hollywood Resort And Casino</t>
  </si>
  <si>
    <t>Amy's Baking Company</t>
  </si>
  <si>
    <t>American (New),Italian,Food,Restaurants,Pizza,Bakeries</t>
  </si>
  <si>
    <t>DN0b4Un8--Uf6SEWLeh0UA</t>
  </si>
  <si>
    <t>7366 E Shea Blvd, Ste 112</t>
  </si>
  <si>
    <t>Postino Annex</t>
  </si>
  <si>
    <t>Wine Bars,Bars,Restaurants,Italian,Breakfast &amp; Brunch,Nightlife</t>
  </si>
  <si>
    <t>qgAZPDQStZP_Y5XTiQ6UqA</t>
  </si>
  <si>
    <t>615 S College Ave</t>
  </si>
  <si>
    <t>Double Barrel Roadhouse</t>
  </si>
  <si>
    <t>American (Traditional),Cocktail Bars,Bars,Restaurants,Nightlife</t>
  </si>
  <si>
    <t>foQZ6guS0l49trURKh7vlA</t>
  </si>
  <si>
    <t>Greek Wraps</t>
  </si>
  <si>
    <t>FYa3GUro-ezTM9zvKiocFw</t>
  </si>
  <si>
    <t>7369 W Bell Rd</t>
  </si>
  <si>
    <t>Point Brugge CafÃ©</t>
  </si>
  <si>
    <t>German,Restaurants,Belgian,French</t>
  </si>
  <si>
    <t>xcmmTXhuMx2fZF2Bt69F4w</t>
  </si>
  <si>
    <t>401 Hastings St</t>
  </si>
  <si>
    <t>Sugar Bowl</t>
  </si>
  <si>
    <t>Ice Cream &amp; Frozen Yogurt,Food,Restaurants,American (Traditional)</t>
  </si>
  <si>
    <t>8nP8ghEpT6WFcM6tfqAaGA</t>
  </si>
  <si>
    <t>4005 N Scottsdale Rd</t>
  </si>
  <si>
    <t>KVpvE6pOPM9KMvak4HFsNg</t>
  </si>
  <si>
    <t>221 Ossington Ave</t>
  </si>
  <si>
    <t>TEXAZ Grill</t>
  </si>
  <si>
    <t>6Iu4YDjAPrDRRrPCt_E2zA</t>
  </si>
  <si>
    <t>6003 N 16th St</t>
  </si>
  <si>
    <t>Stewart Penick's Terrace - SouthPark</t>
  </si>
  <si>
    <t>French,Restaurants,Cafes,Southern,Irish,Breakfast &amp; Brunch,American (Traditional),Food,American (New),Comfort Food,Desserts</t>
  </si>
  <si>
    <t>bzbNGyrTwWHAgg1CqkSgeg</t>
  </si>
  <si>
    <t>4625 Piedmont Row Dr, Ste 105</t>
  </si>
  <si>
    <t>4dCOilGYflzGzizOPKyvow</t>
  </si>
  <si>
    <t>8120 N Hayden Rd, Ste E-100</t>
  </si>
  <si>
    <t>Taco Y Taco</t>
  </si>
  <si>
    <t>Vegetarian,Mexican,Restaurants</t>
  </si>
  <si>
    <t>zwNC-Ow4eIMan2__bS9-rg</t>
  </si>
  <si>
    <t>3430 E Tropicana Ave</t>
  </si>
  <si>
    <t>Restaurants,Arts &amp; Entertainment,Nightlife,Music Venues,Burgers,Breakfast &amp; Brunch,American (New),American (Traditional)</t>
  </si>
  <si>
    <t>1CR2ddUcjYYwRd5JLtiRrw</t>
  </si>
  <si>
    <t>3771 Las Vegas Boulevard South</t>
  </si>
  <si>
    <t>Bliss Rebar</t>
  </si>
  <si>
    <t>cz5vz-893D3LNH3TMQYR1w</t>
  </si>
  <si>
    <t>901 N 4th St</t>
  </si>
  <si>
    <t>Knnc473zh8m7IBC0oLTHkg</t>
  </si>
  <si>
    <t>3667 Las Vegas Blvd</t>
  </si>
  <si>
    <t>Lucille's Smokehouse Bar-B-Que</t>
  </si>
  <si>
    <t>Restaurants,American (Traditional),Southern,Nightlife,Food,Bars,Smokehouse,Barbeque</t>
  </si>
  <si>
    <t>vl1aHp6pvnSmpoRQShWLjg</t>
  </si>
  <si>
    <t>Rusconi's American Kitchen</t>
  </si>
  <si>
    <t>Breakfast &amp; Brunch,Restaurants,American (New),American (Traditional)</t>
  </si>
  <si>
    <t>m2zASwlOL2vecCKHfmGAnQ</t>
  </si>
  <si>
    <t>10637 N Tatum Blvd</t>
  </si>
  <si>
    <t>Gilley's</t>
  </si>
  <si>
    <t>Sports Bars,Bars,Restaurants,Nightlife,Barbeque</t>
  </si>
  <si>
    <t>G5or_Fra4-6IYOVlm_dI2Q</t>
  </si>
  <si>
    <t>Spaghetty Western</t>
  </si>
  <si>
    <t>Delis,Nightlife,Restaurants,Italian,Bars</t>
  </si>
  <si>
    <t>4VkLiFoIEjTTpbCRgxjnCQ</t>
  </si>
  <si>
    <t>10690 Southern Highlands Pkwy, Ste 103</t>
  </si>
  <si>
    <t>Brooklyn Bowl</t>
  </si>
  <si>
    <t>Arts &amp; Entertainment,Active Life,American (Traditional),American (New),Nightlife,Restaurants,Music Venues,Bowling</t>
  </si>
  <si>
    <t>BslEhCyzaQPfpHtDogb4hQ</t>
  </si>
  <si>
    <t>3545 Las Vegas Blvd S, Ste 22</t>
  </si>
  <si>
    <t>La Cave Wine and Food Hideaway</t>
  </si>
  <si>
    <t>Tapas Bars,Restaurants</t>
  </si>
  <si>
    <t>N8D-5-fW7EkBdKjNYGhu0A</t>
  </si>
  <si>
    <t>Alice Cooperstown</t>
  </si>
  <si>
    <t>Sports Bars,Nightlife,Arts &amp; Entertainment,Restaurants,American (Traditional),Barbeque,Bars,Music Venues</t>
  </si>
  <si>
    <t>zrTGcb83AsfyVTMrsCa65A</t>
  </si>
  <si>
    <t>101 E Jackson St</t>
  </si>
  <si>
    <t>Pop's Philly Steaks</t>
  </si>
  <si>
    <t>Sandwiches,Restaurants,Cheesesteaks</t>
  </si>
  <si>
    <t>1SqLPgnZEVeVYDM-AuoFhg</t>
  </si>
  <si>
    <t>501 S Decatur Blvd</t>
  </si>
  <si>
    <t>Good Food on Montford</t>
  </si>
  <si>
    <t>Nightlife,Bars,Tapas Bars,Tapas/Small Plates,Cocktail Bars,American (New),Restaurants</t>
  </si>
  <si>
    <t>hggVnGwA5042-ABxqeJX-A</t>
  </si>
  <si>
    <t>1701 Montford Dr</t>
  </si>
  <si>
    <t>Pita Kitchen - Avondale</t>
  </si>
  <si>
    <t>Middle Eastern,Vegetarian,Mediterranean,Greek,Lebanese,Restaurants</t>
  </si>
  <si>
    <t>KOEBBp2PhiV_4PkW9eo9Sg</t>
  </si>
  <si>
    <t>9915 W McDowell Rd, Ste 104</t>
  </si>
  <si>
    <t>The Goodwich</t>
  </si>
  <si>
    <t>Breakfast &amp; Brunch,Restaurants,Sandwiches,Food,Street Vendors</t>
  </si>
  <si>
    <t>zpoZ6WyQUYff18-z4ZU1mA</t>
  </si>
  <si>
    <t>900 S Las Vegas Blvd, Ste 120</t>
  </si>
  <si>
    <t>Hyde Bellagio</t>
  </si>
  <si>
    <t>Italian,Lounges,Nightlife,Wine Bars,Bars,Restaurants</t>
  </si>
  <si>
    <t>K7fip0nDFFdCC7OCnNOotQ</t>
  </si>
  <si>
    <t>American (New),Event Planning &amp; Services,Restaurants,Food,Venues &amp; Event Spaces,Beer,Wine &amp; Spirits,Food Court</t>
  </si>
  <si>
    <t>8-_jXGGDFPFAPB4r1x-81w</t>
  </si>
  <si>
    <t>EVO</t>
  </si>
  <si>
    <t>American (New),Italian,Bars,Pizza,Cocktail Bars,Nightlife,Restaurants</t>
  </si>
  <si>
    <t>D-2t7fHQu6hNLjjfRHSZaA</t>
  </si>
  <si>
    <t>4175 N Goldwater Blvd</t>
  </si>
  <si>
    <t>Nightlife,Bars,Restaurants,Mexican</t>
  </si>
  <si>
    <t>BgQ5ob0QiZfO5YbgI7VyFw</t>
  </si>
  <si>
    <t>144 N Country Club Dr</t>
  </si>
  <si>
    <t>Naked City Pizza Shop</t>
  </si>
  <si>
    <t>Sandwiches,Italian,Pizza,Chicken Wings,Restaurants</t>
  </si>
  <si>
    <t>P8uECqGqXWTwEndkh-6bQw</t>
  </si>
  <si>
    <t>3240 S Arville St</t>
  </si>
  <si>
    <t>Ventano Italian Grill &amp; Seafood</t>
  </si>
  <si>
    <t>Italian,Restaurants,Seafood</t>
  </si>
  <si>
    <t>5zDP3Y2hdh6GJL9DVbQ2KA</t>
  </si>
  <si>
    <t>191 S Arroyo Grande Blvd</t>
  </si>
  <si>
    <t>The Dhaba</t>
  </si>
  <si>
    <t>Seafood,Pakistani,Gluten-Free,Middle Eastern,Vegan,Restaurants,Indian</t>
  </si>
  <si>
    <t>yet0Pww_ouW49T7V41ecSw</t>
  </si>
  <si>
    <t>1872 E Apache Blvd</t>
  </si>
  <si>
    <t>Byblos</t>
  </si>
  <si>
    <t>Middle Eastern,Mediterranean,Restaurants</t>
  </si>
  <si>
    <t>Yl2TN9c23ZGLUBSD9ks5Uw</t>
  </si>
  <si>
    <t>11 Duncan Street</t>
  </si>
  <si>
    <t>Dandelion Market</t>
  </si>
  <si>
    <t>American (New),Nightlife,Bars,Restaurants,Tapas/Small Plates</t>
  </si>
  <si>
    <t>SHFlELFcEcAOJv_fTAKChQ</t>
  </si>
  <si>
    <t>118 W 5th St</t>
  </si>
  <si>
    <t>Caffe Boa</t>
  </si>
  <si>
    <t>Restaurants,Breakfast &amp; Brunch,Italian,American (New)</t>
  </si>
  <si>
    <t>Hr5h_LG9TMBLlFz_Oici0A</t>
  </si>
  <si>
    <t>398 S Mill Ave</t>
  </si>
  <si>
    <t>Il Fornaio</t>
  </si>
  <si>
    <t>Pizza,Restaurants,Seafood,Italian</t>
  </si>
  <si>
    <t>Lau3N654yNyWdIIybea1uA</t>
  </si>
  <si>
    <t>3790 Las Vegas Blvd, Ste 13</t>
  </si>
  <si>
    <t>Rol San</t>
  </si>
  <si>
    <t>O1TvPrgkK2bUo5O5aSZ7lw</t>
  </si>
  <si>
    <t>323 Spadina Avenue</t>
  </si>
  <si>
    <t>The Perch</t>
  </si>
  <si>
    <t>American (Traditional),Bars,Restaurants,Nightlife,Lounges,American (New),Burgers</t>
  </si>
  <si>
    <t>eYJcI9cI6-kJ2NQpYdHcLw</t>
  </si>
  <si>
    <t>Downtown Container Park, 707 Fremont St</t>
  </si>
  <si>
    <t>Brand Steakhouse</t>
  </si>
  <si>
    <t>uuGlYAIvYAX1q1KhpY6dtA</t>
  </si>
  <si>
    <t>Slice of Vegas</t>
  </si>
  <si>
    <t>Nightlife,Food,Italian,Bars,Restaurants,Pizza,Beer,Wine &amp; Spirits,Vegan</t>
  </si>
  <si>
    <t>lKq4Qsz13FDcAVgp49uukQ</t>
  </si>
  <si>
    <t>3930 Las Vegas Blvd S, Ste 120</t>
  </si>
  <si>
    <t>Zada Jane's Corner Cafe</t>
  </si>
  <si>
    <t>Restaurants,American (New),Salad,Breakfast &amp; Brunch,Sandwiches</t>
  </si>
  <si>
    <t>aBLx9JlAMq_AuW6VAImSwg</t>
  </si>
  <si>
    <t>1601 Central Ave</t>
  </si>
  <si>
    <t>Restaurants,Sushi Bars,Seafood,Poke,Soup,Food,Hawaiian</t>
  </si>
  <si>
    <t>l4pAkHCVUKAcDvo-iNSbYA</t>
  </si>
  <si>
    <t>2805 N Scottsdale Rd, Ste 103</t>
  </si>
  <si>
    <t>Costa di Mare</t>
  </si>
  <si>
    <t>Seafood,Italian,Restaurants</t>
  </si>
  <si>
    <t>aKEEQqL1UFMieilnylI1gw</t>
  </si>
  <si>
    <t>Comme Ã‡a</t>
  </si>
  <si>
    <t>HoKXKkW8oC9q8XnjKLulRw</t>
  </si>
  <si>
    <t>Cosmopolitan Hotel &amp; Casino, 3708 Las Vegas Blvd S</t>
  </si>
  <si>
    <t>Big B's Texas BBQ</t>
  </si>
  <si>
    <t>Sandwiches,Barbeque,Southern,Restaurants,Salad,American (Traditional)</t>
  </si>
  <si>
    <t>ICdoTODBaprN0UReete9VQ</t>
  </si>
  <si>
    <t>3019 St Rose Pkwy, Ste 130</t>
  </si>
  <si>
    <t>Eggstasy</t>
  </si>
  <si>
    <t>Restaurants,Breakfast &amp; Brunch,Diners</t>
  </si>
  <si>
    <t>6990 E Shea Blvd</t>
  </si>
  <si>
    <t>Midnight Diner</t>
  </si>
  <si>
    <t>Restaurants,Breakfast &amp; Brunch,American (Traditional),Diners</t>
  </si>
  <si>
    <t>9dqdzRzjSfbnMvjUGqWBAw</t>
  </si>
  <si>
    <t>115 E Carson Blvd</t>
  </si>
  <si>
    <t>300 East</t>
  </si>
  <si>
    <t>Seafood,Pizza,Restaurants,Wine Bars,Bars,Breakfast &amp; Brunch,American (New),Sandwiches,Nightlife</t>
  </si>
  <si>
    <t>D2ojX9bvE0_-aIj9BhdZZA</t>
  </si>
  <si>
    <t>300 East Blvd</t>
  </si>
  <si>
    <t>Miller's Ale House - Las Vegas</t>
  </si>
  <si>
    <t>Bars,American (New),Sports Bars,Nightlife,American (Traditional),Restaurants,Seafood</t>
  </si>
  <si>
    <t>VGWEpMEkzQopS5lUNd06Sw</t>
  </si>
  <si>
    <t>6683 Las Vegas Blvd S</t>
  </si>
  <si>
    <t>ndQTAJzhhkrl1i5ToEGSZw</t>
  </si>
  <si>
    <t>523 W University Dr</t>
  </si>
  <si>
    <t>hRL_qCrcu9UL773su0QabQ</t>
  </si>
  <si>
    <t>aqONNC5onqX6EqHHUO1CJA</t>
  </si>
  <si>
    <t>3102 N Scottsdale Rd</t>
  </si>
  <si>
    <t>0WoQQlMXVIDEgI0xNdENKA</t>
  </si>
  <si>
    <t>Cocktail Bars,Restaurants,Sushi Bars,Bars,Asian Fusion,Nightlife</t>
  </si>
  <si>
    <t>gSPqD1DR3lzgoaifIhdF_w</t>
  </si>
  <si>
    <t>2 E Jefferson St, Ste 108</t>
  </si>
  <si>
    <t>Wendy's Noodle Cafe</t>
  </si>
  <si>
    <t>Restaurants,Noodles,Chinese,Hong Kong Style Cafe</t>
  </si>
  <si>
    <t>pQ6e4fjq6kqRqLE6w8CfWQ</t>
  </si>
  <si>
    <t>3401 S Jones Blvd</t>
  </si>
  <si>
    <t>Rigatony's</t>
  </si>
  <si>
    <t>Italian,Pizza,Seafood,Restaurants</t>
  </si>
  <si>
    <t>SWhHaWFuijy_KDs0zVCJog</t>
  </si>
  <si>
    <t>1850 E Warner Rd</t>
  </si>
  <si>
    <t>Tamba</t>
  </si>
  <si>
    <t>Indian,Restaurants,Bars,Pakistani,Nightlife,Gluten-Free,Halal</t>
  </si>
  <si>
    <t>Mn6PbumS7GL2v3jPilTaeg</t>
  </si>
  <si>
    <t>3743 Las Vegas Blvd S, Ste 205</t>
  </si>
  <si>
    <t>Makino Sushi &amp; Seafood Buffet</t>
  </si>
  <si>
    <t>Sushi Bars,Buffets,Japanese,Restaurants</t>
  </si>
  <si>
    <t>XgsIf7s2zM-cC29WUD-NZQ</t>
  </si>
  <si>
    <t>3965 S Decatur Blvd, Ste 5</t>
  </si>
  <si>
    <t>Ellis Island Cafe</t>
  </si>
  <si>
    <t>dn51F67VLgPuqy_8SFk9oA</t>
  </si>
  <si>
    <t>4178 Koval Ln</t>
  </si>
  <si>
    <t>Pork On A Fork</t>
  </si>
  <si>
    <t>Barbeque,Restaurants,Caterers,Event Planning &amp; Services</t>
  </si>
  <si>
    <t>825nC-s-cQG6Hsul5Gm2cA</t>
  </si>
  <si>
    <t>1515 W Deer Valley Rd, Ste B-102</t>
  </si>
  <si>
    <t>Breweries,Restaurants,Pizza,Food,American (New)</t>
  </si>
  <si>
    <t>uI-dbKk_9cUen7pi3-16Sg</t>
  </si>
  <si>
    <t>9520 S. Eastern Ave.</t>
  </si>
  <si>
    <t>Northside CafÃ© and Chinese Kitchen</t>
  </si>
  <si>
    <t>Restaurants,Diners,Breakfast &amp; Brunch,Cafes</t>
  </si>
  <si>
    <t>IRzXVRIzRoYpnjaVXF3vNA</t>
  </si>
  <si>
    <t>Tuck Shop</t>
  </si>
  <si>
    <t>Restaurants,Food,Tea Rooms,Breakfast &amp; Brunch,Cocktail Bars,American (New),Bars,Nightlife</t>
  </si>
  <si>
    <t>-Bdw-5H5C4AYSMGnAvmnzw</t>
  </si>
  <si>
    <t>2245 N 12th St</t>
  </si>
  <si>
    <t>Satay Thai Bistro &amp; Bar</t>
  </si>
  <si>
    <t>Thai,Malaysian,Chinese,Restaurants</t>
  </si>
  <si>
    <t>D8a2usm9b-j89W9IrJ_Evw</t>
  </si>
  <si>
    <t>3900 Paradise Rd, Ste N</t>
  </si>
  <si>
    <t>Lucki Thai</t>
  </si>
  <si>
    <t>Restaurants,Local Flavor,Thai</t>
  </si>
  <si>
    <t>ZhLSAiRj9kANxf8m2SBfRA</t>
  </si>
  <si>
    <t>467 E Silverado Ranch Blvd</t>
  </si>
  <si>
    <t>American (Traditional),Breakfast &amp; Brunch,Southern,Juice Bars &amp; Smoothies,Sandwiches,Food,Restaurants</t>
  </si>
  <si>
    <t>wtxKAHReCUOnPY08KMQcrQ</t>
  </si>
  <si>
    <t>8350 Dean Martin Dr</t>
  </si>
  <si>
    <t>Don &amp; Charlie's</t>
  </si>
  <si>
    <t>yZAGhlsrmupLbrgdKm6reg</t>
  </si>
  <si>
    <t>7501 E Camelback Rd</t>
  </si>
  <si>
    <t>Cornish Pasty Company</t>
  </si>
  <si>
    <t>Restaurants,Pubs,Vegetarian,Nightlife,Bars,British</t>
  </si>
  <si>
    <t>8796vXaydw2aY_zER0n9uA</t>
  </si>
  <si>
    <t>3800 N Goldwater Blvd</t>
  </si>
  <si>
    <t>Gluten-Free,Restaurants,Italian,Pizza</t>
  </si>
  <si>
    <t>366FaRQ1MWEHBhaEKTcriQ</t>
  </si>
  <si>
    <t>227 S Smith Rd</t>
  </si>
  <si>
    <t>American (New),Restaurants,Burgers</t>
  </si>
  <si>
    <t>kG_EB5RAsSA3f9HJikI1rw</t>
  </si>
  <si>
    <t>344 N Gilbert Rd</t>
  </si>
  <si>
    <t>Carlito's Burritos</t>
  </si>
  <si>
    <t>Restaurants,Barbeque,Mexican,New Mexican Cuisine,Breakfast &amp; Brunch</t>
  </si>
  <si>
    <t>OTcBXjDkViDPds4Lxy8KIQ</t>
  </si>
  <si>
    <t>4300 E Sunset Rd, Ste A-5</t>
  </si>
  <si>
    <t>Asian BBQ &amp; Noodles</t>
  </si>
  <si>
    <t>Noodles,Barbeque,Chinese,Restaurants</t>
  </si>
  <si>
    <t>aD0EslPREWGDlSpD0RMlEg</t>
  </si>
  <si>
    <t>3400 S Jones Blvd, Ste 5C</t>
  </si>
  <si>
    <t>O7ot_LMlCfLpOP9tBqeNfw</t>
  </si>
  <si>
    <t>6605 Las Vegas Blvd S, Ste 147</t>
  </si>
  <si>
    <t>5Church</t>
  </si>
  <si>
    <t>Food,Restaurants,American (New),Breakfast &amp; Brunch,Desserts,Nightlife,Cocktail Bars,Bars</t>
  </si>
  <si>
    <t>ADgacmZ-qXrSOhMfU6bmTA</t>
  </si>
  <si>
    <t>127 N Tryon St, Ste 8</t>
  </si>
  <si>
    <t>Canoe</t>
  </si>
  <si>
    <t>Restaurants,American (New),Canadian (New)</t>
  </si>
  <si>
    <t>JMiaNitMzMbJm6Kh0RbT5A</t>
  </si>
  <si>
    <t>66 Wellington Street  W, 54th Floor, TD Bank Tower</t>
  </si>
  <si>
    <t>L'Albatros</t>
  </si>
  <si>
    <t>SzcCJJmreMlWCsNjupdVAA</t>
  </si>
  <si>
    <t>11401 Bellflower Rd</t>
  </si>
  <si>
    <t>Rhythm Kitchen</t>
  </si>
  <si>
    <t>Southern,Seafood,Cajun/Creole,Steakhouses,Restaurants</t>
  </si>
  <si>
    <t>oEkOj9NXJFrjFn3NBB_jpA</t>
  </si>
  <si>
    <t>6435 S Decatur Blvd</t>
  </si>
  <si>
    <t>BLD</t>
  </si>
  <si>
    <t>American (Traditional),Breakfast &amp; Brunch,Restaurants,Barbeque</t>
  </si>
  <si>
    <t>7Ny2GHLw8xl_kXfhfrvh5w</t>
  </si>
  <si>
    <t>1920 W Germann Rd</t>
  </si>
  <si>
    <t>Sushi Way</t>
  </si>
  <si>
    <t>Salad,Asian Fusion,Japanese,Sushi Bars,Restaurants</t>
  </si>
  <si>
    <t>JJAwT9R6Fp2yyWHtWFA8uQ</t>
  </si>
  <si>
    <t>3900 Paradise Rd, Ste B</t>
  </si>
  <si>
    <t>North Italia</t>
  </si>
  <si>
    <t>Italian,Gluten-Free,Venues &amp; Event Spaces,Restaurants,Pizza,Event Planning &amp; Services</t>
  </si>
  <si>
    <t>7yIHC8KsR5OaE_7MgEBVhw</t>
  </si>
  <si>
    <t>15024 N Scottsdale Rd</t>
  </si>
  <si>
    <t>Beerbistro</t>
  </si>
  <si>
    <t>Bistros,American (New),Bars,Restaurants,Nightlife,Pubs,Canadian (New)</t>
  </si>
  <si>
    <t>O-uIEuv7JLUHajkemx_sVw</t>
  </si>
  <si>
    <t>18 King Street E</t>
  </si>
  <si>
    <t>elqbBhBfElMNSrjFqW3now</t>
  </si>
  <si>
    <t>1974 N Rainbow Blvd</t>
  </si>
  <si>
    <t>Sapporo</t>
  </si>
  <si>
    <t>Teppanyaki,Restaurants,Bars,Japanese,Nightlife,Sushi Bars,Steakhouses,Cocktail Bars</t>
  </si>
  <si>
    <t>eDlgbI0Qg_mmI-Osvci0gw</t>
  </si>
  <si>
    <t>14344 N Scottsdale Rd</t>
  </si>
  <si>
    <t>Da Vang</t>
  </si>
  <si>
    <t>Jj8ubiwwuCR-rrhrrjcryw</t>
  </si>
  <si>
    <t>4538 N 19th Ave</t>
  </si>
  <si>
    <t>Viva Zapatas Mexican Restaurant &amp; Cantina</t>
  </si>
  <si>
    <t>Bars,Restaurants,Nightlife,Sports Bars,Mexican</t>
  </si>
  <si>
    <t>wKA2y-F_fPcBDOkpzDB9eQ</t>
  </si>
  <si>
    <t>3826 E Craig Rd</t>
  </si>
  <si>
    <t>Superior Pho</t>
  </si>
  <si>
    <t>Soup,Restaurants,Vietnamese,Sandwiches</t>
  </si>
  <si>
    <t>AbPQf-X7awuPFDULiJ43bg</t>
  </si>
  <si>
    <t>3030 Superior Ave E, Ste E</t>
  </si>
  <si>
    <t>Kazu</t>
  </si>
  <si>
    <t>wzugmCevnXuCMCF4upAf0w</t>
  </si>
  <si>
    <t>1862 Rue Sainte-Catherine O</t>
  </si>
  <si>
    <t>Detroit Coney Grill</t>
  </si>
  <si>
    <t>American (New),Fast Food,Restaurants,American (Traditional),Hot Dogs,Burgers</t>
  </si>
  <si>
    <t>QuybD_bJcAB2CHcpTfREYg</t>
  </si>
  <si>
    <t>930 W Broadway Rd</t>
  </si>
  <si>
    <t>Yassou</t>
  </si>
  <si>
    <t>65eDIQ8bpMJFtgdyX7ulVA</t>
  </si>
  <si>
    <t>7871 W Charleston Blvd</t>
  </si>
  <si>
    <t>The Vig Uptown</t>
  </si>
  <si>
    <t>FirWX-Ep5203TsdiGgShKg</t>
  </si>
  <si>
    <t>6015 N 16th St</t>
  </si>
  <si>
    <t>Via Brasil Steakhouse on South Fort Apache and Charleston</t>
  </si>
  <si>
    <t>Steakhouses,Desserts,Brazilian,Buffets,Seafood,Food,Portuguese,Restaurants,Beer,Wine &amp; Spirits,Diners</t>
  </si>
  <si>
    <t>gO_z_5FQVHLCiJjOsfE1fg</t>
  </si>
  <si>
    <t>1225 S Fort Apache Rd, Ste 100</t>
  </si>
  <si>
    <t>Geisha A Go Go</t>
  </si>
  <si>
    <t>Asian Fusion,Nightlife,Restaurants,Sushi Bars,Karaoke,Pan Asian</t>
  </si>
  <si>
    <t>Sy75QB18Sv-xNp8FoA8KvQ</t>
  </si>
  <si>
    <t>7150 E 6th Ave</t>
  </si>
  <si>
    <t>Hana Japanese Eatery</t>
  </si>
  <si>
    <t>CUivTcULsu5MJIYYNVm1zw</t>
  </si>
  <si>
    <t>5524 N 7th Ave</t>
  </si>
  <si>
    <t>Kaya</t>
  </si>
  <si>
    <t>Bars,Nightlife,Latin American,Restaurants,Caribbean</t>
  </si>
  <si>
    <t>Ul6JwluSTm12PVDIqnNaTg</t>
  </si>
  <si>
    <t>2000 Smallman St</t>
  </si>
  <si>
    <t>Haus Murphy's</t>
  </si>
  <si>
    <t>oGASRzKGpuiP12ilQH_nKg</t>
  </si>
  <si>
    <t>5739 W Glendale Ave</t>
  </si>
  <si>
    <t>FireRock Steakhouse</t>
  </si>
  <si>
    <t>Steakhouses,Restaurants,American (Traditional),Seafood,Sandwiches</t>
  </si>
  <si>
    <t>44kd3YdkhXj5XiSPs5XNjQ</t>
  </si>
  <si>
    <t>5990 Centennial Center Blvd</t>
  </si>
  <si>
    <t>The Breadfruit &amp; Rum Bar</t>
  </si>
  <si>
    <t>Caribbean,Bars,Lounges,Restaurants,Cocktail Bars,Seafood,Nightlife</t>
  </si>
  <si>
    <t>STtrEGylaYOXoXQFLP5OAQ</t>
  </si>
  <si>
    <t>108 E Pierce St</t>
  </si>
  <si>
    <t>Paymon's Mediterranean Cafe &amp; Lounge</t>
  </si>
  <si>
    <t>Mediterranean,Vegetarian,Greek,Restaurants</t>
  </si>
  <si>
    <t>f4kNNLU_0q_2J711jCN7dA</t>
  </si>
  <si>
    <t>4147 S Maryland Pkwy</t>
  </si>
  <si>
    <t>American (Traditional),Desserts,American (New),Restaurants,Food</t>
  </si>
  <si>
    <t>eZcCFV-8X91ZSnmB9807bw</t>
  </si>
  <si>
    <t>750 S Rampart Blvd, Bldg 17</t>
  </si>
  <si>
    <t>El Encanto</t>
  </si>
  <si>
    <t>vz8HFGsITt6aj-nyXkAEFg</t>
  </si>
  <si>
    <t>6248 E Cave Creek Rd</t>
  </si>
  <si>
    <t>Portillo's Hot Dogs</t>
  </si>
  <si>
    <t>Restaurants,Hot Dogs,Burgers,Salad</t>
  </si>
  <si>
    <t>6t7mlTVjDA9fhuFAZmVzAQ</t>
  </si>
  <si>
    <t>65 S McClintock Dr</t>
  </si>
  <si>
    <t>Canaletto</t>
  </si>
  <si>
    <t>wPiRP76arN0NB3M1ZXXp7g</t>
  </si>
  <si>
    <t>Yupha's Thai Kitchen</t>
  </si>
  <si>
    <t>Vegetarian,Thai,Restaurants</t>
  </si>
  <si>
    <t>kj1p6NwUGROOoqNySf0I1Q</t>
  </si>
  <si>
    <t>1805 E Elliot Rd, Ste 115</t>
  </si>
  <si>
    <t>Bad Owl Coffee</t>
  </si>
  <si>
    <t>Cafes,Food,Sandwiches,Beer,Wine &amp; Spirits,Desserts,Restaurants,Coffee &amp; Tea</t>
  </si>
  <si>
    <t>lIDgEB1HnKAq03H1fpjzLQ</t>
  </si>
  <si>
    <t>10575 S Eastern Ave, Ste 160</t>
  </si>
  <si>
    <t>Gastropubs,Pubs,Bars,Nightlife,Restaurants,American (Traditional)</t>
  </si>
  <si>
    <t>iBihgoxc6Ot7m2D4D3z0QA</t>
  </si>
  <si>
    <t>2000 E Rio Salado Pkwy, Ste 1041</t>
  </si>
  <si>
    <t>Mastro's Ocean Club</t>
  </si>
  <si>
    <t>Nightlife,Steakhouses,American (Traditional),Restaurants,Lounges,Seafood,Bars</t>
  </si>
  <si>
    <t>_4Gpn_NIM94D9OFucgfaJQ</t>
  </si>
  <si>
    <t>15045 N Kierland Blvd</t>
  </si>
  <si>
    <t>Cajun Queen</t>
  </si>
  <si>
    <t>Restaurants,Breakfast &amp; Brunch,Jazz &amp; Blues,Cajun/Creole,Nightlife,Arts &amp; Entertainment</t>
  </si>
  <si>
    <t>yMopev-RPxfEXgqkJOvCGA</t>
  </si>
  <si>
    <t>1800 E 7th St</t>
  </si>
  <si>
    <t>5th and Wine</t>
  </si>
  <si>
    <t>Nightlife,Bars,American (New),Restaurants,Wine Bars</t>
  </si>
  <si>
    <t>iJi7yebXoPVXRyGqqL-v8g</t>
  </si>
  <si>
    <t>7051 E 5th Ave</t>
  </si>
  <si>
    <t>Biaggio's Pizzeria</t>
  </si>
  <si>
    <t>Specialty Food,Pizza,Italian,Restaurants,Pasta Shops,Food</t>
  </si>
  <si>
    <t>N6MzDoao6s68nAIW8vS9dQ</t>
  </si>
  <si>
    <t>4235 S Fort Apache Rd, Ste 160</t>
  </si>
  <si>
    <t>Fat Choy</t>
  </si>
  <si>
    <t>Chinese,Restaurants,Asian Fusion,American (New)</t>
  </si>
  <si>
    <t>HPLB1Tr8ZB5UkD-2umKPdA</t>
  </si>
  <si>
    <t>595 E Sahara Ave</t>
  </si>
  <si>
    <t>Four Peaks Grill &amp; Tap</t>
  </si>
  <si>
    <t>Restaurants,Bars,American (New),Food,Breweries,Local Flavor,Breakfast &amp; Brunch,Pubs,Nightlife</t>
  </si>
  <si>
    <t>lpYFsXFrojiBZ1kbWR2lZw</t>
  </si>
  <si>
    <t>15745 N Hayden Rd, Ste D5-7</t>
  </si>
  <si>
    <t>Marilyn's Cafe</t>
  </si>
  <si>
    <t>vOfz55MmWgjNQ3BA2PnhgQ</t>
  </si>
  <si>
    <t>255 E Flamingo Rd</t>
  </si>
  <si>
    <t>La Comida</t>
  </si>
  <si>
    <t>ID5wWJ9C7G0hfbQilvlfxA</t>
  </si>
  <si>
    <t>100 6th St</t>
  </si>
  <si>
    <t>Hofbrauhaus Pittsburgh</t>
  </si>
  <si>
    <t>German,Restaurants,Food,Bars,Breweries,Nightlife,Pubs</t>
  </si>
  <si>
    <t>wmCBxE0PfLZD8sxIwAY59Q</t>
  </si>
  <si>
    <t>2705 S Water St</t>
  </si>
  <si>
    <t>Delhi Indian Cuisine</t>
  </si>
  <si>
    <t>Food,Food Delivery Services,Vegetarian,Restaurants,Halal,Indian,Buffets</t>
  </si>
  <si>
    <t>3LWsVfsSmb_Nzbi2YQ-NIA</t>
  </si>
  <si>
    <t>4022 S Maryland Pkwy</t>
  </si>
  <si>
    <t>Ha Long Bay Vietnamese &amp; Thai Bistro</t>
  </si>
  <si>
    <t>Restaurants,Vietnamese,Thai</t>
  </si>
  <si>
    <t>p4qvXkb34X8hgidxEZ33Gw</t>
  </si>
  <si>
    <t>1353 Williamson St</t>
  </si>
  <si>
    <t>Gold Spike</t>
  </si>
  <si>
    <t>Bars,Cafes,Restaurants,Nightlife,Dance Clubs,Lounges</t>
  </si>
  <si>
    <t>VMXl3Dm1Nwvgwo1PVYTXbg</t>
  </si>
  <si>
    <t>217 Las Vegas Blvd N</t>
  </si>
  <si>
    <t>Seasons 52</t>
  </si>
  <si>
    <t>Vegetarian,American (New),Wine Bars,Seafood,American (Traditional),Restaurants,Nightlife,Bars,Gluten-Free</t>
  </si>
  <si>
    <t>DMyoxEaTGTakZxWgh1D5bw</t>
  </si>
  <si>
    <t>Donut Bar</t>
  </si>
  <si>
    <t>Breakfast &amp; Brunch,Coffee &amp; Tea,Food,Donuts,Restaurants</t>
  </si>
  <si>
    <t>v_yCY6NCwxCPIsNZR80UfQ</t>
  </si>
  <si>
    <t>124 S 6th St, Ste 140</t>
  </si>
  <si>
    <t>Nightlife,American (Traditional),Soup,Restaurants,Breakfast &amp; Brunch,Bars,Cafes</t>
  </si>
  <si>
    <t>qNYLt8zizn--wEpT1KILfw</t>
  </si>
  <si>
    <t>10839 S Eastern Ave</t>
  </si>
  <si>
    <t>Hiro Sushi</t>
  </si>
  <si>
    <t>Ly2ShApiomYZwKehwb7eRA</t>
  </si>
  <si>
    <t>9393 N 90th St, Ste 116</t>
  </si>
  <si>
    <t>The Main Ingredient Ale House And CafÃ©</t>
  </si>
  <si>
    <t>American (New),Sandwiches,Restaurants,Salad</t>
  </si>
  <si>
    <t>MgHWbwuxxb_txhI3lK_bKg</t>
  </si>
  <si>
    <t>2337 N 7th St</t>
  </si>
  <si>
    <t>Music Venues,Arts &amp; Entertainment,Restaurants,Nightlife,American (Traditional),Bars</t>
  </si>
  <si>
    <t>VUtazCTIc0aoOrQprP_s-Q</t>
  </si>
  <si>
    <t>3475 Las Vegas Blvd S</t>
  </si>
  <si>
    <t>Brasseries,American (Traditional),Restaurants,Breakfast &amp; Brunch</t>
  </si>
  <si>
    <t>4qG3Gh8QyugC1XvoTlmgcQ</t>
  </si>
  <si>
    <t>9355 W Flamingo Rd</t>
  </si>
  <si>
    <t>Cugino's Italian Deli &amp; Pizza</t>
  </si>
  <si>
    <t>Delis,Pizza,Italian,Restaurants</t>
  </si>
  <si>
    <t>Mh84_j7YmRrAcm0DWV4bUw</t>
  </si>
  <si>
    <t>4550 S Maryland Pkwy</t>
  </si>
  <si>
    <t>Hikari</t>
  </si>
  <si>
    <t>Japanese,Restaurants,Steakhouses,Sushi Bars</t>
  </si>
  <si>
    <t>E62l6LwZJ7lKaExcUbrtYw</t>
  </si>
  <si>
    <t>4175 S Buffalo Dr</t>
  </si>
  <si>
    <t>Restaurants,Desserts,Food,American (Traditional),American (New)</t>
  </si>
  <si>
    <t>3500 South Las Vegas Blvd.</t>
  </si>
  <si>
    <t>Eleven</t>
  </si>
  <si>
    <t>d2ZQRjuizstCTnicysmpMQ</t>
  </si>
  <si>
    <t>1150 Smallman St</t>
  </si>
  <si>
    <t>Republic Ramen + Noodles</t>
  </si>
  <si>
    <t>Soup,Japanese,Restaurants,Noodles,Ramen</t>
  </si>
  <si>
    <t>OoYwJANV9zD-_OA4Atu-gg</t>
  </si>
  <si>
    <t>1301 E University Dr</t>
  </si>
  <si>
    <t>Ocotillo</t>
  </si>
  <si>
    <t>Restaurants,Mexican,American (New),Italian</t>
  </si>
  <si>
    <t>ElWzx5_fU8S2G45OnM-HpA</t>
  </si>
  <si>
    <t>3243 N 3rd St</t>
  </si>
  <si>
    <t>Bandera</t>
  </si>
  <si>
    <t>American (New),American (Traditional),Steakhouses,Restaurants</t>
  </si>
  <si>
    <t>BGGQOJQTQerEQu0kHbT_UQ</t>
  </si>
  <si>
    <t>3821 N Scottsdale Rd</t>
  </si>
  <si>
    <t>Pho Bosa</t>
  </si>
  <si>
    <t>Restaurants,Soup,Vietnamese</t>
  </si>
  <si>
    <t>NQhPS0MUKJgBUB6PTLlmzA</t>
  </si>
  <si>
    <t>3711 S Valley View</t>
  </si>
  <si>
    <t>Otro Cafe</t>
  </si>
  <si>
    <t>Restaurants,Cafes,Mexican</t>
  </si>
  <si>
    <t>zJGtD3y-pAIGNId4codEEg</t>
  </si>
  <si>
    <t>6035 N 7th St</t>
  </si>
  <si>
    <t>Cafe Monarch</t>
  </si>
  <si>
    <t>Bars,Nightlife,Restaurants,Wine Bars,Desserts,Food,American (Traditional),American (New)</t>
  </si>
  <si>
    <t>PNTyiqS7R-0c1ofxOfDijQ</t>
  </si>
  <si>
    <t>6934 E 1st Ave, Ste 102</t>
  </si>
  <si>
    <t>Lo-Lo's Chicken &amp; Waffles</t>
  </si>
  <si>
    <t>Waffles,Breakfast &amp; Brunch,Southern,Restaurants,Soul Food</t>
  </si>
  <si>
    <t>u73j2VQ3TGWdMO-AG7MABw</t>
  </si>
  <si>
    <t>3133 N Scottsdale Rd</t>
  </si>
  <si>
    <t>Cien Agaves Tacos &amp; Tequila</t>
  </si>
  <si>
    <t>Ja4stXdNYr39u5CZHMNtjw</t>
  </si>
  <si>
    <t>7228 E 1st Ave</t>
  </si>
  <si>
    <t>Bagels,Event Planning &amp; Services,Restaurants,Bakeries,Caterers,Delis,Breakfast &amp; Brunch,Food</t>
  </si>
  <si>
    <t>riM-pBsdqRRVXtAVbLfsxQ</t>
  </si>
  <si>
    <t>1160 E University Dr</t>
  </si>
  <si>
    <t>Monta Chaya</t>
  </si>
  <si>
    <t>Food,Noodles,Ramen,Japanese,Restaurants</t>
  </si>
  <si>
    <t>NXNa5OYmN1CNmXwHhDxpRA</t>
  </si>
  <si>
    <t>9310 S Eastern Ave, Ste 116</t>
  </si>
  <si>
    <t>Old School Pizzeria</t>
  </si>
  <si>
    <t>Hqs4YNST_ZHbshwyi4bnsQ</t>
  </si>
  <si>
    <t>2040 E Craig Rd, Ste 101</t>
  </si>
  <si>
    <t>Arawan Thai Bistro and Dessert</t>
  </si>
  <si>
    <t>Restaurants,Seafood,Desserts,Thai,Food</t>
  </si>
  <si>
    <t>cyzOijFJ82cae6qH6L8vuw</t>
  </si>
  <si>
    <t>953 E Sahara Ave, Ste E-14</t>
  </si>
  <si>
    <t>Flavors of Louisiana</t>
  </si>
  <si>
    <t>8Vpfy_WtcVvZS8Wfz7JQJA</t>
  </si>
  <si>
    <t>13025 W Rancho Santa Fe Blvd, Ste B103</t>
  </si>
  <si>
    <t>Five50 Pizza Bar</t>
  </si>
  <si>
    <t>UT6L3b7Zll_nvRidijiDSA</t>
  </si>
  <si>
    <t>Lo-Lo's Chicken and Waffles</t>
  </si>
  <si>
    <t>Bars,Chicken Wings,Wine Bars,Restaurants,Southern,Nightlife,Waffles,Soul Food</t>
  </si>
  <si>
    <t>EBnv9_03eNqxQqRQJH4SUw</t>
  </si>
  <si>
    <t>Wild Thaiger</t>
  </si>
  <si>
    <t>Restaurants,Food,Thai,Seafood,Desserts</t>
  </si>
  <si>
    <t>Ak08F6RqjHYmVCzweBbTrQ</t>
  </si>
  <si>
    <t>2631 N Central Ave</t>
  </si>
  <si>
    <t>Rise &amp; Shine a Steak &amp; Egg Place</t>
  </si>
  <si>
    <t>Food,Breakfast &amp; Brunch,Bagels,Sandwiches,Restaurants,American (New)</t>
  </si>
  <si>
    <t>698nukvxe7mq2Fra5vDikQ</t>
  </si>
  <si>
    <t>9827 W Flamingo Rd</t>
  </si>
  <si>
    <t>Dom DeMarco's Pizzeria &amp; Bar</t>
  </si>
  <si>
    <t>Pizza,Restaurants,Bars,Nightlife,Wine Bars,Italian</t>
  </si>
  <si>
    <t>zEaGcSVPDQipnRdEZp-F6g</t>
  </si>
  <si>
    <t>9785 W Charleston Blvd</t>
  </si>
  <si>
    <t>t53w4JlkxTau-G-TzhSWog</t>
  </si>
  <si>
    <t>Crave American Kitchen &amp; Sushi Bar</t>
  </si>
  <si>
    <t>Desserts,Restaurants,American (New),Food,Sushi Bars,Gluten-Free</t>
  </si>
  <si>
    <t>H0xkoPI-WwbjY7r-Zt-arw</t>
  </si>
  <si>
    <t>10970 Rosemary Park Dr, Ste 160</t>
  </si>
  <si>
    <t>Koi Restaurant</t>
  </si>
  <si>
    <t>oDNfrdvMV2Fq0R6vd2XwNw</t>
  </si>
  <si>
    <t>Arcadia Farms Cafe</t>
  </si>
  <si>
    <t>Food,Bakeries,Event Planning &amp; Services,American (New),Breakfast &amp; Brunch,Caterers,Coffee &amp; Tea,Salad,Restaurants,Burgers</t>
  </si>
  <si>
    <t>WBt2pa7k_K2LKW2OJuXG9Q</t>
  </si>
  <si>
    <t>7025 E 1st Ave</t>
  </si>
  <si>
    <t>Happy Dog</t>
  </si>
  <si>
    <t>Arts &amp; Entertainment,Pubs,Music Venues,Nightlife,Lounges,Hot Dogs,Bars,Restaurants</t>
  </si>
  <si>
    <t>anzCdD5eIEHwydTpXhLlUA</t>
  </si>
  <si>
    <t>5801 Detroit Ave</t>
  </si>
  <si>
    <t>Chin Chin</t>
  </si>
  <si>
    <t>b3vRI8yXNK34hgC0Wd4Iag</t>
  </si>
  <si>
    <t>Grand Electric</t>
  </si>
  <si>
    <t>MS-hfug4QDXqb_Mws3qlzA</t>
  </si>
  <si>
    <t>1330 Queen Street W</t>
  </si>
  <si>
    <t>Live/Raw Food,Italian,Restaurants,Seafood</t>
  </si>
  <si>
    <t>esBRj9uPRzwxaW4Lz1XGLA</t>
  </si>
  <si>
    <t>3475 S Las Vegas Blvd</t>
  </si>
  <si>
    <t>Nightlife,Vegetarian,Vegan,Pizza,Bars,Sandwiches,Restaurants</t>
  </si>
  <si>
    <t>7MeMGh0SUlF-GuTyruwtcw</t>
  </si>
  <si>
    <t>2490 W Happy Valley Rd</t>
  </si>
  <si>
    <t>THE Steak House</t>
  </si>
  <si>
    <t>bSY97kgQpJ5BrpgW40V1qg</t>
  </si>
  <si>
    <t>wTjvgkUJMVWrYed9mXdQjg</t>
  </si>
  <si>
    <t>North Arcadia, 4925 N 40th St</t>
  </si>
  <si>
    <t>Flavors The Buffet</t>
  </si>
  <si>
    <t>dYMhfzyZyklXELmYq_wfKg</t>
  </si>
  <si>
    <t>Red Square Restaurant &amp; Vodka Lounge</t>
  </si>
  <si>
    <t>Cocktail Bars,Casinos,Russian,Steakhouses,Restaurants,Bars,American (New),Lounges,American (Traditional),Nightlife,Arts &amp; Entertainment</t>
  </si>
  <si>
    <t>g62SlImzhs6_1t-knPjd8w</t>
  </si>
  <si>
    <t>32 Shea</t>
  </si>
  <si>
    <t>Wine Bars,Restaurants,Cafes,Bars,Coffee &amp; Tea,Food,Beer,Wine &amp; Spirits,Nightlife,Breakfast &amp; Brunch</t>
  </si>
  <si>
    <t>qQCsLGMncJp1xWUGnOKCQA</t>
  </si>
  <si>
    <t>10626 N 32nd St</t>
  </si>
  <si>
    <t>The Westin Las Vegas Hotel, Casino &amp; Spa</t>
  </si>
  <si>
    <t>Casinos,Restaurants,Hotels &amp; Travel,Hotels,Arts &amp; Entertainment,Event Planning &amp; Services</t>
  </si>
  <si>
    <t>makqSKZaz1aUipoWBW0BsA</t>
  </si>
  <si>
    <t>160 East Flamingo Rd</t>
  </si>
  <si>
    <t>Primanti Bros</t>
  </si>
  <si>
    <t>Sandwiches,Chicken Wings,Sports Bars,Nightlife,American (New),Bars,Restaurants</t>
  </si>
  <si>
    <t>w_UCGMgok7N9p0XdYBx1VQ</t>
  </si>
  <si>
    <t>2 S Market Sq</t>
  </si>
  <si>
    <t>Bonito Michoacan</t>
  </si>
  <si>
    <t>lOQPeguczAueJnLmDUTfGg</t>
  </si>
  <si>
    <t>3715 S Decatur Blvd</t>
  </si>
  <si>
    <t>Aloha Specialties</t>
  </si>
  <si>
    <t>Hawaiian,Filipino,Restaurants,Japanese,Asian Fusion</t>
  </si>
  <si>
    <t>wpnLPAnkMEb1NpC3xiD_qg</t>
  </si>
  <si>
    <t>12 E Ogden Ave</t>
  </si>
  <si>
    <t>Michael Mina Pub 1842</t>
  </si>
  <si>
    <t>Pubs,Restaurants,Gastropubs,Bars,Nightlife,Irish</t>
  </si>
  <si>
    <t>YnmtUJGqQIQL9tz1MRyfqA</t>
  </si>
  <si>
    <t>Musashi Japanese Steakhouse</t>
  </si>
  <si>
    <t>Sushi Bars,Japanese,Restaurants,Steakhouses</t>
  </si>
  <si>
    <t>BcW7Z9lPmOB_8eS2lEuOqQ</t>
  </si>
  <si>
    <t>3900 Paradise Rd</t>
  </si>
  <si>
    <t>Carolina's Mexican Food</t>
  </si>
  <si>
    <t>89uU51kOiQXbJHVA3C6XMQ</t>
  </si>
  <si>
    <t>1202 E Mohave St</t>
  </si>
  <si>
    <t>Hussong's Cantina - Las Vegas</t>
  </si>
  <si>
    <t>Vegan,Mexican,Burgers,Vegetarian,Restaurants,Food,Beer,Wine &amp; Spirits</t>
  </si>
  <si>
    <t>e13SEvJud_vgeDR_doL4sQ</t>
  </si>
  <si>
    <t>3930 S Las Vegas Blvd, Ste 121B</t>
  </si>
  <si>
    <t>The Chuck Box</t>
  </si>
  <si>
    <t>U6P56MjLrraN0JBNvOjxaA</t>
  </si>
  <si>
    <t>202 E University Dr</t>
  </si>
  <si>
    <t>unPhogettable</t>
  </si>
  <si>
    <t>DgZ-pZUo3drzpiCDlDr9IQ</t>
  </si>
  <si>
    <t>66 S Dobson Rd</t>
  </si>
  <si>
    <t>Vic &amp; Anthony's Steakhouse</t>
  </si>
  <si>
    <t>American (New),Steakhouses,Restaurants,Seafood,American (Traditional)</t>
  </si>
  <si>
    <t>bjSC_jbrypke0l-bXXBmwQ</t>
  </si>
  <si>
    <t>Rokerij</t>
  </si>
  <si>
    <t>Seafood,Restaurants,American (Traditional),New Mexican Cuisine,Mexican,Steakhouses</t>
  </si>
  <si>
    <t>_WtxQbDK7B-ExGdeG-2j6Q</t>
  </si>
  <si>
    <t>Japango</t>
  </si>
  <si>
    <t>8I5U8OQ06nSxX2y4PPOWzQ</t>
  </si>
  <si>
    <t>122 Elizabeth Street</t>
  </si>
  <si>
    <t>Cold Beers &amp; Cheeseburgers - Old Town</t>
  </si>
  <si>
    <t>Beer,Wine &amp; Spirits,Restaurants,Sports Bars,Burgers,Bars,Fast Food,Diners,Food,Nightlife,American (Traditional)</t>
  </si>
  <si>
    <t>xR1gLCH5resvtq1eV1nebg</t>
  </si>
  <si>
    <t>4222 North Scottsdale Rd</t>
  </si>
  <si>
    <t>Urban Turban</t>
  </si>
  <si>
    <t>Cocktail Bars,Bars,Buffets,Tapas Bars,Restaurants,Halal,Nightlife,Indian,Vegetarian</t>
  </si>
  <si>
    <t>OPSNdO3LNPMt7qz1MNb42g</t>
  </si>
  <si>
    <t>3900 Paradise Rd, Ste G</t>
  </si>
  <si>
    <t>Sura BBQ Buffet</t>
  </si>
  <si>
    <t>Korean,Restaurants,Barbeque,Buffets</t>
  </si>
  <si>
    <t>FQB3VXrWYM_m_XrzwRozAg</t>
  </si>
  <si>
    <t>Food,Specialty Food,Asian Fusion,Hawaiian,Restaurants,Ethnic Food,Desserts,Mexican</t>
  </si>
  <si>
    <t>1jpYP-JNOEYCMIzP4OlGuQ</t>
  </si>
  <si>
    <t>2330 S Rainbow Blvd</t>
  </si>
  <si>
    <t>Amore Taste of Chicago</t>
  </si>
  <si>
    <t>8olG8J91NG_QU92WHG5QfA</t>
  </si>
  <si>
    <t>3945 S Durango Dr</t>
  </si>
  <si>
    <t>PublicUs</t>
  </si>
  <si>
    <t>Food,American (New),Restaurants,Coffee &amp; Tea,Cafes</t>
  </si>
  <si>
    <t>0EgYXYjt2XJL4hlsKnzrcw</t>
  </si>
  <si>
    <t>1126 Fremont St</t>
  </si>
  <si>
    <t>Ted's Hot Dogs</t>
  </si>
  <si>
    <t>Burgers,Restaurants,Hot Dogs,Gluten-Free</t>
  </si>
  <si>
    <t>tWiFat101ID5w_wgAPMXhA</t>
  </si>
  <si>
    <t>1755 E Broadway Rd</t>
  </si>
  <si>
    <t>Fuego Bistro</t>
  </si>
  <si>
    <t>HGvNE87fvK5PwKMZBDkTbA</t>
  </si>
  <si>
    <t>713 E Palo Verde Rd</t>
  </si>
  <si>
    <t>El Catrin Destileria</t>
  </si>
  <si>
    <t>a8pmtlVKf7NiSLI-4KejIw</t>
  </si>
  <si>
    <t>18 Tank House Lane</t>
  </si>
  <si>
    <t>Vintner Grill</t>
  </si>
  <si>
    <t>American (New),Restaurants,Sandwiches,Bars,American (Traditional),Wine Bars,Nightlife,Cocktail Bars</t>
  </si>
  <si>
    <t>qmymSqVwHYRqdwfcBatzpQ</t>
  </si>
  <si>
    <t>10100 W Charleston Blvd, Ste 150</t>
  </si>
  <si>
    <t>Zookz Sandwiches</t>
  </si>
  <si>
    <t>Sandwiches,Breakfast &amp; Brunch,Restaurants</t>
  </si>
  <si>
    <t>The Palm Las Vegas</t>
  </si>
  <si>
    <t>Restaurants,Steakhouses,Italian,American (New),Seafood</t>
  </si>
  <si>
    <t>w12x7UBSSRsdbp3ZqguG3Q</t>
  </si>
  <si>
    <t>Caesars Palace, 3500 Las Vegas Blvd S</t>
  </si>
  <si>
    <t>Burger Brasserie</t>
  </si>
  <si>
    <t>AjWFFZN8KwyqJzzi0DyEsw</t>
  </si>
  <si>
    <t>Mexican,Restaurants,American (New),Burgers,Asian Fusion,Seafood</t>
  </si>
  <si>
    <t>2g4ZTD3ePNSbDAvh6qAOKQ</t>
  </si>
  <si>
    <t>9230 N 7th St</t>
  </si>
  <si>
    <t>Pomo Pizzeria - Downtown Phoenix</t>
  </si>
  <si>
    <t>pjpUOlJLlkIxBZ5BquA2PA</t>
  </si>
  <si>
    <t>Most Wanted Taco Shop</t>
  </si>
  <si>
    <t>Ethnic Food,Specialty Food,Food,Restaurants,Mexican,American (New)</t>
  </si>
  <si>
    <t>jIzygnVmajEXYmfsBNY_Gw</t>
  </si>
  <si>
    <t>9822 N 7th St, Ste 7</t>
  </si>
  <si>
    <t>High Tide Seafood Bar &amp; Grill</t>
  </si>
  <si>
    <t>Southern,Restaurants,Fish &amp; Chips,Seafood</t>
  </si>
  <si>
    <t>MVHGmZEwtKrXH11ySGweEw</t>
  </si>
  <si>
    <t>2540 S Val Vista Dr, Ste 101</t>
  </si>
  <si>
    <t>Michael Mina</t>
  </si>
  <si>
    <t>Seafood,Bars,Nightlife,American (New),Restaurants</t>
  </si>
  <si>
    <t>-3zffZUHoY8bQjGfPSoBKQ</t>
  </si>
  <si>
    <t>Morels French Steakhouse &amp; Bistro</t>
  </si>
  <si>
    <t>French,Steakhouses,Nightlife,Lounges,Restaurants,Bars</t>
  </si>
  <si>
    <t>O_C-2kZMHGnq3ZDL_OaG6Q</t>
  </si>
  <si>
    <t>3325 Las Vegas Blvd S</t>
  </si>
  <si>
    <t>Snoh Ice Shavery</t>
  </si>
  <si>
    <t>Chinese,Shaved Ice,Food,American (Traditional),Coffee &amp; Tea,Desserts,Restaurants,Bubble Tea,Ice Cream &amp; Frozen Yogurt</t>
  </si>
  <si>
    <t>I_a74zmgR-X03LsKISWPcg</t>
  </si>
  <si>
    <t>914 E Camelback Rd, Unit 4B</t>
  </si>
  <si>
    <t>360 Restaurant</t>
  </si>
  <si>
    <t>American (New),Canadian (New),Vegetarian,Restaurants</t>
  </si>
  <si>
    <t>mG71gQ5HWl7ut9OCN6NJKA</t>
  </si>
  <si>
    <t>CN Tower, 301 Front Street W</t>
  </si>
  <si>
    <t>tV5PcOIFlB12dpcbCy78VA</t>
  </si>
  <si>
    <t>1315 S Gilbert Rd</t>
  </si>
  <si>
    <t>Ocean One Bar and Grille</t>
  </si>
  <si>
    <t>Bars,Nightlife,American (New),Restaurants</t>
  </si>
  <si>
    <t>Trbt0Ex85yvwT8DHoEFCvg</t>
  </si>
  <si>
    <t>3667 Las Vegas Blvd S, Ste 620, Miracle Mile Mall</t>
  </si>
  <si>
    <t>Nightlife,Restaurants,Golf,Active Life,American (New),Bars</t>
  </si>
  <si>
    <t>3Jq5LfJ5fmJ5KmuA6VHmzw</t>
  </si>
  <si>
    <t>4627 Koval Ln</t>
  </si>
  <si>
    <t>Hobak Korean BBQ</t>
  </si>
  <si>
    <t>Restaurants,Barbeque,Korean</t>
  </si>
  <si>
    <t>eaNenRk_liZBERFFLCXqqQ</t>
  </si>
  <si>
    <t>5808 Spring Mountain Rd, Ste 101</t>
  </si>
  <si>
    <t>Social House</t>
  </si>
  <si>
    <t>Japanese,Lounges,Bars,Nightlife,Asian Fusion,Restaurants</t>
  </si>
  <si>
    <t>4hG2j_ibsNblDgqei05U_g</t>
  </si>
  <si>
    <t>Crystals Mall City Center, 3720 Las Vegas Blvd S</t>
  </si>
  <si>
    <t>Yum Cha</t>
  </si>
  <si>
    <t>Chinese,Dim Sum,Hot Pot,Restaurants</t>
  </si>
  <si>
    <t>PglC8rgguMIlT621p1BLdQ</t>
  </si>
  <si>
    <t>4945 W Tropicana Ave</t>
  </si>
  <si>
    <t>MarchÃ© Bacchus</t>
  </si>
  <si>
    <t>Wine Bars,Restaurants,Nightlife,Bars,French</t>
  </si>
  <si>
    <t>KalAJyO0Zpg3K1wVwYXBHA</t>
  </si>
  <si>
    <t>2620 Regatta Dr, Ste 106</t>
  </si>
  <si>
    <t>DkZuVzYuylBanEsWK7mNGw</t>
  </si>
  <si>
    <t>7331 W Lake Mead Blvd, Ste 105</t>
  </si>
  <si>
    <t>Sabor Latin Street Grill</t>
  </si>
  <si>
    <t>Restaurants,Street Vendors,Latin American,Food,Mexican</t>
  </si>
  <si>
    <t>DyOzNIeXUksPNLXYHnB-oQ</t>
  </si>
  <si>
    <t>415 Hawthorne Ln</t>
  </si>
  <si>
    <t>FIX</t>
  </si>
  <si>
    <t>Seafood,Bars,American (New),Nightlife,Steakhouses,Restaurants</t>
  </si>
  <si>
    <t>PDIh1lVtKlUqPJROXYJQvQ</t>
  </si>
  <si>
    <t>The Gladly</t>
  </si>
  <si>
    <t>Bars,Whiskey Bars,American (New),Nightlife,Restaurants</t>
  </si>
  <si>
    <t>90bL34o2KEes9pUnCOm7pQ</t>
  </si>
  <si>
    <t>2201 E Camelback Rd, Ste 106</t>
  </si>
  <si>
    <t>Thai St Cafe</t>
  </si>
  <si>
    <t>Asian Fusion,Restaurants,Seafood,Thai</t>
  </si>
  <si>
    <t>w5CSi-An5meLnxjKSFn0wQ</t>
  </si>
  <si>
    <t>3137 Industrial Rd</t>
  </si>
  <si>
    <t>Soul Food,Breakfast &amp; Brunch,Chicken Shop,Restaurants</t>
  </si>
  <si>
    <t>z5J9U_HU4iVLwaCH6rdC2w</t>
  </si>
  <si>
    <t>2040 N Rainbow Blvd</t>
  </si>
  <si>
    <t>Blue Ribbon Sushi Bar and Grill</t>
  </si>
  <si>
    <t>Japanese,American (Traditional),Sushi Bars,Restaurants</t>
  </si>
  <si>
    <t>kJAmLFgiIjtjULunpr3NNg</t>
  </si>
  <si>
    <t>Society Cafe Encore</t>
  </si>
  <si>
    <t>klddGAcNIpE_aB5sd1hNXw</t>
  </si>
  <si>
    <t>3131 Las Vegas Blvd South</t>
  </si>
  <si>
    <t>Southern,Smokehouse,Food,Barbeque,Restaurants</t>
  </si>
  <si>
    <t>PRbIMseOwPCCRv5C4SfTDQ</t>
  </si>
  <si>
    <t>2030 E Rio Salado Pkwy</t>
  </si>
  <si>
    <t>Salut Kitchen Bar</t>
  </si>
  <si>
    <t>Gluten-Free,Restaurants,Burgers,Bars,American (New),Nightlife,Gastropubs,Food,Breakfast &amp; Brunch,Mediterranean,Beer,Wine &amp; Spirits</t>
  </si>
  <si>
    <t>pHpU8lnnxMuPWRHOysuMIQ</t>
  </si>
  <si>
    <t>1435 E University Dr, Ste 12</t>
  </si>
  <si>
    <t>Bazaar Meat by JosÃ© AndrÃ©s</t>
  </si>
  <si>
    <t>Restaurants,Steakhouses,Tapas/Small Plates,Spanish</t>
  </si>
  <si>
    <t>ahSFUPojs9X3-1jP-QPb-w</t>
  </si>
  <si>
    <t>Kaizen Fusion Roll and Sushi</t>
  </si>
  <si>
    <t>Restaurants,Japanese,Sushi Bars,Seafood</t>
  </si>
  <si>
    <t>Q7m8G4579-XYKV3LMW8V7g</t>
  </si>
  <si>
    <t>4480 S Paradise Rd, Ste 900</t>
  </si>
  <si>
    <t>Wine Bars,Steakhouses,Restaurants,Seafood,Bars,Nightlife,American (Traditional)</t>
  </si>
  <si>
    <t>Rd11Bosr8JkfoUhZLzpuxg</t>
  </si>
  <si>
    <t>3200 Las Vegas Blvd S</t>
  </si>
  <si>
    <t>Brat Haus</t>
  </si>
  <si>
    <t>Bars,Beer Gardens,Pubs,Belgian,German,Restaurants,Nightlife</t>
  </si>
  <si>
    <t>OY0-hYJ2q6WiAqhYnCZZ0w</t>
  </si>
  <si>
    <t>3622 N Scottsdale Rd</t>
  </si>
  <si>
    <t>Canonita</t>
  </si>
  <si>
    <t>BEplfZTUzYwApjMUaOA12w</t>
  </si>
  <si>
    <t>3377 S Las Vegas Blvd</t>
  </si>
  <si>
    <t>Ncounter</t>
  </si>
  <si>
    <t>YmOWkved7K8q3eXgf4NNnA</t>
  </si>
  <si>
    <t>310 S Mill Ave, Ste A101</t>
  </si>
  <si>
    <t>The Duce</t>
  </si>
  <si>
    <t>Nightlife,Sandwiches,American (New),Venues &amp; Event Spaces,Restaurants,Event Planning &amp; Services,Bars,Lounges</t>
  </si>
  <si>
    <t>E9IPxXY6pS2gTW2FBkAJmg</t>
  </si>
  <si>
    <t>525 S Central Ave</t>
  </si>
  <si>
    <t>Bite Breakfast &amp; Lunch</t>
  </si>
  <si>
    <t>Restaurants,Breakfast &amp; Brunch,Burgers,American (Traditional)</t>
  </si>
  <si>
    <t>ZOmf-3NN4Z59b2Fw6VAM7g</t>
  </si>
  <si>
    <t>4165 S Grand Canyon Dr</t>
  </si>
  <si>
    <t>Lago</t>
  </si>
  <si>
    <t>Tapas/Small Plates,Italian,Restaurants</t>
  </si>
  <si>
    <t>SeNOJ2zYHziptxLuiRINLg</t>
  </si>
  <si>
    <t>Steak 44</t>
  </si>
  <si>
    <t>Bars,Seafood,Wine Bars,Steakhouses,Nightlife,Restaurants</t>
  </si>
  <si>
    <t>ukCTLs6T8LY1eUBXiAlmCg</t>
  </si>
  <si>
    <t>5101 N 44th St</t>
  </si>
  <si>
    <t>Bakeries,Food,Sandwiches,Restaurants</t>
  </si>
  <si>
    <t>qkyCuFJF2Uboh6n2Lmuwlg</t>
  </si>
  <si>
    <t>3989 Spring Mountain Rd</t>
  </si>
  <si>
    <t>Hokkaido Ramen Santouka</t>
  </si>
  <si>
    <t>Japanese,Ramen,Restaurants,Noodles</t>
  </si>
  <si>
    <t>DE89UdHFMCN6DtYWZuer5A</t>
  </si>
  <si>
    <t>91 Dundas Street E</t>
  </si>
  <si>
    <t>Weera Thai</t>
  </si>
  <si>
    <t>Thai,Food,Vegetarian,Restaurants,Food Delivery Services</t>
  </si>
  <si>
    <t>FNe5PPA9pyj8FjcDefCBpg</t>
  </si>
  <si>
    <t>3839 W Sahara Ave, Ste 9</t>
  </si>
  <si>
    <t>Gastropubs,Restaurants</t>
  </si>
  <si>
    <t>3cHL1r5w2oLYH-veijtweA</t>
  </si>
  <si>
    <t>Nacho Daddy Henderson</t>
  </si>
  <si>
    <t>Restaurants,Pubs,Sports Bars,Bars,American (New),Nightlife,Mexican,Breakfast &amp; Brunch,American (Traditional),Food</t>
  </si>
  <si>
    <t>vjhB95c5nOXflNoyq_jKzw</t>
  </si>
  <si>
    <t>Vegan,Tex-Mex,American (Traditional),American (New),New Mexican Cuisine,Restaurants,Breakfast &amp; Brunch,Mexican</t>
  </si>
  <si>
    <t>QXV3L_QFGj8r6nWX2kS2hA</t>
  </si>
  <si>
    <t>3663 Las Vegas Blvd, Ste 595</t>
  </si>
  <si>
    <t>R6jpwPBe9edy0P64uyaLKA</t>
  </si>
  <si>
    <t>Hillstone Restaurant</t>
  </si>
  <si>
    <t>Restaurants,American (New),Jazz &amp; Blues,Arts &amp; Entertainment,Nightlife,Sushi Bars,Steakhouses</t>
  </si>
  <si>
    <t>XC06xxb7FFYsXcI2E38IIw</t>
  </si>
  <si>
    <t>2650 E Camelback Rd</t>
  </si>
  <si>
    <t>Pomegranate Cafe</t>
  </si>
  <si>
    <t>Coffee &amp; Tea,Food,Restaurants,Vegan,Breakfast &amp; Brunch</t>
  </si>
  <si>
    <t>QsJ6orXv_VB7xz-MpqHzSQ</t>
  </si>
  <si>
    <t>4025 E Chandler Blvd, Ste 28</t>
  </si>
  <si>
    <t>Gusto 101</t>
  </si>
  <si>
    <t>B70iTJjcPkuYn8ouUewWgw</t>
  </si>
  <si>
    <t>101 Portland Street</t>
  </si>
  <si>
    <t>Sienna Mercato</t>
  </si>
  <si>
    <t>Nightlife,Restaurants,Italian,Pizza,Bars,Cocktail Bars,American (New)</t>
  </si>
  <si>
    <t>sMzNLdhJZGzYirIWt-fMAg</t>
  </si>
  <si>
    <t>942 Penn Ave</t>
  </si>
  <si>
    <t>Futo Buta</t>
  </si>
  <si>
    <t>Restaurants,Asian Fusion,Japanese,Ramen</t>
  </si>
  <si>
    <t>ALwAlxItASeEs2vYAeLXHA</t>
  </si>
  <si>
    <t>222 Bland St</t>
  </si>
  <si>
    <t>Le Cirque</t>
  </si>
  <si>
    <t>rtlsfmdufArhk-47sWIf2w</t>
  </si>
  <si>
    <t>Pan Asian</t>
  </si>
  <si>
    <t>Japanese,Thai,Restaurants,Chinese</t>
  </si>
  <si>
    <t>Vs7gc9EE3k9wARuUcN9piA</t>
  </si>
  <si>
    <t>2980 S Durango Dr, Ste 101</t>
  </si>
  <si>
    <t>Restaurants,Breakfast &amp; Brunch,Hawaiian,American (Traditional)</t>
  </si>
  <si>
    <t>CQk3WJtULz_xOkUM6o7wpQ</t>
  </si>
  <si>
    <t>550 N Stephanie St, Ste D</t>
  </si>
  <si>
    <t>Viet Noodle Bar</t>
  </si>
  <si>
    <t>Restaurants,Barbeque,Vietnamese,Soup</t>
  </si>
  <si>
    <t>ygaOvp0PLBYaYeN9cZAlGg</t>
  </si>
  <si>
    <t>5288 Spring Mountain Rd</t>
  </si>
  <si>
    <t>Carmine's</t>
  </si>
  <si>
    <t>Event Planning &amp; Services,Restaurants,Italian,Salad,Desserts,Seafood,Food,Venues &amp; Event Spaces,Caterers</t>
  </si>
  <si>
    <t>pik4ebdFa0UcUhnNkivFcg</t>
  </si>
  <si>
    <t>Golden Corral</t>
  </si>
  <si>
    <t>Buffets,Restaurants,American (Traditional)</t>
  </si>
  <si>
    <t>pFQaji0idkrzv5J-qTQ82Q</t>
  </si>
  <si>
    <t>1455 S Lamb Blvd</t>
  </si>
  <si>
    <t>Patisserie Manon</t>
  </si>
  <si>
    <t>Bakeries,French,Restaurants,Food</t>
  </si>
  <si>
    <t>A0X1baHPgw9IiBRivu0G9g</t>
  </si>
  <si>
    <t>{u'dessert': True, u'latenight': False, u'lunch': True, u'dinner': False, u'brunch': False, u'breakfast': True}</t>
  </si>
  <si>
    <t>8751 W Charleston Blvd, Ste 110</t>
  </si>
  <si>
    <t>Z5eukYH32_nFljOTC2DJ0g</t>
  </si>
  <si>
    <t>9595 S Eastern Ave, Ste 100</t>
  </si>
  <si>
    <t>Fatburger</t>
  </si>
  <si>
    <t>Restaurants,Burgers,American (Traditional),Fast Food</t>
  </si>
  <si>
    <t>LtXy1VinKWfuLFslVarKRw</t>
  </si>
  <si>
    <t>3763 Las Vegas Blvd S</t>
  </si>
  <si>
    <t>Wvrst</t>
  </si>
  <si>
    <t>German,Canadian (New),Restaurants</t>
  </si>
  <si>
    <t>h_4dPV9M9aYaBliH1Eoeeg</t>
  </si>
  <si>
    <t>609 King Street W</t>
  </si>
  <si>
    <t>American (Traditional),Hot Dogs,Salad,Restaurants,Fast Food,Burgers</t>
  </si>
  <si>
    <t>0W_pPAiTXgazY2mtX6o0_w</t>
  </si>
  <si>
    <t>10574 N 90th Street</t>
  </si>
  <si>
    <t>AZ88</t>
  </si>
  <si>
    <t>American (Traditional),Restaurants,Nightlife,Lounges,Bars,Chicken Wings</t>
  </si>
  <si>
    <t>67zCgILB2h6JoSvFabVe7g</t>
  </si>
  <si>
    <t>7353 E Scottsdale Mall</t>
  </si>
  <si>
    <t>Vegetarian,Restaurants,Burgers,Vegan,American (New),Breakfast &amp; Brunch,American (Traditional),Pizza,Sandwiches,Food,Cafes,Juice Bars &amp; Smoothies</t>
  </si>
  <si>
    <t>p5rpYtxS5xPQjt3MXYVEwA</t>
  </si>
  <si>
    <t>8975 S Eastern Ave</t>
  </si>
  <si>
    <t>Salad,Sandwiches,Restaurants,Breakfast &amp; Brunch</t>
  </si>
  <si>
    <t>8R_oemw4rNjJL6sd40O_oQ</t>
  </si>
  <si>
    <t>4730 E Indian School Rd, Ste 123</t>
  </si>
  <si>
    <t>Market Street Cafe</t>
  </si>
  <si>
    <t>Z0YOHYA6YtW131xULbnMzQ</t>
  </si>
  <si>
    <t>The Pub at Monte Carlo</t>
  </si>
  <si>
    <t>Nightlife,Bars,Restaurants,Breakfast &amp; Brunch,Pubs,American (Traditional)</t>
  </si>
  <si>
    <t>U-zsJM-VN89i3PbaIbKmJw</t>
  </si>
  <si>
    <t>Monte Carlo Hotel And Casino, 3770 Las Vegas Blvd S</t>
  </si>
  <si>
    <t>Terrace Pointe Cafe</t>
  </si>
  <si>
    <t>f_eiOrEcMnkHB7GvQVOHkQ</t>
  </si>
  <si>
    <t>Tofu Hut</t>
  </si>
  <si>
    <t>0w3BdEOxvwKTpypwbN5kiQ</t>
  </si>
  <si>
    <t>3920 Spring Mountain Rd</t>
  </si>
  <si>
    <t>BARDOT Brasserie</t>
  </si>
  <si>
    <t>Hostels,Hotels &amp; Travel,Restaurants,Brasseries,French,Cafes</t>
  </si>
  <si>
    <t>rbcfYmJtqwIkk17IeOI5Kw</t>
  </si>
  <si>
    <t>Bronze Cafe at The Center</t>
  </si>
  <si>
    <t>Vegan,Food,Vegetarian,Salad,Coffee &amp; Tea,Cafes,Restaurants,Sandwiches</t>
  </si>
  <si>
    <t>tMdgY7Ou4k3bYZZulJCiuQ</t>
  </si>
  <si>
    <t>401 S Maryland Pkwy</t>
  </si>
  <si>
    <t>Butcher and the Rye</t>
  </si>
  <si>
    <t>American (New),Nightlife,Bars,Restaurants,Cocktail Bars,Food,Butcher</t>
  </si>
  <si>
    <t>SmkYLXEYhzwUZdS6TAevHg</t>
  </si>
  <si>
    <t>212 6th St</t>
  </si>
  <si>
    <t>El Segundo Sol</t>
  </si>
  <si>
    <t>Cocktail Bars,Restaurants,Bars,Event Planning &amp; Services,Venues &amp; Event Spaces,Nightlife,Mexican</t>
  </si>
  <si>
    <t>Rj-7ymdw8aNZBRqGRAjR3Q</t>
  </si>
  <si>
    <t>Otto Enoteca Pizzeria</t>
  </si>
  <si>
    <t>H_FkQxifSo13B2FWjhp36g</t>
  </si>
  <si>
    <t>Bitter &amp; Twisted Cocktail Parlour</t>
  </si>
  <si>
    <t>Bars,Nightlife,Cocktail Bars,Lounges,Asian Fusion,Restaurants</t>
  </si>
  <si>
    <t>Gz9SlLqxS6wnxPvgdOQNrA</t>
  </si>
  <si>
    <t>1 W Jefferson St</t>
  </si>
  <si>
    <t>Makers &amp; Finders Coffee</t>
  </si>
  <si>
    <t>Coffee &amp; Tea,Restaurants,Breakfast &amp; Brunch,Latin American,Cafes,Food</t>
  </si>
  <si>
    <t>CoyeXg8FBsS_d20QzNIy-A</t>
  </si>
  <si>
    <t>1120 S Main St, Ste 110</t>
  </si>
  <si>
    <t>Momocho</t>
  </si>
  <si>
    <t>F2pfjAZ_3dMTGCKv6c5wOw</t>
  </si>
  <si>
    <t>1835 Fulton Rd</t>
  </si>
  <si>
    <t>AMC Dine-in Theatres Esplanade 14</t>
  </si>
  <si>
    <t>Restaurants,Arts &amp; Entertainment,Beer,Wine &amp; Spirits,Food,American (Traditional),Cinema</t>
  </si>
  <si>
    <t>MM8n7SPaIuMlDGbUM5SZhA</t>
  </si>
  <si>
    <t>2515 E Camelback Rd</t>
  </si>
  <si>
    <t>Persian Room</t>
  </si>
  <si>
    <t>Mediterranean,Persian/Iranian,Middle Eastern,Restaurants</t>
  </si>
  <si>
    <t>a2ZBDIXmwBm7IWnXR6LK-g</t>
  </si>
  <si>
    <t>17040 N Scottsdale Rd</t>
  </si>
  <si>
    <t>Sushi 21</t>
  </si>
  <si>
    <t>Restaurants,Food,Sushi Bars,Desserts,Japanese</t>
  </si>
  <si>
    <t>xfzDtGxx6B4a27RAyah69w</t>
  </si>
  <si>
    <t>4965 W Tropicana Ave, Ste 102</t>
  </si>
  <si>
    <t>Payard PÃ¢tisserie &amp; Bistro</t>
  </si>
  <si>
    <t>French,Restaurants,Food,Coffee &amp; Tea,Desserts</t>
  </si>
  <si>
    <t>AyEtowSGi9vx0-xFfrgjWw</t>
  </si>
  <si>
    <t>Planet Dailies</t>
  </si>
  <si>
    <t>American (New),Breakfast &amp; Brunch,Restaurants,American (Traditional),Diners</t>
  </si>
  <si>
    <t>lGy7jJ9oVZUJNkmZj7ewgA</t>
  </si>
  <si>
    <t>Food,Breakfast &amp; Brunch,Sandwiches,Restaurants,Diners,Coffee &amp; Tea</t>
  </si>
  <si>
    <t>vK1_qKEG7zHvjiTOsN0CRg</t>
  </si>
  <si>
    <t>615 S College Ave, Ste 103</t>
  </si>
  <si>
    <t>1505 E Flamingo Rd</t>
  </si>
  <si>
    <t>Vovomeena</t>
  </si>
  <si>
    <t>Coffee &amp; Tea,Breakfast &amp; Brunch,Food,Restaurants</t>
  </si>
  <si>
    <t>5eK_pgro9_LxPYDoRVJnEA</t>
  </si>
  <si>
    <t>1515 N 7th Ave, Ste 170</t>
  </si>
  <si>
    <t>3ajqOW9A7VhResA08I7RTg</t>
  </si>
  <si>
    <t>The Vig</t>
  </si>
  <si>
    <t>Pubs,Lounges,Nightlife,Restaurants,Bars,American (Traditional)</t>
  </si>
  <si>
    <t>flE7Sn2JGs0n3SAtaep6Zw</t>
  </si>
  <si>
    <t>4041 N 40th St</t>
  </si>
  <si>
    <t>Breakfast &amp; Brunch,Southern,Soul Food,Restaurants</t>
  </si>
  <si>
    <t>u6xb2aUAvX6i1WhsQWqgWg</t>
  </si>
  <si>
    <t>2765 N Scottsdale Rd</t>
  </si>
  <si>
    <t>Tiabi Coffee &amp; Waffle</t>
  </si>
  <si>
    <t>Restaurants,Internet Cafes,Local Flavor,Food,Desserts,Cafes,Comfort Food,Coffee &amp; Tea,Breakfast &amp; Brunch,Juice Bars &amp; Smoothies,Bakeries</t>
  </si>
  <si>
    <t>poYsvuOmVDqF4dTnjJ780A</t>
  </si>
  <si>
    <t>3961 Maryland Pkwy</t>
  </si>
  <si>
    <t>Clever Koi</t>
  </si>
  <si>
    <t>Bars,Chinese,Restaurants,Thai,Japanese,Asian Fusion,Nightlife,Korean</t>
  </si>
  <si>
    <t>ZCzey5aPhd7jYIoHsUfjmQ</t>
  </si>
  <si>
    <t>4236 N Central Ave, Ste 100</t>
  </si>
  <si>
    <t>Green New American Vegetarian</t>
  </si>
  <si>
    <t>Restaurants,Vegetarian,Vegan</t>
  </si>
  <si>
    <t>S6TMBqrsi4PLRFoQFPScjQ</t>
  </si>
  <si>
    <t>2022 N 7th St</t>
  </si>
  <si>
    <t>American (Traditional),Southern,Restaurants,Soul Food</t>
  </si>
  <si>
    <t>NLEe-RzDSU-5BN6xp_WWCw</t>
  </si>
  <si>
    <t>3923 W Charleston Blvd</t>
  </si>
  <si>
    <t>Pho Thanh</t>
  </si>
  <si>
    <t>gQMAcDm8kv8ev7x2BshMwg</t>
  </si>
  <si>
    <t>1702 W Camelback Rd, Ste 14</t>
  </si>
  <si>
    <t>Fat Heads Saloon</t>
  </si>
  <si>
    <t>LQFmktF43j2NPncKdNd9mg</t>
  </si>
  <si>
    <t>1805 E Carson St</t>
  </si>
  <si>
    <t>The Buffet at Luxor</t>
  </si>
  <si>
    <t>Buffets,Arts &amp; Entertainment,Casinos,Restaurants,American (Traditional)</t>
  </si>
  <si>
    <t>ABJjxuO6oh5D9R48-eAUdQ</t>
  </si>
  <si>
    <t>Cajun/Creole,Seafood,Restaurants</t>
  </si>
  <si>
    <t>p3YqOYELqXtLyHz9T49p_w</t>
  </si>
  <si>
    <t>3863 Spring Mountain Rd</t>
  </si>
  <si>
    <t>The Stockyards</t>
  </si>
  <si>
    <t>Southern,American (Traditional),Restaurants,Barbeque</t>
  </si>
  <si>
    <t>k6zmSLmYAquCpJGKNnTgSQ</t>
  </si>
  <si>
    <t>699 Saint Clair Avenue W</t>
  </si>
  <si>
    <t>American (New),Arts &amp; Entertainment,Bars,Nightlife,Beer,Wine &amp; Spirits,American (Traditional),Cinema,Food,Restaurants</t>
  </si>
  <si>
    <t>h6Y1-KfN2XBkcrV85CS8yg</t>
  </si>
  <si>
    <t>15515 N Hayden Rd</t>
  </si>
  <si>
    <t>Archi's Thai Bistro</t>
  </si>
  <si>
    <t>ixAh9crILnJ9tM8LhWFhkw</t>
  </si>
  <si>
    <t>6345 S Rainbow Blvd, Ste 100</t>
  </si>
  <si>
    <t>Golden Steer Steakhouse</t>
  </si>
  <si>
    <t>hRQS8y-uG2kc8miWVYiLuQ</t>
  </si>
  <si>
    <t>308 W Sahara Ave</t>
  </si>
  <si>
    <t>Restaurants,Thai,Vegetarian,Noodles</t>
  </si>
  <si>
    <t>VrGI7_nRjXpn0415S3coGQ</t>
  </si>
  <si>
    <t>3516 Wynn Rd</t>
  </si>
  <si>
    <t>Restaurants,Food,Coffee Roasteries,Sandwiches,Coffee &amp; Tea,Breakfast &amp; Brunch</t>
  </si>
  <si>
    <t>NxjUiGBNgyDErKXnmQ3s3w</t>
  </si>
  <si>
    <t>225 W University Dr, Ste 101</t>
  </si>
  <si>
    <t>Bars,Mexican,Event Planning &amp; Services,Gluten-Free,Restaurants,Tex-Mex,Nightlife,Venues &amp; Event Spaces,Vegetarian</t>
  </si>
  <si>
    <t>FI-8LPGkc8D_hwx0l0zyyg</t>
  </si>
  <si>
    <t>6166 N Scottsdale Rd, Ste 601</t>
  </si>
  <si>
    <t>Palace Station Hotel &amp; Casino</t>
  </si>
  <si>
    <t>Arts &amp; Entertainment,Hotels &amp; Travel,Event Planning &amp; Services,Restaurants,Casinos,Hotels</t>
  </si>
  <si>
    <t>gRCEObNuHtI61xR32ytqNQ</t>
  </si>
  <si>
    <t>Casa Di Amore</t>
  </si>
  <si>
    <t>Seafood,Pizza,Restaurants,Salad,American (New),Italian</t>
  </si>
  <si>
    <t>So132GP_uy3XbGs0KNyzyw</t>
  </si>
  <si>
    <t>2850 E Tropicana Ave</t>
  </si>
  <si>
    <t>Gadzooks Enchiladas &amp; Soup</t>
  </si>
  <si>
    <t>Mexican,Soup,Specialty Food,Restaurants,Local Flavor,Food</t>
  </si>
  <si>
    <t>fbQaKW0Lte0JQ_opbnjdKg</t>
  </si>
  <si>
    <t>3313 N 7th St</t>
  </si>
  <si>
    <t>Hearthstone Kitchen &amp; Cellar</t>
  </si>
  <si>
    <t>Restaurants,Wine Bars,American (New),Nightlife,Food,Lounges,Bars,Tapas Bars,Tapas/Small Plates,Beer,Wine &amp; Spirits</t>
  </si>
  <si>
    <t>FMnH5WIRLyexBYMBUUnDxQ</t>
  </si>
  <si>
    <t>Rocket Burger &amp; Subs</t>
  </si>
  <si>
    <t>Salad,Burgers,Sandwiches,Hot Dogs,Restaurants</t>
  </si>
  <si>
    <t>12038 N 35th Ave</t>
  </si>
  <si>
    <t>Jean Georges Steakhouse</t>
  </si>
  <si>
    <t>qmIHO-6T_KEfPC9jyGDamQ</t>
  </si>
  <si>
    <t>Malee's Thai Bistro</t>
  </si>
  <si>
    <t>Asian Fusion,Restaurants,Thai,Nightlife,Gluten-Free,Bars,Vegetarian</t>
  </si>
  <si>
    <t>VMr8sgoQOW0fo0qVJENajA</t>
  </si>
  <si>
    <t>7131 E Main St</t>
  </si>
  <si>
    <t>The Great Dane</t>
  </si>
  <si>
    <t>Food,Pubs,Bars,Restaurants,American (New),American (Traditional),Nightlife,Breweries</t>
  </si>
  <si>
    <t>EgtyW19V-64c6PmRuvzSEA</t>
  </si>
  <si>
    <t>123 E Doty St</t>
  </si>
  <si>
    <t>Soho SushiBurrito</t>
  </si>
  <si>
    <t>Mexican,Asian Fusion,Restaurants,Japanese</t>
  </si>
  <si>
    <t>B_WggEKFq-ZFNui8CHPYvA</t>
  </si>
  <si>
    <t>Aureole</t>
  </si>
  <si>
    <t>American (New),Seafood,American (Traditional),Restaurants</t>
  </si>
  <si>
    <t>MqYYYNA-ZYvV-1w5qcmMoA</t>
  </si>
  <si>
    <t>Salad,Restaurants,Pizza</t>
  </si>
  <si>
    <t>mz48xdVWcCu463U3Lm7lhA</t>
  </si>
  <si>
    <t>4000 N Scottsdale Rd, Ste 105</t>
  </si>
  <si>
    <t>Downtown Container Park</t>
  </si>
  <si>
    <t>Active Life,Restaurants,Arts &amp; Entertainment,Food,Shopping,Amusement Parks,Shopping Centers</t>
  </si>
  <si>
    <t>rioQ_p2pILNbJ4Xp5jW6-Q</t>
  </si>
  <si>
    <t>Insomnia Restaurant &amp; Lounge</t>
  </si>
  <si>
    <t>Breakfast &amp; Brunch,Restaurants,Mediterranean,Lounges,Nightlife,Bars,Comfort Food</t>
  </si>
  <si>
    <t>e41TP5cXZqSrz50xCBJqZw</t>
  </si>
  <si>
    <t>563 Bloor Street W</t>
  </si>
  <si>
    <t>Sushi Bars,American (New),Restaurants</t>
  </si>
  <si>
    <t>eduRavkml8awmPachSZXuw</t>
  </si>
  <si>
    <t>750 S Rampart Blvd</t>
  </si>
  <si>
    <t>Sandwiches,Breakfast &amp; Brunch,Bars,Nightlife,American (Traditional),Restaurants,American (New)</t>
  </si>
  <si>
    <t>Yl05MqCs9xRzrJFkGWLpgA</t>
  </si>
  <si>
    <t>8777 N Scottsdale Rd</t>
  </si>
  <si>
    <t>Japanese,Noodles,Restaurants,Ramen</t>
  </si>
  <si>
    <t>f5O7v_X_jCg2itqacRfxhg</t>
  </si>
  <si>
    <t>179 Dundas Street W</t>
  </si>
  <si>
    <t>La Bocca Urban Pizzeria + Wine Bar</t>
  </si>
  <si>
    <t>Bars,Wine Bars,Restaurants,Nightlife,Pizza,Mediterranean</t>
  </si>
  <si>
    <t>Mul_BVwcnhqmp2h_7QFepQ</t>
  </si>
  <si>
    <t>The Sparklings</t>
  </si>
  <si>
    <t>sOYsxYYFl03PhHmz_rBDZQ</t>
  </si>
  <si>
    <t>8310 S Rainbow Blvd, Ste 100</t>
  </si>
  <si>
    <t>Cafes,Juice Bars &amp; Smoothies,Restaurants,Breakfast &amp; Brunch,American (New),Food</t>
  </si>
  <si>
    <t>JIETwXSEGIHMNyxZVEnNKQ</t>
  </si>
  <si>
    <t>7158 E 5th Ave</t>
  </si>
  <si>
    <t>Hawaiian,Food,Fish &amp; Chips,Seafood,Restaurants,Poke,Tacos,Mexican</t>
  </si>
  <si>
    <t>C2BR0TjNacoNzItPLUHTAA</t>
  </si>
  <si>
    <t>Cornish Pasty</t>
  </si>
  <si>
    <t>Specialty Food,British,Bars,Restaurants,Nightlife,Food,Pubs</t>
  </si>
  <si>
    <t>y4ETe3DkcIjjr_eyeg5U5g</t>
  </si>
  <si>
    <t>10 E Charleston Blvd</t>
  </si>
  <si>
    <t>Diego Pops</t>
  </si>
  <si>
    <t>American (New),Mexican,Restaurants</t>
  </si>
  <si>
    <t>thLX_k20SPJ0KyusGTBIHw</t>
  </si>
  <si>
    <t>4338 N Scottsdale Rd</t>
  </si>
  <si>
    <t>Fukumimi Ramen</t>
  </si>
  <si>
    <t>Ramen,Noodles,Japanese,Restaurants</t>
  </si>
  <si>
    <t>W8apgXmOxESpoL_EeogC5w</t>
  </si>
  <si>
    <t>4860 S Eastern Ave, Ste 2</t>
  </si>
  <si>
    <t>Tea Station</t>
  </si>
  <si>
    <t>Restaurants,Food,Coffee &amp; Tea,Taiwanese</t>
  </si>
  <si>
    <t>n_K2xa_nqzUqaUJa0S_5tQ</t>
  </si>
  <si>
    <t>4355 Spring Mountain Rd, Ste 106</t>
  </si>
  <si>
    <t>Komol Restaurant</t>
  </si>
  <si>
    <t>Vegan,Vegetarian,Restaurants,Thai</t>
  </si>
  <si>
    <t>iA8Ve2sZKN5Vz3mYKrtCaQ</t>
  </si>
  <si>
    <t>953 E Sahara Ave</t>
  </si>
  <si>
    <t>The Thumb BBQ</t>
  </si>
  <si>
    <t>Gas Stations,Burgers,Automotive,American (New),Restaurants,Barbeque,American (Traditional),Car Wash</t>
  </si>
  <si>
    <t>6nKR80xEGHYf2UxAe_Cu_g</t>
  </si>
  <si>
    <t>9393 E Bell Rd</t>
  </si>
  <si>
    <t>Table 10</t>
  </si>
  <si>
    <t>Restaurants,American (New),Cajun/Creole,Diners</t>
  </si>
  <si>
    <t>KXITXbKuE60WSUDs7NZVLQ</t>
  </si>
  <si>
    <t>3327 Las Vegas Blvd S</t>
  </si>
  <si>
    <t>India Palace - Las Vegas</t>
  </si>
  <si>
    <t>TfabYPasZ1oOMN6JLa-yvw</t>
  </si>
  <si>
    <t>505 E Twain Ave</t>
  </si>
  <si>
    <t>Bahama Breeze</t>
  </si>
  <si>
    <t>Nightlife,Seafood,Restaurants,Laotian,Bars,Caribbean,Latin American</t>
  </si>
  <si>
    <t>DYuOxkW4DtlJsTHdxdXSlg</t>
  </si>
  <si>
    <t>375 Hughes Center Dr</t>
  </si>
  <si>
    <t>SeÃ±or Frog's</t>
  </si>
  <si>
    <t>HWl2EbZhkhAkFgqt44yUkA</t>
  </si>
  <si>
    <t>3300 S Las Vegas Blvd</t>
  </si>
  <si>
    <t>Lucky's CafÃ©</t>
  </si>
  <si>
    <t>Food,Coffee &amp; Tea,Breakfast &amp; Brunch,Desserts,Restaurants</t>
  </si>
  <si>
    <t>_5PJ4GHIXNdUdXtohylKGQ</t>
  </si>
  <si>
    <t>777 Starkweather Ave</t>
  </si>
  <si>
    <t>Encore Beach Club</t>
  </si>
  <si>
    <t>Active Life,Arts &amp; Entertainment,Music Venues,Swimming Pools,Restaurants,Dance Clubs,Nightlife</t>
  </si>
  <si>
    <t>YF4QJ_j-PM7cMZja6K1MwQ</t>
  </si>
  <si>
    <t>Salty Sow</t>
  </si>
  <si>
    <t>Restaurants,Beer,Wine &amp; Spirits,Gastropubs,American (Traditional),Food</t>
  </si>
  <si>
    <t>xIbtbAJLWLNZcqfqF4f-Nw</t>
  </si>
  <si>
    <t>4801 E Cactus Rd</t>
  </si>
  <si>
    <t>American (New),Restaurants,Nightlife,Burgers,Bars,Cocktail Bars</t>
  </si>
  <si>
    <t>2502 E Camelback Rd, Ste 127</t>
  </si>
  <si>
    <t>Casey Moore's Oyster House</t>
  </si>
  <si>
    <t>Nightlife,Irish,Bars,Restaurants,Seafood,Pubs</t>
  </si>
  <si>
    <t>AfN3Z1U6QPEgAb5F2CQm8w</t>
  </si>
  <si>
    <t>850 S Ash Ave</t>
  </si>
  <si>
    <t>Restaurants,Sandwiches,American (New)</t>
  </si>
  <si>
    <t>0gXYLVPNWz0WT8wXQVpS0g</t>
  </si>
  <si>
    <t>7134 E Stetson Dr, Ste 200, Old Town Scottsdale</t>
  </si>
  <si>
    <t>Therapy</t>
  </si>
  <si>
    <t>American (New),American (Traditional),Nightlife,Tapas/Small Plates,Restaurants,Beer,Wine &amp; Spirits,Bars,Food,Gastropubs</t>
  </si>
  <si>
    <t>UidEFF1WpnU4duev4fjPlQ</t>
  </si>
  <si>
    <t>518 E Fremont St</t>
  </si>
  <si>
    <t>Butterfield's Pancake House</t>
  </si>
  <si>
    <t>Sandwiches,Breakfast &amp; Brunch,American (Traditional),Restaurants</t>
  </si>
  <si>
    <t>vsFFbN71ehRCp46KeR5RdQ</t>
  </si>
  <si>
    <t>7388 E Shea Blvd</t>
  </si>
  <si>
    <t>Angry Crab &amp; BBQ</t>
  </si>
  <si>
    <t>Barbeque,Cajun/Creole,Restaurants,Seafood,Nightlife,Bars</t>
  </si>
  <si>
    <t>LHyj66waFlDcw9UToo27JQ</t>
  </si>
  <si>
    <t>2808 E Indian School Rd</t>
  </si>
  <si>
    <t>CrÃªpe Bar</t>
  </si>
  <si>
    <t>Restaurants,Cafes,Breakfast &amp; Brunch,Food,Coffee &amp; Tea,Creperies</t>
  </si>
  <si>
    <t>uKKNw68mZZaa1jcyszEbyA</t>
  </si>
  <si>
    <t>7520 S Rural Rd, Ste A12</t>
  </si>
  <si>
    <t>Hanny's</t>
  </si>
  <si>
    <t>Nightlife,Restaurants,Pizza,Lounges,Bars</t>
  </si>
  <si>
    <t>ALn_0f-Usn3n0a9WBcjhhg</t>
  </si>
  <si>
    <t>40 N 1st St</t>
  </si>
  <si>
    <t>MadHouse Coffee</t>
  </si>
  <si>
    <t>Food,Restaurants,American (New),Sandwiches,Coffee &amp; Tea,Bakeries</t>
  </si>
  <si>
    <t>DYAorbxOyubUB_wtQRCdug</t>
  </si>
  <si>
    <t>{u'dessert': True, u'latenight': True, u'lunch': False, u'dinner': False, u'brunch': False, u'breakfast': True}</t>
  </si>
  <si>
    <t>8470 W Desert Inn Rd, Ste H-1</t>
  </si>
  <si>
    <t>Ronald's Donuts</t>
  </si>
  <si>
    <t>Restaurants,Food,Donuts,Vegan</t>
  </si>
  <si>
    <t>QDeB3ZtWYzVJJ0KK-HM-PA</t>
  </si>
  <si>
    <t>4600 Spring Mountain Rd</t>
  </si>
  <si>
    <t>Active Life,Event Planning &amp; Services,Restaurants,American (New),Bars,Golf,Nightlife,Sports Bars,Party &amp; Event Planning</t>
  </si>
  <si>
    <t>1qwkbN3wu3AGDxMTXVz2gA</t>
  </si>
  <si>
    <t>9500 Talking Stick Way</t>
  </si>
  <si>
    <t>Townhall</t>
  </si>
  <si>
    <t>Salad,Sandwiches,Food,American (New),Restaurants,Juice Bars &amp; Smoothies,Beer,Wine &amp; Spirits</t>
  </si>
  <si>
    <t>LNsZJP6jZ11e0tDljOLPiQ</t>
  </si>
  <si>
    <t>1909 W 25th St</t>
  </si>
  <si>
    <t>SOL Mexican Cocina</t>
  </si>
  <si>
    <t>Nightlife,Restaurants,Bars,Breakfast &amp; Brunch,Mexican</t>
  </si>
  <si>
    <t>YSYDJTCt5kzY2kKnLNGRiA</t>
  </si>
  <si>
    <t>15323 N Scottsdale Rd, Ste 195</t>
  </si>
  <si>
    <t>L'Avenue</t>
  </si>
  <si>
    <t>Canadian (New),American (New),Restaurants,Breakfast &amp; Brunch,Burgers</t>
  </si>
  <si>
    <t>J6qWt6XIUmIGFHX5rQJA-w</t>
  </si>
  <si>
    <t>922 Avenue du Mont-Royal E</t>
  </si>
  <si>
    <t>The Perch Pub &amp; Brewery</t>
  </si>
  <si>
    <t>Bars,Restaurants,Pubs,Gastropubs,Breweries,Food,Wine Bars,Nightlife</t>
  </si>
  <si>
    <t>dNr7VKRti8dXWE-jzfVBtQ</t>
  </si>
  <si>
    <t>232 S Wall St</t>
  </si>
  <si>
    <t>Haji-Baba</t>
  </si>
  <si>
    <t>Grocery,Restaurants,Middle Eastern,Mediterranean,Food</t>
  </si>
  <si>
    <t>2GmGT-7QjowR1ihup3FbVA</t>
  </si>
  <si>
    <t>1513 E Apache Blvd</t>
  </si>
  <si>
    <t>The Original Sunrise Cafe</t>
  </si>
  <si>
    <t>Breakfast &amp; Brunch,Food,Bagels,Restaurants,American (Traditional)</t>
  </si>
  <si>
    <t>v1AE1LLWDOqe8ubOzqKADg</t>
  </si>
  <si>
    <t>8975 S Eastern Ave, Ste 6</t>
  </si>
  <si>
    <t>P8IsTiHq5Hesa6UPL604ww</t>
  </si>
  <si>
    <t>4747 E Elliot Rd, Ste 17</t>
  </si>
  <si>
    <t>PBR Rock Bar &amp; Grill</t>
  </si>
  <si>
    <t>American (New),Bars,American (Traditional),Restaurants,Nightlife</t>
  </si>
  <si>
    <t>BORPULADzZV6_LJZzcsywQ</t>
  </si>
  <si>
    <t>Rose. Rabbit. Lie</t>
  </si>
  <si>
    <t>Bars,Diners,Nightlife,American (New),Arts &amp; Entertainment,Restaurants,Performing Arts</t>
  </si>
  <si>
    <t>1DP5vHxJzCDbgawv0WC3yA</t>
  </si>
  <si>
    <t>The Buffet At TI</t>
  </si>
  <si>
    <t>Breakfast &amp; Brunch,Asian Fusion,Restaurants,Buffets,American (Traditional),Sushi Bars</t>
  </si>
  <si>
    <t>7EZ4Eu7YJ1ltRCC5jXFJrQ</t>
  </si>
  <si>
    <t>Carlsbad Tavern</t>
  </si>
  <si>
    <t>Nightlife,New Mexican Cuisine,Tapas Bars,Bars,Breakfast &amp; Brunch,Mexican,Restaurants</t>
  </si>
  <si>
    <t>moZpwq1hNxC-uJRpfupOTA</t>
  </si>
  <si>
    <t>3313 N Hayden Rd</t>
  </si>
  <si>
    <t>Pig &amp; Pickle</t>
  </si>
  <si>
    <t>Gastropubs,Sandwiches,Restaurants,Comfort Food</t>
  </si>
  <si>
    <t>Rg43a31sV7gNLZMjy-ZdCg</t>
  </si>
  <si>
    <t>2922 N Hayden Rd</t>
  </si>
  <si>
    <t>The Henry</t>
  </si>
  <si>
    <t>Er8DpPwf_lHHv64ncWhD8g</t>
  </si>
  <si>
    <t>Roka Akor - Scottsdale</t>
  </si>
  <si>
    <t>Japanese,Steakhouses,Seafood,Sushi Bars,Restaurants</t>
  </si>
  <si>
    <t>DymZ5vpm7vkSsR__-4sflw</t>
  </si>
  <si>
    <t>7299 N Scottsdale Rd</t>
  </si>
  <si>
    <t>Kitchen Table</t>
  </si>
  <si>
    <t>Breakfast &amp; Brunch,Restaurants,American (New)</t>
  </si>
  <si>
    <t>uBdYMY6a6A7FyxzTSwOiDg</t>
  </si>
  <si>
    <t>1716 W Horizon Ridge Pkwy, Ste 100</t>
  </si>
  <si>
    <t>Strip N Dip Chicken Strips</t>
  </si>
  <si>
    <t>Comfort Food,Chicken Shop,Fast Food,American (Traditional),Restaurants</t>
  </si>
  <si>
    <t>wX1ORSDKPkA5ftE7F6UONw</t>
  </si>
  <si>
    <t>873 S Rainbow Blvd</t>
  </si>
  <si>
    <t>The Bootlegger Italian Bistro</t>
  </si>
  <si>
    <t>Restaurants,Event Planning &amp; Services,Italian,Venues &amp; Event Spaces</t>
  </si>
  <si>
    <t>k8BqCejnaMlw7aoVthvqyw</t>
  </si>
  <si>
    <t>7700 Las Vegas Blvd S, Ste 1</t>
  </si>
  <si>
    <t>Rudy's Country Store And Bar-B-Q</t>
  </si>
  <si>
    <t>Restaurants,American (Traditional),Barbeque</t>
  </si>
  <si>
    <t>wHVWfC_a6koeiJXAu78e1g</t>
  </si>
  <si>
    <t>7300 W Chandler Blvd</t>
  </si>
  <si>
    <t>Ferraro's Italian Restaurant &amp; Wine Bar</t>
  </si>
  <si>
    <t>Nightlife,Food,Bars,Wine Bars,Italian,Restaurants</t>
  </si>
  <si>
    <t>DESv2ys6SjBKA4SyDtJvxw</t>
  </si>
  <si>
    <t>Freed's Bakery</t>
  </si>
  <si>
    <t>Cupcakes,American (New),Breakfast &amp; Brunch,Food,Desserts,Bakeries,Restaurants</t>
  </si>
  <si>
    <t>olmCDBoMF-EhN8U2livBSg</t>
  </si>
  <si>
    <t>9815 S Eastern Ave</t>
  </si>
  <si>
    <t>cKgUCzMGuRgkbKXUsgeXUw</t>
  </si>
  <si>
    <t>tÃ¤kÅ</t>
  </si>
  <si>
    <t>Mexican,Restaurants,American (New)</t>
  </si>
  <si>
    <t>woXlprCuowrLJswWere3TQ</t>
  </si>
  <si>
    <t>214 6th St</t>
  </si>
  <si>
    <t>Momofuku Noodle Bar</t>
  </si>
  <si>
    <t>Ramen,Chinese,Restaurants,Japanese,Soup,Korean,Asian Fusion,American (New)</t>
  </si>
  <si>
    <t>zgQHtqX0gqMw1nlBZl2VnQ</t>
  </si>
  <si>
    <t>190 University Avenue, Ground Floor</t>
  </si>
  <si>
    <t>Cucina by Wolfgang Puck</t>
  </si>
  <si>
    <t>Ehy00JWQixgoXzisVKhvag</t>
  </si>
  <si>
    <t>3720 S Las Vegas Blvd</t>
  </si>
  <si>
    <t>Great Lakes Brewing Company</t>
  </si>
  <si>
    <t>Food,Restaurants,American (New),Event Planning &amp; Services,Venues &amp; Event Spaces,Breweries</t>
  </si>
  <si>
    <t>meXjqyhTNLFmknY39y2sMg</t>
  </si>
  <si>
    <t>2516 Market Ave</t>
  </si>
  <si>
    <t>T&amp;T - Tacos &amp; Tequila</t>
  </si>
  <si>
    <t>MAuSh7NKoT__CQ4BumoayA</t>
  </si>
  <si>
    <t>3900 Las Vegas Blvd</t>
  </si>
  <si>
    <t>-050d_XIor1NpCuWkbIVaQ</t>
  </si>
  <si>
    <t>801 N 1st St</t>
  </si>
  <si>
    <t>sdYkVaTy7EJwUkO8Ie_qPg</t>
  </si>
  <si>
    <t>1617 Elizabeth Ave</t>
  </si>
  <si>
    <t>Welcome Diner</t>
  </si>
  <si>
    <t>Nightlife,American (Traditional),Burgers,Restaurants,Soul Food,Bars,Diners</t>
  </si>
  <si>
    <t>cTZmf7B-4yciMc1WKiCVOA</t>
  </si>
  <si>
    <t>924 E Roosevelt St</t>
  </si>
  <si>
    <t>Shibuya</t>
  </si>
  <si>
    <t>KVsv8wRGnLX8QWoNZKNMQA</t>
  </si>
  <si>
    <t>MGM Grand Hotel and Casino, 3799 Las Vegas Boulevard South</t>
  </si>
  <si>
    <t>qFAw6wHMMcr4ctF-ZdGhEA</t>
  </si>
  <si>
    <t>Downtown Grand Hotel &amp; Casino, An Ascend Hotel Collection Member</t>
  </si>
  <si>
    <t>American (New),Piano Bars,Casinos,Restaurants,Hotels &amp; Travel,Arts &amp; Entertainment,Bars,Cocktail Bars,Nightlife,Event Planning &amp; Services,Hotels</t>
  </si>
  <si>
    <t>aKcqKNcbwNydCBnvAA4TeQ</t>
  </si>
  <si>
    <t>206 North 3rd St</t>
  </si>
  <si>
    <t>Kinh Do</t>
  </si>
  <si>
    <t>Restaurants,Noodles,Vietnamese</t>
  </si>
  <si>
    <t>4300 Spring Mountain Rd, Ste 101</t>
  </si>
  <si>
    <t>Federal Pizza</t>
  </si>
  <si>
    <t>Tw3miGKZHtmxmaQZIYFRrA</t>
  </si>
  <si>
    <t>5210 N Central Ave</t>
  </si>
  <si>
    <t>Noodlehead</t>
  </si>
  <si>
    <t>Noodles,Thai,Restaurants</t>
  </si>
  <si>
    <t>dLc1d1zwd1Teu2QED5TmlA</t>
  </si>
  <si>
    <t>242 S Highland Ave</t>
  </si>
  <si>
    <t>Buldogis Gourmet Hot Dogs</t>
  </si>
  <si>
    <t>Restaurants,Asian Fusion,Chicken Wings,Hot Dogs,Korean</t>
  </si>
  <si>
    <t>WRQ-9LluyivReFiQZFUujw</t>
  </si>
  <si>
    <t>2291 S Fort Apache Rd, Ste 102</t>
  </si>
  <si>
    <t>La Grande Orange Pizzeria</t>
  </si>
  <si>
    <t>Salad,Restaurants,Burgers,Italian,Pizza</t>
  </si>
  <si>
    <t>7cK9uEV09iPmsTqOqmY3kQ</t>
  </si>
  <si>
    <t>4410 N 40th St</t>
  </si>
  <si>
    <t>Island Style</t>
  </si>
  <si>
    <t>Asian Fusion,Korean,Hawaiian,Restaurants</t>
  </si>
  <si>
    <t>Os1n1_idfw9vv9kwULGJnQ</t>
  </si>
  <si>
    <t>3909 W Sahara Ave, Ste 1</t>
  </si>
  <si>
    <t>Lou Malnati's Pizzeria</t>
  </si>
  <si>
    <t>N8uKQ5Vdb1LAh-qXT_25Rg</t>
  </si>
  <si>
    <t>100 E Camelback Rd, Ste 152</t>
  </si>
  <si>
    <t>Durant's</t>
  </si>
  <si>
    <t>Restaurants,Seafood,Wine Bars,Diners,Bars,Nightlife,Steakhouses,Burgers</t>
  </si>
  <si>
    <t>_DPJ_PHJnXsuhYhsgBA0Xw</t>
  </si>
  <si>
    <t>2611 N Central Ave</t>
  </si>
  <si>
    <t>RnR Gastropub</t>
  </si>
  <si>
    <t>Bars,Arts &amp; Entertainment,Nightlife,Breakfast &amp; Brunch,American (New),Restaurants</t>
  </si>
  <si>
    <t>Z_JkVkaUcN4ITVeuG-4Qtw</t>
  </si>
  <si>
    <t>3737 N Scottsdale Rd</t>
  </si>
  <si>
    <t>Dick's Hideaway</t>
  </si>
  <si>
    <t>Nightlife,Tex-Mex,Bars,Breakfast &amp; Brunch,New Mexican Cuisine,American (Traditional),Restaurants,Mexican</t>
  </si>
  <si>
    <t>jsuUmIEefPjV__ads62Z5w</t>
  </si>
  <si>
    <t>6008 N 16th St</t>
  </si>
  <si>
    <t>Scramble A Breakfast Joint</t>
  </si>
  <si>
    <t>Gluten-Free,Restaurants,Breakfast &amp; Brunch,Vegan,Sandwiches,Pizza</t>
  </si>
  <si>
    <t>8Zqh2jwtncA3N4fWEMTvZQ</t>
  </si>
  <si>
    <t>9832 N 7th St, Ste 1</t>
  </si>
  <si>
    <t>Switch Restaurant &amp; Wine Bar</t>
  </si>
  <si>
    <t>Nightlife,Bars,Restaurants,Wine Bars,American (New)</t>
  </si>
  <si>
    <t>2603 N Central Ave</t>
  </si>
  <si>
    <t>ARIA CafÃ©</t>
  </si>
  <si>
    <t>TVbVii4EUQt9DG7y698zIw</t>
  </si>
  <si>
    <t>Prime</t>
  </si>
  <si>
    <t>SZEFE5hL7aN5nM-A44iPwQ</t>
  </si>
  <si>
    <t>Diners,Burgers,Vegetarian,American (Traditional),Salad,Restaurants</t>
  </si>
  <si>
    <t>01fuY2NNscttoTxOYbuZXw</t>
  </si>
  <si>
    <t>1600 W Morehead St</t>
  </si>
  <si>
    <t>a192hdM0_UVCYLwPJv1Qwg</t>
  </si>
  <si>
    <t>1204 S Main St</t>
  </si>
  <si>
    <t>Beijing Noodle No. 9</t>
  </si>
  <si>
    <t>U9aA5H13y7t9xWnoQslV0Q</t>
  </si>
  <si>
    <t>ysv6yhVYOoH9Pf7PlMyD0g</t>
  </si>
  <si>
    <t>3635 Las Vegas Blvd S, Unit 100</t>
  </si>
  <si>
    <t>Bruxie</t>
  </si>
  <si>
    <t>Food,Waffles,Breakfast &amp; Brunch,Sandwiches,Restaurants,Desserts</t>
  </si>
  <si>
    <t>0d0i0FaJq1GIeW1rS2D-5w</t>
  </si>
  <si>
    <t>3782 S Las Vegas Blvd, South Tenant Block, Bldg D1</t>
  </si>
  <si>
    <t>Casanova Brothers Pizza</t>
  </si>
  <si>
    <t>Italian,Food,Restaurants,Pizza,Desserts</t>
  </si>
  <si>
    <t>qx6WhZ42eDKmBchZDax4dQ</t>
  </si>
  <si>
    <t>929 N Val Vista Dr, Ste 101</t>
  </si>
  <si>
    <t>Rustler's Rooste</t>
  </si>
  <si>
    <t>KFAJsmQ6GnHxyfmv16s9VA</t>
  </si>
  <si>
    <t>8383 S 48th St</t>
  </si>
  <si>
    <t>Nacho Daddy Downtown</t>
  </si>
  <si>
    <t>Breakfast &amp; Brunch,Mexican,Restaurants,American (New),Tex-Mex</t>
  </si>
  <si>
    <t>eJKnymd0BywNPrJw1IuXVw</t>
  </si>
  <si>
    <t>113 N 4th St</t>
  </si>
  <si>
    <t>Dick's Last Resort</t>
  </si>
  <si>
    <t>Restaurants,Nightlife,Bars,Food,Beer,Wine &amp; Spirits,American (Traditional)</t>
  </si>
  <si>
    <t>g8oxQ1Ji9mr9PMjhEfaWSg</t>
  </si>
  <si>
    <t>Trevi</t>
  </si>
  <si>
    <t>Ice Cream &amp; Frozen Yogurt,American (Traditional),Food,Restaurants,Pizza,Italian</t>
  </si>
  <si>
    <t>SsN-SaGGkJn2Qm-jSDQ4aQ</t>
  </si>
  <si>
    <t>Cocktail Bars,Restaurants,Wine Bars,Vegetarian,Asian Fusion,Bars,American (Traditional),Steakhouses,Beer Bar,Seafood,American (New),Nightlife</t>
  </si>
  <si>
    <t>RtnTbhWYw4QjKhoTBV37OA</t>
  </si>
  <si>
    <t>9401 West Westgate Blvd</t>
  </si>
  <si>
    <t>Hugo's Cellar</t>
  </si>
  <si>
    <t>Restaurants,American (Traditional),American (New),Seafood,Steakhouses</t>
  </si>
  <si>
    <t>VG0nWxGsPixYLsyi49gyxQ</t>
  </si>
  <si>
    <t>B and B Ristorante</t>
  </si>
  <si>
    <t>GTR39A2jwNIS_NV8q2r_JA</t>
  </si>
  <si>
    <t>9MnbQg7kfb_WgxoV0hXKSQ</t>
  </si>
  <si>
    <t>201 N Broadway Ave</t>
  </si>
  <si>
    <t>1d6c6Q2j2jwVzBfX_dLHlg</t>
  </si>
  <si>
    <t>7133 E Stetson Dr, Ste 1</t>
  </si>
  <si>
    <t>Orchids Garden Chinese Restaurant</t>
  </si>
  <si>
    <t>Jur1iiejUFw_YCkfDfy1gQ</t>
  </si>
  <si>
    <t>5485 W Sahara Ave</t>
  </si>
  <si>
    <t>Bars,Nightlife,Japanese,Sushi Bars,Restaurants</t>
  </si>
  <si>
    <t>R3TC2oq8fQK9c9BNMZ-ynA</t>
  </si>
  <si>
    <t>3200 Las Vegas Blvd S, Ste 1132</t>
  </si>
  <si>
    <t>Veggie House</t>
  </si>
  <si>
    <t>Food,Vegetarian,Restaurants,Specialty Food,Chinese,Vegan</t>
  </si>
  <si>
    <t>AtD6B83S4Mbmq0t7iDnUVA</t>
  </si>
  <si>
    <t>5115 Spring Mountain Rd 203</t>
  </si>
  <si>
    <t>The Stand</t>
  </si>
  <si>
    <t>Mexican,Restaurants,Burgers</t>
  </si>
  <si>
    <t>Wc9UpJhOcdSj7olZkz7SJA</t>
  </si>
  <si>
    <t>3538 E Indian School Rd</t>
  </si>
  <si>
    <t>Coffee &amp; Tea,Restaurants,Sandwiches,Food,Breakfast &amp; Brunch,American (New)</t>
  </si>
  <si>
    <t>Noi53T0PWNEN9mQRS3-Ncg</t>
  </si>
  <si>
    <t>2613 N Scottsdale Rd</t>
  </si>
  <si>
    <t>Steakhouses,Nightlife,Asian Fusion,Restaurants,Wine Bars,Beer Bar,Seafood,Beer,Wine &amp; Spirits,Vegetarian,American (Traditional),Food,American (New),Cocktail Bars,Bars</t>
  </si>
  <si>
    <t>y8d90Pt16Nip-B5UXWBP-w</t>
  </si>
  <si>
    <t>Fondue,Bars,Venues &amp; Event Spaces,Restaurants,American (New),Nightlife,Event Planning &amp; Services</t>
  </si>
  <si>
    <t>SwAZBCyFtVo_8vkRbJhdkA</t>
  </si>
  <si>
    <t>YQ--LJ7pvjiDSqNv0TuKTQ</t>
  </si>
  <si>
    <t>3327 Las Vegas Blvd S, Ste 2710</t>
  </si>
  <si>
    <t>Mert's Heart &amp; Soul</t>
  </si>
  <si>
    <t>Soul Food,Restaurants,Breakfast &amp; Brunch,Southern</t>
  </si>
  <si>
    <t>aO1gAp41n8w8zpxTiHdLNA</t>
  </si>
  <si>
    <t>214 N College St</t>
  </si>
  <si>
    <t>Tacos &amp; Beer</t>
  </si>
  <si>
    <t>Restaurants,Cocktail Bars,Latin American,Mexican,Nightlife,Bars,Tapas/Small Plates</t>
  </si>
  <si>
    <t>svdEhLmNmpVaIv1WLtoOvQ</t>
  </si>
  <si>
    <t>3900 Paradise Rd, Ste A</t>
  </si>
  <si>
    <t>Fiamma Trattoria &amp; Bar</t>
  </si>
  <si>
    <t>Restaurants,Nightlife,Wine Bars,Italian,Bars</t>
  </si>
  <si>
    <t>dCUuzw3R2rPqKyN2Zl9zRw</t>
  </si>
  <si>
    <t>Asian Fusion,Wine Bars,Restaurants,Beer Bar,Vegetarian,Bars,Cocktail Bars,American (Traditional),Steakhouses,Seafood,Nightlife,American (New)</t>
  </si>
  <si>
    <t>UTXNr62dGSK-tet8OeXUcQ</t>
  </si>
  <si>
    <t>Eggslut</t>
  </si>
  <si>
    <t>Breakfast &amp; Brunch,Sandwiches,Restaurants</t>
  </si>
  <si>
    <t>77h11eWv6HKJAgojLx8G4w</t>
  </si>
  <si>
    <t>Stacks &amp; Yolks</t>
  </si>
  <si>
    <t>Food,Burgers,Restaurants,Pretzels,Breakfast &amp; Brunch,American (Traditional),Sandwiches</t>
  </si>
  <si>
    <t>Gt4z3AylNTsEPDkzkaC7HA</t>
  </si>
  <si>
    <t>7150 S Durango Dr, Ste 140</t>
  </si>
  <si>
    <t>Mastro's City Hall</t>
  </si>
  <si>
    <t>TkEMlu88OZn9TKZyeY9CJg</t>
  </si>
  <si>
    <t>6991 E Camelback Rd</t>
  </si>
  <si>
    <t>Rao's</t>
  </si>
  <si>
    <t>KkmPDIWzvwbBpyqOHT6pcQ</t>
  </si>
  <si>
    <t>La Grande Orange Grocery</t>
  </si>
  <si>
    <t>Bakeries,Coffee &amp; Tea,Sandwiches,Grocery,Breakfast &amp; Brunch,Pizza,American (New),Restaurants,Food</t>
  </si>
  <si>
    <t>D3dAx-QW_uuClz4MambeHA</t>
  </si>
  <si>
    <t>Stack Restaurant &amp; Bar</t>
  </si>
  <si>
    <t>Restaurants,American (New),Steakhouses,Seafood</t>
  </si>
  <si>
    <t>3Gt3xskppi9jZuTrwrhLNg</t>
  </si>
  <si>
    <t>Mirage Hotel &amp; Casino, 3400 Las Vegas Blvd S</t>
  </si>
  <si>
    <t>Pot Liquor CAS</t>
  </si>
  <si>
    <t>American (Traditional),Event Planning &amp; Services,Caterers,Restaurants,American (New),Barbeque,Soul Food,Southern</t>
  </si>
  <si>
    <t>OjApDLQUPV8c_yPCg8xZog</t>
  </si>
  <si>
    <t>6587 S Las Vegas Blvd, Ste B-196</t>
  </si>
  <si>
    <t>Joyride Taco House</t>
  </si>
  <si>
    <t>Restaurants,Mexican,Vegetarian,Food</t>
  </si>
  <si>
    <t>AhPmh0NaRDbEYyhd9egzLA</t>
  </si>
  <si>
    <t>5202 N Central Ave</t>
  </si>
  <si>
    <t>The Bagel Cafe</t>
  </si>
  <si>
    <t>Comfort Food,Food,Delis,Bakeries,Breakfast &amp; Brunch,Cafes,Bagels,Coffee &amp; Tea,Restaurants</t>
  </si>
  <si>
    <t>FvVSy2r7_zDEhZWqLgjXNQ</t>
  </si>
  <si>
    <t>301 N Buffalo Dr</t>
  </si>
  <si>
    <t>Lounges,Restaurants,Bars,American (New),Nightlife</t>
  </si>
  <si>
    <t>UCpUOtvqR-NBWBNVMzJleA</t>
  </si>
  <si>
    <t>6593 Las Vegas Blvd S, Bldg L B214</t>
  </si>
  <si>
    <t>Sweets Raku</t>
  </si>
  <si>
    <t>Wine Bars,Bars,Nightlife,Restaurants,Food,Desserts,American (Traditional)</t>
  </si>
  <si>
    <t>umXvdus9LbC6oxtLdXelFQ</t>
  </si>
  <si>
    <t>5040 W Spring Mountain Rd, Ste 3</t>
  </si>
  <si>
    <t>Ping Pang Pong</t>
  </si>
  <si>
    <t>Dim Sum,Cantonese,Chinese,Seafood,Restaurants</t>
  </si>
  <si>
    <t>vx4YAA02Qz6khRD1fZ1MFA</t>
  </si>
  <si>
    <t>Food,Burgers,Fast Food,Restaurants</t>
  </si>
  <si>
    <t>riFzCvp77DMKDX-5GoTpqA</t>
  </si>
  <si>
    <t>Olive &amp; Gourmando</t>
  </si>
  <si>
    <t>Bakeries,Restaurants,Sandwiches,Breakfast &amp; Brunch,Food,Cafes</t>
  </si>
  <si>
    <t>46Ld9Qc9nAx_A0jwclNZiw</t>
  </si>
  <si>
    <t>351 Rue Saint-Paul Ouest</t>
  </si>
  <si>
    <t>Sambalatte Torrefazione</t>
  </si>
  <si>
    <t>Food,Coffee &amp; Tea,Breakfast &amp; Brunch,Cafes,Restaurants,American (New)</t>
  </si>
  <si>
    <t>rq5dgoksPHkJwJNQKlGQ7w</t>
  </si>
  <si>
    <t>750 S Rampart Blvd, Ste 9</t>
  </si>
  <si>
    <t>Du-Par's</t>
  </si>
  <si>
    <t>Restaurants,Food,American (Traditional),Bakeries,Breakfast &amp; Brunch</t>
  </si>
  <si>
    <t>Qihead6oTtWCwde3TBqlGg</t>
  </si>
  <si>
    <t>1 Fremont St</t>
  </si>
  <si>
    <t>Nobu</t>
  </si>
  <si>
    <t>pyqnGlIfP9Zw8LLxBjyAiA</t>
  </si>
  <si>
    <t>The Great Greek</t>
  </si>
  <si>
    <t>Greek,Restaurants,Diners,Mediterranean</t>
  </si>
  <si>
    <t>5eV8oUGdBXylwB7HeaDFOA</t>
  </si>
  <si>
    <t>1275 W Warm Springs Rd, Ste 160</t>
  </si>
  <si>
    <t>Sugar Factory American Brasserie</t>
  </si>
  <si>
    <t>Bars,Nightlife,Breakfast &amp; Brunch,American (New),Restaurants</t>
  </si>
  <si>
    <t>8Q6jl7OW8DZzwANggDspcw</t>
  </si>
  <si>
    <t>Paris Las Vegas Hotel, 3655 Las Vegas Blvd S</t>
  </si>
  <si>
    <t>Picasso</t>
  </si>
  <si>
    <t>Bars,Restaurants,Spanish,Nightlife,French</t>
  </si>
  <si>
    <t>0q_BHpxbikVtPRRLRu-U0g</t>
  </si>
  <si>
    <t>Citizens Kitchen and Bar</t>
  </si>
  <si>
    <t>American (New),Restaurants,Steakhouses,Comfort Food</t>
  </si>
  <si>
    <t>Y-S2LhHefBdnX8VP5Bh_JA</t>
  </si>
  <si>
    <t>Beckett's Table</t>
  </si>
  <si>
    <t>k1c_bC3DK6mKg797vH1T8w</t>
  </si>
  <si>
    <t>3717 E Indian School Rd</t>
  </si>
  <si>
    <t>Japanese Curry Zen</t>
  </si>
  <si>
    <t>ZAuAwz1ijuydn5yL3q3rzA</t>
  </si>
  <si>
    <t>5020 Spring Mountain Rd, Ste 1</t>
  </si>
  <si>
    <t>Yellowtail</t>
  </si>
  <si>
    <t>Japanese,Food,Restaurants,Beer,Wine &amp; Spirits,Steakhouses</t>
  </si>
  <si>
    <t>Dxaz8OxaadecnWol18kAtw</t>
  </si>
  <si>
    <t>a0v7Si0DK4cIko7AQY4YXg</t>
  </si>
  <si>
    <t>6960 S Rainbow Blvd</t>
  </si>
  <si>
    <t>Soul Gastrolounge</t>
  </si>
  <si>
    <t>Nightlife,Tapas Bars,Lounges,Restaurants,Bars</t>
  </si>
  <si>
    <t>NFm869_w6cvVaWaNpAzjeA</t>
  </si>
  <si>
    <t>1500-B Central Ave</t>
  </si>
  <si>
    <t>ArmAaGCdCVAlkhdtaT6RzQ</t>
  </si>
  <si>
    <t>11055 N Scottsdale Rd</t>
  </si>
  <si>
    <t>Big Wong Restaurant</t>
  </si>
  <si>
    <t>Noodles,Malaysian,Soup,Taiwanese,Chinese,Restaurants,Asian Fusion</t>
  </si>
  <si>
    <t>1ZnVfS-qP19upP_fwOhZsA</t>
  </si>
  <si>
    <t>5040 Spring Mountain Rd</t>
  </si>
  <si>
    <t>Comfort Food,Pubs,Bars,Sandwiches,American (Traditional),Nightlife,Restaurants</t>
  </si>
  <si>
    <t>JFaTPxWQC14VmFnXLv7W1g</t>
  </si>
  <si>
    <t>14718 Detroit Ave</t>
  </si>
  <si>
    <t>Soyo Korean Barstaurant</t>
  </si>
  <si>
    <t>Bars,Restaurants,Nightlife,Korean,Barbeque</t>
  </si>
  <si>
    <t>gTw6PENNGl68ZPUpYWP50A</t>
  </si>
  <si>
    <t>7775 S Rainbow Blvd, Ste 105</t>
  </si>
  <si>
    <t>Mr. Lucky's 24-7</t>
  </si>
  <si>
    <t>Restaurants,Diners,American (Traditional)</t>
  </si>
  <si>
    <t>BCAw9a_kyx2RddRH9tMmKQ</t>
  </si>
  <si>
    <t>The White Chocolate Grill</t>
  </si>
  <si>
    <t>UE3AvVnaPEBPneVahYT2eA</t>
  </si>
  <si>
    <t>Cafe Bellagio</t>
  </si>
  <si>
    <t>American (New),Sandwiches,Burgers,Cafes,Restaurants,American (Traditional)</t>
  </si>
  <si>
    <t>JTFFtWy_chbsHTs95yD_2Q</t>
  </si>
  <si>
    <t>Salad King Restaurant</t>
  </si>
  <si>
    <t>340 Yonge Street</t>
  </si>
  <si>
    <t>The Barrymore</t>
  </si>
  <si>
    <t>lTixk1IT-D4hoMZ6LgoyHQ</t>
  </si>
  <si>
    <t>99 Convention Center Dr</t>
  </si>
  <si>
    <t>Phoenix Public Market Cafe</t>
  </si>
  <si>
    <t>Food Trucks,Sandwiches,American (New),Food,Restaurants,Farmers Market,Cafes,Breakfast &amp; Brunch</t>
  </si>
  <si>
    <t>N5B7OBTyNGgwU_Y2fwNcyw</t>
  </si>
  <si>
    <t>14 E Pierce St</t>
  </si>
  <si>
    <t>e4NQLZynhSmvwl38hC4m-A</t>
  </si>
  <si>
    <t>1524 E University</t>
  </si>
  <si>
    <t>Salad,Mexican,Restaurants,Seafood</t>
  </si>
  <si>
    <t>WpI5MZC3XzlTpcUOKXzCbA</t>
  </si>
  <si>
    <t>645 Carnegie St</t>
  </si>
  <si>
    <t>Smokehouse,Food,Barbeque,Southern,Cajun/Creole,Restaurants</t>
  </si>
  <si>
    <t>0ldxjei8v4q95fApIei3Lg</t>
  </si>
  <si>
    <t>2245 Village Walk Dr</t>
  </si>
  <si>
    <t>Beer,Wine &amp; Spirits,American (New),Restaurants,Food,Pizza</t>
  </si>
  <si>
    <t>0_aeYE2-VbsZts_UpILgDw</t>
  </si>
  <si>
    <t>1725 Festival Plz Dr, Ste A2</t>
  </si>
  <si>
    <t>Stripburger</t>
  </si>
  <si>
    <t>pLMPpaJ7whp86uL_3ezwMg</t>
  </si>
  <si>
    <t>Postino East</t>
  </si>
  <si>
    <t>Restaurants,Breakfast &amp; Brunch,Bars,Italian,Wine Bars,Nightlife</t>
  </si>
  <si>
    <t>wZukjLaf1V2dLRQap_Zriw</t>
  </si>
  <si>
    <t>302 N Gilbert Rd</t>
  </si>
  <si>
    <t>I Love Sushi</t>
  </si>
  <si>
    <t>OK0ba4X5seibH8oMWh4bhw</t>
  </si>
  <si>
    <t>11041 S Eastern Ave</t>
  </si>
  <si>
    <t>Jamms Restaurant</t>
  </si>
  <si>
    <t>Restaurants,Breakfast &amp; Brunch,American (New),American (Traditional)</t>
  </si>
  <si>
    <t>DbEszO3wk1xVmN3pCPob2g</t>
  </si>
  <si>
    <t>1029 S Rainbow Blvd</t>
  </si>
  <si>
    <t>Cajun/Creole,Arts &amp; Entertainment,American (New),Hotels &amp; Travel,Hotels,Nightlife,Musicians,Performing Arts,Bars,Restaurants,Event Planning &amp; Services,Music Venues,Venues &amp; Event Spaces</t>
  </si>
  <si>
    <t>u-67zd1ImTv3EEr5kIdWrA</t>
  </si>
  <si>
    <t>Heart Attack Grill</t>
  </si>
  <si>
    <t>Arts &amp; Entertainment,Performing Arts,Restaurants,American (Traditional),Burgers</t>
  </si>
  <si>
    <t>y7Js-07RF8d3N_AEtaw2VQ</t>
  </si>
  <si>
    <t>450 Fremont St</t>
  </si>
  <si>
    <t>Daily Dose</t>
  </si>
  <si>
    <t>Nightlife,Bars,Caterers,Restaurants,American (New),Breakfast &amp; Brunch,Event Planning &amp; Services</t>
  </si>
  <si>
    <t>HCCg-rVnHQ2FI6lHs_LvUQ</t>
  </si>
  <si>
    <t>4020 N Scottsdale Rd</t>
  </si>
  <si>
    <t>Uncle Tetsu's Japanese Cheesecake</t>
  </si>
  <si>
    <t>Desserts,Japanese,Restaurants,Bakeries,Food</t>
  </si>
  <si>
    <t>RwRNR4z3kY-4OsFqigY5sw</t>
  </si>
  <si>
    <t>598 Bay Street</t>
  </si>
  <si>
    <t>Riviera Hotel &amp; Casino</t>
  </si>
  <si>
    <t>Arts &amp; Entertainment,Casinos,Hotels &amp; Travel,Restaurants,Hotels,Event Planning &amp; Services</t>
  </si>
  <si>
    <t>5Zc41a446gV3K_o7CDs69Q</t>
  </si>
  <si>
    <t>2901 Las Vegas Blvd S</t>
  </si>
  <si>
    <t>Sushi Koma</t>
  </si>
  <si>
    <t>dEAk-gE-5Q95a7p91gNn8A</t>
  </si>
  <si>
    <t>8665 W Flamingo Rd, Ste 106</t>
  </si>
  <si>
    <t>Restaurants,Cafes,Food,Breakfast &amp; Brunch,Comfort Food</t>
  </si>
  <si>
    <t>ItqPtxnayraXSlBS0EMOgg</t>
  </si>
  <si>
    <t>500 S Main St</t>
  </si>
  <si>
    <t>Harumi Sushi</t>
  </si>
  <si>
    <t>Seafood,Restaurants,Japanese,Sushi Bars</t>
  </si>
  <si>
    <t>S-oLPRdhlyL5HAknBKTUcQ</t>
  </si>
  <si>
    <t>114 W Adams St, Ste C101</t>
  </si>
  <si>
    <t>Village Seafood Buffet</t>
  </si>
  <si>
    <t>Restaurants,Buffets,Seafood</t>
  </si>
  <si>
    <t>rvnTFEq7R2ZHg0_CYbBNFw</t>
  </si>
  <si>
    <t>Rio All-Suite Hotel &amp; Casino, 3700 W. Flamingo Road</t>
  </si>
  <si>
    <t>VegeNation</t>
  </si>
  <si>
    <t>Bars,Vegetarian,Restaurants,Wine Bars,Vegan,Sandwiches,Nightlife,Waffles,Live/Raw Food</t>
  </si>
  <si>
    <t>2sx52lDoiEtef7xgPCaoBw</t>
  </si>
  <si>
    <t>616 Carson Ave, Ste 120</t>
  </si>
  <si>
    <t>Pho So 1</t>
  </si>
  <si>
    <t>hroo5nOO8b9QhHX0GLg7oA</t>
  </si>
  <si>
    <t>4745 Spring Mountain Rd</t>
  </si>
  <si>
    <t>Restaurants,Cajun/Creole,American (Traditional),Seafood</t>
  </si>
  <si>
    <t>Lz6QUlFkVKtnzSISk0WUPw</t>
  </si>
  <si>
    <t>2740 S Alma School Rd</t>
  </si>
  <si>
    <t>Breakfast Club- Scottsdale</t>
  </si>
  <si>
    <t>American (Traditional),Breakfast &amp; Brunch,Coffee &amp; Tea,Food,Restaurants,Turkish</t>
  </si>
  <si>
    <t>RM Seafood</t>
  </si>
  <si>
    <t>Restaurants,Sushi Bars,Seafood</t>
  </si>
  <si>
    <t>LYWbyu1EQM2o5hwHG5_Ldg</t>
  </si>
  <si>
    <t>Park on Fremont</t>
  </si>
  <si>
    <t>Gastropubs,Breakfast &amp; Brunch,Lounges,Restaurants,Nightlife,American (New),Bars</t>
  </si>
  <si>
    <t>wuQDMDlqM17jQNo0lYQZ7g</t>
  </si>
  <si>
    <t>506 Fremont St</t>
  </si>
  <si>
    <t>The Boiling Crab</t>
  </si>
  <si>
    <t>Seafood,Restaurants,Cajun/Creole</t>
  </si>
  <si>
    <t>zcScEL0WEdFkROcnz5379g</t>
  </si>
  <si>
    <t>4025 S Decatur Blvd</t>
  </si>
  <si>
    <t>Roaring Fork</t>
  </si>
  <si>
    <t>Restaurants,Steakhouses,Bars,Nightlife,Desserts,Food,American (Traditional)</t>
  </si>
  <si>
    <t>j2bx_ctb_ED3zbfSaqhQmQ</t>
  </si>
  <si>
    <t>4800 N Scottsdale Rd, Ste 1700</t>
  </si>
  <si>
    <t>Island Sushi &amp; Grill</t>
  </si>
  <si>
    <t>Japanese,Restaurants,Hawaiian,Sushi Bars,Breakfast &amp; Brunch</t>
  </si>
  <si>
    <t>DzKl51tivGJMLiNsQqf38w</t>
  </si>
  <si>
    <t>9400 S Eastern Ave, Ste 102-103</t>
  </si>
  <si>
    <t>Triple George Grill</t>
  </si>
  <si>
    <t>Restaurants,Seafood,Steakhouses,American (New)</t>
  </si>
  <si>
    <t>tQifTiY-vutj8orxcMJKfQ</t>
  </si>
  <si>
    <t>201 N 3rd St, Ste 120</t>
  </si>
  <si>
    <t>N9NE Steakhouse</t>
  </si>
  <si>
    <t>6xgcHeLad-VaoTIQewK84A</t>
  </si>
  <si>
    <t>Venues &amp; Event Spaces,Salad,Restaurants,Event Planning &amp; Services,Breakfast &amp; Brunch,American (New)</t>
  </si>
  <si>
    <t>LelAlfuj5oVRF9CQdWLsNQ</t>
  </si>
  <si>
    <t>4455 E Camelback Rd</t>
  </si>
  <si>
    <t>aiX_WP7NKPTdF9CfI-M-wg</t>
  </si>
  <si>
    <t>149 S Farmer</t>
  </si>
  <si>
    <t>JoÃ«l  Robuchon</t>
  </si>
  <si>
    <t>XnJeadLrlj9AZB8qSdIR2Q</t>
  </si>
  <si>
    <t>SumoMaya</t>
  </si>
  <si>
    <t>_XN-GwzZwAyIqLKJsl2htg</t>
  </si>
  <si>
    <t>6560 N Scottsdale Rd</t>
  </si>
  <si>
    <t>House of Tricks</t>
  </si>
  <si>
    <t>French,Real Estate,Home Services,Restaurants,American (New),Wine Bars,Nightlife,Bars</t>
  </si>
  <si>
    <t>SurnOSM2bVVN4-Js3G23RQ</t>
  </si>
  <si>
    <t>114 E 7th St</t>
  </si>
  <si>
    <t>Umami Burger -  SLS Las Vegas</t>
  </si>
  <si>
    <t>Burgers,Nightlife,Restaurants,Sports Bars,Bars</t>
  </si>
  <si>
    <t>PbyqDJf815zRn-7p6vYpAQ</t>
  </si>
  <si>
    <t>Seven Lives Tacos Y Mariscos</t>
  </si>
  <si>
    <t>Restaurants,Mexican,Seafood</t>
  </si>
  <si>
    <t>iGEvDk6hsizigmXhDKs2Vg</t>
  </si>
  <si>
    <t>69 Kensington Avenue</t>
  </si>
  <si>
    <t>True Food Kitchen</t>
  </si>
  <si>
    <t>Restaurants,Pizza,Vegan,Vegetarian,American (New),Salad</t>
  </si>
  <si>
    <t>VLDFjeqpUgWhnVuB_8GuEg</t>
  </si>
  <si>
    <t>15191 N Scottsdale Rd, Ste 100</t>
  </si>
  <si>
    <t>Graze</t>
  </si>
  <si>
    <t>Gastropubs,Restaurants,American (New)</t>
  </si>
  <si>
    <t>XmsBtCykUtObXg4Q1mYpvg</t>
  </si>
  <si>
    <t>Grouchy John's Coffee</t>
  </si>
  <si>
    <t>Restaurants,Food Trucks,Food,Coffee &amp; Tea,Bagels,Cafes,Breakfast &amp; Brunch,Juice Bars &amp; Smoothies</t>
  </si>
  <si>
    <t>ybHlmdUHLPKfv85bRK4Wtw</t>
  </si>
  <si>
    <t>8520 S Maryland Pkwy, Ste 100</t>
  </si>
  <si>
    <t>American (New),Restaurants,American (Traditional),Sandwiches,Delis</t>
  </si>
  <si>
    <t>zU9w_xRlQSRIYXxGo-HSOA</t>
  </si>
  <si>
    <t>Las Vegas North Premium Outlets</t>
  </si>
  <si>
    <t>Restaurants,Shopping,Shopping Centers,Outlet Stores,Fashion</t>
  </si>
  <si>
    <t>GHS1rVjO-RMcRB6WJLpCDQ</t>
  </si>
  <si>
    <t>875 S Grand Central Pkwy</t>
  </si>
  <si>
    <t>Lola</t>
  </si>
  <si>
    <t>Restaurants,Wine Bars,Nightlife,American (New),Bars</t>
  </si>
  <si>
    <t>J1RDyyPxhioqm8c_fi4P4Q</t>
  </si>
  <si>
    <t>2058 E 4th St</t>
  </si>
  <si>
    <t>7tNY4BYLA4laqWNV4IWGQg</t>
  </si>
  <si>
    <t>140 Green Valley Pkwy</t>
  </si>
  <si>
    <t>Lemongrass</t>
  </si>
  <si>
    <t>N7yuiiu8jhQ-Fl9Npflreg</t>
  </si>
  <si>
    <t>Church Brew Works</t>
  </si>
  <si>
    <t>American (Traditional),Food,Restaurants,Desserts,Nightlife,Bars,Breweries</t>
  </si>
  <si>
    <t>ejaUQ1hYo7Q7xCL1HdPINw</t>
  </si>
  <si>
    <t>3525 Liberty Ave</t>
  </si>
  <si>
    <t>Pubs,Nightlife,Restaurants,Bars,Irish</t>
  </si>
  <si>
    <t>dWk0mbhj79pK3WBp5oLtpw</t>
  </si>
  <si>
    <t>Noodles</t>
  </si>
  <si>
    <t>Dim Sum,Asian Fusion,Restaurants,Korean,Chinese</t>
  </si>
  <si>
    <t>CCRgGKhzxSpl38w7yhqKUw</t>
  </si>
  <si>
    <t>Yonaka Modern Japanese</t>
  </si>
  <si>
    <t>Restaurants,American (New),Sushi Bars,Asian Fusion,Japanese,Tapas/Small Plates</t>
  </si>
  <si>
    <t>364hhL5st0LV16UcBHRJ3A</t>
  </si>
  <si>
    <t>4983 W Flamingo Rd, Ste A</t>
  </si>
  <si>
    <t>Lawry's The Prime Rib</t>
  </si>
  <si>
    <t>RNi6tW22UMgHwWLAb0mYdA</t>
  </si>
  <si>
    <t>4043 Howard Hughes Pkwy</t>
  </si>
  <si>
    <t>Public School 702</t>
  </si>
  <si>
    <t>Bars,Nightlife,American (New),Restaurants,Gastropubs</t>
  </si>
  <si>
    <t>n8Zqqhff-2cxzWt_nwhU2Q</t>
  </si>
  <si>
    <t>1850 Festival Plaza Dr</t>
  </si>
  <si>
    <t>Delux</t>
  </si>
  <si>
    <t>Restaurants,Bars,Nightlife,Sushi Bars,American (Traditional),Burgers</t>
  </si>
  <si>
    <t>NJ0RzuWd5xDqfJejYQZ65g</t>
  </si>
  <si>
    <t>3146 E Camelback Rd</t>
  </si>
  <si>
    <t>Pink's Hot Dogs</t>
  </si>
  <si>
    <t>Restaurants,Fast Food,Hot Dogs</t>
  </si>
  <si>
    <t>T0Uw6vwwfO3el29wBoDamQ</t>
  </si>
  <si>
    <t>Estiatorio Milos</t>
  </si>
  <si>
    <t>Restaurants,Seafood,Greek</t>
  </si>
  <si>
    <t>YRyYbOSwvHkZsZOLv98oQg</t>
  </si>
  <si>
    <t>Qc0l8rZ3nvrcERitgxu8XA</t>
  </si>
  <si>
    <t>2160 W Charleston Blvd</t>
  </si>
  <si>
    <t>TCoBE_BkDRrK0bWrh5VueQ</t>
  </si>
  <si>
    <t>Bobby's Burger Palace</t>
  </si>
  <si>
    <t>Salad,Sandwiches,American (Traditional),Restaurants,Burgers</t>
  </si>
  <si>
    <t>iIwKW2cBAxjElE8eUzjwqA</t>
  </si>
  <si>
    <t>3750 South Las Vegas Blvd</t>
  </si>
  <si>
    <t>Arizona Wilderness Brewing</t>
  </si>
  <si>
    <t>American (New),Food,Breweries,Burgers,Restaurants</t>
  </si>
  <si>
    <t>sJNcipFYElitBrtiJx0ezQ</t>
  </si>
  <si>
    <t>721 N Arizona Ave, Ste 103</t>
  </si>
  <si>
    <t>PQER4ba8Q0zqB1G2QiXamQ</t>
  </si>
  <si>
    <t>6180 W Tropicana Ave</t>
  </si>
  <si>
    <t>Lola's A Louisana Kitchen</t>
  </si>
  <si>
    <t>uWECX6-Uq9n8v5ipk9R29A</t>
  </si>
  <si>
    <t>241 W Charleston Blvd, Ste 101</t>
  </si>
  <si>
    <t>Angels Trumpet Ale House</t>
  </si>
  <si>
    <t>Bars,Nightlife,Restaurants,Gastropubs,American (New)</t>
  </si>
  <si>
    <t>plWuv4gda7m0KlqCNhrb4w</t>
  </si>
  <si>
    <t>810 N 2nd St</t>
  </si>
  <si>
    <t>Sunrise Coffee</t>
  </si>
  <si>
    <t>Restaurants,Coffee &amp; Tea,Vegan,Tea Rooms,Food</t>
  </si>
  <si>
    <t>UMqfeCItzQ2glr4d9apGlA</t>
  </si>
  <si>
    <t>3130 E Sunset Rd, Ste A</t>
  </si>
  <si>
    <t>Breakfast &amp; Brunch,Restaurants,Food,Juice Bars &amp; Smoothies,American (New)</t>
  </si>
  <si>
    <t>zRqi6L1u-YmmVAHjeUbGMQ</t>
  </si>
  <si>
    <t>8680 W Warm Springs Rd, Ste 170</t>
  </si>
  <si>
    <t>6Vyp-9i1jzwK_bvisuPJpQ</t>
  </si>
  <si>
    <t>3663 Las Vegas Blvd</t>
  </si>
  <si>
    <t>White Castle</t>
  </si>
  <si>
    <t>Restaurants,Fast Food,Burgers,Breakfast &amp; Brunch</t>
  </si>
  <si>
    <t>dKdApYVFDSNYsNOso6NYlA</t>
  </si>
  <si>
    <t>3411 S Las Vegas Blvd</t>
  </si>
  <si>
    <t>Joe's Real BBQ</t>
  </si>
  <si>
    <t>Local Flavor,Comfort Food,Restaurants,Barbeque</t>
  </si>
  <si>
    <t>_9vGmNrEcLWFOnUzeUdfag</t>
  </si>
  <si>
    <t>301 N Gilbert Rd</t>
  </si>
  <si>
    <t>Mint Indian Bistro</t>
  </si>
  <si>
    <t>Halal,Restaurants,Indian,Vegan</t>
  </si>
  <si>
    <t>UV2Jt8slktGu14gLZeNCjA</t>
  </si>
  <si>
    <t>730 E Flamingo Rd, Ste 10</t>
  </si>
  <si>
    <t>Emeril's New Orleans Fish House</t>
  </si>
  <si>
    <t>BjH8Xepc10i6OhCDQdX6og</t>
  </si>
  <si>
    <t>Sovgwq-E-n6wLqNh3X_rXg</t>
  </si>
  <si>
    <t>2655 E Desert Inn Rd</t>
  </si>
  <si>
    <t>Gallo Blanco</t>
  </si>
  <si>
    <t>Restaurants,Bars,Cafes,Salad,Burgers,Mexican,Sandwiches,Nightlife</t>
  </si>
  <si>
    <t>64dfRmMmUsOdLnkBOtzp4w</t>
  </si>
  <si>
    <t>Seafood,Brazilian,Steakhouses,Restaurants</t>
  </si>
  <si>
    <t>fKlr9qNoV37WQJwQ826POg</t>
  </si>
  <si>
    <t>6300 N Scottsdale Rd</t>
  </si>
  <si>
    <t>Burgers,Fast Food,Restaurants</t>
  </si>
  <si>
    <t>nVAJZ6BJ9PPlxDXn976R6A</t>
  </si>
  <si>
    <t>4888 Dean Martin Dr</t>
  </si>
  <si>
    <t>Steakhouses,Restaurants,Brazilian,Seafood</t>
  </si>
  <si>
    <t>osu1j_Lg8R9brpuMMn3a3A</t>
  </si>
  <si>
    <t>360 E Flamingo Rd</t>
  </si>
  <si>
    <t>Japanese,Restaurants,Sushi Bars,Salad</t>
  </si>
  <si>
    <t>7ibuDLfx8gEhESAufYIySw</t>
  </si>
  <si>
    <t>9770 S Maryland Pkwy, Ste 3</t>
  </si>
  <si>
    <t>The Greenhouse Tavern</t>
  </si>
  <si>
    <t>Breakfast &amp; Brunch,Gastropubs,American (New),Restaurants</t>
  </si>
  <si>
    <t>GIfZNMP0oIJCje_Xp0Bgrw</t>
  </si>
  <si>
    <t>2038 E 4th St</t>
  </si>
  <si>
    <t>Cabo Fish Taco</t>
  </si>
  <si>
    <t>T2tEMLpTeSMxLKpxwFdS3g</t>
  </si>
  <si>
    <t>3201 N Davidson St</t>
  </si>
  <si>
    <t>Cherryblossom Noodle Cafe</t>
  </si>
  <si>
    <t>Restaurants,Japanese,Sushi Bars,Ramen,Noodles,Asian Fusion,Italian</t>
  </si>
  <si>
    <t>fT6Uwl6abRQfiNgxre_qbg</t>
  </si>
  <si>
    <t>914 E Camelback Rd</t>
  </si>
  <si>
    <t>Battista's Hole In the Wall</t>
  </si>
  <si>
    <t>Nightlife,Italian,Wine Bars,Bars,Restaurants</t>
  </si>
  <si>
    <t>yNVcnSaMSrTmjJBMrHTy9w</t>
  </si>
  <si>
    <t>4041 Linq Ln</t>
  </si>
  <si>
    <t>Pink Taco</t>
  </si>
  <si>
    <t>d4qwVw4PcN-_2mK2o1Ro1g</t>
  </si>
  <si>
    <t>Sushi Kaya</t>
  </si>
  <si>
    <t>Restaurants,Salad,Japanese,Sushi Bars</t>
  </si>
  <si>
    <t>HQcel0uvg7N7KfhHJChfSQ</t>
  </si>
  <si>
    <t>4355 Spring Mountain Rd, Ste 101B</t>
  </si>
  <si>
    <t>Butters Pancakes &amp; CafÃ©</t>
  </si>
  <si>
    <t>American (Traditional),Cafes,Restaurants,Breakfast &amp; Brunch,Sandwiches</t>
  </si>
  <si>
    <t>Iq7NqQD-sESu3vr9iEGuTA</t>
  </si>
  <si>
    <t>8390 E Via De Ventura, Ste F-108</t>
  </si>
  <si>
    <t>John Mull's Meats &amp; Road Kill Grill</t>
  </si>
  <si>
    <t>Barbeque,Specialty Food,Food,Event Planning &amp; Services,Meat Shops,Restaurants,Butcher,Caterers</t>
  </si>
  <si>
    <t>CauQnqZ5eowyrr7oWF_p3Q</t>
  </si>
  <si>
    <t>3730 Thom Blvd</t>
  </si>
  <si>
    <t>-6tvduBzjLI1ISfs3F_qTg</t>
  </si>
  <si>
    <t>Postino Central</t>
  </si>
  <si>
    <t>Restaurants,Wine Bars,Bars,Nightlife,Breakfast &amp; Brunch,Italian</t>
  </si>
  <si>
    <t>FogTa-wmjhVnJCoTiaxvZA</t>
  </si>
  <si>
    <t>5144 N Central Ave</t>
  </si>
  <si>
    <t>Paradise Valley Burger Company</t>
  </si>
  <si>
    <t>Mexican,American (Traditional),Burgers,Restaurants</t>
  </si>
  <si>
    <t>7m1Oa1VYV98UUuo_6i0EZg</t>
  </si>
  <si>
    <t>4001 E Bell Rd</t>
  </si>
  <si>
    <t>Noodle Asia</t>
  </si>
  <si>
    <t>Asian Fusion,Noodles,Dim Sum,Chinese,Restaurants</t>
  </si>
  <si>
    <t>_j2EtQtgLuXGRBfbM5YwZA</t>
  </si>
  <si>
    <t>TCWMgOiV0PxQkWE1SyBIWQ</t>
  </si>
  <si>
    <t>HEXX kitchen + bar</t>
  </si>
  <si>
    <t>Desserts,Restaurants,Bars,American (New),Food,Cocktail Bars,Nightlife</t>
  </si>
  <si>
    <t>IWN2heYitkg-D4UdqfxcMA</t>
  </si>
  <si>
    <t>Leticia's Mexican Cocina</t>
  </si>
  <si>
    <t>pomGBqfbxcqPv14c3XH-ZQ</t>
  </si>
  <si>
    <t>7585 Norman Rockwell Ln, Bldg 1</t>
  </si>
  <si>
    <t>Windsor</t>
  </si>
  <si>
    <t>Beer,Wine &amp; Spirits,American (New),Food,Bars,Nightlife,Pubs,Restaurants,Breakfast &amp; Brunch</t>
  </si>
  <si>
    <t>cTJjTKz2huGZ-ElScC2pSw</t>
  </si>
  <si>
    <t>5223 N Central Ave</t>
  </si>
  <si>
    <t>Tupelo Honey</t>
  </si>
  <si>
    <t>Breakfast &amp; Brunch,Southern,Restaurants,American (New)</t>
  </si>
  <si>
    <t>WbJ1LRQdOuYYlRLyTkuuxw</t>
  </si>
  <si>
    <t>1820 South Blvd</t>
  </si>
  <si>
    <t>L'Atelier de JoÃ«l Robuchon</t>
  </si>
  <si>
    <t>mUdalYTuAtnZm2K9zoH27Q</t>
  </si>
  <si>
    <t>JJANGA Japanese Restaurant</t>
  </si>
  <si>
    <t>6tSvz_21BMo3a4GaItwa0g</t>
  </si>
  <si>
    <t>3650 S Decatur Blvd, Ste 31</t>
  </si>
  <si>
    <t>Vietnamese,Restaurants,Delicatessen,Sandwiches,Food,Asian Fusion</t>
  </si>
  <si>
    <t>N93EYZy9R0sdlEvubu94ig</t>
  </si>
  <si>
    <t>392 Queen Street W</t>
  </si>
  <si>
    <t>Gallagher's Steakhouse</t>
  </si>
  <si>
    <t>nnDLapJk1z2NJE0-XzwMlQ</t>
  </si>
  <si>
    <t>LVH - Las Vegas Hotel &amp; Casino</t>
  </si>
  <si>
    <t>Event Planning &amp; Services,Casinos,Hotels,Restaurants,Hotels &amp; Travel,Arts &amp; Entertainment</t>
  </si>
  <si>
    <t>LkMtMHVetws5_7QfRjPtlg</t>
  </si>
  <si>
    <t>Umiya Sushi</t>
  </si>
  <si>
    <t>q-zZgXKAQFLEgMp9ZNllgQ</t>
  </si>
  <si>
    <t>4465 W Flamingo Rd</t>
  </si>
  <si>
    <t>MIX</t>
  </si>
  <si>
    <t>American (New),Bars,French,Nightlife,Restaurants,Lounges</t>
  </si>
  <si>
    <t>Cr4ipI-tr-R8Q0NilkWNkA</t>
  </si>
  <si>
    <t>Mandalay Bay Resort &amp; Casino, 3950 Las Vegas Boulevard</t>
  </si>
  <si>
    <t>Javier's</t>
  </si>
  <si>
    <t>Xj7DIGRHEchJ-VVdISazQQ</t>
  </si>
  <si>
    <t>Vegan,Vegetarian,American (New),Salad,Restaurants</t>
  </si>
  <si>
    <t>XMMLRvV4IMxIGyc4H37LxA</t>
  </si>
  <si>
    <t>Hwaro</t>
  </si>
  <si>
    <t>Spring Valley</t>
  </si>
  <si>
    <t>Buffets,Restaurants,Korean,Barbeque</t>
  </si>
  <si>
    <t>GmdujALb1Nq2RHGr7jhCaA</t>
  </si>
  <si>
    <t>5030 Spring Mountain Rd</t>
  </si>
  <si>
    <t>Original Breakfast House</t>
  </si>
  <si>
    <t>Seafood,Restaurants,Burgers,Cafes,Breakfast &amp; Brunch</t>
  </si>
  <si>
    <t>E4JyAzB5_2quptwtemyhYA</t>
  </si>
  <si>
    <t>13623 N 32nd St</t>
  </si>
  <si>
    <t>CrÃªpe Expectations</t>
  </si>
  <si>
    <t>Creperies,Restaurants,Breakfast &amp; Brunch</t>
  </si>
  <si>
    <t>HgdFqAvK31fB9sgBdOzo9g</t>
  </si>
  <si>
    <t>9500 S Eastern Ave, Ste 150</t>
  </si>
  <si>
    <t>Kung Fu Tea</t>
  </si>
  <si>
    <t>Juice Bars &amp; Smoothies,Restaurants,Food,Coffee &amp; Tea,Bubble Tea,Taiwanese</t>
  </si>
  <si>
    <t>IZivKqtHyz4-ts8KsnvMrA</t>
  </si>
  <si>
    <t>Taco Guild</t>
  </si>
  <si>
    <t>Bars,Nightlife,Gastropubs,Restaurants,Cocktail Bars,Mexican,Tex-Mex</t>
  </si>
  <si>
    <t>3C5Z9homtzkWHouH2BHXYQ</t>
  </si>
  <si>
    <t>546 E Osborn Rd</t>
  </si>
  <si>
    <t>MGM Grand Buffet</t>
  </si>
  <si>
    <t>Buffets,American (Traditional),Restaurants</t>
  </si>
  <si>
    <t>Nine Fine Irishmen</t>
  </si>
  <si>
    <t>Irish,Arts &amp; Entertainment,Active Life,Restaurants,Music Venues,Nightlife,Pubs,Bars</t>
  </si>
  <si>
    <t>VR8QvH2g-jEG5EfMzA_G9w</t>
  </si>
  <si>
    <t>Max Brenner</t>
  </si>
  <si>
    <t>American (New),Desserts,Breakfast &amp; Brunch,Chocolatiers &amp; Shops,Food,Restaurants,Coffee &amp; Tea,Specialty Food</t>
  </si>
  <si>
    <t>w8RWhhuKxMiFCpvFvIQ3zg</t>
  </si>
  <si>
    <t>The Forum Shops at Caesars, 3500 Las Vegas Blvd</t>
  </si>
  <si>
    <t>Sage</t>
  </si>
  <si>
    <t>American (New),Mediterranean,Restaurants</t>
  </si>
  <si>
    <t>f9sU31meK0bqAD7922sCog</t>
  </si>
  <si>
    <t>3732 Las Vegas Blvd S</t>
  </si>
  <si>
    <t>Restaurants,British</t>
  </si>
  <si>
    <t>ohEnmKpF7i2_ujme1p_vUQ</t>
  </si>
  <si>
    <t>1941 W Guadalupe Rd, Ste 101</t>
  </si>
  <si>
    <t>Hula's Modern Tiki</t>
  </si>
  <si>
    <t>Restaurants,Hawaiian,Seafood,Caribbean</t>
  </si>
  <si>
    <t>J07TDs6qnTIaxm48EL1cKQ</t>
  </si>
  <si>
    <t>Capo's Italian Cuisine</t>
  </si>
  <si>
    <t>q3dJQtwZQrrurNT-1bNKgQ</t>
  </si>
  <si>
    <t>5675 W Sahara Ave</t>
  </si>
  <si>
    <t>Defalco's Italian Grocery</t>
  </si>
  <si>
    <t>Delis,Sandwiches,Restaurants,Italian</t>
  </si>
  <si>
    <t>r5PLDU-4mSbde5XekTXSCA</t>
  </si>
  <si>
    <t>2334 N Scottsdale Rd, Ste A133</t>
  </si>
  <si>
    <t>Au Pied de Cochon</t>
  </si>
  <si>
    <t>French,Restaurants,Canadian (New)</t>
  </si>
  <si>
    <t>cKdox2gt3L1Dbb7MpOPdWg</t>
  </si>
  <si>
    <t>536 Avenue Duluth E</t>
  </si>
  <si>
    <t>Vegetarian,Gluten-Free,Restaurants,Vegan</t>
  </si>
  <si>
    <t>5FIOXmUE3qMviX9GafGH-Q</t>
  </si>
  <si>
    <t>2240 N Scottsdale Rd</t>
  </si>
  <si>
    <t>SW Steakhouse</t>
  </si>
  <si>
    <t>L_ZLtfHvfzfoNVQ0-okTXg</t>
  </si>
  <si>
    <t>Bayside Buffet at Mandalay Bay</t>
  </si>
  <si>
    <t>Arts &amp; Entertainment,Casinos,Restaurants,Buffets,American (Traditional)</t>
  </si>
  <si>
    <t>PgJgpW4TKQ8IoALH2Yq-zA</t>
  </si>
  <si>
    <t>Fleur by Hubert Keller</t>
  </si>
  <si>
    <t>American (New),Tapas/Small Plates,Restaurants,French</t>
  </si>
  <si>
    <t>YuiM5VKscO8rS1EX7f19_g</t>
  </si>
  <si>
    <t>Tuscan,Italian,Nightlife,Pizza,Restaurants,Cocktail Bars,Gluten-Free,Bars</t>
  </si>
  <si>
    <t>UYh1N1xQhOh-a7nX92xPzQ</t>
  </si>
  <si>
    <t>6653 Las Vegas Blvd</t>
  </si>
  <si>
    <t>Baguette Cafe</t>
  </si>
  <si>
    <t>Delis,Food,Sandwiches,Breakfast &amp; Brunch,Restaurants,Cafes,Coffee &amp; Tea,French,Vegan</t>
  </si>
  <si>
    <t>hIUKufhwR6Ifn7bi0-phLA</t>
  </si>
  <si>
    <t>8359 W Sunset Rd, Ste 100</t>
  </si>
  <si>
    <t>OHSO Brewery- Arcadia</t>
  </si>
  <si>
    <t>Food,American (Traditional),American (New),Restaurants,Breakfast &amp; Brunch,Breweries,Gluten-Free</t>
  </si>
  <si>
    <t>mnwRtuVQEsIUomBchu0gwg</t>
  </si>
  <si>
    <t>4900 E Indian School Rd</t>
  </si>
  <si>
    <t>Sakana</t>
  </si>
  <si>
    <t>7sb2FYLS2sejZKxRYF9mtg</t>
  </si>
  <si>
    <t>3949 S Maryland Pkwy</t>
  </si>
  <si>
    <t>District One Kitchen &amp; Bar</t>
  </si>
  <si>
    <t>Restaurants,Bars,Asian Fusion,Dive Bars,Sports Bars,Nightlife,Vietnamese,Seafood</t>
  </si>
  <si>
    <t>Ec9CBmL3285XkeHaNp-bSQ</t>
  </si>
  <si>
    <t>3400 S Jones Blvd, Ste 8</t>
  </si>
  <si>
    <t>JINYA Ramen Bar</t>
  </si>
  <si>
    <t>Restaurants,Ramen,Japanese,Soup</t>
  </si>
  <si>
    <t>gx2yPrOJSwF1ApJYdGBWIw</t>
  </si>
  <si>
    <t>4860 W Flamingo Rd</t>
  </si>
  <si>
    <t>Chayo Mexican Kitchen + Tequila Bar</t>
  </si>
  <si>
    <t>Mexican,Breakfast &amp; Brunch,Restaurants,Bars,Local Flavor,Nightlife</t>
  </si>
  <si>
    <t>oXoVJ0xKv82cBo9U6oEjlQ</t>
  </si>
  <si>
    <t>3545 S Las Vegas Blvd</t>
  </si>
  <si>
    <t>Sandwiches,Breakfast &amp; Brunch,Coffee &amp; Tea,Restaurants,Food</t>
  </si>
  <si>
    <t>utIA0LyQmwP-9DRyxUe6qQ</t>
  </si>
  <si>
    <t>2045 E Camelback Rd, Ste A17, Town and Country</t>
  </si>
  <si>
    <t>Brew Tea Bar</t>
  </si>
  <si>
    <t>Bubble Tea,Desserts,Tea Rooms,Cafes,Restaurants,Food</t>
  </si>
  <si>
    <t>IhNASEZ3XnBHmuuVnWdIwA</t>
  </si>
  <si>
    <t>7380 S Rainbow Blvd, Ste 101</t>
  </si>
  <si>
    <t>Spago by Wolfgang Puck</t>
  </si>
  <si>
    <t>American (Traditional),American (New),Restaurants,Pizza</t>
  </si>
  <si>
    <t>LwQB9H3jZ9wTk24Lr-AnZQ</t>
  </si>
  <si>
    <t>The Forum Shops At Caesars, 3500 Las Vegas Blvd S, Ste G1</t>
  </si>
  <si>
    <t>Bouchon Bakery at the Venetian Casino</t>
  </si>
  <si>
    <t>Specialty Food,French,Bakeries,Restaurants,Macarons,Desserts,Food</t>
  </si>
  <si>
    <t>aT_SsfZ6GQgJGyuIv1Hapw</t>
  </si>
  <si>
    <t>3355 Las Vegas Blvd S, Ste 10101, The Venetian Resort Hotel &amp; Casino</t>
  </si>
  <si>
    <t>Lounges,Nightlife,Restaurants,Bars,Japanese,Sushi Bars</t>
  </si>
  <si>
    <t>gBfPyzPRmeOaj3SdcIj0Rw</t>
  </si>
  <si>
    <t>Forum Shops Caesar's Palace, 3500 Las Vegas Blvd S, Ste T18</t>
  </si>
  <si>
    <t>Asian Fusion,American (New),Wine Bars,Restaurants,Burgers,Bars,Nightlife</t>
  </si>
  <si>
    <t>ZibmYdOPKLlqDM9oR6xzOA</t>
  </si>
  <si>
    <t>9410 W Sahara Ave, Ste 150</t>
  </si>
  <si>
    <t>Restaurants,Nightlife,Sandwiches,Bars,American (New),Sports Bars</t>
  </si>
  <si>
    <t>lKom12WnYEjH5FFemK3M1Q</t>
  </si>
  <si>
    <t>46 18th St</t>
  </si>
  <si>
    <t>DW Bistro</t>
  </si>
  <si>
    <t>American (New),Restaurants,Nightlife,American (Traditional),Caribbean,Bars,New Mexican Cuisine,Cocktail Bars</t>
  </si>
  <si>
    <t>qqs7LP4TXAoOrSlaKRfz3A</t>
  </si>
  <si>
    <t>9275 W Russell Rd, Ste 190</t>
  </si>
  <si>
    <t>The Parlor</t>
  </si>
  <si>
    <t>Italian,Sandwiches,Restaurants,Salad,Pizza</t>
  </si>
  <si>
    <t>k1QpHAkzKTrFYfk6u--VgQ</t>
  </si>
  <si>
    <t>1916 E Camelback Rd</t>
  </si>
  <si>
    <t>Grand Lux Cafe</t>
  </si>
  <si>
    <t>Desserts,Restaurants,Barbeque,American (New),Seafood,Food,American (Traditional)</t>
  </si>
  <si>
    <t>fHM09_y3QX3n4a_bIFbk_w</t>
  </si>
  <si>
    <t>{u'dessert': False, u'latenight': True, u'lunch': True, u'dinner': True, u'brunch': True, u'breakfast': True}</t>
  </si>
  <si>
    <t>3327 Las Vegas Blvd S, Ste 1580</t>
  </si>
  <si>
    <t>Herbs &amp; Rye</t>
  </si>
  <si>
    <t>Bars,Italian,Nightlife,Cocktail Bars,Steakhouses,Restaurants,Tapas Bars</t>
  </si>
  <si>
    <t>SAIrNOB4PtDA4gziNCucwg</t>
  </si>
  <si>
    <t>3713 W Sahara Ave</t>
  </si>
  <si>
    <t>Mediterranean,Restaurants,American (New),Nightlife,Bars,Lounges</t>
  </si>
  <si>
    <t>PVTfzxu7of57zo1jZwEzkg</t>
  </si>
  <si>
    <t>3815 N Central Ave</t>
  </si>
  <si>
    <t>StripSteak</t>
  </si>
  <si>
    <t>Restaurants,Steakhouses,American (New),Cheesesteaks</t>
  </si>
  <si>
    <t>pKk7jCFIm96qDdk0laVT2w</t>
  </si>
  <si>
    <t>SanTan Brewing Company</t>
  </si>
  <si>
    <t>Breweries,Breakfast &amp; Brunch,Latin American,Bars,Food,Nightlife,Wine Bars,Burgers,Pizza,Restaurants,Pubs,American (Traditional),American (New)</t>
  </si>
  <si>
    <t>mD7zqv7Y3kvsa_p_MtTayg</t>
  </si>
  <si>
    <t>8 S San Marcos Pl</t>
  </si>
  <si>
    <t>Island Flavor</t>
  </si>
  <si>
    <t>Restaurants,Caterers,Event Planning &amp; Services,Hawaiian</t>
  </si>
  <si>
    <t>uW6UHfONAmm8QttPkbMewQ</t>
  </si>
  <si>
    <t>BLT Burger</t>
  </si>
  <si>
    <t>YhCAJ8acd1X7GkCHPhD8Xw</t>
  </si>
  <si>
    <t>Cabo Wabo Cantina</t>
  </si>
  <si>
    <t>Music Venues,Nightlife,Restaurants,Bars,Arts &amp; Entertainment,Mexican</t>
  </si>
  <si>
    <t>Jt28TYWanzKrJYYr0Tf1MQ</t>
  </si>
  <si>
    <t>BabyStacks Cafe</t>
  </si>
  <si>
    <t>vl2IZrNJEA8npSjqXbdwxw</t>
  </si>
  <si>
    <t>2400 N Buffalo Dr, Ste 145</t>
  </si>
  <si>
    <t>Gaq3S9lmjXVcuDCZ8ulppw</t>
  </si>
  <si>
    <t>7775 S Rainbow Blvd, Ste 145</t>
  </si>
  <si>
    <t>Pappadeaux Seafood Kitchen</t>
  </si>
  <si>
    <t>whAwdYVty-jSNRhrYT2zHA</t>
  </si>
  <si>
    <t>11051 N Black Canyon Hwy</t>
  </si>
  <si>
    <t>Buddy V's Ristorante</t>
  </si>
  <si>
    <t>Restaurants,American (Traditional),Italian</t>
  </si>
  <si>
    <t>nUpz0YiBsOK7ff9k3vUJ3A</t>
  </si>
  <si>
    <t>3327 S Las Vegas Blvd</t>
  </si>
  <si>
    <t>Juan's Flaming Fajitas &amp; Cantina</t>
  </si>
  <si>
    <t>SVGApDPNdpFlEjwRQThCxA</t>
  </si>
  <si>
    <t>9640 W Tropicana, Ste 101</t>
  </si>
  <si>
    <t>Jaleo</t>
  </si>
  <si>
    <t>Tapas/Small Plates,Spanish,American (New),Restaurants</t>
  </si>
  <si>
    <t>K0j_Znzin0jShXVnpvW86A</t>
  </si>
  <si>
    <t>Mount Everest India's Cuisine</t>
  </si>
  <si>
    <t>gTlDDzDEHyDQ6iwjNhpI6A</t>
  </si>
  <si>
    <t>3641 W Sahara Ave</t>
  </si>
  <si>
    <t>Gaucho Parrilla Argentina</t>
  </si>
  <si>
    <t>Latin American,Seafood,Restaurants,Argentine</t>
  </si>
  <si>
    <t>u4sTiCzVeIHZY8OlaL346Q</t>
  </si>
  <si>
    <t>1601 Penn Ave</t>
  </si>
  <si>
    <t>Diablo's Cantina</t>
  </si>
  <si>
    <t>Restaurants,Mexican,Bars,Nightlife</t>
  </si>
  <si>
    <t>0AQnRQw34IQW9-1gJkYnMA</t>
  </si>
  <si>
    <t>KINKA IZAKAYA ORIGINAL</t>
  </si>
  <si>
    <t>Pubs,Japanese,Restaurants,Bars,Nightlife,Tapas Bars,Tapas/Small Plates</t>
  </si>
  <si>
    <t>RtUvSWO_UZ8V3Wpj0n077w</t>
  </si>
  <si>
    <t>398 Church St</t>
  </si>
  <si>
    <t>Rise &amp; Shine - A Steak &amp; Egg Place</t>
  </si>
  <si>
    <t>Restaurants,American (Traditional),Food,Breakfast &amp; Brunch,Grocery,Steakhouses</t>
  </si>
  <si>
    <t>C9ImzBi5fn742ZcAYDww2A</t>
  </si>
  <si>
    <t>Food,Restaurants,Smokehouse,Barbeque,Pizza</t>
  </si>
  <si>
    <t>RVQE2Z2uky4c0-njFQO66g</t>
  </si>
  <si>
    <t>1401 Central Ave</t>
  </si>
  <si>
    <t>IsoLzudHC50oJLiEWpwV-w</t>
  </si>
  <si>
    <t>5040 N 40th St</t>
  </si>
  <si>
    <t>Tom's Urban</t>
  </si>
  <si>
    <t>Nightlife,Gastropubs,Restaurants,Bars,Sports Bars,American (New)</t>
  </si>
  <si>
    <t>uuGL8diLlHfeUeFuod3F-w</t>
  </si>
  <si>
    <t>Honey Salt</t>
  </si>
  <si>
    <t>IMLrj2klosTFvPRLv56cng</t>
  </si>
  <si>
    <t>1031 S Rampart Blvd</t>
  </si>
  <si>
    <t>sNVGdeOPeitJ3OWUQBINzQ</t>
  </si>
  <si>
    <t>4135 S Buffalo Dr, Ste 101</t>
  </si>
  <si>
    <t>Ramen Sora</t>
  </si>
  <si>
    <t>4k3RlMAMd46DZ_JyZU0lMg</t>
  </si>
  <si>
    <t>4490 Spring Mountain Rd</t>
  </si>
  <si>
    <t>Vegetarian,Music Venues,American (New),Restaurants,Nightlife,Event Planning &amp; Services,Bars,Venues &amp; Event Spaces,Arts &amp; Entertainment</t>
  </si>
  <si>
    <t>C8D_GU9cDDjbOJfCaGXxDQ</t>
  </si>
  <si>
    <t>7135 E Camelback Rd, Ste 125</t>
  </si>
  <si>
    <t>Top of the World</t>
  </si>
  <si>
    <t>Steakhouses,Nightlife,Bars,Diners,Restaurants,Seafood,American (Traditional)</t>
  </si>
  <si>
    <t>R_ZlcX46pPdjhjmfd043LA</t>
  </si>
  <si>
    <t>Scarpetta</t>
  </si>
  <si>
    <t>0NmTwqYEQiKErDv4a55obg</t>
  </si>
  <si>
    <t>Mr. Mamas</t>
  </si>
  <si>
    <t>Sandwiches,Restaurants,Breakfast &amp; Brunch,American (Traditional)</t>
  </si>
  <si>
    <t>jWv5GUtEp30OD5L5C8c2DQ</t>
  </si>
  <si>
    <t>5580 S Decatur Blvd, Ste 112</t>
  </si>
  <si>
    <t>Liberty Market</t>
  </si>
  <si>
    <t>Coffee &amp; Tea,Food,Restaurants,American (New),Local Flavor,Breakfast &amp; Brunch</t>
  </si>
  <si>
    <t>3N9U549Zse8UP-MwKZAjAQ</t>
  </si>
  <si>
    <t>230 N Gilbert Rd</t>
  </si>
  <si>
    <t>PXShA3JZMXr2mEH3on5clw</t>
  </si>
  <si>
    <t>2490 E Sunset Rd</t>
  </si>
  <si>
    <t>Asian Fusion,Restaurants,Korean,Mexican</t>
  </si>
  <si>
    <t>zdE82PiD6wquvjYLyhOJNA</t>
  </si>
  <si>
    <t>633 N Decatur Blvd, Ste H</t>
  </si>
  <si>
    <t>Wine Bars,Beer Bar,Restaurants,Sports Bars,Asian Fusion,Cocktail Bars,Bars,American (Traditional),Vegetarian,American (New),Seafood,Nightlife,Steakhouses</t>
  </si>
  <si>
    <t>A5Rkh7UymKm0_Rxm9K2PJw</t>
  </si>
  <si>
    <t>6593 Las Vegas Blvd S</t>
  </si>
  <si>
    <t>Jean Philippe Patisserie</t>
  </si>
  <si>
    <t>Cafes,Restaurants,Coffee &amp; Tea,Food,Desserts</t>
  </si>
  <si>
    <t>UUGoM4q4i8rK2CBRS0xDAw</t>
  </si>
  <si>
    <t>Viva Las Arepas</t>
  </si>
  <si>
    <t>Restaurants,Venezuelan,Food Stands,Latin American</t>
  </si>
  <si>
    <t>EnCIojgP5KTr1leaysFE3A</t>
  </si>
  <si>
    <t>1616 S Las Vegas Blvd, Ste 120</t>
  </si>
  <si>
    <t>Khao San Road</t>
  </si>
  <si>
    <t>aLcFhMe6DDJ430zelCpd2A</t>
  </si>
  <si>
    <t>326 Adelaide St W</t>
  </si>
  <si>
    <t>Nora's Italian Cuisine</t>
  </si>
  <si>
    <t>Bars,Cocktail Bars,Venues &amp; Event Spaces,Wine Bars,Event Planning &amp; Services,Nightlife,Restaurants,Pizza,Italian</t>
  </si>
  <si>
    <t>pHJu8tj3sI8eC5aIHLFEfQ</t>
  </si>
  <si>
    <t>5780 W Flamingo Rd</t>
  </si>
  <si>
    <t>Postino Arcadia</t>
  </si>
  <si>
    <t>Wine Bars,Bars,Nightlife,Restaurants,Breakfast &amp; Brunch,Italian</t>
  </si>
  <si>
    <t>u-SJ5QUwrNquL9VnXwl8cg</t>
  </si>
  <si>
    <t>3939 E Campbell Ave</t>
  </si>
  <si>
    <t>Barrio CafÃ©</t>
  </si>
  <si>
    <t>Restaurants,Breakfast &amp; Brunch,Sandwiches,Mexican,Cafes</t>
  </si>
  <si>
    <t>eS29S_06lvsDW04wVrIVxg</t>
  </si>
  <si>
    <t>2814 N 16th St</t>
  </si>
  <si>
    <t>Nightlife,Italian,Bars,Restaurants</t>
  </si>
  <si>
    <t>LFs5jyYdXlzi0SpAYi1eSA</t>
  </si>
  <si>
    <t>Restaurants,Seafood,American (Traditional),Steakhouses</t>
  </si>
  <si>
    <t>GI-CAiZ_Gg3h21PwrANB4Q</t>
  </si>
  <si>
    <t>IT_4EEIbv6Ox1jBRMyE7pg</t>
  </si>
  <si>
    <t>3925 Paradise Rd</t>
  </si>
  <si>
    <t>CUT by Wolfgang Puck</t>
  </si>
  <si>
    <t>Restaurants,Lounges,Bars,Steakhouses,Nightlife</t>
  </si>
  <si>
    <t>J4CATH00YZrq8Bne2S4_cw</t>
  </si>
  <si>
    <t>Cravings Buffet</t>
  </si>
  <si>
    <t>American (New),Restaurants,Buffets,American (Traditional)</t>
  </si>
  <si>
    <t>OVTZNSkSfbl3gVB9XQIJfw</t>
  </si>
  <si>
    <t>Carnevino</t>
  </si>
  <si>
    <t>Wine Bars,Nightlife,Restaurants,Steakhouses,Bars,Italian</t>
  </si>
  <si>
    <t>7fxebHYUwIF6CakxSr70iQ</t>
  </si>
  <si>
    <t>Little Miss BBQ</t>
  </si>
  <si>
    <t>Xg5qEQiB-7L6kGJ5F4K3bQ</t>
  </si>
  <si>
    <t>4301 E University Dr</t>
  </si>
  <si>
    <t>Soho Japanese Restaurant</t>
  </si>
  <si>
    <t>Sushi Bars,Japanese,Asian Fusion,Restaurants</t>
  </si>
  <si>
    <t>A-uZAD4zP3rRxb44WUGV5w</t>
  </si>
  <si>
    <t>7377 S Jones Blvd, Ste 116</t>
  </si>
  <si>
    <t>Raku</t>
  </si>
  <si>
    <t>Japanese,Seafood,Food,Desserts,Restaurants</t>
  </si>
  <si>
    <t>sqRX-XLlhx4rs2c1TpBf8A</t>
  </si>
  <si>
    <t>5030 Spring Mountain Rd, Ste 2</t>
  </si>
  <si>
    <t>STK Las Vegas</t>
  </si>
  <si>
    <t>Cocktail Bars,Bars,Steakhouses,American (New),Restaurants,Nightlife</t>
  </si>
  <si>
    <t>bpRo8L8dkhgbJhdIKa9mwA</t>
  </si>
  <si>
    <t>La Banquise</t>
  </si>
  <si>
    <t>Restaurants,Diners,Poutineries</t>
  </si>
  <si>
    <t>5T6kFKFycym_GkhgOiysIw</t>
  </si>
  <si>
    <t>994 Rue Rachel E</t>
  </si>
  <si>
    <t>The Cowfish Sushi Burger Bar</t>
  </si>
  <si>
    <t>Asian Fusion,Restaurants,Sushi Bars,Burgers</t>
  </si>
  <si>
    <t>RAh9WCQAuocM7hYM5_6tnw</t>
  </si>
  <si>
    <t>4310 Sharon Rd, Ste X05</t>
  </si>
  <si>
    <t>HofbrÃ¤uhaus Las Vegas</t>
  </si>
  <si>
    <t>Bars,German,Beer Garden,Beer Bar,Nightlife,Beer,Wine &amp; Spirits,Restaurants,Food</t>
  </si>
  <si>
    <t>cJWbbvGmyhFiBpG_5hf5LA</t>
  </si>
  <si>
    <t>4510 Paradise Rd</t>
  </si>
  <si>
    <t>Bakeries,Desserts,Restaurants,Chocolatiers &amp; Shops,Specialty Food,Food</t>
  </si>
  <si>
    <t>H8qpFitIesth86zqR4cwYg</t>
  </si>
  <si>
    <t>Le Thai</t>
  </si>
  <si>
    <t>Restaurants,Nightlife,Beer Gardens,Thai</t>
  </si>
  <si>
    <t>523 Fremont St</t>
  </si>
  <si>
    <t>AmÃ©lie's French Bakery</t>
  </si>
  <si>
    <t>Food,Coffee &amp; Tea,Bakeries,Restaurants,Breakfast &amp; Brunch,Cafes</t>
  </si>
  <si>
    <t>gG9z6zr_49LocyCTvSFg0w</t>
  </si>
  <si>
    <t>2424 N Davidson St, Ste 102</t>
  </si>
  <si>
    <t>Pai Northern Thai Kitchen</t>
  </si>
  <si>
    <t>Thai,Food,Ethnic Food,Specialty Food,Restaurants</t>
  </si>
  <si>
    <t>r_BrIgzYcwo1NAuG9dLbpg</t>
  </si>
  <si>
    <t>18 Duncan Street</t>
  </si>
  <si>
    <t>Asian Fusion,Szechuan,Restaurants,Chinese,Mexican</t>
  </si>
  <si>
    <t>cHdJXLlKNWixBXpDwEGb_A</t>
  </si>
  <si>
    <t>15414 N 19th Ave, Ste K</t>
  </si>
  <si>
    <t>TACOS EL GORDO</t>
  </si>
  <si>
    <t>CiYLq33nAyghFkUR15pP-Q</t>
  </si>
  <si>
    <t>1724 E Charleston Blvd</t>
  </si>
  <si>
    <t>Hooters Casino Hotel</t>
  </si>
  <si>
    <t>Chicken Wings,Casinos,American (New),Arts &amp; Entertainment,American (Traditional),Bars,Restaurants,Nightlife,Hotels,Event Planning &amp; Services,Hotels &amp; Travel</t>
  </si>
  <si>
    <t>4GXII-GU7S0ZyU6ElkhscQ</t>
  </si>
  <si>
    <t>American (New),American (Traditional),Seafood,Nightlife,Burgers,Arts &amp; Entertainment,Bars,African,Music Venues,Restaurants</t>
  </si>
  <si>
    <t>rTS8LsUmNIiXsXydE49tPA</t>
  </si>
  <si>
    <t>St. Francis Restaurant</t>
  </si>
  <si>
    <t>Restaurants,Salad,Desserts,American (New),Food</t>
  </si>
  <si>
    <t>z6-reuC5BYf_Rth9gMBfgQ</t>
  </si>
  <si>
    <t>111 E Camelback Rd</t>
  </si>
  <si>
    <t>Mr Mamas</t>
  </si>
  <si>
    <t>Burgers,American (Traditional),Sandwiches,Breakfast &amp; Brunch,Restaurants</t>
  </si>
  <si>
    <t>mDR12Hafvr84ctpsV6YLag</t>
  </si>
  <si>
    <t>5693 S Jones Blvd, Ste 106</t>
  </si>
  <si>
    <t>Tapas/Small Plates,Spanish,Restaurants,Tapas Bars</t>
  </si>
  <si>
    <t>kRgAf6j2y1eR0wOFdzFAuw</t>
  </si>
  <si>
    <t>3824 Paradise Rd</t>
  </si>
  <si>
    <t>Tapas Bars,Restaurants,Tapas/Small Plates</t>
  </si>
  <si>
    <t>5shgJB7a-2_gdnzc0gsOtg</t>
  </si>
  <si>
    <t>China Poblano</t>
  </si>
  <si>
    <t>Chinese,Restaurants,Mexican,Asian Fusion</t>
  </si>
  <si>
    <t>GJ_bXUPv672YwNg4TneJog</t>
  </si>
  <si>
    <t>TAO Asian Bistro</t>
  </si>
  <si>
    <t>Restaurants,Nightlife,Lounges,Asian Fusion,Bars</t>
  </si>
  <si>
    <t>fQt4D34vcJNtEf8Q4zte3w</t>
  </si>
  <si>
    <t>The Venetian, 3355 S Las Vegas Blvd</t>
  </si>
  <si>
    <t>Breakfast &amp; Brunch,Tapas/Small Plates,Mexican,Restaurants</t>
  </si>
  <si>
    <t>d_L-rfS1vT3JMzgCUGtiow</t>
  </si>
  <si>
    <t>Todd English P.U.B.</t>
  </si>
  <si>
    <t>Beer,Wine &amp; Spirits,British,Gastropubs,Restaurants,Food,Bars,Nightlife</t>
  </si>
  <si>
    <t>dn_ipqbm7_jUz5X3rDez_A</t>
  </si>
  <si>
    <t>Ichiza</t>
  </si>
  <si>
    <t>j5nPiTwWEFr-VsePew7Sjg</t>
  </si>
  <si>
    <t>Meat &amp; Potatoes</t>
  </si>
  <si>
    <t>Food,Meat Shops,Restaurants,Steakhouses,Specialty Food,Gastropubs,American (New)</t>
  </si>
  <si>
    <t>JLbgvGM4FXh9zNP4O5ZWjQ</t>
  </si>
  <si>
    <t>649 Penn Ave</t>
  </si>
  <si>
    <t>The Old Fashioned</t>
  </si>
  <si>
    <t>Restaurants,Salad,German,American (New),Breakfast &amp; Brunch,Steakhouses,Beer,Wine &amp; Spirits,Food,Bars,American (Traditional),Nightlife</t>
  </si>
  <si>
    <t>RJNAeNA-209sctUO0dmwuA</t>
  </si>
  <si>
    <t>23 N Pinckney St</t>
  </si>
  <si>
    <t>The Arrogant Butcher</t>
  </si>
  <si>
    <t>Burgers,Seafood,Bars,Event Planning &amp; Services,Nightlife,Restaurants,American (New),Gastropubs,Venues &amp; Event Spaces,Steakhouses,American (Traditional)</t>
  </si>
  <si>
    <t>yNPh5SO-7wr8HPpVCDPbXQ</t>
  </si>
  <si>
    <t>2 E Jefferson St, Ste 150</t>
  </si>
  <si>
    <t>Carnival World Buffet</t>
  </si>
  <si>
    <t>Buffets,Food,Breakfast &amp; Brunch,Restaurants</t>
  </si>
  <si>
    <t>FLMxWQO-ckCQmGZhU9OQgw</t>
  </si>
  <si>
    <t>El Dorado Cantina</t>
  </si>
  <si>
    <t>Mexican,Lounges,Nightlife,Bars,Restaurants</t>
  </si>
  <si>
    <t>JDZ6_yycNQFTpUZzLIKHUg</t>
  </si>
  <si>
    <t>3025 Sammy Davis Jr Dr</t>
  </si>
  <si>
    <t>Wolfgang Puck Bar &amp; Grill Las Vegas</t>
  </si>
  <si>
    <t>Nightlife,Salad,Restaurants,Pizza,American (New),Sandwiches,Bars</t>
  </si>
  <si>
    <t>N0apJkxIem2E8irTBRKnHw</t>
  </si>
  <si>
    <t>Delmonico Steakhouse</t>
  </si>
  <si>
    <t>Steakhouses,Cajun/Creole,Restaurants</t>
  </si>
  <si>
    <t>--9e1ONYQuAa-CB_Rrw7Tw</t>
  </si>
  <si>
    <t>L2p0vO3fsS2LC6hhQo3CzA</t>
  </si>
  <si>
    <t>825 N 1st St</t>
  </si>
  <si>
    <t>Olive &amp; Ivy</t>
  </si>
  <si>
    <t>Restaurants,American (Traditional),Venues &amp; Event Spaces,Event Planning &amp; Services,Mediterranean,American (New),Breakfast &amp; Brunch</t>
  </si>
  <si>
    <t>wUKzaS1MHg94RGM6z8u9mw</t>
  </si>
  <si>
    <t>7135 E Camelback Rd, Ste 195</t>
  </si>
  <si>
    <t>Waffles,Restaurants,Soul Food,Southern</t>
  </si>
  <si>
    <t>YPavuOh2XsnRbLfl0DH2lQ</t>
  </si>
  <si>
    <t>1220 S Central Ave</t>
  </si>
  <si>
    <t>Carson Kitchen</t>
  </si>
  <si>
    <t>Gastropubs,Burgers,Desserts,Vegan,Food,Seafood,Comfort Food,Restaurants,American (New),Tapas/Small Plates,Salad</t>
  </si>
  <si>
    <t>2iTsRqUsPGRH1li1WVRvKQ</t>
  </si>
  <si>
    <t>124 S 6th St, Ste 100</t>
  </si>
  <si>
    <t>LAVO Italian Restaurant &amp; Lounge</t>
  </si>
  <si>
    <t>Lounges,Bars,Restaurants,Breakfast &amp; Brunch,Italian,Dance Clubs,Nightlife</t>
  </si>
  <si>
    <t>VsewHMsfj1Mgsl2i_hio7w</t>
  </si>
  <si>
    <t>The Palazzo, 3255 S Las Vegas Blvd</t>
  </si>
  <si>
    <t>Eiffel Tower</t>
  </si>
  <si>
    <t>Steakhouses,French,Restaurants,Cocktail Bars,Bars,Nightlife</t>
  </si>
  <si>
    <t>xVEtGucSRLk5pxxN0t4i6g</t>
  </si>
  <si>
    <t>British,Nightlife,Bars,Pubs,Restaurants</t>
  </si>
  <si>
    <t>wl0QZqAzr1DelslQ02JGCQ</t>
  </si>
  <si>
    <t>Cajun/Creole,Restaurants,American (Traditional),Seafood</t>
  </si>
  <si>
    <t>UNI1agsPX2k3eJSJVB91nw</t>
  </si>
  <si>
    <t>4810 Spring Mountain Rd, Ste C &amp; D</t>
  </si>
  <si>
    <t>Citizen Public House</t>
  </si>
  <si>
    <t>Salad,Cocktail Bars,Nightlife,Bars,American (New),Gastropubs,Restaurants</t>
  </si>
  <si>
    <t>d10IxZPirVJlOSpdRZJczA</t>
  </si>
  <si>
    <t>7111 E 5th Ave, Ste E</t>
  </si>
  <si>
    <t>Gen Korean BBQ House</t>
  </si>
  <si>
    <t>eLFfWcdb7VkqNyTONksHiQ</t>
  </si>
  <si>
    <t>1300 W Sunset Rd, Ste 2920</t>
  </si>
  <si>
    <t>Julian Serrano Tapas</t>
  </si>
  <si>
    <t>Tapas Bars,Restaurants,Spanish</t>
  </si>
  <si>
    <t>_w5hBpkjHs5_Hv3pLeHtIw</t>
  </si>
  <si>
    <t>Bars,Mexican,Vegan,Breakfast &amp; Brunch,Cafes,Vegetarian,Nightlife,Restaurants</t>
  </si>
  <si>
    <t>frCxZS7lPhEnQRJ3UY6m7A</t>
  </si>
  <si>
    <t>1919 N 16th St</t>
  </si>
  <si>
    <t>The Mission Old Town</t>
  </si>
  <si>
    <t>Restaurants,Bars,Mexican,Latin American,Nightlife</t>
  </si>
  <si>
    <t>K-uQkfSUTwu5LIwPB4b_vg</t>
  </si>
  <si>
    <t>3815 N Brown Ave</t>
  </si>
  <si>
    <t>Hakkasan Nightclub</t>
  </si>
  <si>
    <t>Dance Clubs,Cantonese,Chinese,Lounges,Nightlife,Bars,Restaurants</t>
  </si>
  <si>
    <t>X8c23dur0ll2D9XTu-I8Qg</t>
  </si>
  <si>
    <t>Mgm Grand Hotel And Casino, 3799 Las Vegas Blvd S</t>
  </si>
  <si>
    <t>Joe's Farm Grill</t>
  </si>
  <si>
    <t>Pizza,Salad,American (Traditional),Restaurants,Local Flavor,Italian</t>
  </si>
  <si>
    <t>0FUtlsQrJI7LhqDPxLumEw</t>
  </si>
  <si>
    <t>3000 E Ray Rd, Bldg 1</t>
  </si>
  <si>
    <t>Delis,Food,Breakfast &amp; Brunch,American (New),American (Traditional),Food Delivery Services,Juice Bars &amp; Smoothies,Restaurants</t>
  </si>
  <si>
    <t>3BCsAgo_1i4xMuTyLKMLRQ</t>
  </si>
  <si>
    <t>6261 Dean Martin Dr</t>
  </si>
  <si>
    <t>Rehab Burger Therapy</t>
  </si>
  <si>
    <t>American (New),Restaurants,Bars,Burgers,Nightlife,Sandwiches</t>
  </si>
  <si>
    <t>3l54GTr8-E3XPbIxnF_sAA</t>
  </si>
  <si>
    <t>7210 E 2nd St</t>
  </si>
  <si>
    <t>Cibo</t>
  </si>
  <si>
    <t>9a3DrZvpYxVs3k_qwlCNSw</t>
  </si>
  <si>
    <t>603 N 5th Ave</t>
  </si>
  <si>
    <t>Sushi House Goyemon</t>
  </si>
  <si>
    <t>JyxHvtj-syke7m9rbza7mA</t>
  </si>
  <si>
    <t>5255 S Decatur Blvd, Ste118</t>
  </si>
  <si>
    <t>3GEEy7RP6e4bT4LAiWFMFQ</t>
  </si>
  <si>
    <t>201 N 3rd St</t>
  </si>
  <si>
    <t>Spice Market Buffet</t>
  </si>
  <si>
    <t>Fi-2ruy5x600SX4avnrFuA</t>
  </si>
  <si>
    <t>ugLqbAvBdRDc-gS4hpslXw</t>
  </si>
  <si>
    <t>1350 E Flamingo Rd, Ste 18</t>
  </si>
  <si>
    <t>Echo &amp; Rig</t>
  </si>
  <si>
    <t>igHYkXZMLAc9UdV5VnR_AA</t>
  </si>
  <si>
    <t>440 S Rampart Blvd</t>
  </si>
  <si>
    <t>Olives</t>
  </si>
  <si>
    <t>Bars,Nightlife,Mediterranean,Restaurants,American (New)</t>
  </si>
  <si>
    <t>QJR4qBUHegWEozSQrGmBPw</t>
  </si>
  <si>
    <t>Lux Central</t>
  </si>
  <si>
    <t>Food,American (New),Restaurants,Bakeries,Breakfast &amp; Brunch,Coffee &amp; Tea,Bars,Nightlife</t>
  </si>
  <si>
    <t>OgJ0KxwJcJ9R5bUK0ixCbg</t>
  </si>
  <si>
    <t>4400 N Central Ave</t>
  </si>
  <si>
    <t>Bobby Q</t>
  </si>
  <si>
    <t>Restaurants,Barbeque,Event Planning &amp; Services,Caterers,American (New)</t>
  </si>
  <si>
    <t>VyVIneSU7XAWgMBllI6LnQ</t>
  </si>
  <si>
    <t>8501 N 27th Ave</t>
  </si>
  <si>
    <t>Pampas Churrascaria Brazilian Grille</t>
  </si>
  <si>
    <t>Restaurants,Buffets,Brazilian,Steakhouses</t>
  </si>
  <si>
    <t>JpgVl3d20CMRNjf1DVnzGA</t>
  </si>
  <si>
    <t>3663 S Las Vegas Blvd, Ste 610</t>
  </si>
  <si>
    <t>Schwartz's</t>
  </si>
  <si>
    <t>Restaurants,Delis,Specialty Food,Imported Food,Ethnic Food,Sandwiches,Food</t>
  </si>
  <si>
    <t>0W4lkclzZThpx3V65bVgig</t>
  </si>
  <si>
    <t>3895 Boulevard Saint-Laurent</t>
  </si>
  <si>
    <t>Eat.</t>
  </si>
  <si>
    <t>Sandwiches,American (New),Breakfast &amp; Brunch,Restaurants</t>
  </si>
  <si>
    <t>l_GV0hgEoTUf70uJVT0_hg</t>
  </si>
  <si>
    <t>707 Carson Ave</t>
  </si>
  <si>
    <t>The Buffet at ARIA</t>
  </si>
  <si>
    <t>LR0qF0FEVsCOhYWUOiH26A</t>
  </si>
  <si>
    <t>3743 Las Vegas Blvd S</t>
  </si>
  <si>
    <t>Ellis Island Casino &amp; Brewery</t>
  </si>
  <si>
    <t>Bars,Pubs,Breweries,Barbeque,Arts &amp; Entertainment,Karaoke,Food,Restaurants,American (Traditional),Casinos,Nightlife</t>
  </si>
  <si>
    <t>EAwh1OmG6t6p3nRaZOW_AA</t>
  </si>
  <si>
    <t>Joe's Seafood Prime Steak &amp; Stone Crab</t>
  </si>
  <si>
    <t>Nightlife,Wine Bars,Seafood,Restaurants,Bars,Steakhouses</t>
  </si>
  <si>
    <t>I6EDDi4-Eq_XlFghcDCUhw</t>
  </si>
  <si>
    <t>3500 Las Vegas Blvd S, Ste R-05</t>
  </si>
  <si>
    <t>Four Peaks Brewing</t>
  </si>
  <si>
    <t>Bars,Restaurants,Nightlife,Pubs,Breakfast &amp; Brunch,Pizza,Burgers,Breweries,Sandwiches,American (New),Food</t>
  </si>
  <si>
    <t>JzOp695tclcNCNMuBl7oxA</t>
  </si>
  <si>
    <t>1340 E 8th St, Ste 104</t>
  </si>
  <si>
    <t>Yardbird Southern Table &amp; Bar</t>
  </si>
  <si>
    <t>faPVqws-x-5k2CQKDNtHxw</t>
  </si>
  <si>
    <t>Italian,Sandwiches,Salad,Restaurants,Pizza</t>
  </si>
  <si>
    <t>pSQFynH1VxkfSmehRXlZWw</t>
  </si>
  <si>
    <t>623 E Adams St</t>
  </si>
  <si>
    <t>Studio B Buffet</t>
  </si>
  <si>
    <t>Restaurants,Seafood,Buffets,Desserts,Food</t>
  </si>
  <si>
    <t>LNGBEEelQx4zbfWnlc66cw</t>
  </si>
  <si>
    <t>12300 S Las Vegas Blvd</t>
  </si>
  <si>
    <t>SUSHISAMBA - Las Vegas</t>
  </si>
  <si>
    <t>Nightlife,Restaurants,Breakfast &amp; Brunch,Asian Fusion,Dim Sum,Bars,Chinese</t>
  </si>
  <si>
    <t>pH0BLkL4cbxKzu471VZnuA</t>
  </si>
  <si>
    <t>Restaurants,Nightlife,Seafood,Bars</t>
  </si>
  <si>
    <t>awI4hHMfa7H0Xf0-ChU5hg</t>
  </si>
  <si>
    <t>Tom Colicchio's Craftsteak</t>
  </si>
  <si>
    <t>Food,Restaurants,Desserts,Cheesesteaks,American (New),Steakhouses</t>
  </si>
  <si>
    <t>xkVMIk_Vqh17f48ZQ_6b0w</t>
  </si>
  <si>
    <t>Le Village Buffet</t>
  </si>
  <si>
    <t>Restaurants,Sandwiches,Breakfast &amp; Brunch,Buffets</t>
  </si>
  <si>
    <t>ZkGDCVKSdf8m76cnnalL-A</t>
  </si>
  <si>
    <t>Tao Nightclub</t>
  </si>
  <si>
    <t>Arts &amp; Entertainment,Restaurants,Lounges,Bars,Asian Fusion,Music Venues,Nightlife,Dance Clubs</t>
  </si>
  <si>
    <t>ECOkEVUodMLUxvI0PMI4gQ</t>
  </si>
  <si>
    <t>The Venetian, 3377 S Las Vegas Blvd</t>
  </si>
  <si>
    <t>Giada</t>
  </si>
  <si>
    <t>G-5kEa6E6PD5fkBRuA7k9Q</t>
  </si>
  <si>
    <t>The Cromwell Las Vegas Resort &amp; Casino, 3595 Las Vegas Blvd South</t>
  </si>
  <si>
    <t>Monta Ramen</t>
  </si>
  <si>
    <t>Japanese,Restaurants,Ramen,Noodles</t>
  </si>
  <si>
    <t>UPIYuRaZvknINOd1w8kqRQ</t>
  </si>
  <si>
    <t>5030 Spring Mountain Rd, Ste 6</t>
  </si>
  <si>
    <t>Rollin Smoke Barbeque</t>
  </si>
  <si>
    <t>Barbeque,Soul Food,Burgers,Restaurants</t>
  </si>
  <si>
    <t>fL-b760btOaGa85OJ9ut3w</t>
  </si>
  <si>
    <t>3185 S Highland Dr</t>
  </si>
  <si>
    <t>Tacos,Mexican,Restaurants</t>
  </si>
  <si>
    <t>RwMLuOkImBIqqYj4SSKSPg</t>
  </si>
  <si>
    <t>Gordon Ramsay Pub &amp; Grill</t>
  </si>
  <si>
    <t>Bars,Pubs,Gastropubs,Nightlife,Restaurants</t>
  </si>
  <si>
    <t>YJ8ljUhLsz6CtT_2ORNFmg</t>
  </si>
  <si>
    <t>Egg &amp; I</t>
  </si>
  <si>
    <t>Breakfast &amp; Brunch,American (Traditional),Sandwiches,Restaurants,Burgers,Pizza</t>
  </si>
  <si>
    <t>3kdSl5mo9dWC4clrQjEDGg</t>
  </si>
  <si>
    <t>4533 W Sahara Ave, Ste 5</t>
  </si>
  <si>
    <t>Restaurants,Food,Sandwiches,American (Traditional),American (New),Desserts</t>
  </si>
  <si>
    <t>NvKNe9DnQavC9GstglcBJQ</t>
  </si>
  <si>
    <t>Burgers,American (New),Restaurants</t>
  </si>
  <si>
    <t>QJatAcxYgK1Zp9BRZMAx7g</t>
  </si>
  <si>
    <t>Burger Bar</t>
  </si>
  <si>
    <t>Bars,Nightlife,Burgers,American (New),Restaurants,American (Traditional)</t>
  </si>
  <si>
    <t>Cni2l-VKG_pdospJ6xliXQ</t>
  </si>
  <si>
    <t>Guy Fieri's Vegas Kitchen &amp; Bar</t>
  </si>
  <si>
    <t>Pubs,Restaurants,Nightlife,American (Traditional),Burgers,African,Bars,Breakfast &amp; Brunch,American (New)</t>
  </si>
  <si>
    <t>HhVmDybpU7L50Kb5A0jXTg</t>
  </si>
  <si>
    <t>3535 S Las Vegas Blvd</t>
  </si>
  <si>
    <t>Pho Kim Long</t>
  </si>
  <si>
    <t>Vietnamese,Restaurants,Chinese</t>
  </si>
  <si>
    <t>yfxDa8RFOvJPQh0rNtakHA</t>
  </si>
  <si>
    <t>4029 Spring Mountain Rd</t>
  </si>
  <si>
    <t>Nightlife,Lounges,Restaurants,Bars,American (Traditional),Breakfast &amp; Brunch</t>
  </si>
  <si>
    <t>2985 Las Vegas Blvd S</t>
  </si>
  <si>
    <t>Burgers,American (Traditional),Restaurants,Bars,Nightlife,American (New)</t>
  </si>
  <si>
    <t>American (New),Steakhouses,Restaurants,Soup,Salad</t>
  </si>
  <si>
    <t>Tex-Mex,Restaurants,Mexican,American (New),Southern,New Mexican Cuisine,American (Traditional)</t>
  </si>
  <si>
    <t>Asian Fusion,Food,Bars,Nightlife,Beer,Wine &amp; Spirits,Burgers,Restaurants</t>
  </si>
  <si>
    <t>470 E Windmill Ln, Ste 100</t>
  </si>
  <si>
    <t>6800 W Sahara Ave</t>
  </si>
  <si>
    <t>Restaurants,Barbeque,Asian Fusion,Japanese,Tapas/Small Plates,Korean</t>
  </si>
  <si>
    <t>Restaurants,Casinos,Hotels &amp; Travel,Event Planning &amp; Services,Resorts,Arts &amp; Entertainment,Hotels</t>
  </si>
  <si>
    <t>Venues &amp; Event Spaces,French,Food,Restaurants,Cafes,Event Planning &amp; Services,Bakeries,Breakfast &amp; Brunch</t>
  </si>
  <si>
    <t>3355 Las Vegas Blvd S, Venezia Tower, 10th floor</t>
  </si>
  <si>
    <t>American (New),Buffets,Restaurants</t>
  </si>
  <si>
    <t>Automotive,Car Dealers,Restaurants,Thai,Nightlife,Bars,Wine Bars</t>
  </si>
  <si>
    <t>953 E Sahara Ave, Ste A5</t>
  </si>
  <si>
    <t>Social Clubs,Restaurants,Desserts,Food,American (New),Arts &amp; Entertainment,American (Traditional)</t>
  </si>
  <si>
    <t>Caesars Palace Las Vegas Hotel And Casino, 3570 Las Vegas Boulevard South</t>
  </si>
  <si>
    <t>3535 Las Vegas Blvd</t>
  </si>
  <si>
    <t>Food Delivery Services,Restaurants,Caterers,Sandwiches,Soup,Food,Event Planning &amp; Services,Salad</t>
  </si>
  <si>
    <t>Food,Restaurants,Buffets,Breakfast &amp; Brunch,Sandwiches</t>
  </si>
  <si>
    <t>French,Steakhouses,Breakfast &amp; Brunch,Restaurants</t>
  </si>
  <si>
    <t>stars</t>
  </si>
  <si>
    <t>review_count</t>
  </si>
  <si>
    <t>name</t>
  </si>
  <si>
    <t>city</t>
  </si>
  <si>
    <t>categories</t>
  </si>
  <si>
    <t>business_id</t>
  </si>
  <si>
    <t>attributes_WiFi</t>
  </si>
  <si>
    <t>attributes_RestaurantsTakeOut</t>
  </si>
  <si>
    <t>attributes_RestaurantsTableService</t>
  </si>
  <si>
    <t>attributes_RestaurantsReservations</t>
  </si>
  <si>
    <t>attributes_RestaurantsPriceRange2</t>
  </si>
  <si>
    <t>attributes_RestaurantsGoodForGroups</t>
  </si>
  <si>
    <t>attributes_RestaurantsAttire</t>
  </si>
  <si>
    <t>attributes_OutdoorSeating</t>
  </si>
  <si>
    <t>attributes_NoiseLevel</t>
  </si>
  <si>
    <t>attributes_HasTV</t>
  </si>
  <si>
    <t>attributes_GoodForMeal</t>
  </si>
  <si>
    <t>attributes_GoodForKids</t>
  </si>
  <si>
    <t>attributes_BusinessAcceptsCreditCards</t>
  </si>
  <si>
    <t>attributes_Ambience</t>
  </si>
  <si>
    <t>attributes_Alcohol</t>
  </si>
  <si>
    <t>address</t>
  </si>
  <si>
    <t>French</t>
  </si>
  <si>
    <t>Steakhouses</t>
  </si>
  <si>
    <t>Breakfast &amp; Brunch</t>
  </si>
  <si>
    <t>Food</t>
  </si>
  <si>
    <t>Buffets</t>
  </si>
  <si>
    <t>Sandwiches</t>
  </si>
  <si>
    <t>American (Traditional)</t>
  </si>
  <si>
    <t>Caterers</t>
  </si>
  <si>
    <t>Soup</t>
  </si>
  <si>
    <t>Event Planning &amp; Services</t>
  </si>
  <si>
    <t>Salad</t>
  </si>
  <si>
    <t>American (New)</t>
  </si>
  <si>
    <t>Desserts</t>
  </si>
  <si>
    <t>Arts &amp; Entertainment</t>
  </si>
  <si>
    <t>Thai</t>
  </si>
  <si>
    <t>Nightlife</t>
  </si>
  <si>
    <t>Bars</t>
  </si>
  <si>
    <t>Wine Bars</t>
  </si>
  <si>
    <t>Pizza</t>
  </si>
  <si>
    <t>Cafes</t>
  </si>
  <si>
    <t>Bakeries</t>
  </si>
  <si>
    <t>Barbeque</t>
  </si>
  <si>
    <t>Asian Fusion</t>
  </si>
  <si>
    <t>Japanese</t>
  </si>
  <si>
    <t>Tapas/Small Plates</t>
  </si>
  <si>
    <t>Korean</t>
  </si>
  <si>
    <t>Beer</t>
  </si>
  <si>
    <t>Wine &amp; Spirits</t>
  </si>
  <si>
    <t>Tex-Mex</t>
  </si>
  <si>
    <t>Southern</t>
  </si>
  <si>
    <t>Lounges</t>
  </si>
  <si>
    <t>Vietnamese</t>
  </si>
  <si>
    <t>Chinese</t>
  </si>
  <si>
    <t>Pubs</t>
  </si>
  <si>
    <t>Ramen</t>
  </si>
  <si>
    <t>Italian</t>
  </si>
  <si>
    <t>Seafood</t>
  </si>
  <si>
    <t>Breweries</t>
  </si>
  <si>
    <t>Delis</t>
  </si>
  <si>
    <t>Specialty Food</t>
  </si>
  <si>
    <t>Coffee &amp; Tea</t>
  </si>
  <si>
    <t>Mediterranean</t>
  </si>
  <si>
    <t>Sushi Bars</t>
  </si>
  <si>
    <t>Latin American</t>
  </si>
  <si>
    <t>Vegan</t>
  </si>
  <si>
    <t>Vegetarian</t>
  </si>
  <si>
    <t>Tapas Bars</t>
  </si>
  <si>
    <t>Cocktail Bars</t>
  </si>
  <si>
    <t>Cajun/Creole</t>
  </si>
  <si>
    <t>Comfort Food</t>
  </si>
  <si>
    <t>Chicken Wings</t>
  </si>
  <si>
    <t>Diners</t>
  </si>
  <si>
    <t>Sports Bars</t>
  </si>
  <si>
    <t>Indian</t>
  </si>
  <si>
    <t>Hawaiian</t>
  </si>
  <si>
    <t>Gluten-Free</t>
  </si>
  <si>
    <t>Canadian (New)</t>
  </si>
  <si>
    <t>Fast Food</t>
  </si>
  <si>
    <t>Greek</t>
  </si>
  <si>
    <t>Ice Cream &amp; Frozen Yogurt</t>
  </si>
  <si>
    <t>Middle Eastern</t>
  </si>
  <si>
    <t>City</t>
  </si>
  <si>
    <t>Restaurant</t>
  </si>
  <si>
    <t>Here are some restaurants you might enjoy</t>
  </si>
  <si>
    <t>['awesom', 'delici', 'amaz', 'best', 'favorit', 'worth', 'top', 'recommend', 'perfect', 'town', 'pleas', 'love', 'minut', 'line', 'crab', 'highli', 'fast', 'everytim', 'alway', 'absolut', 'quickli', 'great', 'consist', 'week', 'place']</t>
  </si>
  <si>
    <t>['amaz', 'best', 'great', 'perfect', 'excel', 'attent', 'love', 'differ', 'made', 'awesom', 'right', 'staff', 'delici', 'dessert', 'everi', 'eat', 'burrito', 'world', 'worth', 'everyon', 'thank', 'day', 'alway', 'fun', 'back']</t>
  </si>
  <si>
    <t>['best', 'truffl', 'perfect', 'amaz', 'ever', 'vega', 'mayo', 'jalapeÃ±o', 'alway', 'perfectli', 'classic', 'go', 'far', 'delici', 'bacon', 'super', 'fantast', 'sauc', 'buffalo', 'build', 'made', 'favorit', 'must', 'peopl', 'recommend']</t>
  </si>
  <si>
    <t>['amaz', 'perfect', 'love', 'absolut', 'must', 'delici', 'highli', 'best', 'open', 'enough', 'well', 'juici', 'make', 'recommend', 'fresh', 'friendli', 'soft', 'famili', 'share', 'mouth', 'bomb', 'vega', 'meat', 'move', 'made']</t>
  </si>
  <si>
    <t>['amaz', 'delici', 'favorit', 'everi', 'best', 'love', 'awesom', 'everyth', 'excel', 'wonder', 'qualiti', 'great', 'vega', 'fantast', 'atmospher', 'perfect', 'dinner', 'warm', '5', 'let', 'even', 'far', 'clam', 'ye', 'crispi']</t>
  </si>
  <si>
    <t>['amaz', 'best', 'ever', 'super', 'everi', 'definit', 'server', 'gem', 'come', 'recommend', 'vega', 'everyth', 'husband', 'ask', 'fantast', 'thank', 'restaur', 'menu', 'delici', 'excel', 'perfect', 'awesom', 'countri', 'full', '5']</t>
  </si>
  <si>
    <t>['amaz', 'recommend', 'perfect', 'definit', 'best', 'everyth', 'perfectli', 'great', 'must', 'visit', 'husband', 'friendli', 'scott', 'incred', 'absolut', 'awesom', 'ever', 'vega', 'ray', 'la', 'delici', 'everi', 'wonder', 'enjoy', '__exclamation__']</t>
  </si>
  <si>
    <t>['best', 'amaz', 'awesom', 'omg', 'ever', 'friendli', 'mexico', 'also', 'vega', 'adobada', 'beat', 'gordo', 'highli', 'mouth', 'visit', 'oh', 'love', 'move', 'thank', 'tostada', 'lol', 'yum', 'delici', 'pork', 'say']</t>
  </si>
  <si>
    <t>['amaz', 'best', 'must', 'great', 'vega', 'excel', 'everyth', 'fantast', 'everi', 'omg', 'alway', 'heaven', 'us', 'stop', 'favorit', 'trip', 'love', 'perfect', 'delici', 'home', 'serious', 'leav', 'get', 'thank', 'dinner']</t>
  </si>
  <si>
    <t>['amaz', 'favorit', 'best', 'quickli', 'love', 'bomb', 'mouth', 'far', 'rich', 'highli', 'recommend', 'find', 'worth', '20', 'add', 'happi', 'real', 'perfectli', 'strip', 'close', 'ever', 'delici', 'unbeliev', 'alreadi', 'hole']</t>
  </si>
  <si>
    <t>['amaz', 'everi', 'experi', 'best', 'ever', 'highli', 'perfect', 'wonder', 'everyth', 'well', 'top', 'fantast', 'fabul', 'recommend', 'lemon', 'excel', 'eleg', 'dessert', 'perfectli', 'absolut', 'also', 'thank', '__exclamation__', 'vega', 'incred']</t>
  </si>
  <si>
    <t>['love', 'awesom', 'favorit', 'vega', 'vip', 'experi', 'alway', 'amaz', 'well', 'promot', 'definit', 'tao', 'come', 'free', 'bottl', 'best', 'strong', 'two', 'night', '11', 'great', 'ton', 'know', 'parti', 'bomb']</t>
  </si>
  <si>
    <t>['amaz', 'vega', 'love', 'best', 'favorit', 'everi', 'reserv', 'excel', 'mani', 'pari', 'champagn', 'compar', 'recommend', 'enjoy', 'must', 'right', 'great', 'wow', 'far', 'wonder', 'absolut', 'drink', 'everyth', 'made', 'make']</t>
  </si>
  <si>
    <t>['best', 'perfect', 'vega', 'ever', 'amaz', 'recommend', 'menu', 'perfectli', 'favorit', 'everi', 'life', 'love', 'wagyu', 'monkey', 'skirt', 'die', 'fantast', 'must', 'highli', 'top', 'alway', 'well', 'oh', 'risotto', 'heaven']</t>
  </si>
  <si>
    <t>['best', 'worth', 'alway', 'vega', 'favorit', 'must', 'spice', 'perfect', 'amaz', 'first', 'delici', 'day', 'small', 'come', 'lobster', 'bouillabaiss', 'everi', 'bomb', 'awesom', 'haven', 'also', 'year', 'combo', 'say', 'ever']</t>
  </si>
  <si>
    <t>['amaz', 'best', 'recommend', 'everyth', 'everi', 'love', 'favorit', 'alway', 'delici', 'mouth', 'incred', 'atmospher', 'ever', 'awesom', 'come', 'cours', 'vega', 'us', 'sure', 'perfect', 'suggest', 'phenomen', 'staff', 'dine', 'melt']</t>
  </si>
  <si>
    <t>['perfect', 'amaz', 'best', 'everyth', 'fresh', 'everi', 'favorit', 'well', 'year', 'world', 'excel', 'atmospher', 'dinner', 'delici', 'itali', 'bianco', 'first', '__exclamation__', 'chri', 'biancoverd', 'complet', 'make', 'fantast', 'ever', 'made']</t>
  </si>
  <si>
    <t>['best', 'vega', 'amaz', 'recommend', 'perfect', 'meal', 'everyth', 'must', 'awesom', 'place', 'wow', 'made', 'excel', 'delici', 'perfectli', 'day', 'back', 'ever', 'friendli', 'everyon', 'gravi', 'big', 'well', 'favorit', 'dessert']</t>
  </si>
  <si>
    <t>['dessert', 'perfect', 'best', 'delici', 'share', 'awesom', 'also', 'bone', 'everyth', 'king', 'amaz', 'must', 'trip', 'recommend', 'worth', 'wow', 'finish', 'incred', 'vega', 'excel', 'favorit', 'day', 'wine', 'even', 'ever']</t>
  </si>
  <si>
    <t>['delici', 'best', 'love', '99', 'awesom', 'sure', 'everi', 'vega', 'gambl', 'amaz', 'home', 'bbq', 'excel', 'review', 'oz', 'town', 'perfect', 'like', 'one', 'first', '50', 'great', '00', 'play', 'recommend']</t>
  </si>
  <si>
    <t>['amaz', 'favorit', 'love', 'great', 'best', 'everyth', 'etc', 'back', 'ever', 'everi', 'alway', 'american', 'sweet', 'delici', 'well', 'top', 'fantast', 'vega', 'pricey', 'perfect', 'name', 'outstand', 'never', 'must', 'crack']</t>
  </si>
  <si>
    <t>['amaz', 'best', 'perfect', 'excel', 'super', 'worth', 'vega', 'awesom', 'staff', 'pack', 'favorit', 'everi', 'visit', 'delici', 'perfectli', 'fri', 'highli', 'everyth', 'great', 'love', 'owner', 'restaur', 'incred', 'recommend', 'come']</t>
  </si>
  <si>
    <t>['amaz', 'sure', 'excel', 'vega', 'everyth', 'recommend', 'love', 'great', 'also', 'awesom', 'pampa', 'delici', 'best', 'definit', 'wife', 'favorit', 'juici', 'lit', 'friend', 'thank', 'everi', 'chocol', 'wonder', 'alway', 'night']</t>
  </si>
  <si>
    <t>['amaz', 'best', 'ever', 'everyth', 'highli', 'delici', 'juici', 'recommend', 'excel', 'wonder', 'fantast', 'awesom', 'favorit', 'tender', 'mouth', 'also', 'melt', 'hog', 'stop', 'perfect', 'friendli', 'perfectli', 'well', 'fast', 'right']</t>
  </si>
  <si>
    <t>['favorit', 'best', 'recommend', 'amaz', 'worth', 'cocktail', 'delici', 'cafe', 'fantast', 'lux', 'lot', 'love', 'chill', 'highli', 'mix', 'welcom', 'white', 'haven', 'done', 'phoenix', 'black', 'room', 'ever', 'top', 'laid']</t>
  </si>
  <si>
    <t>['amaz', 'perfect', 'best', 'favorit', 'definit', 'everi', 'wonder', 'ever', 'show', 'paul', 'martini', 'vega', 'wife', 'experi', 'top', 'excel', 'also', 'love', 'friendli', 'everyth', 'everyon', 'chef', 'fanci', 'fabul', 'must']</t>
  </si>
  <si>
    <t>['recommend', 'amaz', 'best', 'perfect', 'favorit', 'vega', 'excel', 'rig', 'everi', 'absolut', 'spot', 'place', 'knowledg', 'everyth', 'restaur', 'well', 'delici', 'strip', 'top', 'treat', 'great', 'even', 'price', 'la', 'outstand']</t>
  </si>
  <si>
    <t>['best', 'worth', 'excel', 'delici', 'recommend', 'love', 'bar', 'amaz', 'highli', 'vega', 'definit', 'tri', 'restaur', 'everi', 'must', 'great', 'minut', 'full', 'hand', 'awesom', 'alway', 'buffet', 'top', 'fast', 'choic']</t>
  </si>
  <si>
    <t>['everyth', 'best', 'well', 'differ', 'recommend', 'great', 'seafood', 'vega', 'place', 'alway', 'delici', 'bellagio', 'middl', 'italian', 'candi', 'visit', '2', 'highli', '__exclamation__', 'awesom', 'everi', 'vegetarian', 'dinner', 'perfect', 'quit']</t>
  </si>
  <si>
    <t>['vega', 'amaz', 'best', 'ever', 'perfect', 'awesom', 'fresh', 'la', 'favorit', 'love', 'eat', 'everi', 'friendli', 'help', 'day', 'place', 'well', 'year', 'thank', 'excel', 'bar', 'fantast', 'server', 'absolut', 'attent']</t>
  </si>
  <si>
    <t>['vega', 'best', 'fresh', 'goyemon', 'delici', 'everi', 'alway', 'great', 'perfect', 'excel', 'tempura', 'amaz', 'recommend', 'favorit', 'pork', 'dessert', 'fast', '__exclamation__', 'awesom', 'quick', 'thank', 'back', 'belli', 'everyth', 'everyon']</t>
  </si>
  <si>
    <t>['amaz', 'perfect', 'fantast', 'phoenix', 'love', 'best', 'never', 'awesom', 'crepe', 'well', '__exclamation__', 'ever', 'live', 'wonder', 'wait', 'stop', 'wife', 'romant', 'favorit', 'highli', 'outstand', 'mind', 'itali', 'eat', 'enough']</t>
  </si>
  <si>
    <t>['awesom', 'vega', 'amaz', 'absolut', 'best', 'everyth', 'delici', 'perfect', 'must', 'servic', 'fantast', 'option', 'alway', 'fresh', 'strip', 'ate', 'worth', 'definit', 'want', 'everi', '__exclamation__', 'happi', 'drive', 'gem', 'man']</t>
  </si>
  <si>
    <t>['great', 'love', 'best', 'amaz', 'hakkasan', 'definit', 'host', 'awesom', 'night', 'review', 'back', 'level', 'friendli', 'servic', 'everyon', 'weekend', 'world', 'everi', 'harri', 'nice', 'complain', 'brian', 'far', 'tiesto', 'time']</t>
  </si>
  <si>
    <t>['mexican', 'ever', 'amaz', 'super', 'happi', 'phoenix', 'favorit', 'delici', 'best', 'die', 'excel', 'love', 'everi', 'come', 'recommend', 'incred', 'friendli', 'awesom', 'place', 'gem', 'trip', 'quick', '__exclamation__', 'atmospher', 'quesadilla']</t>
  </si>
  <si>
    <t>['amaz', 'perfect', 'delici', 'best', 'recommend', 'everyth', 'everi', 'fantast', 'alway', '__exclamation__', 'must', 'friendli', 'day', 'awesom', 'black', 'vega', 'help', 'excel', 'make', 'perfectli', 'julian', 'wine', 'qualiti', 'even', 'varieti']</t>
  </si>
  <si>
    <t>['best', 'vega', 'favorit', 'amaz', 'stop', 'perfect', 'alway', 'great', 'juici', 'recommend', 'worth', 'go', 'awesom', 'omg', 'wait', 'thank', 'lemon', 'keep', 'hot', 'heat', 'strip', 'delici', 'start', 'make', 'everyth']</t>
  </si>
  <si>
    <t>['amaz', 'delici', 'perfect', 'everi', 'best', 'fountain', 'anniversari', 'duck', 'vega', 'make', 'meal', 'love', 'sure', 'made', 'top', 'experi', 'thank', 'also', 'treat', 'got', 'highli', 'perfectli', 'everyth', 'spot', 'incred']</t>
  </si>
  <si>
    <t>['amaz', 'perfect', 'love', 'brunch', 'everi', 'best', 'oreo', 'awesom', 'must', 'also', 'eat', 'vega', 'favorit', 'alway', 'fantast', 'die', 'dessert', 'garlic', 'everyth', 'definit', 'recommend', 'servic', 'lavo', 'absolut', 'outstand']</t>
  </si>
  <si>
    <t>['amaz', 'best', 'fantast', 'perfect', 'gem', 'love', 'must', 'super', 'ever', 'attent', 'recommend', 'kitchen', 'chicken', 'top', 'highli', 'vega', 'sure', 'end', 'staff', 'select', 'meal', 'tara', 'place', 'thank', 'hidden']</t>
  </si>
  <si>
    <t>['amaz', 'excel', 'delici', 'must', 'worth', 'best', 'friendli', 'everi', 'around', 'thing', 'phoenix', 'perfect', 'ever', 'jar', 'top', 'place', 'lo', 'everyth', 'live', 'juici', 'lemonad', 'week', 'serv', 'n', 'absolut']</t>
  </si>
  <si>
    <t>['amaz', 'best', 'perfect', 'ever', 'delici', 'highli', 'wonder', 'worth', 'fresh', 'everi', 'line', 'recommend', 'well', 'alway', 'live', 'everyth', 'favorit', 'phoenix', 'must', 'town', 'total', 'weekend', 'perfectli', 'least', 'sourdough']</t>
  </si>
  <si>
    <t>['ever', 'perfect', 'best', 'time', 'amaz', 'everi', 'vega', 'dine', 'never', 'alway', 'favorit', 'even', 'must', '__exclamation__', 'potato', 'complaint', 'happi', 'staff', 'treat', 'reserv', 'recommend', '5', 'also', 'incred', 'side']</t>
  </si>
  <si>
    <t>['amaz', 'best', 'ever', 'awesom', 'delici', 'everi', 'thank', 'fantast', 'waiter', 'make', 'alway', 'meal', 'experi', 'trip', 'vega', 'excel', 'friendli', 'everyth', 'staff', 'consist', 'place', 'attent', 'perfect', 'full', 'accommod']</t>
  </si>
  <si>
    <t>['best', 'amaz', 'chef', 'definit', 'paco', 'street', 'everi', 'make', 'awesom', 'delici', 'recommend', 'excel', 'thank', 'great', 'fantast', 'enriqu', 'perfect', 'favorit', 'dessert', 'well', 'vega', 'everyth', 'us', 'friendli', '__exclamation__']</t>
  </si>
  <si>
    <t>['best', 'also', 'amaz', 'excel', 'world', 'room', '__exclamation__', 'favorit', 'great', '5', 'varieti', 'brunch', 'awesom', 'friendli', 'love', 'seafood', 'worth', 'take', 'free', 'incred', 'return', 'vega', 'perfect', 'stomach', 'uniqu']</t>
  </si>
  <si>
    <t>['amaz', 'love', 'excel', 'favorit', 'great', 'staff', 'dessert', 'highli', 'recommend', 'everi', 'top', 'filet', 'friendli', 'fabul', 'best', 'incred', 'also', 'server', 'phoenix', 'fantast', 'absolut', 'egg', 'wonder', 'wife', 'thank']</t>
  </si>
  <si>
    <t>['amaz', 'favorit', 'delici', 'love', 'vega', 'great', 'best', 'plate', 'eat', 'japan', 'daili', 'everyth', 'real', 'never', 'ye', 'trip', 'restaur', 'buffet', 'awesom', 'sashimi', '__exclamation__', 'atmospher', 'n', 'dessert', 'mouth']</t>
  </si>
  <si>
    <t>['amaz', 'best', 'awesom', 'us', 'delici', 'great', 'vega', 'time', 'must', 'perfectli', 'return', 'everi', 'made', 'excel', 'huge', 'yum', 'strip', 'surpris', 'wonder', 'super', 'custom', 'come', 'knowledg', 'tip', 'incred']</t>
  </si>
  <si>
    <t>['amaz', 'best', 'us', 'made', 'perfect', 'brunch', 'everi', 'delici', 'friendli', 'everyth', 'vega', 'fresh', 'fantast', 'uniqu', '__exclamation__', 'excel', 'patio', 'top', 'thank', 'la', 'love', 'definit', 'local', 'tapa', 'experi']</t>
  </si>
  <si>
    <t>['amaz', 'best', 'everi', 'excel', '__exclamation__', 'awesom', 'favorit', 'must', 'visit', 'ever', 'perfect', 'fantast', 'long', 'incred', 'wow', '5', 'everyth', 'miso', 'five', 'well', 'wonton', 'glaze', 'thank', 'vega', 'servic']</t>
  </si>
  <si>
    <t>['amaz', 'vega', 'best', 'recommend', 'awesom', 'love', 'perfect', 'delici', 'made', 'great', 'time', 'margarita', 'fresh', 'everi', 'everyth', 'ever', 'meal', 'also', 'work', 'favorit', 'staff', 'wait', 'die', 'friendli', 'vegetarian']</t>
  </si>
  <si>
    <t>['amaz', 'favorit', 'excel', 'vega', 'best', 'fantast', 'awesom', 'price', 'everyth', 'bacon', 'must', 'stuf', 'time', 'steak', 'wow', 'place', 'die', '5', 'wait', 'around', 'eat', 'everi', 'friendli', 'even', 'skewer']</t>
  </si>
  <si>
    <t>['excel', 'amaz', 'everi', 'tri', 'la', 'eat', 'perfect', '__exclamation__', 'well', 'next', 'new', 'super', 'also', 'thank', 'recommend', 'went', 'outstand', 'tradit', 'die', 'serious', 'includ', 'incred', 'place', 'fun', 'attent']</t>
  </si>
  <si>
    <t>['make', 'best', 'vega', 'recommend', '__exclamation__', 'ever', 'amaz', 'right', 'door', 'fantast', 'great', 'town', 'awesom', 'definit', 'everi', 'mama', 'yelp', 'thank', 'time', 'day', 'perfect', 'must', 'everyth', 'tradit', 'greet']</t>
  </si>
  <si>
    <t>['best', 'everyth', 'love', 'phoenix', 'favorit', 'recommend', 'amaz', 'ever', 'made', 'hungri', 'awesom', 'delici', 'eat', 'outstand', 'perfect', 'franci', 'time', 'burger', 'steak', 'st', 'die', 'spici', 'never', 'pork', 'one']</t>
  </si>
  <si>
    <t>['alway', 'amaz', 'recommend', 'awesom', 'excel', 'everi', 'name', 'volcano', 'favorit', 'ever', 'worth', 'make', 'must', 'vega', 'keep', 'love', 'best', 'margaritavil', 'work', 'beer', 'great', 'person', 'well', 'strong', 'bake']</t>
  </si>
  <si>
    <t>['alway', 'great', 'love', 'awesom', 'made', 'vega', 'amaz', 'star', 'nice', 'fun', 'veri', 'incred', 'delici', 'best', 'late', 'come', 'review', 'us', 'clean', 'time', 'experi', 'ladi', '5', 'breakfast', 'definit']</t>
  </si>
  <si>
    <t>['amaz', 'best', 'vega', 'love', 'locat', 'lengua', 'awesom', 'pork', 'fresh', 'friend', 'favorit', 'everi', 'come', 'worth', 'sooooo', '5', 'english', 'wow', 'ever', 'open', 'wish', 'spici', 'ye', 'alway', 'crowd']</t>
  </si>
  <si>
    <t>['favorit', 'delici', 'love', 'amaz', 'quesadilla', 'never', 'super', 'recommend', 'friendli', 'best', 'come', 'chino', 'let', 'first', 'fantast', 'look', 'get', 'live', 'jade', 'one', 'eat', 'heaven', 'ever', 'fri', 'absolut']</t>
  </si>
  <si>
    <t>['love', 'best', 'amaz', 'ever', 'everi', 'bellagio', 'worth', 'also', 'vega', 'everyth', 'alway', 'excel', 'definit', 'rose', 'delight', 'favorit', 'happi', 'go', 'nutella', 'place', 'smooth', 'incred', 'great', 'light', '__exclamation__']</t>
  </si>
  <si>
    <t>['amaz', 'awesom', 'excel', 'liter', '__exclamation__', 'favorit', 'love', 'time', 'paddl', 'vega', 'everi', 'music', 'veri', 'visit', 'cool', 'blast', 'start', 'munich', 'entertain', 'us', 'contest', 'band', 'great', 'shot', 'may']</t>
  </si>
  <si>
    <t>['amaz', 'love', 'best', 'perfect', 'stk', 'alway', 'everyth', 'everi', 'vega', 'awesom', 'servic', 'worth', 'must', 'outstand', 'definit', 'thank', 'chees', 'even', 'wonder', 'favorit', 'side', 'experi', 'vibe', 'tuna', 'die']</t>
  </si>
  <si>
    <t>['vega', 'strip', 'best', 'make', 'ever', 'amaz', 'must', 'everyth', 'perfect', 'chef', 'sashimi', 'hous', 'everi', 'japanes', 'definit', 'chicken', '__exclamation__', 'special', 'excel', 'favorit', 'alway', 'wrap', 'top', 'like', 'pork']</t>
  </si>
  <si>
    <t>['amaz', 'best', 'vega', 'staff', 'sashimi', 'chef', 'recommend', 'john', 'fantast', 'everi', 'thank', 'qualiti', 'us', '__exclamation__', 'soho', 'awesom', 'town', 'incred', 'well', 'la', 'go', 'delici', 'food', 'live', 'wonder']</t>
  </si>
  <si>
    <t>['best', 'ever', '__exclamation__', 'well', 'fatti', 'worth', 'amaz', 'everyth', 'pull', 'earli', 'alway', 'everi', 'incred', 'come', 'phoenix', 'grit', 'super', 'review', 'today', 'hand', 'famili', 'absolut', 'need', 'even', 'jalapeÃ±o']</t>
  </si>
  <si>
    <t>['best', 'amaz', 'perfect', 'fantast', '__exclamation__', 'perfectli', 'age', 'ribey', 'ever', 'top', 'favorit', 'recommend', 'made', 'awesom', 'experi', 'worth', 'everi', 'phenomen', 'cheek', 'day', 'italian', 'beef', 'dessert', 'eye', 'two']</t>
  </si>
  <si>
    <t>['great', 'vega', 'everi', 'champagn', 'make', 'favorit', 'time', 'huge', 'amaz', 'get', 'wine', 'etc', 'everyth', 'excel', 'best', 'brunch', 'kind', 'mani', 'love', 'crave', 'wonder', 'happi', 'discount', 'us', 'delici']</t>
  </si>
  <si>
    <t>['amaz', 'best', 'ever', 'perfect', 'go', 'delici', 'absolut', 'perfectli', 'wagyu', 'mouth', 'japanes', 'love', 'great', 'life', 'recommend', 'everi', 'favorit', 'one', 'also', 'make', 'place', 'staff', 'outstand', 'american', 'eat']</t>
  </si>
  <si>
    <t>['best', 'ever', 'amaz', 'perfect', 'recommend', 'thank', 'sure', 'perfectli', 'favorit', 'awesom', 'mouth', 'experi', 'make', 'happi', 'hous', 'birthday', 'say', 'excel', 'also', 'go', 'went', 'potato', 'filet', 'top', 'bread']</t>
  </si>
  <si>
    <t>['perfect', 'amaz', 'best', 'love', 'top', 'worth', '__exclamation__', 'make', 'everyth', 'recommend', 'even', 'alway', 'time', 'vega', 'mastro', 'incred', 'place', 'wonder', 'everi', 'mouth', 'ever', 'split', 'strip', 'sure', 'crab']</t>
  </si>
  <si>
    <t>['amaz', 'delici', 'love', 'best', 'awesom', 'wonder', 'made', 'absolut', 'wed', 'alway', 'perfect', 'happi', 'favorit', 'sausag', 'parmesan', 'vega', 'desert', 'everyth', 'also', 'highli', 'thank', 'super', '__exclamation__', 'recommend', 'experi']</t>
  </si>
  <si>
    <t>['amaz', 'best', 'well', 'ever', 'recommend', 'everi', 'favorit', '__exclamation__', 'excel', 'margarita', 'locat', 'highli', 'great', 'phoenix', 'silvana', 'chef', 'go', 'everyth', 'worth', 'mexico', 'made', 'artwork', 'pomegran', 'atmospher', 'nogada']</t>
  </si>
  <si>
    <t>['favorit', 'best', 'thing', 'flavor', 'goat', 'well', 'awesom', 'die', 'board', 'excel', 'thank', 'say', 'must', 'amaz', 'valley', 'deal', 'alway', 'happi', 'plate', 'relax', 'never', 'fantast', 'even', '5', 'love']</t>
  </si>
  <si>
    <t>['amaz', 'best', 'recommend', 'love', 'highli', 'perfect', 'meal', 'vega', 'nora', 'staff', 'also', 'excel', 'gem', 'yet', 'restaur', 'famili', 'arancini', 'next', 'time', 'crazi', 'come', 'place', 'year', 'never', 'strip']</t>
  </si>
  <si>
    <t>['amaz', 'vega', 'best', 'everi', 'eat', '__exclamation__', 'fill', 'favorit', 'everyth', 'recommend', 'stuff', 'town', 'delici', 'awesom', 'come', 'excel', 'pabellon', 'incred', 'place', 'thank', 'know', 'nice', 'fantast', 'joint', 'absolut']</t>
  </si>
  <si>
    <t>['vega', 'ever', 'best', 'amaz', 'bellagio', 'heaven', 'absolut', 'stop', 'love', 'first', 'go', 'trip', 'philipp', 'cream', 'pick', 'cake', 'place', 'croissant', '__exclamation__', 'worth', 'shop', 'fresh', 'peanut', 'must', 'perfect']</t>
  </si>
  <si>
    <t>['best', 'love', 'vega', 'delici', 'awesom', 'everi', 'excel', 'made', 'favorit', 'friendli', 'alway', 'peopl', 'ever', 'amaz', 'perfect', 'definit', 'sure', 'everyth', 'absolut', 'fantast', 'dinner', 'atmospher', 'huge', 'particular', 'everyon']</t>
  </si>
  <si>
    <t>['fresh', 'amaz', 'great', 'excel', 'vega', 'get', 'love', 'perfect', 'delici', 'everi', 'cheap', 'everyth', 'owner', 'fantast', 'wonder', 'even', 'favorit', 'ever', 'awesom', 'best', 'uniqu', 'name', 'wrap', 'never', 'us']</t>
  </si>
  <si>
    <t>['delici', 'ashley', 'awesom', 'excel', 'recommend', 'thank', 'alway', 'amaz', 'friendli', 'best', 'everi', 'candic', 'attent', 'first', 'server', 'nut', 'ever', 'morn', 'place', 'fast', 'servic', '__exclamation__', 'warm', 'fantast', 'donna']</t>
  </si>
  <si>
    <t>['best', 'amaz', 'owner', 'delici', '__exclamation__', 'nick', 'yelp', 'perfect', 'greet', 'fantast', 'vega', 'everi', 'thank', 'omelet', 'top', 'excel', 'time', 'recommend', 'alway', 'cali', 'lunch', 'come', 'full', 'found', 'mama']</t>
  </si>
  <si>
    <t>['amaz', 'everi', 'perfect', 'perfectli', 'best', 'fantast', 'everyth', 'incred', 'recommend', 'wine', 'experi', 'well', 'delici', 'eat', 'awesom', 'staff', 'top', 'spaghetti', 'ever', 'absolut', 'highli', '__exclamation__', 'restaur', 'la', 'mouth']</t>
  </si>
  <si>
    <t>['perfect', 'best', 'wow', 'amaz', 'recommend', 'well', 'experi', 'dinner', 'love', 'rotat', 'year', 'romant', 'excel', 'everyth', 'ate', 'reserv', 'awesom', 'vega', 'right', '5', 'whole', 'wonder', 'spectacular', 'place', 'night']</t>
  </si>
  <si>
    <t>['best', 'alway', 'sora', 'favorit', 'amaz', 'vega', 'delici', 'recommend', 'perfect', 'mouth', 'extra', 'japan', 'go', 'rice', 'everi', 'bowl', 'meat', 'real', 'get', 'butter', 'even', 'definit', 'super', 'absolut', 'week']</t>
  </si>
  <si>
    <t>['recommend', 'amaz', 'vega', 'best', 'ever', 'everi', 'even', 'staff', 'great', 'spot', 'delici', 'awesom', 'highli', 'babystack', 'excel', 'mani', 'moco', 'favorit', 'omg', 'absolut', 'alway', 'far', 'chocol', 'die', 'worth']</t>
  </si>
  <si>
    <t>['amaz', 'vega', 'everyth', 'perfect', 'fantast', 'place', 'best', 'recommend', 'ever', 'sure', 'alway', 'love', 'favorit', 'everyon', 'excel', 'die', 'make', 'must', 'delici', 'night', 'care', 'atmospher', 'fun', 'beyond', 'definit']</t>
  </si>
  <si>
    <t>['amaz', 'awesom', 'excel', 'fantast', 'recommend', 'delici', 'best', 'great', 'love', 'sure', 'made', 'staff', 'definit', '__exclamation__', 'everi', 'friendli', 'everyth', 'vega', 'tri', 'select', 'dessert', 'mimosa', 'help', 'one', 'back']</t>
  </si>
  <si>
    <t>['amaz', 'perfect', 'everyth', 'best', 'fantast', 'everi', 'well', 'incred', 'wonder', 'got', 'restaur', 'definit', 'made', 'choic', 'staff', 'love', 'stop', 'thank', '__exclamation__', 'brunch', 'salad', 'brussel', 'ahi', 'even', 'also']</t>
  </si>
  <si>
    <t>['best', 'everyth', 'vega', 'awesom', 'amaz', 'bread', 'recommend', 'fantast', 'happi', 'everi', 'decor', 'great', 'excel', 'shine', 'la', 'worth', 'delici', 'friendli', 'red', 'atmospher', 'rise', 'velvet', 'sweet', 'super', 'stop']</t>
  </si>
  <si>
    <t>['amaz', 'love', 'great', 'vega', 'best', 'made', 'diablo', 'lunch', 'wife', 'thank', 'fajita', 'alway', 'nacho', 'bartend', 'michelada', 'pitcher', 'top', 'enjoy', 'awesom', 'attent', 'delici', 'friendli', 'wonder', 'night', 'stop']</t>
  </si>
  <si>
    <t>['best', 'amaz', 'excel', 'vega', 'everyth', 'delici', 'definit', 'everi', 'favorit', 'awesom', 'recommend', 'everest', 'owner', 'alway', 'spice', 'staff', 'highli', 'authent', 'great', 'day', 'love', 'come', 'place', 'wonder', 'sure']</t>
  </si>
  <si>
    <t>['best', 'amaz', 'wonder', 'well', 'excel', 'everi', 'love', 'perfect', 'absolut', 'back', 'delici', 'spain', '__exclamation__', 'attent', 'waiter', 'ever', 'mouth', 'decor', 'two', 'everyth', 'favorit', 'eaten', 'top', 'differ', 'goat']</t>
  </si>
  <si>
    <t>['best', 'amaz', 'great', 'juan', 'well', 'even', 'vega', 'alway', 'restaur', 'town', 'qualiti', 'steak', 'place', 'awesom', 'live', 'yummi', 'everyth', 'thank', 'attent', 'top', 'fantast', 'la', 'excel', 'favorit', 'year']</t>
  </si>
  <si>
    <t>['amaz', 'best', 'perfect', 'recommend', 'delici', 'vega', 'everi', 'excel', 'everyth', 'incred', 'highli', 'make', 'meal', 'attent', 'polenta', 'visit', 'great', 'v', 'thank', 'outstand', 'fantast', 'favorit', 'awesom', 'food', 'bite']</t>
  </si>
  <si>
    <t>['amaz', 'recommend', 'top', 'salmon', 'excel', 'place', 'wonder', 'favorit', 'everyth', 'worth', 'attent', 'time', 'great', 'also', 'tri', 'seafood', 'best', 'spici', '__exclamation__', 'everi', 'delici', 'rich', 'full', 'absolut', 'die']</t>
  </si>
  <si>
    <t>['vega', 'best', 'favorit', 'make', 'love', 'friendli', 'awesom', 'alway', 'amaz', 'worth', 'soon', 'everi', 'fresh', 'wife', 'beat', 'fast', 'menu', 'everyth', 'great', 'go', 'dessert', 'reserv', 'appet', 'room', 'thank']</t>
  </si>
  <si>
    <t>['worth', 'best', 'amaz', 'delici', 'alway', 'vega', 'stack', 'highli', 'babystack', 'banana', 'love', 'ever', 'everi', 'come', '__exclamation__', 'definit', 'park', 'fast', 'babycak', 'far', 'omg', 'cream', 'bite', 'right', 'friendli']</t>
  </si>
  <si>
    <t>['amaz', 'best', 'awesom', 'love', 'excel', 'delici', 'friendli', 'great', 'recommend', 'highli', 'breakfast', 'cabo', 'shrimp', 'day', 'favorit', 'fun', 'staff', 'alway', 'servic', 'wabo', 'trip', 'danni', 'enjoy', 'huge', 'super']</t>
  </si>
  <si>
    <t>['best', 'vega', 'ever', 'awesom', 'must', 'amaz', 'excel', 'everi', 'atmospher', 'fantast', 'fresh', 'delici', 'waffl', 'wife', 'great', 'cook', 'love', 'person', 'chees', 'flavor', 'never', 'fabul', 'chicken', 'say', 'juici']</t>
  </si>
  <si>
    <t>['recommend', 'friendli', 'best', 'favorit', 'place', 'great', 'week', 'town', 'everyth', 'vega', 'island', 'famili', 'also', 'strip', 'local', 'everi', 'eat', 'food', 'top', 'dessert', 'die', 'staff', 'next', 'even', 'share']</t>
  </si>
  <si>
    <t>['ever', 'perfect', 'truffl', 'best', 'favorit', '__exclamation__', 'fantast', 'cap', 'vega', 'enough', 'wonder', 'amaz', 'top', 'wow', 'sauc', 'cocktail', 'highli', 'everi', 'tender', 'one', 'thank', 'recommend', 'rib', 'also', 'made']</t>
  </si>
  <si>
    <t>['amaz', 'favorit', 'best', 'fez', 'delici', 'thoma', 'fantast', 'pear', 'wow', 'wonder', 'uniqu', 'everi', 'oh', 'comfort', 'live', 'absolut', 'perfect', 'last', 'fabul', 'five', '5', 'staff', 'fill', 'first', 'us']</t>
  </si>
  <si>
    <t>['best', 'vega', 'friendli', 'new', 'recommend', 'love', 'amaz', 'gem', 'strip', 'perfect', 'bartend', 'half', 'cocktail', 'favorit', 'fantast', 'craft', 'thank', 'delici', 'make', 'everyth', 'alway', 'great', 'spot', 'bar', 'point']</t>
  </si>
  <si>
    <t>['amaz', 'delici', 'best', 'fresh', 'favorit', '__exclamation__', 'recommend', 'great', 'price', 'ever', 'vega', 'awesom', 'veri', 'must', 'one', 'trip', 'roll', 'excel', 'wonder', 'highli', 'yum', 'love', 'staff', 'tomato', 'lot']</t>
  </si>
  <si>
    <t>['amaz', 'best', 'awesom', 'restaur', 'highli', 'everyth', 'ever', 'never', 'dessert', 'recommend', '__exclamation__', 'perfect', 'place', 'love', 'tri', 'right', 'absolut', 'day', 'everi', 'cocktail', 'made', 'ye', 'fantast', 'front', 'staff']</t>
  </si>
  <si>
    <t>['amaz', 'best', 'cake', 'delici', 'alway', 'friendli', 'staff', 'awesom', 'great', 'perfect', 'sweet', 'vega', 'carrot', 'incred', 'burger', 'bistro', 'favorit', 'new', 'fresh', 'everyth', 'chees', 'top', 'ever', 'place', 'never']</t>
  </si>
  <si>
    <t>['best', 'vega', 'amaz', 'ever', 'awesom', 'time', 'favorit', 'well', 'worth', 'perfect', 'must', 'fast', 'fish', 'friendli', 'alway', 'miso', 'life', 'outstand', '__exclamation__', 'town', 'recommend', 'kiki', 'perfectli', 'spici', 'appet']</t>
  </si>
  <si>
    <t>['best', 'amaz', 'manag', 'recommend', 'highli', 'staff', 'steak', 'eat', 'fantast', 'attent', 'favorit', 'make', 'menu', 'delici', 'come', 'top', 'music', 'absolut', 'perfect', 'sake', 'wonder', 'definit', 'outstand', 'second', 'hand']</t>
  </si>
  <si>
    <t>['ever', 'love', 'worth', 'everi', 'also', 'perfect', 'recommend', 'home', 'everyth', 'amaz', 'thoma', 'must', 'highli', '__exclamation__', 'word', 'wonder', 'mouth', 'miss', 'back', 'far', 'nutter', 'wish', 'la', 'yet', 'last']</t>
  </si>
  <si>
    <t>['best', 'amaz', 'ever', 'make', 'wonder', 'everyth', 'perfectli', 'staff', 'favorit', 'meal', 'top', 'delici', 'fresh', 'great', 'tuna', 'duck', 'truli', 'soup', 'menu', 'incred', 'even', 'everi', 'super', 'next', '__exclamation__']</t>
  </si>
  <si>
    <t>['alway', 'best', 'great', 'favorit', 'amaz', 'love', 'brew', 'vega', 'definit', 'recommend', 'need', 'boba', 'menu', 'never', 'custom', 'addict', 'perfect', '__exclamation__', 'drink', 'town', 'back', 'help', 'sure', 'delici', 'staff']</t>
  </si>
  <si>
    <t>['amaz', 'best', 'staff', 'ever', 'delici', 'nice', 'fresh', 'benedict', 'top', 'favorit', 'share', 'worth', '__exclamation__', 'eaten', 'alway', 'oh', 'egg', 'well', 'day', 'come', 'everyth', 'excel', 'phoenix', 'awesom', 'made']</t>
  </si>
  <si>
    <t>['definit', 'amaz', 'awesom', 'best', 'christina', 'help', 'chayo', 'visit', 'excel', 'great', 'made', 'time', 'breakfast', 'authent', 'attent', 'delici', 'came', 'realli', '__exclamation__', 'sure', 'free', 'decor', 'tuesday', 'ever', 'game']</t>
  </si>
  <si>
    <t>Id</t>
  </si>
  <si>
    <t>Name</t>
  </si>
  <si>
    <t>Words</t>
  </si>
  <si>
    <t>count</t>
  </si>
  <si>
    <t>recommend</t>
  </si>
  <si>
    <t>worth</t>
  </si>
  <si>
    <t>everi</t>
  </si>
  <si>
    <t>best</t>
  </si>
  <si>
    <t>amaz</t>
  </si>
  <si>
    <t>ever</t>
  </si>
  <si>
    <t>alway</t>
  </si>
  <si>
    <t>definit</t>
  </si>
  <si>
    <t>great</t>
  </si>
  <si>
    <t>delici</t>
  </si>
  <si>
    <t>excel</t>
  </si>
  <si>
    <t>love</t>
  </si>
  <si>
    <t>vega</t>
  </si>
  <si>
    <t>dessert</t>
  </si>
  <si>
    <t>fresh</t>
  </si>
  <si>
    <t>perfect</t>
  </si>
  <si>
    <t>make</t>
  </si>
  <si>
    <t>awesom</t>
  </si>
  <si>
    <t>everyth</t>
  </si>
  <si>
    <t>favorit</t>
  </si>
  <si>
    <t>mexican</t>
  </si>
  <si>
    <t>absolut</t>
  </si>
  <si>
    <t>__exclamation__</t>
  </si>
  <si>
    <t>attent</t>
  </si>
  <si>
    <t>also</t>
  </si>
  <si>
    <t>adobada</t>
  </si>
  <si>
    <t>accommod</t>
  </si>
  <si>
    <t>atmospher</t>
  </si>
  <si>
    <t>addict</t>
  </si>
  <si>
    <t>age</t>
  </si>
  <si>
    <t>ask</t>
  </si>
  <si>
    <t>anniversari</t>
  </si>
  <si>
    <t>around</t>
  </si>
  <si>
    <t>ate</t>
  </si>
  <si>
    <t>beauti</t>
  </si>
  <si>
    <t>anyth</t>
  </si>
  <si>
    <t>add</t>
  </si>
  <si>
    <t>arancini</t>
  </si>
  <si>
    <t>american</t>
  </si>
  <si>
    <t>artwork</t>
  </si>
  <si>
    <t>ahi</t>
  </si>
  <si>
    <t>brunch</t>
  </si>
  <si>
    <t>day</t>
  </si>
  <si>
    <t>bacon</t>
  </si>
  <si>
    <t>chicken</t>
  </si>
  <si>
    <t>come</t>
  </si>
  <si>
    <t>back</t>
  </si>
  <si>
    <t>bar</t>
  </si>
  <si>
    <t>band</t>
  </si>
  <si>
    <t>champagn</t>
  </si>
  <si>
    <t>chef</t>
  </si>
  <si>
    <t>bake</t>
  </si>
  <si>
    <t>bite</t>
  </si>
  <si>
    <t>alreadi</t>
  </si>
  <si>
    <t>authent</t>
  </si>
  <si>
    <t>appet</t>
  </si>
  <si>
    <t>bomb</t>
  </si>
  <si>
    <t>area</t>
  </si>
  <si>
    <t>die</t>
  </si>
  <si>
    <t>black</t>
  </si>
  <si>
    <t>burger</t>
  </si>
  <si>
    <t>babycak</t>
  </si>
  <si>
    <t>bachi</t>
  </si>
  <si>
    <t>chees</t>
  </si>
  <si>
    <t>buffalo</t>
  </si>
  <si>
    <t>breakfast</t>
  </si>
  <si>
    <t>end</t>
  </si>
  <si>
    <t>birthday</t>
  </si>
  <si>
    <t>bartend</t>
  </si>
  <si>
    <t>bistro</t>
  </si>
  <si>
    <t>ashley</t>
  </si>
  <si>
    <t>dinner</t>
  </si>
  <si>
    <t>busi</t>
  </si>
  <si>
    <t>blast</t>
  </si>
  <si>
    <t>bamboozl</t>
  </si>
  <si>
    <t>beyond</t>
  </si>
  <si>
    <t>bellagio</t>
  </si>
  <si>
    <t>cheap</t>
  </si>
  <si>
    <t>compar</t>
  </si>
  <si>
    <t>chow</t>
  </si>
  <si>
    <t>beer</t>
  </si>
  <si>
    <t>cake</t>
  </si>
  <si>
    <t>cali</t>
  </si>
  <si>
    <t>bowl</t>
  </si>
  <si>
    <t>bread</t>
  </si>
  <si>
    <t>duck</t>
  </si>
  <si>
    <t>buffett</t>
  </si>
  <si>
    <t>custom</t>
  </si>
  <si>
    <t>fantast</t>
  </si>
  <si>
    <t>big</t>
  </si>
  <si>
    <t>chino</t>
  </si>
  <si>
    <t>crepe</t>
  </si>
  <si>
    <t>comfort</t>
  </si>
  <si>
    <t>cafe</t>
  </si>
  <si>
    <t>benedict</t>
  </si>
  <si>
    <t>babystack</t>
  </si>
  <si>
    <t>build</t>
  </si>
  <si>
    <t>cabo</t>
  </si>
  <si>
    <t>beef</t>
  </si>
  <si>
    <t>crave</t>
  </si>
  <si>
    <t>even</t>
  </si>
  <si>
    <t>clam</t>
  </si>
  <si>
    <t>brian</t>
  </si>
  <si>
    <t>eaten</t>
  </si>
  <si>
    <t>cocktail</t>
  </si>
  <si>
    <t>contest</t>
  </si>
  <si>
    <t>care</t>
  </si>
  <si>
    <t>buffet</t>
  </si>
  <si>
    <t>eat</t>
  </si>
  <si>
    <t>bone</t>
  </si>
  <si>
    <t>drink</t>
  </si>
  <si>
    <t>crab</t>
  </si>
  <si>
    <t>clean</t>
  </si>
  <si>
    <t>crazi</t>
  </si>
  <si>
    <t>beat</t>
  </si>
  <si>
    <t>chocol</t>
  </si>
  <si>
    <t>consist</t>
  </si>
  <si>
    <t>butter</t>
  </si>
  <si>
    <t>decor</t>
  </si>
  <si>
    <t>dream</t>
  </si>
  <si>
    <t>enough</t>
  </si>
  <si>
    <t>cap</t>
  </si>
  <si>
    <t>crack</t>
  </si>
  <si>
    <t>chill</t>
  </si>
  <si>
    <t>bianco</t>
  </si>
  <si>
    <t>egg</t>
  </si>
  <si>
    <t>banana</t>
  </si>
  <si>
    <t>cook</t>
  </si>
  <si>
    <t>boba</t>
  </si>
  <si>
    <t>classic</t>
  </si>
  <si>
    <t>danni</t>
  </si>
  <si>
    <t>cheek</t>
  </si>
  <si>
    <t>damn</t>
  </si>
  <si>
    <t>countri</t>
  </si>
  <si>
    <t>bbq</t>
  </si>
  <si>
    <t>deal</t>
  </si>
  <si>
    <t>eleg</t>
  </si>
  <si>
    <t>dine</t>
  </si>
  <si>
    <t>crispi</t>
  </si>
  <si>
    <t>burrito</t>
  </si>
  <si>
    <t>complain</t>
  </si>
  <si>
    <t>craft</t>
  </si>
  <si>
    <t>cool</t>
  </si>
  <si>
    <t>boyfriend</t>
  </si>
  <si>
    <t>daili</t>
  </si>
  <si>
    <t>enjoy</t>
  </si>
  <si>
    <t>desert</t>
  </si>
  <si>
    <t>club</t>
  </si>
  <si>
    <t>close</t>
  </si>
  <si>
    <t>bouillabaiss</t>
  </si>
  <si>
    <t>famili</t>
  </si>
  <si>
    <t>belli</t>
  </si>
  <si>
    <t>cours</t>
  </si>
  <si>
    <t>crowd</t>
  </si>
  <si>
    <t>friendli</t>
  </si>
  <si>
    <t>choic</t>
  </si>
  <si>
    <t>brussel</t>
  </si>
  <si>
    <t>earli</t>
  </si>
  <si>
    <t>biancoverd</t>
  </si>
  <si>
    <t>board</t>
  </si>
  <si>
    <t>fast</t>
  </si>
  <si>
    <t>far</t>
  </si>
  <si>
    <t>brew</t>
  </si>
  <si>
    <t>gem</t>
  </si>
  <si>
    <t>discount</t>
  </si>
  <si>
    <t>complaint</t>
  </si>
  <si>
    <t>diablo</t>
  </si>
  <si>
    <t>carrot</t>
  </si>
  <si>
    <t>drive</t>
  </si>
  <si>
    <t>entertain</t>
  </si>
  <si>
    <t>cooki</t>
  </si>
  <si>
    <t>go</t>
  </si>
  <si>
    <t>cream</t>
  </si>
  <si>
    <t>fabul</t>
  </si>
  <si>
    <t>door</t>
  </si>
  <si>
    <t>everyon</t>
  </si>
  <si>
    <t>combo</t>
  </si>
  <si>
    <t>candi</t>
  </si>
  <si>
    <t>english</t>
  </si>
  <si>
    <t>bottl</t>
  </si>
  <si>
    <t>etc</t>
  </si>
  <si>
    <t>hand</t>
  </si>
  <si>
    <t>chri</t>
  </si>
  <si>
    <t>experi</t>
  </si>
  <si>
    <t>highli</t>
  </si>
  <si>
    <t>hidden</t>
  </si>
  <si>
    <t>came</t>
  </si>
  <si>
    <t>candic</t>
  </si>
  <si>
    <t>enriqu</t>
  </si>
  <si>
    <t>fun</t>
  </si>
  <si>
    <t>differ</t>
  </si>
  <si>
    <t>delight</t>
  </si>
  <si>
    <t>croissant</t>
  </si>
  <si>
    <t>everytim</t>
  </si>
  <si>
    <t>food</t>
  </si>
  <si>
    <t>heaven</t>
  </si>
  <si>
    <t>huge</t>
  </si>
  <si>
    <t>done</t>
  </si>
  <si>
    <t>complet</t>
  </si>
  <si>
    <t>endless</t>
  </si>
  <si>
    <t>fish</t>
  </si>
  <si>
    <t>home</t>
  </si>
  <si>
    <t>chayo</t>
  </si>
  <si>
    <t>fajita</t>
  </si>
  <si>
    <t>fri</t>
  </si>
  <si>
    <t>donna</t>
  </si>
  <si>
    <t>fountain</t>
  </si>
  <si>
    <t>includ</t>
  </si>
  <si>
    <t>heat</t>
  </si>
  <si>
    <t>goat</t>
  </si>
  <si>
    <t>everest</t>
  </si>
  <si>
    <t>gordo</t>
  </si>
  <si>
    <t>get</t>
  </si>
  <si>
    <t>la</t>
  </si>
  <si>
    <t>kitchen</t>
  </si>
  <si>
    <t>christina</t>
  </si>
  <si>
    <t>filet</t>
  </si>
  <si>
    <t>got</t>
  </si>
  <si>
    <t>first</t>
  </si>
  <si>
    <t>incred</t>
  </si>
  <si>
    <t>finish</t>
  </si>
  <si>
    <t>hot</t>
  </si>
  <si>
    <t>girl</t>
  </si>
  <si>
    <t>happi</t>
  </si>
  <si>
    <t>found</t>
  </si>
  <si>
    <t>extra</t>
  </si>
  <si>
    <t>gambl</t>
  </si>
  <si>
    <t>juici</t>
  </si>
  <si>
    <t>fanci</t>
  </si>
  <si>
    <t>life</t>
  </si>
  <si>
    <t>fez</t>
  </si>
  <si>
    <t>jar</t>
  </si>
  <si>
    <t>least</t>
  </si>
  <si>
    <t>franci</t>
  </si>
  <si>
    <t>kiki</t>
  </si>
  <si>
    <t>last</t>
  </si>
  <si>
    <t>knowledg</t>
  </si>
  <si>
    <t>lot</t>
  </si>
  <si>
    <t>juan</t>
  </si>
  <si>
    <t>keep</t>
  </si>
  <si>
    <t>find</t>
  </si>
  <si>
    <t>full</t>
  </si>
  <si>
    <t>meal</t>
  </si>
  <si>
    <t>john</t>
  </si>
  <si>
    <t>lol</t>
  </si>
  <si>
    <t>five</t>
  </si>
  <si>
    <t>night</t>
  </si>
  <si>
    <t>minut</t>
  </si>
  <si>
    <t>itali</t>
  </si>
  <si>
    <t>fill</t>
  </si>
  <si>
    <t>haven</t>
  </si>
  <si>
    <t>line</t>
  </si>
  <si>
    <t>hungri</t>
  </si>
  <si>
    <t>husband</t>
  </si>
  <si>
    <t>eye</t>
  </si>
  <si>
    <t>japanes</t>
  </si>
  <si>
    <t>new</t>
  </si>
  <si>
    <t>hakkasan</t>
  </si>
  <si>
    <t>liter</t>
  </si>
  <si>
    <t>guy</t>
  </si>
  <si>
    <t>greet</t>
  </si>
  <si>
    <t>never</t>
  </si>
  <si>
    <t>friend</t>
  </si>
  <si>
    <t>made</t>
  </si>
  <si>
    <t>glaze</t>
  </si>
  <si>
    <t>menu</t>
  </si>
  <si>
    <t>place</t>
  </si>
  <si>
    <t>live</t>
  </si>
  <si>
    <t>fatti</t>
  </si>
  <si>
    <t>lemonad</t>
  </si>
  <si>
    <t>flavor</t>
  </si>
  <si>
    <t>front</t>
  </si>
  <si>
    <t>glad</t>
  </si>
  <si>
    <t>miso</t>
  </si>
  <si>
    <t>miss</t>
  </si>
  <si>
    <t>jalapeÃ±o</t>
  </si>
  <si>
    <t>must</t>
  </si>
  <si>
    <t>hous</t>
  </si>
  <si>
    <t>lunch</t>
  </si>
  <si>
    <t>let</t>
  </si>
  <si>
    <t>outstand</t>
  </si>
  <si>
    <t>next</t>
  </si>
  <si>
    <t>harri</t>
  </si>
  <si>
    <t>lemon</t>
  </si>
  <si>
    <t>japan</t>
  </si>
  <si>
    <t>mastro</t>
  </si>
  <si>
    <t>melt</t>
  </si>
  <si>
    <t>one</t>
  </si>
  <si>
    <t>manag</t>
  </si>
  <si>
    <t>mexico</t>
  </si>
  <si>
    <t>lengua</t>
  </si>
  <si>
    <t>monkey</t>
  </si>
  <si>
    <t>hog</t>
  </si>
  <si>
    <t>grit</t>
  </si>
  <si>
    <t>laid</t>
  </si>
  <si>
    <t>miyagi</t>
  </si>
  <si>
    <t>local</t>
  </si>
  <si>
    <t>mouth</t>
  </si>
  <si>
    <t>help</t>
  </si>
  <si>
    <t>owner</t>
  </si>
  <si>
    <t>like</t>
  </si>
  <si>
    <t>lv</t>
  </si>
  <si>
    <t>host</t>
  </si>
  <si>
    <t>half</t>
  </si>
  <si>
    <t>may</t>
  </si>
  <si>
    <t>ladi</t>
  </si>
  <si>
    <t>island</t>
  </si>
  <si>
    <t>margaritavil</t>
  </si>
  <si>
    <t>hole</t>
  </si>
  <si>
    <t>mama</t>
  </si>
  <si>
    <t>nora</t>
  </si>
  <si>
    <t>leav</t>
  </si>
  <si>
    <t>meat</t>
  </si>
  <si>
    <t>qualiti</t>
  </si>
  <si>
    <t>italian</t>
  </si>
  <si>
    <t>locat</t>
  </si>
  <si>
    <t>long</t>
  </si>
  <si>
    <t>know</t>
  </si>
  <si>
    <t>perfectli</t>
  </si>
  <si>
    <t>reserv</t>
  </si>
  <si>
    <t>normal</t>
  </si>
  <si>
    <t>gravi</t>
  </si>
  <si>
    <t>mind</t>
  </si>
  <si>
    <t>lo</t>
  </si>
  <si>
    <t>mayo</t>
  </si>
  <si>
    <t>return</t>
  </si>
  <si>
    <t>margarita</t>
  </si>
  <si>
    <t>michelada</t>
  </si>
  <si>
    <t>pack</t>
  </si>
  <si>
    <t>price</t>
  </si>
  <si>
    <t>level</t>
  </si>
  <si>
    <t>munich</t>
  </si>
  <si>
    <t>late</t>
  </si>
  <si>
    <t>omg</t>
  </si>
  <si>
    <t>king</t>
  </si>
  <si>
    <t>julian</t>
  </si>
  <si>
    <t>garlic</t>
  </si>
  <si>
    <t>mani</t>
  </si>
  <si>
    <t>oh</t>
  </si>
  <si>
    <t>nick</t>
  </si>
  <si>
    <t>lit</t>
  </si>
  <si>
    <t>middl</t>
  </si>
  <si>
    <t>music</t>
  </si>
  <si>
    <t>move</t>
  </si>
  <si>
    <t>right</t>
  </si>
  <si>
    <t>joint</t>
  </si>
  <si>
    <t>jade</t>
  </si>
  <si>
    <t>nutter</t>
  </si>
  <si>
    <t>room</t>
  </si>
  <si>
    <t>game</t>
  </si>
  <si>
    <t>kind</t>
  </si>
  <si>
    <t>nacho</t>
  </si>
  <si>
    <t>n</t>
  </si>
  <si>
    <t>peanut</t>
  </si>
  <si>
    <t>restaur</t>
  </si>
  <si>
    <t>lavo</t>
  </si>
  <si>
    <t>parmesan</t>
  </si>
  <si>
    <t>parti</t>
  </si>
  <si>
    <t>omelet</t>
  </si>
  <si>
    <t>martini</t>
  </si>
  <si>
    <t>lobster</t>
  </si>
  <si>
    <t>red</t>
  </si>
  <si>
    <t>man</t>
  </si>
  <si>
    <t>sashimi</t>
  </si>
  <si>
    <t>servic</t>
  </si>
  <si>
    <t>rib</t>
  </si>
  <si>
    <t>open</t>
  </si>
  <si>
    <t>strip</t>
  </si>
  <si>
    <t>romant</t>
  </si>
  <si>
    <t>lux</t>
  </si>
  <si>
    <t>phoenix</t>
  </si>
  <si>
    <t>rich</t>
  </si>
  <si>
    <t>patio</t>
  </si>
  <si>
    <t>need</t>
  </si>
  <si>
    <t>peopl</t>
  </si>
  <si>
    <t>seafood</t>
  </si>
  <si>
    <t>select</t>
  </si>
  <si>
    <t>potato</t>
  </si>
  <si>
    <t>morn</t>
  </si>
  <si>
    <t>paco</t>
  </si>
  <si>
    <t>oz</t>
  </si>
  <si>
    <t>roll</t>
  </si>
  <si>
    <t>nice</t>
  </si>
  <si>
    <t>paddl</t>
  </si>
  <si>
    <t>steak</t>
  </si>
  <si>
    <t>person</t>
  </si>
  <si>
    <t>split</t>
  </si>
  <si>
    <t>pool</t>
  </si>
  <si>
    <t>rise</t>
  </si>
  <si>
    <t>quick</t>
  </si>
  <si>
    <t>soho</t>
  </si>
  <si>
    <t>side</t>
  </si>
  <si>
    <t>sauc</t>
  </si>
  <si>
    <t>goyemon</t>
  </si>
  <si>
    <t>pork</t>
  </si>
  <si>
    <t>promot</t>
  </si>
  <si>
    <t>loung</t>
  </si>
  <si>
    <t>super</t>
  </si>
  <si>
    <t>mimosa</t>
  </si>
  <si>
    <t>rotat</t>
  </si>
  <si>
    <t>pear</t>
  </si>
  <si>
    <t>mix</t>
  </si>
  <si>
    <t>salmon</t>
  </si>
  <si>
    <t>stomach</t>
  </si>
  <si>
    <t>staff</t>
  </si>
  <si>
    <t>pitcher</t>
  </si>
  <si>
    <t>rig</t>
  </si>
  <si>
    <t>nut</t>
  </si>
  <si>
    <t>skewer</t>
  </si>
  <si>
    <t>serious</t>
  </si>
  <si>
    <t>prime</t>
  </si>
  <si>
    <t>stuf</t>
  </si>
  <si>
    <t>stop</t>
  </si>
  <si>
    <t>shot</t>
  </si>
  <si>
    <t>start</t>
  </si>
  <si>
    <t>plate</t>
  </si>
  <si>
    <t>share</t>
  </si>
  <si>
    <t>light</t>
  </si>
  <si>
    <t>philipp</t>
  </si>
  <si>
    <t>thank</t>
  </si>
  <si>
    <t>pari</t>
  </si>
  <si>
    <t>northern</t>
  </si>
  <si>
    <t>phenomen</t>
  </si>
  <si>
    <t>quickli</t>
  </si>
  <si>
    <t>paul</t>
  </si>
  <si>
    <t>pampa</t>
  </si>
  <si>
    <t>pleas</t>
  </si>
  <si>
    <t>real</t>
  </si>
  <si>
    <t>shine</t>
  </si>
  <si>
    <t>option</t>
  </si>
  <si>
    <t>soup</t>
  </si>
  <si>
    <t>quit</t>
  </si>
  <si>
    <t>stk</t>
  </si>
  <si>
    <t>tender</t>
  </si>
  <si>
    <t>sooooo</t>
  </si>
  <si>
    <t>strong</t>
  </si>
  <si>
    <t>surpris</t>
  </si>
  <si>
    <t>spectacular</t>
  </si>
  <si>
    <t>pabellon</t>
  </si>
  <si>
    <t>nogada</t>
  </si>
  <si>
    <t>look</t>
  </si>
  <si>
    <t>sourdough</t>
  </si>
  <si>
    <t>moco</t>
  </si>
  <si>
    <t>spici</t>
  </si>
  <si>
    <t>tapa</t>
  </si>
  <si>
    <t>thoma</t>
  </si>
  <si>
    <t>polenta</t>
  </si>
  <si>
    <t>take</t>
  </si>
  <si>
    <t>spot</t>
  </si>
  <si>
    <t>play</t>
  </si>
  <si>
    <t>realli</t>
  </si>
  <si>
    <t>ray</t>
  </si>
  <si>
    <t>sure</t>
  </si>
  <si>
    <t>tomato</t>
  </si>
  <si>
    <t>review</t>
  </si>
  <si>
    <t>usual</t>
  </si>
  <si>
    <t>point</t>
  </si>
  <si>
    <t>spain</t>
  </si>
  <si>
    <t>nutella</t>
  </si>
  <si>
    <t>pick</t>
  </si>
  <si>
    <t>top</t>
  </si>
  <si>
    <t>oreo</t>
  </si>
  <si>
    <t>sausag</t>
  </si>
  <si>
    <t>say</t>
  </si>
  <si>
    <t>sake</t>
  </si>
  <si>
    <t>tao</t>
  </si>
  <si>
    <t>other</t>
  </si>
  <si>
    <t>plenti</t>
  </si>
  <si>
    <t>time</t>
  </si>
  <si>
    <t>risotto</t>
  </si>
  <si>
    <t>salad</t>
  </si>
  <si>
    <t>pull</t>
  </si>
  <si>
    <t>total</t>
  </si>
  <si>
    <t>relax</t>
  </si>
  <si>
    <t>server</t>
  </si>
  <si>
    <t>soft</t>
  </si>
  <si>
    <t>wish</t>
  </si>
  <si>
    <t>shrimp</t>
  </si>
  <si>
    <t>uniqu</t>
  </si>
  <si>
    <t>street</t>
  </si>
  <si>
    <t>trip</t>
  </si>
  <si>
    <t>town</t>
  </si>
  <si>
    <t>star</t>
  </si>
  <si>
    <t>tabl</t>
  </si>
  <si>
    <t>superb</t>
  </si>
  <si>
    <t>spice</t>
  </si>
  <si>
    <t>show</t>
  </si>
  <si>
    <t>small</t>
  </si>
  <si>
    <t>rice</t>
  </si>
  <si>
    <t>spaghetti</t>
  </si>
  <si>
    <t>outsid</t>
  </si>
  <si>
    <t>treat</t>
  </si>
  <si>
    <t>tuna</t>
  </si>
  <si>
    <t>second</t>
  </si>
  <si>
    <t>ton</t>
  </si>
  <si>
    <t>pricey</t>
  </si>
  <si>
    <t>serv</t>
  </si>
  <si>
    <t>tip</t>
  </si>
  <si>
    <t>skirt</t>
  </si>
  <si>
    <t>well</t>
  </si>
  <si>
    <t>particular</t>
  </si>
  <si>
    <t>pomegran</t>
  </si>
  <si>
    <t>quesadilla</t>
  </si>
  <si>
    <t>park</t>
  </si>
  <si>
    <t>truffl</t>
  </si>
  <si>
    <t>wonder</t>
  </si>
  <si>
    <t>ribey</t>
  </si>
  <si>
    <t>varieti</t>
  </si>
  <si>
    <t>tara</t>
  </si>
  <si>
    <t>us</t>
  </si>
  <si>
    <t>thanksgiv</t>
  </si>
  <si>
    <t>tradit</t>
  </si>
  <si>
    <t>style</t>
  </si>
  <si>
    <t>scott</t>
  </si>
  <si>
    <t>toffe</t>
  </si>
  <si>
    <t>tiesto</t>
  </si>
  <si>
    <t>two</t>
  </si>
  <si>
    <t>rose</t>
  </si>
  <si>
    <t>shop</t>
  </si>
  <si>
    <t>volcano</t>
  </si>
  <si>
    <t>upgrad</t>
  </si>
  <si>
    <t>soon</t>
  </si>
  <si>
    <t>special</t>
  </si>
  <si>
    <t>sora</t>
  </si>
  <si>
    <t>sweet</t>
  </si>
  <si>
    <t>suggest</t>
  </si>
  <si>
    <t>tostada</t>
  </si>
  <si>
    <t>visit</t>
  </si>
  <si>
    <t>woke</t>
  </si>
  <si>
    <t>whole</t>
  </si>
  <si>
    <t>stuff</t>
  </si>
  <si>
    <t>thing</t>
  </si>
  <si>
    <t>wait</t>
  </si>
  <si>
    <t>weekend</t>
  </si>
  <si>
    <t>word</t>
  </si>
  <si>
    <t>v</t>
  </si>
  <si>
    <t>vegetarian</t>
  </si>
  <si>
    <t>tri</t>
  </si>
  <si>
    <t>warm</t>
  </si>
  <si>
    <t>veri</t>
  </si>
  <si>
    <t>sun</t>
  </si>
  <si>
    <t>waiter</t>
  </si>
  <si>
    <t>smooth</t>
  </si>
  <si>
    <t>wine</t>
  </si>
  <si>
    <t>simpli</t>
  </si>
  <si>
    <t>truli</t>
  </si>
  <si>
    <t>vibe</t>
  </si>
  <si>
    <t>vegan</t>
  </si>
  <si>
    <t>world</t>
  </si>
  <si>
    <t>silvana</t>
  </si>
  <si>
    <t>today</t>
  </si>
  <si>
    <t>welcom</t>
  </si>
  <si>
    <t>st</t>
  </si>
  <si>
    <t>stack</t>
  </si>
  <si>
    <t>waffl</t>
  </si>
  <si>
    <t>without</t>
  </si>
  <si>
    <t>tuesday</t>
  </si>
  <si>
    <t>wife</t>
  </si>
  <si>
    <t>year</t>
  </si>
  <si>
    <t>thailand</t>
  </si>
  <si>
    <t>wed</t>
  </si>
  <si>
    <t>work</t>
  </si>
  <si>
    <t>unbeliev</t>
  </si>
  <si>
    <t>week</t>
  </si>
  <si>
    <t>velvet</t>
  </si>
  <si>
    <t>sign</t>
  </si>
  <si>
    <t>want</t>
  </si>
  <si>
    <t>tempura</t>
  </si>
  <si>
    <t>wow</t>
  </si>
  <si>
    <t>wonton</t>
  </si>
  <si>
    <t>vip</t>
  </si>
  <si>
    <t>wagyu</t>
  </si>
  <si>
    <t>white</t>
  </si>
  <si>
    <t>valley</t>
  </si>
  <si>
    <t>ye</t>
  </si>
  <si>
    <t>yet</t>
  </si>
  <si>
    <t>wabo</t>
  </si>
  <si>
    <t>went</t>
  </si>
  <si>
    <t>yum</t>
  </si>
  <si>
    <t>yummi</t>
  </si>
  <si>
    <t>wrap</t>
  </si>
  <si>
    <t>yelp</t>
  </si>
  <si>
    <t>word1</t>
  </si>
  <si>
    <t>word2</t>
  </si>
  <si>
    <t>word3</t>
  </si>
  <si>
    <t>word4</t>
  </si>
  <si>
    <t>word5</t>
  </si>
  <si>
    <t>word6</t>
  </si>
  <si>
    <t>word7</t>
  </si>
  <si>
    <t>word8</t>
  </si>
  <si>
    <t>word9</t>
  </si>
  <si>
    <t>word10</t>
  </si>
  <si>
    <t>word11</t>
  </si>
  <si>
    <t>word12</t>
  </si>
  <si>
    <t>word13</t>
  </si>
  <si>
    <t>word14</t>
  </si>
  <si>
    <t>word15</t>
  </si>
  <si>
    <t>word16</t>
  </si>
  <si>
    <t>word17</t>
  </si>
  <si>
    <t>word18</t>
  </si>
  <si>
    <t>word19</t>
  </si>
  <si>
    <t>word20</t>
  </si>
  <si>
    <t>word21</t>
  </si>
  <si>
    <t>word22</t>
  </si>
  <si>
    <t>word23</t>
  </si>
  <si>
    <t>word24</t>
  </si>
  <si>
    <t>word25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</si>
  <si>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</si>
  <si>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</si>
  <si>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</si>
  <si>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</si>
  <si>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</si>
  <si>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</si>
  <si>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</si>
  <si>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</si>
  <si>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</si>
  <si>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</si>
  <si>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</si>
  <si>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</si>
  <si>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</si>
  <si>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</si>
  <si>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</si>
  <si>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</si>
  <si>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</si>
  <si>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</si>
  <si>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</si>
  <si>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</si>
  <si>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</si>
  <si>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</si>
  <si>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</si>
  <si>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</si>
  <si>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</si>
  <si>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</si>
  <si>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</si>
  <si>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</si>
  <si>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</si>
  <si>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</si>
  <si>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</si>
  <si>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</si>
  <si>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</si>
  <si>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</si>
  <si>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</si>
  <si>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</si>
  <si>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</si>
  <si>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</si>
  <si>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</si>
  <si>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</si>
  <si>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</si>
  <si>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</si>
  <si>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</si>
  <si>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</si>
  <si>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</si>
  <si>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</si>
  <si>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</si>
  <si>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</si>
  <si>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</si>
  <si>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</si>
  <si>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</si>
  <si>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</si>
  <si>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</si>
  <si>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</si>
  <si>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</si>
  <si>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</si>
  <si>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</si>
  <si>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</si>
  <si>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</si>
  <si>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</si>
  <si>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</si>
  <si>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</si>
  <si>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</si>
  <si>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</si>
  <si>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</si>
  <si>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</si>
  <si>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</si>
  <si>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</si>
  <si>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</si>
  <si>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</si>
  <si>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</si>
  <si>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</si>
  <si>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</si>
  <si>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</si>
  <si>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</si>
  <si>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</si>
  <si>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</si>
  <si>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</si>
  <si>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</si>
  <si>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</si>
  <si>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</si>
  <si>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</si>
  <si>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</si>
  <si>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</si>
  <si>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</si>
  <si>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</si>
  <si>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</si>
  <si>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</si>
  <si>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</si>
  <si>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</si>
  <si>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</si>
  <si>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</si>
  <si>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</si>
  <si>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</si>
  <si>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</si>
  <si>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</si>
  <si>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</si>
  <si>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</si>
  <si>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</si>
  <si>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</si>
  <si>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</si>
  <si>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</si>
  <si>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</si>
  <si>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</si>
  <si>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</si>
  <si>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</si>
  <si>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</si>
  <si>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</si>
  <si>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</si>
  <si>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</si>
  <si>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</si>
  <si>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</si>
  <si>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</si>
  <si>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</si>
  <si>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</si>
  <si>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Restaurant 1</t>
  </si>
  <si>
    <t>Restaurant 2</t>
  </si>
  <si>
    <t>Restaurant 3</t>
  </si>
  <si>
    <t>Barrio Cafê©</t>
  </si>
  <si>
    <t>Hofbrê_uhaus Las Vegas</t>
  </si>
  <si>
    <t>cluster</t>
  </si>
  <si>
    <t>Reviews</t>
  </si>
  <si>
    <t>Features</t>
  </si>
  <si>
    <t>Match 1</t>
  </si>
  <si>
    <t>Match 2</t>
  </si>
  <si>
    <t>Match 3</t>
  </si>
  <si>
    <t>What do you care about most?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</si>
</sst>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Berlin Sans FB"/>
      <family val="2"/>
    </font>
    <font>
      <sz val="14"/>
      <color theme="1"/>
      <name val="Calibri"/>
      <family val="2"/>
      <scheme val="minor"/>
    </font>
    <font>
      <sz val="14"/>
      <color theme="1"/>
      <name val="Berlin Sans FB"/>
      <family val="2"/>
    </font>
    <font>
      <sz val="14"/>
      <color theme="0"/>
      <name val="Berlin Sans FB"/>
      <family val="2"/>
    </font>
    <font>
      <sz val="14"/>
      <color theme="7" tint="0.39997558519241921"/>
      <name val="Berlin Sans FB Demi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quotePrefix="1"/>
    <xf numFmtId="49" fontId="0" fillId="0" borderId="0" xfId="0" applyNumberFormat="1"/>
    <xf numFmtId="0" fontId="2" fillId="0" borderId="0" xfId="0" applyFont="1"/>
    <xf numFmtId="0" fontId="3" fillId="0" borderId="0" xfId="0" applyFont="1"/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398641</xdr:colOff>
      <xdr:row>0</xdr:row>
      <xdr:rowOff>0</xdr:rowOff>
    </xdr:from>
    <xdr:to>
      <xdr:col>10</xdr:col>
      <xdr:colOff>254001</xdr:colOff>
      <xdr:row>6</xdr:row>
      <xdr:rowOff>71362</xdr:rowOff>
    </xdr:to>
    <xdr:pic>
      <xdr:nvPicPr>
        <xdr:cNvPr id="2" name="Picture 1" descr="Image result for yelp logo">
          <a:extLst>
            <a:ext uri="{FF2B5EF4-FFF2-40B4-BE49-F238E27FC236}">
              <a16:creationId xmlns:a16="http://schemas.microsoft.com/office/drawing/2014/main" id="{887E3118-D143-4BFF-9E76-799AD148A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6085" y="0"/>
          <a:ext cx="1823860" cy="1172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CFC1C-0324-4B5C-BE0D-9F99D5D3BCAD}">
  <sheetPr codeName="Sheet1"/>
  <dimension ref="D8:P19"/>
  <sheetViews>
    <sheetView showGridLines="0" tabSelected="1" zoomScale="90" zoomScaleNormal="90" workbookViewId="0">
      <selection activeCell="N10" sqref="N10"/>
    </sheetView>
  </sheetViews>
  <sheetFormatPr defaultRowHeight="14.5" x14ac:dyDescent="0.35"/>
  <cols>
    <col min="4" max="8" width="10.81640625" customWidth="1"/>
  </cols>
  <sheetData>
    <row r="8" spans="4:16" ht="18.5" x14ac:dyDescent="0.45">
      <c r="D8" s="6" t="s">
        <v>0</v>
      </c>
      <c r="E8" s="6"/>
      <c r="F8" s="6"/>
      <c r="G8" s="6"/>
      <c r="H8" s="6"/>
      <c r="I8" s="4"/>
      <c r="J8" s="4"/>
      <c r="K8" s="8" t="s">
        <v>6</v>
      </c>
      <c r="L8" s="8"/>
      <c r="M8" s="5"/>
      <c r="N8" s="5"/>
      <c r="O8" s="5"/>
    </row>
    <row r="9" spans="4:16" ht="18.5" x14ac:dyDescent="0.45">
      <c r="D9" s="5"/>
      <c r="E9" s="5"/>
      <c r="F9" s="5"/>
      <c r="G9" s="5"/>
      <c r="H9" s="5"/>
      <c r="I9" s="4"/>
      <c r="J9" s="4"/>
      <c r="K9" s="5"/>
      <c r="L9" s="5"/>
      <c r="M9" s="5"/>
      <c r="N9" s="5"/>
      <c r="O9" s="5"/>
    </row>
    <row r="10" spans="4:16" ht="18.5" x14ac:dyDescent="0.45">
      <c r="D10" s="6" t="s">
        <v>18679</v>
      </c>
      <c r="E10" s="6"/>
      <c r="F10" s="6"/>
      <c r="G10" s="6"/>
      <c r="H10" s="6"/>
      <c r="I10" s="4"/>
      <c r="J10" s="4"/>
      <c r="K10" s="8" t="s">
        <v>18674</v>
      </c>
      <c r="L10" s="8"/>
      <c r="M10" s="5"/>
      <c r="N10" s="5"/>
      <c r="O10" s="5"/>
    </row>
    <row r="11" spans="4:16" ht="18.5" x14ac:dyDescent="0.45">
      <c r="D11" s="5"/>
      <c r="E11" s="5"/>
      <c r="F11" s="5"/>
      <c r="G11" s="5"/>
      <c r="H11" s="5"/>
      <c r="I11" s="4"/>
      <c r="J11" s="4"/>
      <c r="K11" s="5"/>
      <c r="L11" s="5"/>
      <c r="M11" s="5"/>
      <c r="N11" s="5"/>
      <c r="O11" s="5"/>
      <c r="P11" s="1"/>
    </row>
    <row r="12" spans="4:16" ht="18.5" x14ac:dyDescent="0.45">
      <c r="D12" s="6" t="s">
        <v>1</v>
      </c>
      <c r="E12" s="6"/>
      <c r="F12" s="6"/>
      <c r="G12" s="6"/>
      <c r="H12" s="6"/>
      <c r="I12" s="4"/>
      <c r="J12" s="4"/>
      <c r="K12" s="7" t="s">
        <v>17826</v>
      </c>
      <c r="L12" s="7"/>
      <c r="M12" s="5"/>
      <c r="N12" s="7" t="s">
        <v>17827</v>
      </c>
      <c r="O12" s="7"/>
      <c r="P12" s="1"/>
    </row>
    <row r="13" spans="4:16" ht="18.5" x14ac:dyDescent="0.45">
      <c r="D13" s="4"/>
      <c r="E13" s="4"/>
      <c r="F13" s="4"/>
      <c r="G13" s="4"/>
      <c r="H13" s="4"/>
      <c r="I13" s="4"/>
      <c r="J13" s="4"/>
      <c r="K13" s="8" t="s">
        <v>85</v>
      </c>
      <c r="L13" s="8"/>
      <c r="M13" s="5"/>
      <c r="N13" s="8" t="s">
        <v>17633</v>
      </c>
      <c r="O13" s="8"/>
      <c r="P13" s="1"/>
    </row>
    <row r="14" spans="4:16" ht="18.5" x14ac:dyDescent="0.45"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1"/>
    </row>
    <row r="15" spans="4:16" ht="18.5" x14ac:dyDescent="0.45">
      <c r="D15" s="6" t="s">
        <v>17828</v>
      </c>
      <c r="E15" s="6"/>
      <c r="F15" s="6"/>
      <c r="G15" s="6"/>
      <c r="H15" s="6"/>
      <c r="I15" s="4"/>
      <c r="J15" s="4"/>
      <c r="K15" s="8" t="str">
        <f>IF(K10="Features",VLOOKUP(N13,bag_of_words_matches!A2:DT19,118),VLOOKUP(N13,cluster_analysis_matches!A1:F19,4))</f>
        <v>Gangnam Asian BBQ Dining</v>
      </c>
      <c r="L15" s="8"/>
      <c r="M15" s="8"/>
      <c r="N15" s="8"/>
      <c r="O15" s="8"/>
      <c r="P15" s="1"/>
    </row>
    <row r="16" spans="4:16" ht="18.5" x14ac:dyDescent="0.45"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1"/>
    </row>
    <row r="17" spans="4:16" ht="18.5" x14ac:dyDescent="0.45">
      <c r="D17" s="4"/>
      <c r="E17" s="4"/>
      <c r="F17" s="4"/>
      <c r="G17" s="4"/>
      <c r="H17" s="4"/>
      <c r="I17" s="4"/>
      <c r="J17" s="4"/>
      <c r="K17" s="8" t="str">
        <f>IF(K10="Features",VLOOKUP(N13,bag_of_words_matches!A2:DT19,119),VLOOKUP(N13,cluster_analysis_matches!A1:F19,5))</f>
        <v>Egg Works</v>
      </c>
      <c r="L17" s="8"/>
      <c r="M17" s="8"/>
      <c r="N17" s="8"/>
      <c r="O17" s="8"/>
      <c r="P17" s="1"/>
    </row>
    <row r="18" spans="4:16" ht="18.5" x14ac:dyDescent="0.45"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spans="4:16" ht="18.5" x14ac:dyDescent="0.45">
      <c r="D19" s="4"/>
      <c r="E19" s="4"/>
      <c r="F19" s="4"/>
      <c r="G19" s="4"/>
      <c r="H19" s="4"/>
      <c r="I19" s="4"/>
      <c r="J19" s="4"/>
      <c r="K19" s="8" t="str">
        <f>IF(K10="Features",VLOOKUP(N13,bag_of_words_matches!A2:DT19,120),VLOOKUP(N13,cluster_analysis_matches!A1:F19,6))</f>
        <v>Mon Ami Gabi</v>
      </c>
      <c r="L19" s="8"/>
      <c r="M19" s="8"/>
      <c r="N19" s="8"/>
      <c r="O19" s="8"/>
    </row>
  </sheetData>
  <mergeCells count="13">
    <mergeCell ref="D10:H10"/>
    <mergeCell ref="K8:L8"/>
    <mergeCell ref="K10:L10"/>
    <mergeCell ref="D15:H15"/>
    <mergeCell ref="K15:O15"/>
    <mergeCell ref="K17:O17"/>
    <mergeCell ref="K19:O19"/>
    <mergeCell ref="D12:H12"/>
    <mergeCell ref="K12:L12"/>
    <mergeCell ref="K13:L13"/>
    <mergeCell ref="N13:O13"/>
    <mergeCell ref="N12:O12"/>
    <mergeCell ref="D8:H8"/>
  </mergeCells>
  <pageMargins left="0.7" right="0.7" top="0.75" bottom="0.75" header="0.3" footer="0.3"/>
  <pageSetup paperSize="9" orientation="portrait" r:id="rId1"/>
  <drawing r:id="rId2"/>
  <picture r:id="rId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A2B52EB-5382-4EBA-8249-BBB7D7691B76}">
          <x14:formula1>
            <xm:f>'Cuisine list'!$C$1:$C$2</xm:f>
          </x14:formula1>
          <xm:sqref>K10:L10</xm:sqref>
        </x14:dataValidation>
        <x14:dataValidation type="list" allowBlank="1" showInputMessage="1" showErrorMessage="1" xr:uid="{54ABF940-A23E-46FA-959D-FED241B80B85}">
          <x14:formula1>
            <xm:f>'City List'!$A$1:$A$10</xm:f>
          </x14:formula1>
          <xm:sqref>K8 K13</xm:sqref>
        </x14:dataValidation>
        <x14:dataValidation type="list" allowBlank="1" showInputMessage="1" showErrorMessage="1" xr:uid="{622EEC14-4580-436B-981B-107B1DEF0061}">
          <x14:formula1>
            <xm:f>bag_of_words_matches!$A$2:$A$19</xm:f>
          </x14:formula1>
          <xm:sqref>N13:O13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1B803-EDBA-44ED-8FCC-2D4AD1EA16B7}">
  <sheetPr codeName="Sheet2"/>
  <dimension ref="A1:A10"/>
  <sheetViews>
    <sheetView workbookViewId="0">
      <selection activeCell="A5" sqref="A5"/>
    </sheetView>
  </sheetViews>
  <sheetFormatPr defaultRowHeight="14.5" x14ac:dyDescent="0.35"/>
  <cols>
    <col min="1" max="1" width="15.26953125" customWidth="1"/>
  </cols>
  <sheetData>
    <row r="1" spans="1:1" x14ac:dyDescent="0.35">
      <c r="A1" t="s">
        <v>6</v>
      </c>
    </row>
    <row r="2" spans="1:1" x14ac:dyDescent="0.35">
      <c r="A2" t="s">
        <v>85</v>
      </c>
    </row>
    <row r="3" spans="1:1" x14ac:dyDescent="0.35">
      <c r="A3" t="s">
        <v>120</v>
      </c>
    </row>
    <row r="4" spans="1:1" x14ac:dyDescent="0.35">
      <c r="A4" t="s">
        <v>93</v>
      </c>
    </row>
    <row r="5" spans="1:1" x14ac:dyDescent="0.35">
      <c r="A5" t="s">
        <v>77</v>
      </c>
    </row>
    <row r="6" spans="1:1" x14ac:dyDescent="0.35">
      <c r="A6" t="s">
        <v>66</v>
      </c>
    </row>
    <row r="7" spans="1:1" x14ac:dyDescent="0.35">
      <c r="A7" t="s">
        <v>239</v>
      </c>
    </row>
    <row r="8" spans="1:1" x14ac:dyDescent="0.35">
      <c r="A8" t="s">
        <v>189</v>
      </c>
    </row>
    <row r="9" spans="1:1" x14ac:dyDescent="0.35">
      <c r="A9" t="s">
        <v>290</v>
      </c>
    </row>
    <row r="10" spans="1:1" x14ac:dyDescent="0.35">
      <c r="A10" t="s">
        <v>161</v>
      </c>
    </row>
  </sheetData>
  <sortState ref="A1:B109">
    <sortCondition descending="1" ref="B1:B10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292D6-8B93-45F3-8BDF-13444C084F8C}">
  <sheetPr codeName="Sheet3"/>
  <dimension ref="A1:C65"/>
  <sheetViews>
    <sheetView workbookViewId="0">
      <selection activeCell="C3" sqref="C3"/>
    </sheetView>
  </sheetViews>
  <sheetFormatPr defaultRowHeight="14.5" x14ac:dyDescent="0.35"/>
  <cols>
    <col min="1" max="1" width="23.1796875" bestFit="1" customWidth="1"/>
  </cols>
  <sheetData>
    <row r="1" spans="1:3" x14ac:dyDescent="0.35">
      <c r="A1" t="s">
        <v>17776</v>
      </c>
      <c r="C1" t="s">
        <v>18674</v>
      </c>
    </row>
    <row r="2" spans="1:3" x14ac:dyDescent="0.35">
      <c r="A2" t="s">
        <v>17771</v>
      </c>
      <c r="C2" t="s">
        <v>18675</v>
      </c>
    </row>
    <row r="3" spans="1:3" x14ac:dyDescent="0.35">
      <c r="A3" t="s">
        <v>17778</v>
      </c>
    </row>
    <row r="4" spans="1:3" x14ac:dyDescent="0.35">
      <c r="A4" t="s">
        <v>17787</v>
      </c>
    </row>
    <row r="5" spans="1:3" x14ac:dyDescent="0.35">
      <c r="A5" t="s">
        <v>17785</v>
      </c>
    </row>
    <row r="6" spans="1:3" x14ac:dyDescent="0.35">
      <c r="A6" t="s">
        <v>17786</v>
      </c>
    </row>
    <row r="7" spans="1:3" x14ac:dyDescent="0.35">
      <c r="A7" t="s">
        <v>17781</v>
      </c>
    </row>
    <row r="8" spans="1:3" x14ac:dyDescent="0.35">
      <c r="A8" t="s">
        <v>17791</v>
      </c>
    </row>
    <row r="9" spans="1:3" x14ac:dyDescent="0.35">
      <c r="A9" t="s">
        <v>17767</v>
      </c>
    </row>
    <row r="10" spans="1:3" x14ac:dyDescent="0.35">
      <c r="A10" t="s">
        <v>17802</v>
      </c>
    </row>
    <row r="11" spans="1:3" x14ac:dyDescent="0.35">
      <c r="A11" t="s">
        <v>17769</v>
      </c>
    </row>
    <row r="12" spans="1:3" x14ac:dyDescent="0.35">
      <c r="A12" t="s">
        <v>3</v>
      </c>
    </row>
    <row r="13" spans="1:3" x14ac:dyDescent="0.35">
      <c r="A13" t="s">
        <v>17784</v>
      </c>
    </row>
    <row r="14" spans="1:3" x14ac:dyDescent="0.35">
      <c r="A14" t="s">
        <v>17813</v>
      </c>
    </row>
    <row r="15" spans="1:3" x14ac:dyDescent="0.35">
      <c r="A15" t="s">
        <v>17821</v>
      </c>
    </row>
    <row r="16" spans="1:3" x14ac:dyDescent="0.35">
      <c r="A16" t="s">
        <v>17772</v>
      </c>
    </row>
    <row r="17" spans="1:1" x14ac:dyDescent="0.35">
      <c r="A17" t="s">
        <v>17815</v>
      </c>
    </row>
    <row r="18" spans="1:1" x14ac:dyDescent="0.35">
      <c r="A18" t="s">
        <v>17797</v>
      </c>
    </row>
    <row r="19" spans="1:1" x14ac:dyDescent="0.35">
      <c r="A19" t="s">
        <v>17812</v>
      </c>
    </row>
    <row r="20" spans="1:1" x14ac:dyDescent="0.35">
      <c r="A20" t="s">
        <v>17805</v>
      </c>
    </row>
    <row r="21" spans="1:1" x14ac:dyDescent="0.35">
      <c r="A21" t="s">
        <v>17814</v>
      </c>
    </row>
    <row r="22" spans="1:1" x14ac:dyDescent="0.35">
      <c r="A22" t="s">
        <v>17803</v>
      </c>
    </row>
    <row r="23" spans="1:1" x14ac:dyDescent="0.35">
      <c r="A23" t="s">
        <v>17777</v>
      </c>
    </row>
    <row r="24" spans="1:1" x14ac:dyDescent="0.35">
      <c r="A24" t="s">
        <v>17816</v>
      </c>
    </row>
    <row r="25" spans="1:1" x14ac:dyDescent="0.35">
      <c r="A25" t="s">
        <v>17774</v>
      </c>
    </row>
    <row r="26" spans="1:1" x14ac:dyDescent="0.35">
      <c r="A26" t="s">
        <v>17822</v>
      </c>
    </row>
    <row r="27" spans="1:1" x14ac:dyDescent="0.35">
      <c r="A27" t="s">
        <v>17768</v>
      </c>
    </row>
    <row r="28" spans="1:1" x14ac:dyDescent="0.35">
      <c r="A28" t="s">
        <v>17765</v>
      </c>
    </row>
    <row r="29" spans="1:1" x14ac:dyDescent="0.35">
      <c r="A29" t="s">
        <v>4</v>
      </c>
    </row>
    <row r="30" spans="1:1" x14ac:dyDescent="0.35">
      <c r="A30" t="s">
        <v>17820</v>
      </c>
    </row>
    <row r="31" spans="1:1" x14ac:dyDescent="0.35">
      <c r="A31" t="s">
        <v>17823</v>
      </c>
    </row>
    <row r="32" spans="1:1" x14ac:dyDescent="0.35">
      <c r="A32" t="s">
        <v>17819</v>
      </c>
    </row>
    <row r="33" spans="1:1" x14ac:dyDescent="0.35">
      <c r="A33" t="s">
        <v>17824</v>
      </c>
    </row>
    <row r="34" spans="1:1" x14ac:dyDescent="0.35">
      <c r="A34" t="s">
        <v>17818</v>
      </c>
    </row>
    <row r="35" spans="1:1" x14ac:dyDescent="0.35">
      <c r="A35" t="s">
        <v>17800</v>
      </c>
    </row>
    <row r="36" spans="1:1" x14ac:dyDescent="0.35">
      <c r="A36" t="s">
        <v>17788</v>
      </c>
    </row>
    <row r="37" spans="1:1" x14ac:dyDescent="0.35">
      <c r="A37" t="s">
        <v>17790</v>
      </c>
    </row>
    <row r="38" spans="1:1" x14ac:dyDescent="0.35">
      <c r="A38" t="s">
        <v>17808</v>
      </c>
    </row>
    <row r="39" spans="1:1" x14ac:dyDescent="0.35">
      <c r="A39" t="s">
        <v>17795</v>
      </c>
    </row>
    <row r="40" spans="1:1" x14ac:dyDescent="0.35">
      <c r="A40" t="s">
        <v>17806</v>
      </c>
    </row>
    <row r="41" spans="1:1" x14ac:dyDescent="0.35">
      <c r="A41" t="s">
        <v>2</v>
      </c>
    </row>
    <row r="42" spans="1:1" x14ac:dyDescent="0.35">
      <c r="A42" t="s">
        <v>17825</v>
      </c>
    </row>
    <row r="43" spans="1:1" x14ac:dyDescent="0.35">
      <c r="A43" t="s">
        <v>17780</v>
      </c>
    </row>
    <row r="44" spans="1:1" x14ac:dyDescent="0.35">
      <c r="A44" t="s">
        <v>17030</v>
      </c>
    </row>
    <row r="45" spans="1:1" x14ac:dyDescent="0.35">
      <c r="A45" t="s">
        <v>17783</v>
      </c>
    </row>
    <row r="46" spans="1:1" x14ac:dyDescent="0.35">
      <c r="A46" t="s">
        <v>17798</v>
      </c>
    </row>
    <row r="47" spans="1:1" x14ac:dyDescent="0.35">
      <c r="A47" t="s">
        <v>17799</v>
      </c>
    </row>
    <row r="48" spans="1:1" x14ac:dyDescent="0.35">
      <c r="A48" t="s">
        <v>17775</v>
      </c>
    </row>
    <row r="49" spans="1:1" x14ac:dyDescent="0.35">
      <c r="A49" t="s">
        <v>17770</v>
      </c>
    </row>
    <row r="50" spans="1:1" x14ac:dyDescent="0.35">
      <c r="A50" t="s">
        <v>17801</v>
      </c>
    </row>
    <row r="51" spans="1:1" x14ac:dyDescent="0.35">
      <c r="A51" t="s">
        <v>17773</v>
      </c>
    </row>
    <row r="52" spans="1:1" x14ac:dyDescent="0.35">
      <c r="A52" t="s">
        <v>17794</v>
      </c>
    </row>
    <row r="53" spans="1:1" x14ac:dyDescent="0.35">
      <c r="A53" t="s">
        <v>17804</v>
      </c>
    </row>
    <row r="54" spans="1:1" x14ac:dyDescent="0.35">
      <c r="A54" t="s">
        <v>17817</v>
      </c>
    </row>
    <row r="55" spans="1:1" x14ac:dyDescent="0.35">
      <c r="A55" t="s">
        <v>17766</v>
      </c>
    </row>
    <row r="56" spans="1:1" x14ac:dyDescent="0.35">
      <c r="A56" t="s">
        <v>17807</v>
      </c>
    </row>
    <row r="57" spans="1:1" x14ac:dyDescent="0.35">
      <c r="A57" t="s">
        <v>17811</v>
      </c>
    </row>
    <row r="58" spans="1:1" x14ac:dyDescent="0.35">
      <c r="A58" t="s">
        <v>17789</v>
      </c>
    </row>
    <row r="59" spans="1:1" x14ac:dyDescent="0.35">
      <c r="A59" t="s">
        <v>17793</v>
      </c>
    </row>
    <row r="60" spans="1:1" x14ac:dyDescent="0.35">
      <c r="A60" t="s">
        <v>17779</v>
      </c>
    </row>
    <row r="61" spans="1:1" x14ac:dyDescent="0.35">
      <c r="A61" t="s">
        <v>17809</v>
      </c>
    </row>
    <row r="62" spans="1:1" x14ac:dyDescent="0.35">
      <c r="A62" t="s">
        <v>17810</v>
      </c>
    </row>
    <row r="63" spans="1:1" x14ac:dyDescent="0.35">
      <c r="A63" t="s">
        <v>17796</v>
      </c>
    </row>
    <row r="64" spans="1:1" x14ac:dyDescent="0.35">
      <c r="A64" t="s">
        <v>17792</v>
      </c>
    </row>
    <row r="65" spans="1:1" x14ac:dyDescent="0.35">
      <c r="A65" t="s">
        <v>17782</v>
      </c>
    </row>
  </sheetData>
  <sortState ref="A1:A65">
    <sortCondition ref="A1:A6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E3077-605F-4E82-A338-F5FE422C6D89}">
  <sheetPr codeName="Sheet5"/>
  <dimension ref="A1:E134"/>
  <sheetViews>
    <sheetView workbookViewId="0"/>
  </sheetViews>
  <sheetFormatPr defaultRowHeight="14.5" x14ac:dyDescent="0.35"/>
  <cols>
    <col min="2" max="2" width="19.54296875" customWidth="1"/>
    <col min="3" max="4" width="13.81640625" customWidth="1"/>
  </cols>
  <sheetData>
    <row r="1" spans="1:5" x14ac:dyDescent="0.35">
      <c r="A1" t="s">
        <v>17942</v>
      </c>
      <c r="B1" t="s">
        <v>17943</v>
      </c>
      <c r="C1" t="s">
        <v>17826</v>
      </c>
      <c r="D1" t="s">
        <v>17945</v>
      </c>
      <c r="E1" t="s">
        <v>17944</v>
      </c>
    </row>
    <row r="2" spans="1:5" x14ac:dyDescent="0.35">
      <c r="A2" t="s">
        <v>17386</v>
      </c>
      <c r="B2" t="s">
        <v>17340</v>
      </c>
      <c r="C2" t="s">
        <v>6</v>
      </c>
      <c r="D2">
        <v>1</v>
      </c>
      <c r="E2" t="s">
        <v>17913</v>
      </c>
    </row>
    <row r="3" spans="1:5" x14ac:dyDescent="0.35">
      <c r="A3" t="s">
        <v>17341</v>
      </c>
      <c r="B3" t="s">
        <v>17340</v>
      </c>
      <c r="C3" t="s">
        <v>6</v>
      </c>
      <c r="D3">
        <v>1</v>
      </c>
      <c r="E3" t="s">
        <v>17925</v>
      </c>
    </row>
    <row r="4" spans="1:5" x14ac:dyDescent="0.35">
      <c r="A4" t="s">
        <v>61</v>
      </c>
      <c r="B4" t="s">
        <v>60</v>
      </c>
      <c r="C4" t="s">
        <v>6</v>
      </c>
      <c r="D4">
        <v>1</v>
      </c>
      <c r="E4" t="s">
        <v>59</v>
      </c>
    </row>
    <row r="5" spans="1:5" x14ac:dyDescent="0.35">
      <c r="A5" t="s">
        <v>20</v>
      </c>
      <c r="B5" t="s">
        <v>19</v>
      </c>
      <c r="C5" t="s">
        <v>6</v>
      </c>
      <c r="D5">
        <v>1</v>
      </c>
      <c r="E5" t="s">
        <v>18</v>
      </c>
    </row>
    <row r="6" spans="1:5" x14ac:dyDescent="0.35">
      <c r="A6" t="s">
        <v>17300</v>
      </c>
      <c r="B6" t="s">
        <v>19</v>
      </c>
      <c r="C6" t="s">
        <v>6</v>
      </c>
      <c r="D6">
        <v>1</v>
      </c>
      <c r="E6" t="s">
        <v>17935</v>
      </c>
    </row>
    <row r="7" spans="1:5" x14ac:dyDescent="0.35">
      <c r="A7" t="s">
        <v>17336</v>
      </c>
      <c r="B7" t="s">
        <v>17335</v>
      </c>
      <c r="C7" t="s">
        <v>6</v>
      </c>
      <c r="D7">
        <v>1</v>
      </c>
      <c r="E7" t="s">
        <v>17927</v>
      </c>
    </row>
    <row r="8" spans="1:5" x14ac:dyDescent="0.35">
      <c r="A8" t="s">
        <v>17523</v>
      </c>
      <c r="B8" t="s">
        <v>15204</v>
      </c>
      <c r="C8" t="s">
        <v>6</v>
      </c>
      <c r="D8">
        <v>1</v>
      </c>
      <c r="E8" t="s">
        <v>17878</v>
      </c>
    </row>
    <row r="9" spans="1:5" x14ac:dyDescent="0.35">
      <c r="A9" t="s">
        <v>32</v>
      </c>
      <c r="B9" t="s">
        <v>31</v>
      </c>
      <c r="C9" t="s">
        <v>6</v>
      </c>
      <c r="D9">
        <v>1</v>
      </c>
      <c r="E9" t="s">
        <v>30</v>
      </c>
    </row>
    <row r="10" spans="1:5" x14ac:dyDescent="0.35">
      <c r="A10" t="s">
        <v>17294</v>
      </c>
      <c r="B10" t="s">
        <v>17292</v>
      </c>
      <c r="C10" t="s">
        <v>6</v>
      </c>
      <c r="D10">
        <v>1</v>
      </c>
      <c r="E10" t="s">
        <v>17937</v>
      </c>
    </row>
    <row r="11" spans="1:5" x14ac:dyDescent="0.35">
      <c r="A11" t="s">
        <v>17286</v>
      </c>
      <c r="B11" t="s">
        <v>17284</v>
      </c>
      <c r="C11" t="s">
        <v>6</v>
      </c>
      <c r="D11">
        <v>1</v>
      </c>
      <c r="E11" t="s">
        <v>17939</v>
      </c>
    </row>
    <row r="12" spans="1:5" x14ac:dyDescent="0.35">
      <c r="A12" t="s">
        <v>17350</v>
      </c>
      <c r="B12" t="s">
        <v>17348</v>
      </c>
      <c r="C12" t="s">
        <v>6</v>
      </c>
      <c r="D12">
        <v>1</v>
      </c>
      <c r="E12" t="s">
        <v>17922</v>
      </c>
    </row>
    <row r="13" spans="1:5" x14ac:dyDescent="0.35">
      <c r="A13" t="s">
        <v>17713</v>
      </c>
      <c r="B13" t="s">
        <v>17711</v>
      </c>
      <c r="C13" t="s">
        <v>6</v>
      </c>
      <c r="D13">
        <v>1</v>
      </c>
      <c r="E13" t="s">
        <v>17831</v>
      </c>
    </row>
    <row r="14" spans="1:5" x14ac:dyDescent="0.35">
      <c r="A14" t="s">
        <v>17339</v>
      </c>
      <c r="B14" t="s">
        <v>17337</v>
      </c>
      <c r="C14" t="s">
        <v>6</v>
      </c>
      <c r="D14">
        <v>1</v>
      </c>
      <c r="E14" t="s">
        <v>17926</v>
      </c>
    </row>
    <row r="15" spans="1:5" x14ac:dyDescent="0.35">
      <c r="A15" t="s">
        <v>17451</v>
      </c>
      <c r="B15" t="s">
        <v>17449</v>
      </c>
      <c r="C15" t="s">
        <v>6</v>
      </c>
      <c r="D15">
        <v>1</v>
      </c>
      <c r="E15" t="s">
        <v>17895</v>
      </c>
    </row>
    <row r="16" spans="1:5" x14ac:dyDescent="0.35">
      <c r="A16" t="s">
        <v>17543</v>
      </c>
      <c r="B16" t="s">
        <v>17541</v>
      </c>
      <c r="C16" t="s">
        <v>6</v>
      </c>
      <c r="D16">
        <v>1</v>
      </c>
      <c r="E16" t="s">
        <v>17874</v>
      </c>
    </row>
    <row r="17" spans="1:5" x14ac:dyDescent="0.35">
      <c r="A17" t="s">
        <v>17565</v>
      </c>
      <c r="B17" t="s">
        <v>17563</v>
      </c>
      <c r="C17" t="s">
        <v>6</v>
      </c>
      <c r="D17">
        <v>1</v>
      </c>
      <c r="E17" t="s">
        <v>17868</v>
      </c>
    </row>
    <row r="18" spans="1:5" x14ac:dyDescent="0.35">
      <c r="A18" t="s">
        <v>17279</v>
      </c>
      <c r="B18" t="s">
        <v>17277</v>
      </c>
      <c r="C18" t="s">
        <v>6</v>
      </c>
      <c r="D18">
        <v>1</v>
      </c>
      <c r="E18" t="s">
        <v>17941</v>
      </c>
    </row>
    <row r="19" spans="1:5" x14ac:dyDescent="0.35">
      <c r="A19" t="s">
        <v>17517</v>
      </c>
      <c r="B19" t="s">
        <v>17515</v>
      </c>
      <c r="C19" t="s">
        <v>6</v>
      </c>
      <c r="D19">
        <v>1</v>
      </c>
      <c r="E19" t="s">
        <v>17880</v>
      </c>
    </row>
    <row r="20" spans="1:5" x14ac:dyDescent="0.35">
      <c r="A20" t="s">
        <v>17448</v>
      </c>
      <c r="B20" t="s">
        <v>17446</v>
      </c>
      <c r="C20" t="s">
        <v>6</v>
      </c>
      <c r="D20">
        <v>1</v>
      </c>
      <c r="E20" t="s">
        <v>17896</v>
      </c>
    </row>
    <row r="21" spans="1:5" x14ac:dyDescent="0.35">
      <c r="A21" t="s">
        <v>17445</v>
      </c>
      <c r="B21" t="s">
        <v>17443</v>
      </c>
      <c r="C21" t="s">
        <v>6</v>
      </c>
      <c r="D21">
        <v>1</v>
      </c>
      <c r="E21" t="s">
        <v>17897</v>
      </c>
    </row>
    <row r="22" spans="1:5" x14ac:dyDescent="0.35">
      <c r="A22" t="s">
        <v>17441</v>
      </c>
      <c r="B22" t="s">
        <v>10543</v>
      </c>
      <c r="C22" t="s">
        <v>6</v>
      </c>
      <c r="D22">
        <v>1</v>
      </c>
      <c r="E22" t="s">
        <v>17898</v>
      </c>
    </row>
    <row r="23" spans="1:5" x14ac:dyDescent="0.35">
      <c r="A23" t="s">
        <v>17553</v>
      </c>
      <c r="B23" t="s">
        <v>17551</v>
      </c>
      <c r="C23" t="s">
        <v>6</v>
      </c>
      <c r="D23">
        <v>1</v>
      </c>
      <c r="E23" t="s">
        <v>17871</v>
      </c>
    </row>
    <row r="24" spans="1:5" x14ac:dyDescent="0.35">
      <c r="A24" t="s">
        <v>17367</v>
      </c>
      <c r="B24" t="s">
        <v>17365</v>
      </c>
      <c r="C24" t="s">
        <v>6</v>
      </c>
      <c r="D24">
        <v>1</v>
      </c>
      <c r="E24" t="s">
        <v>17918</v>
      </c>
    </row>
    <row r="25" spans="1:5" x14ac:dyDescent="0.35">
      <c r="A25" t="s">
        <v>17307</v>
      </c>
      <c r="B25" t="s">
        <v>17305</v>
      </c>
      <c r="C25" t="s">
        <v>6</v>
      </c>
      <c r="D25">
        <v>1</v>
      </c>
      <c r="E25" t="s">
        <v>17934</v>
      </c>
    </row>
    <row r="26" spans="1:5" x14ac:dyDescent="0.35">
      <c r="A26" t="s">
        <v>52</v>
      </c>
      <c r="B26" t="s">
        <v>51</v>
      </c>
      <c r="C26" t="s">
        <v>6</v>
      </c>
      <c r="D26">
        <v>1</v>
      </c>
      <c r="E26" t="s">
        <v>50</v>
      </c>
    </row>
    <row r="27" spans="1:5" x14ac:dyDescent="0.35">
      <c r="A27" t="s">
        <v>17647</v>
      </c>
      <c r="B27" t="s">
        <v>17645</v>
      </c>
      <c r="C27" t="s">
        <v>6</v>
      </c>
      <c r="D27">
        <v>1</v>
      </c>
      <c r="E27" t="s">
        <v>17850</v>
      </c>
    </row>
    <row r="28" spans="1:5" x14ac:dyDescent="0.35">
      <c r="A28" t="s">
        <v>17624</v>
      </c>
      <c r="B28" t="s">
        <v>17623</v>
      </c>
      <c r="C28" t="s">
        <v>6</v>
      </c>
      <c r="D28">
        <v>1</v>
      </c>
      <c r="E28" t="s">
        <v>17855</v>
      </c>
    </row>
    <row r="29" spans="1:5" x14ac:dyDescent="0.35">
      <c r="A29" t="s">
        <v>17705</v>
      </c>
      <c r="B29" t="s">
        <v>17703</v>
      </c>
      <c r="C29" t="s">
        <v>6</v>
      </c>
      <c r="D29">
        <v>1</v>
      </c>
      <c r="E29" t="s">
        <v>17834</v>
      </c>
    </row>
    <row r="30" spans="1:5" x14ac:dyDescent="0.35">
      <c r="A30" t="s">
        <v>17407</v>
      </c>
      <c r="B30" t="s">
        <v>13226</v>
      </c>
      <c r="C30" t="s">
        <v>6</v>
      </c>
      <c r="D30">
        <v>1</v>
      </c>
      <c r="E30" t="s">
        <v>17908</v>
      </c>
    </row>
    <row r="31" spans="1:5" x14ac:dyDescent="0.35">
      <c r="A31" t="s">
        <v>17573</v>
      </c>
      <c r="B31" t="s">
        <v>17571</v>
      </c>
      <c r="C31" t="s">
        <v>6</v>
      </c>
      <c r="D31">
        <v>1</v>
      </c>
      <c r="E31" t="s">
        <v>17866</v>
      </c>
    </row>
    <row r="32" spans="1:5" x14ac:dyDescent="0.35">
      <c r="A32" t="s">
        <v>17546</v>
      </c>
      <c r="B32" t="s">
        <v>17544</v>
      </c>
      <c r="C32" t="s">
        <v>6</v>
      </c>
      <c r="D32">
        <v>1</v>
      </c>
      <c r="E32" t="s">
        <v>17873</v>
      </c>
    </row>
    <row r="33" spans="1:5" x14ac:dyDescent="0.35">
      <c r="A33" t="s">
        <v>17654</v>
      </c>
      <c r="B33" t="s">
        <v>17652</v>
      </c>
      <c r="C33" t="s">
        <v>6</v>
      </c>
      <c r="D33">
        <v>1</v>
      </c>
      <c r="E33" t="s">
        <v>17848</v>
      </c>
    </row>
    <row r="34" spans="1:5" x14ac:dyDescent="0.35">
      <c r="A34" t="s">
        <v>17514</v>
      </c>
      <c r="B34" t="s">
        <v>14280</v>
      </c>
      <c r="C34" t="s">
        <v>6</v>
      </c>
      <c r="D34">
        <v>1</v>
      </c>
      <c r="E34" t="s">
        <v>17881</v>
      </c>
    </row>
    <row r="35" spans="1:5" x14ac:dyDescent="0.35">
      <c r="A35" t="s">
        <v>17511</v>
      </c>
      <c r="B35" t="s">
        <v>14280</v>
      </c>
      <c r="C35" t="s">
        <v>6</v>
      </c>
      <c r="D35">
        <v>1</v>
      </c>
      <c r="E35" t="s">
        <v>17882</v>
      </c>
    </row>
    <row r="36" spans="1:5" x14ac:dyDescent="0.35">
      <c r="A36" t="s">
        <v>26</v>
      </c>
      <c r="B36" t="s">
        <v>25</v>
      </c>
      <c r="C36" t="s">
        <v>6</v>
      </c>
      <c r="D36">
        <v>1</v>
      </c>
      <c r="E36" t="s">
        <v>24</v>
      </c>
    </row>
    <row r="37" spans="1:5" x14ac:dyDescent="0.35">
      <c r="A37" t="s">
        <v>17688</v>
      </c>
      <c r="B37" t="s">
        <v>17687</v>
      </c>
      <c r="C37" t="s">
        <v>6</v>
      </c>
      <c r="D37">
        <v>1</v>
      </c>
      <c r="E37" t="s">
        <v>17839</v>
      </c>
    </row>
    <row r="38" spans="1:5" x14ac:dyDescent="0.35">
      <c r="A38" t="s">
        <v>55</v>
      </c>
      <c r="B38" t="s">
        <v>54</v>
      </c>
      <c r="C38" t="s">
        <v>6</v>
      </c>
      <c r="D38">
        <v>1</v>
      </c>
      <c r="E38" t="s">
        <v>53</v>
      </c>
    </row>
    <row r="39" spans="1:5" x14ac:dyDescent="0.35">
      <c r="A39" t="s">
        <v>17702</v>
      </c>
      <c r="B39" t="s">
        <v>17700</v>
      </c>
      <c r="C39" t="s">
        <v>6</v>
      </c>
      <c r="D39">
        <v>1</v>
      </c>
      <c r="E39" t="s">
        <v>17835</v>
      </c>
    </row>
    <row r="40" spans="1:5" x14ac:dyDescent="0.35">
      <c r="A40" t="s">
        <v>14</v>
      </c>
      <c r="B40" t="s">
        <v>13</v>
      </c>
      <c r="C40" t="s">
        <v>6</v>
      </c>
      <c r="D40">
        <v>1</v>
      </c>
      <c r="E40" t="s">
        <v>12</v>
      </c>
    </row>
    <row r="41" spans="1:5" x14ac:dyDescent="0.35">
      <c r="A41" t="s">
        <v>17708</v>
      </c>
      <c r="B41" t="s">
        <v>17313</v>
      </c>
      <c r="C41" t="s">
        <v>6</v>
      </c>
      <c r="D41">
        <v>1</v>
      </c>
      <c r="E41" t="s">
        <v>17833</v>
      </c>
    </row>
    <row r="42" spans="1:5" x14ac:dyDescent="0.35">
      <c r="A42" t="s">
        <v>17315</v>
      </c>
      <c r="B42" t="s">
        <v>17313</v>
      </c>
      <c r="C42" t="s">
        <v>6</v>
      </c>
      <c r="D42">
        <v>1</v>
      </c>
      <c r="E42" t="s">
        <v>17932</v>
      </c>
    </row>
    <row r="43" spans="1:5" x14ac:dyDescent="0.35">
      <c r="A43" t="s">
        <v>17716</v>
      </c>
      <c r="B43" t="s">
        <v>17714</v>
      </c>
      <c r="C43" t="s">
        <v>6</v>
      </c>
      <c r="D43">
        <v>1</v>
      </c>
      <c r="E43" t="s">
        <v>17830</v>
      </c>
    </row>
    <row r="44" spans="1:5" x14ac:dyDescent="0.35">
      <c r="A44" t="s">
        <v>17598</v>
      </c>
      <c r="B44" t="s">
        <v>17596</v>
      </c>
      <c r="C44" t="s">
        <v>6</v>
      </c>
      <c r="D44">
        <v>1</v>
      </c>
      <c r="E44" t="s">
        <v>17862</v>
      </c>
    </row>
    <row r="45" spans="1:5" x14ac:dyDescent="0.35">
      <c r="A45" t="s">
        <v>49</v>
      </c>
      <c r="B45" t="s">
        <v>22</v>
      </c>
      <c r="C45" t="s">
        <v>6</v>
      </c>
      <c r="D45">
        <v>1</v>
      </c>
      <c r="E45" t="s">
        <v>48</v>
      </c>
    </row>
    <row r="46" spans="1:5" x14ac:dyDescent="0.35">
      <c r="A46" t="s">
        <v>23</v>
      </c>
      <c r="B46" t="s">
        <v>22</v>
      </c>
      <c r="C46" t="s">
        <v>6</v>
      </c>
      <c r="D46">
        <v>1</v>
      </c>
      <c r="E46" t="s">
        <v>21</v>
      </c>
    </row>
    <row r="47" spans="1:5" x14ac:dyDescent="0.35">
      <c r="A47" t="s">
        <v>17320</v>
      </c>
      <c r="B47" t="s">
        <v>17318</v>
      </c>
      <c r="C47" t="s">
        <v>6</v>
      </c>
      <c r="D47">
        <v>1</v>
      </c>
      <c r="E47" t="s">
        <v>17931</v>
      </c>
    </row>
    <row r="48" spans="1:5" x14ac:dyDescent="0.35">
      <c r="A48" t="s">
        <v>17476</v>
      </c>
      <c r="B48" t="s">
        <v>17474</v>
      </c>
      <c r="C48" t="s">
        <v>6</v>
      </c>
      <c r="D48">
        <v>1</v>
      </c>
      <c r="E48" t="s">
        <v>17890</v>
      </c>
    </row>
    <row r="49" spans="1:5" x14ac:dyDescent="0.35">
      <c r="A49" t="s">
        <v>11</v>
      </c>
      <c r="B49" t="s">
        <v>10</v>
      </c>
      <c r="C49" t="s">
        <v>6</v>
      </c>
      <c r="D49">
        <v>1</v>
      </c>
      <c r="E49" t="s">
        <v>9</v>
      </c>
    </row>
    <row r="50" spans="1:5" x14ac:dyDescent="0.35">
      <c r="A50" t="s">
        <v>17384</v>
      </c>
      <c r="B50" t="s">
        <v>17383</v>
      </c>
      <c r="C50" t="s">
        <v>6</v>
      </c>
      <c r="D50">
        <v>1</v>
      </c>
      <c r="E50" t="s">
        <v>17914</v>
      </c>
    </row>
    <row r="51" spans="1:5" x14ac:dyDescent="0.35">
      <c r="A51" t="s">
        <v>17499</v>
      </c>
      <c r="B51" t="s">
        <v>17497</v>
      </c>
      <c r="C51" t="s">
        <v>6</v>
      </c>
      <c r="D51">
        <v>1</v>
      </c>
      <c r="E51" t="s">
        <v>17886</v>
      </c>
    </row>
    <row r="52" spans="1:5" x14ac:dyDescent="0.35">
      <c r="A52" t="s">
        <v>17577</v>
      </c>
      <c r="B52" t="s">
        <v>11297</v>
      </c>
      <c r="C52" t="s">
        <v>6</v>
      </c>
      <c r="D52">
        <v>1</v>
      </c>
      <c r="E52" t="s">
        <v>17865</v>
      </c>
    </row>
    <row r="53" spans="1:5" x14ac:dyDescent="0.35">
      <c r="A53" t="s">
        <v>17528</v>
      </c>
      <c r="B53" t="s">
        <v>17527</v>
      </c>
      <c r="C53" t="s">
        <v>6</v>
      </c>
      <c r="D53">
        <v>1</v>
      </c>
      <c r="E53" t="s">
        <v>17876</v>
      </c>
    </row>
    <row r="54" spans="1:5" x14ac:dyDescent="0.35">
      <c r="A54" t="s">
        <v>17334</v>
      </c>
      <c r="B54" t="s">
        <v>17332</v>
      </c>
      <c r="C54" t="s">
        <v>6</v>
      </c>
      <c r="D54">
        <v>1</v>
      </c>
      <c r="E54" t="s">
        <v>17928</v>
      </c>
    </row>
    <row r="55" spans="1:5" x14ac:dyDescent="0.35">
      <c r="A55" t="s">
        <v>17357</v>
      </c>
      <c r="B55" t="s">
        <v>17355</v>
      </c>
      <c r="C55" t="s">
        <v>6</v>
      </c>
      <c r="D55">
        <v>1</v>
      </c>
      <c r="E55" t="s">
        <v>17920</v>
      </c>
    </row>
    <row r="56" spans="1:5" x14ac:dyDescent="0.35">
      <c r="A56" t="s">
        <v>17479</v>
      </c>
      <c r="B56" t="s">
        <v>17415</v>
      </c>
      <c r="C56" t="s">
        <v>6</v>
      </c>
      <c r="D56">
        <v>1</v>
      </c>
      <c r="E56" t="s">
        <v>17889</v>
      </c>
    </row>
    <row r="57" spans="1:5" x14ac:dyDescent="0.35">
      <c r="A57" t="s">
        <v>17417</v>
      </c>
      <c r="B57" t="s">
        <v>17415</v>
      </c>
      <c r="C57" t="s">
        <v>6</v>
      </c>
      <c r="D57">
        <v>1</v>
      </c>
      <c r="E57" t="s">
        <v>17905</v>
      </c>
    </row>
    <row r="58" spans="1:5" x14ac:dyDescent="0.35">
      <c r="A58" t="s">
        <v>17657</v>
      </c>
      <c r="B58" t="s">
        <v>17655</v>
      </c>
      <c r="C58" t="s">
        <v>6</v>
      </c>
      <c r="D58">
        <v>1</v>
      </c>
      <c r="E58" t="s">
        <v>17847</v>
      </c>
    </row>
    <row r="59" spans="1:5" x14ac:dyDescent="0.35">
      <c r="A59" t="s">
        <v>17353</v>
      </c>
      <c r="B59" t="s">
        <v>17352</v>
      </c>
      <c r="C59" t="s">
        <v>6</v>
      </c>
      <c r="D59">
        <v>1</v>
      </c>
      <c r="E59" t="s">
        <v>17921</v>
      </c>
    </row>
    <row r="60" spans="1:5" x14ac:dyDescent="0.35">
      <c r="A60" t="s">
        <v>17588</v>
      </c>
      <c r="B60" t="s">
        <v>17586</v>
      </c>
      <c r="C60" t="s">
        <v>6</v>
      </c>
      <c r="D60">
        <v>1</v>
      </c>
      <c r="E60" t="s">
        <v>17864</v>
      </c>
    </row>
    <row r="61" spans="1:5" x14ac:dyDescent="0.35">
      <c r="A61" t="s">
        <v>17410</v>
      </c>
      <c r="B61" t="s">
        <v>13952</v>
      </c>
      <c r="C61" t="s">
        <v>6</v>
      </c>
      <c r="D61">
        <v>1</v>
      </c>
      <c r="E61" t="s">
        <v>17907</v>
      </c>
    </row>
    <row r="62" spans="1:5" x14ac:dyDescent="0.35">
      <c r="A62" t="s">
        <v>17569</v>
      </c>
      <c r="B62" t="s">
        <v>17567</v>
      </c>
      <c r="C62" t="s">
        <v>6</v>
      </c>
      <c r="D62">
        <v>1</v>
      </c>
      <c r="E62" t="s">
        <v>17867</v>
      </c>
    </row>
    <row r="63" spans="1:5" x14ac:dyDescent="0.35">
      <c r="A63" t="s">
        <v>17682</v>
      </c>
      <c r="B63" t="s">
        <v>17680</v>
      </c>
      <c r="C63" t="s">
        <v>6</v>
      </c>
      <c r="D63">
        <v>1</v>
      </c>
      <c r="E63" t="s">
        <v>17841</v>
      </c>
    </row>
    <row r="64" spans="1:5" x14ac:dyDescent="0.35">
      <c r="A64" t="s">
        <v>41</v>
      </c>
      <c r="B64" t="s">
        <v>40</v>
      </c>
      <c r="C64" t="s">
        <v>6</v>
      </c>
      <c r="D64">
        <v>1</v>
      </c>
      <c r="E64" t="s">
        <v>39</v>
      </c>
    </row>
    <row r="65" spans="1:5" x14ac:dyDescent="0.35">
      <c r="A65" t="s">
        <v>17438</v>
      </c>
      <c r="B65" t="s">
        <v>3724</v>
      </c>
      <c r="C65" t="s">
        <v>6</v>
      </c>
      <c r="D65">
        <v>1</v>
      </c>
      <c r="E65" t="s">
        <v>17900</v>
      </c>
    </row>
    <row r="66" spans="1:5" x14ac:dyDescent="0.35">
      <c r="A66" t="s">
        <v>17501</v>
      </c>
      <c r="B66" t="s">
        <v>4590</v>
      </c>
      <c r="C66" t="s">
        <v>6</v>
      </c>
      <c r="D66">
        <v>1</v>
      </c>
      <c r="E66" t="s">
        <v>17885</v>
      </c>
    </row>
    <row r="67" spans="1:5" x14ac:dyDescent="0.35">
      <c r="A67" t="s">
        <v>17440</v>
      </c>
      <c r="B67" t="s">
        <v>15781</v>
      </c>
      <c r="C67" t="s">
        <v>6</v>
      </c>
      <c r="D67">
        <v>1</v>
      </c>
      <c r="E67" t="s">
        <v>17899</v>
      </c>
    </row>
    <row r="68" spans="1:5" x14ac:dyDescent="0.35">
      <c r="A68" t="s">
        <v>17</v>
      </c>
      <c r="B68" t="s">
        <v>16</v>
      </c>
      <c r="C68" t="s">
        <v>6</v>
      </c>
      <c r="D68">
        <v>1</v>
      </c>
      <c r="E68" t="s">
        <v>15</v>
      </c>
    </row>
    <row r="69" spans="1:5" x14ac:dyDescent="0.35">
      <c r="A69" t="s">
        <v>29</v>
      </c>
      <c r="B69" t="s">
        <v>28</v>
      </c>
      <c r="C69" t="s">
        <v>6</v>
      </c>
      <c r="D69">
        <v>1</v>
      </c>
      <c r="E69" t="s">
        <v>27</v>
      </c>
    </row>
    <row r="70" spans="1:5" x14ac:dyDescent="0.35">
      <c r="A70" t="s">
        <v>64</v>
      </c>
      <c r="B70" t="s">
        <v>63</v>
      </c>
      <c r="C70" t="s">
        <v>6</v>
      </c>
      <c r="D70">
        <v>1</v>
      </c>
      <c r="E70" t="s">
        <v>62</v>
      </c>
    </row>
    <row r="71" spans="1:5" x14ac:dyDescent="0.35">
      <c r="A71" t="s">
        <v>17692</v>
      </c>
      <c r="B71" t="s">
        <v>17690</v>
      </c>
      <c r="C71" t="s">
        <v>6</v>
      </c>
      <c r="D71">
        <v>1</v>
      </c>
      <c r="E71" t="s">
        <v>17838</v>
      </c>
    </row>
    <row r="72" spans="1:5" x14ac:dyDescent="0.35">
      <c r="A72" t="s">
        <v>17359</v>
      </c>
      <c r="B72" t="s">
        <v>17358</v>
      </c>
      <c r="C72" t="s">
        <v>6</v>
      </c>
      <c r="D72">
        <v>1</v>
      </c>
      <c r="E72" t="s">
        <v>17919</v>
      </c>
    </row>
    <row r="73" spans="1:5" x14ac:dyDescent="0.35">
      <c r="A73" t="s">
        <v>17508</v>
      </c>
      <c r="B73" t="s">
        <v>17506</v>
      </c>
      <c r="C73" t="s">
        <v>6</v>
      </c>
      <c r="D73">
        <v>1</v>
      </c>
      <c r="E73" t="s">
        <v>17883</v>
      </c>
    </row>
    <row r="74" spans="1:5" x14ac:dyDescent="0.35">
      <c r="A74" t="s">
        <v>17401</v>
      </c>
      <c r="B74" t="s">
        <v>17399</v>
      </c>
      <c r="C74" t="s">
        <v>6</v>
      </c>
      <c r="D74">
        <v>1</v>
      </c>
      <c r="E74" t="s">
        <v>17909</v>
      </c>
    </row>
    <row r="75" spans="1:5" x14ac:dyDescent="0.35">
      <c r="A75" t="s">
        <v>17427</v>
      </c>
      <c r="B75" t="s">
        <v>17425</v>
      </c>
      <c r="C75" t="s">
        <v>6</v>
      </c>
      <c r="D75">
        <v>1</v>
      </c>
      <c r="E75" t="s">
        <v>17903</v>
      </c>
    </row>
    <row r="76" spans="1:5" x14ac:dyDescent="0.35">
      <c r="A76" t="s">
        <v>17628</v>
      </c>
      <c r="B76" t="s">
        <v>17626</v>
      </c>
      <c r="C76" t="s">
        <v>6</v>
      </c>
      <c r="D76">
        <v>1</v>
      </c>
      <c r="E76" t="s">
        <v>17854</v>
      </c>
    </row>
    <row r="77" spans="1:5" x14ac:dyDescent="0.35">
      <c r="A77" t="s">
        <v>17343</v>
      </c>
      <c r="B77" t="s">
        <v>14737</v>
      </c>
      <c r="C77" t="s">
        <v>6</v>
      </c>
      <c r="D77">
        <v>1</v>
      </c>
      <c r="E77" t="s">
        <v>17924</v>
      </c>
    </row>
    <row r="78" spans="1:5" x14ac:dyDescent="0.35">
      <c r="A78" t="s">
        <v>17676</v>
      </c>
      <c r="B78" t="s">
        <v>7251</v>
      </c>
      <c r="C78" t="s">
        <v>6</v>
      </c>
      <c r="D78">
        <v>1</v>
      </c>
      <c r="E78" t="s">
        <v>17843</v>
      </c>
    </row>
    <row r="79" spans="1:5" x14ac:dyDescent="0.35">
      <c r="A79" t="s">
        <v>17639</v>
      </c>
      <c r="B79" t="s">
        <v>17637</v>
      </c>
      <c r="C79" t="s">
        <v>6</v>
      </c>
      <c r="D79">
        <v>1</v>
      </c>
      <c r="E79" t="s">
        <v>17851</v>
      </c>
    </row>
    <row r="80" spans="1:5" x14ac:dyDescent="0.35">
      <c r="A80" t="s">
        <v>17720</v>
      </c>
      <c r="B80" t="s">
        <v>17718</v>
      </c>
      <c r="C80" t="s">
        <v>6</v>
      </c>
      <c r="D80">
        <v>1</v>
      </c>
      <c r="E80" t="s">
        <v>17829</v>
      </c>
    </row>
    <row r="81" spans="1:5" x14ac:dyDescent="0.35">
      <c r="A81" t="s">
        <v>17617</v>
      </c>
      <c r="B81" t="s">
        <v>14874</v>
      </c>
      <c r="C81" t="s">
        <v>6</v>
      </c>
      <c r="D81">
        <v>1</v>
      </c>
      <c r="E81" t="s">
        <v>17858</v>
      </c>
    </row>
    <row r="82" spans="1:5" x14ac:dyDescent="0.35">
      <c r="A82" t="s">
        <v>17461</v>
      </c>
      <c r="B82" t="s">
        <v>17459</v>
      </c>
      <c r="C82" t="s">
        <v>6</v>
      </c>
      <c r="D82">
        <v>1</v>
      </c>
      <c r="E82" t="s">
        <v>17892</v>
      </c>
    </row>
    <row r="83" spans="1:5" x14ac:dyDescent="0.35">
      <c r="A83" t="s">
        <v>17389</v>
      </c>
      <c r="B83" t="s">
        <v>17388</v>
      </c>
      <c r="C83" t="s">
        <v>6</v>
      </c>
      <c r="D83">
        <v>1</v>
      </c>
      <c r="E83" t="s">
        <v>17912</v>
      </c>
    </row>
    <row r="84" spans="1:5" x14ac:dyDescent="0.35">
      <c r="A84" t="s">
        <v>17374</v>
      </c>
      <c r="B84" t="s">
        <v>17372</v>
      </c>
      <c r="C84" t="s">
        <v>6</v>
      </c>
      <c r="D84">
        <v>1</v>
      </c>
      <c r="E84" t="s">
        <v>17917</v>
      </c>
    </row>
    <row r="85" spans="1:5" x14ac:dyDescent="0.35">
      <c r="A85" t="s">
        <v>17696</v>
      </c>
      <c r="B85" t="s">
        <v>17694</v>
      </c>
      <c r="C85" t="s">
        <v>6</v>
      </c>
      <c r="D85">
        <v>1</v>
      </c>
      <c r="E85" t="s">
        <v>17837</v>
      </c>
    </row>
    <row r="86" spans="1:5" x14ac:dyDescent="0.35">
      <c r="A86" t="s">
        <v>17398</v>
      </c>
      <c r="B86" t="s">
        <v>17397</v>
      </c>
      <c r="C86" t="s">
        <v>6</v>
      </c>
      <c r="D86">
        <v>1</v>
      </c>
      <c r="E86" t="s">
        <v>17910</v>
      </c>
    </row>
    <row r="87" spans="1:5" x14ac:dyDescent="0.35">
      <c r="A87" t="s">
        <v>35</v>
      </c>
      <c r="B87" t="s">
        <v>34</v>
      </c>
      <c r="C87" t="s">
        <v>6</v>
      </c>
      <c r="D87">
        <v>1</v>
      </c>
      <c r="E87" t="s">
        <v>33</v>
      </c>
    </row>
    <row r="88" spans="1:5" x14ac:dyDescent="0.35">
      <c r="A88" t="s">
        <v>47</v>
      </c>
      <c r="B88" t="s">
        <v>46</v>
      </c>
      <c r="C88" t="s">
        <v>6</v>
      </c>
      <c r="D88">
        <v>1</v>
      </c>
      <c r="E88" t="s">
        <v>45</v>
      </c>
    </row>
    <row r="89" spans="1:5" x14ac:dyDescent="0.35">
      <c r="A89" t="s">
        <v>17710</v>
      </c>
      <c r="B89" t="s">
        <v>11381</v>
      </c>
      <c r="C89" t="s">
        <v>6</v>
      </c>
      <c r="D89">
        <v>1</v>
      </c>
      <c r="E89" t="s">
        <v>17832</v>
      </c>
    </row>
    <row r="90" spans="1:5" x14ac:dyDescent="0.35">
      <c r="A90" t="s">
        <v>17605</v>
      </c>
      <c r="B90" t="s">
        <v>6557</v>
      </c>
      <c r="C90" t="s">
        <v>6</v>
      </c>
      <c r="D90">
        <v>1</v>
      </c>
      <c r="E90" t="s">
        <v>17861</v>
      </c>
    </row>
    <row r="91" spans="1:5" x14ac:dyDescent="0.35">
      <c r="A91" t="s">
        <v>17457</v>
      </c>
      <c r="B91" t="s">
        <v>17455</v>
      </c>
      <c r="C91" t="s">
        <v>6</v>
      </c>
      <c r="D91">
        <v>1</v>
      </c>
      <c r="E91" t="s">
        <v>17893</v>
      </c>
    </row>
    <row r="92" spans="1:5" x14ac:dyDescent="0.35">
      <c r="A92" t="s">
        <v>17290</v>
      </c>
      <c r="B92" t="s">
        <v>17288</v>
      </c>
      <c r="C92" t="s">
        <v>6</v>
      </c>
      <c r="D92">
        <v>1</v>
      </c>
      <c r="E92" t="s">
        <v>17938</v>
      </c>
    </row>
    <row r="93" spans="1:5" x14ac:dyDescent="0.35">
      <c r="A93" t="s">
        <v>17620</v>
      </c>
      <c r="B93" t="s">
        <v>17619</v>
      </c>
      <c r="C93" t="s">
        <v>6</v>
      </c>
      <c r="D93">
        <v>1</v>
      </c>
      <c r="E93" t="s">
        <v>17857</v>
      </c>
    </row>
    <row r="94" spans="1:5" x14ac:dyDescent="0.35">
      <c r="A94" t="s">
        <v>17465</v>
      </c>
      <c r="B94" t="s">
        <v>17463</v>
      </c>
      <c r="C94" t="s">
        <v>6</v>
      </c>
      <c r="D94">
        <v>1</v>
      </c>
      <c r="E94" t="s">
        <v>17891</v>
      </c>
    </row>
    <row r="95" spans="1:5" x14ac:dyDescent="0.35">
      <c r="A95" t="s">
        <v>17327</v>
      </c>
      <c r="B95" t="s">
        <v>17325</v>
      </c>
      <c r="C95" t="s">
        <v>6</v>
      </c>
      <c r="D95">
        <v>1</v>
      </c>
      <c r="E95" t="s">
        <v>17929</v>
      </c>
    </row>
    <row r="96" spans="1:5" x14ac:dyDescent="0.35">
      <c r="A96" t="s">
        <v>17615</v>
      </c>
      <c r="B96" t="s">
        <v>17614</v>
      </c>
      <c r="C96" t="s">
        <v>6</v>
      </c>
      <c r="D96">
        <v>1</v>
      </c>
      <c r="E96" t="s">
        <v>17859</v>
      </c>
    </row>
    <row r="97" spans="1:5" x14ac:dyDescent="0.35">
      <c r="A97" t="s">
        <v>17297</v>
      </c>
      <c r="B97" t="s">
        <v>14518</v>
      </c>
      <c r="C97" t="s">
        <v>6</v>
      </c>
      <c r="D97">
        <v>1</v>
      </c>
      <c r="E97" t="s">
        <v>17936</v>
      </c>
    </row>
    <row r="98" spans="1:5" x14ac:dyDescent="0.35">
      <c r="A98" t="s">
        <v>17674</v>
      </c>
      <c r="B98" t="s">
        <v>17672</v>
      </c>
      <c r="C98" t="s">
        <v>6</v>
      </c>
      <c r="D98">
        <v>1</v>
      </c>
      <c r="E98" t="s">
        <v>17844</v>
      </c>
    </row>
    <row r="99" spans="1:5" x14ac:dyDescent="0.35">
      <c r="A99" t="s">
        <v>17699</v>
      </c>
      <c r="B99" t="s">
        <v>11720</v>
      </c>
      <c r="C99" t="s">
        <v>6</v>
      </c>
      <c r="D99">
        <v>1</v>
      </c>
      <c r="E99" t="s">
        <v>17836</v>
      </c>
    </row>
    <row r="100" spans="1:5" x14ac:dyDescent="0.35">
      <c r="A100" t="s">
        <v>17495</v>
      </c>
      <c r="B100" t="s">
        <v>17494</v>
      </c>
      <c r="C100" t="s">
        <v>6</v>
      </c>
      <c r="D100">
        <v>1</v>
      </c>
      <c r="E100" t="s">
        <v>17887</v>
      </c>
    </row>
    <row r="101" spans="1:5" x14ac:dyDescent="0.35">
      <c r="A101" t="s">
        <v>17520</v>
      </c>
      <c r="B101" t="s">
        <v>17518</v>
      </c>
      <c r="C101" t="s">
        <v>6</v>
      </c>
      <c r="D101">
        <v>1</v>
      </c>
      <c r="E101" t="s">
        <v>17879</v>
      </c>
    </row>
    <row r="102" spans="1:5" x14ac:dyDescent="0.35">
      <c r="A102" t="s">
        <v>17685</v>
      </c>
      <c r="B102" t="s">
        <v>17683</v>
      </c>
      <c r="C102" t="s">
        <v>6</v>
      </c>
      <c r="D102">
        <v>1</v>
      </c>
      <c r="E102" t="s">
        <v>17840</v>
      </c>
    </row>
    <row r="103" spans="1:5" x14ac:dyDescent="0.35">
      <c r="A103" t="s">
        <v>44</v>
      </c>
      <c r="B103" t="s">
        <v>43</v>
      </c>
      <c r="C103" t="s">
        <v>6</v>
      </c>
      <c r="D103">
        <v>1</v>
      </c>
      <c r="E103" t="s">
        <v>42</v>
      </c>
    </row>
    <row r="104" spans="1:5" x14ac:dyDescent="0.35">
      <c r="A104" t="s">
        <v>17650</v>
      </c>
      <c r="B104" t="s">
        <v>17649</v>
      </c>
      <c r="C104" t="s">
        <v>6</v>
      </c>
      <c r="D104">
        <v>1</v>
      </c>
      <c r="E104" t="s">
        <v>17849</v>
      </c>
    </row>
    <row r="105" spans="1:5" x14ac:dyDescent="0.35">
      <c r="A105" t="s">
        <v>38</v>
      </c>
      <c r="B105" t="s">
        <v>37</v>
      </c>
      <c r="C105" t="s">
        <v>6</v>
      </c>
      <c r="D105">
        <v>1</v>
      </c>
      <c r="E105" t="s">
        <v>36</v>
      </c>
    </row>
    <row r="106" spans="1:5" x14ac:dyDescent="0.35">
      <c r="A106" t="s">
        <v>8</v>
      </c>
      <c r="B106" t="s">
        <v>7</v>
      </c>
      <c r="C106" t="s">
        <v>6</v>
      </c>
      <c r="D106">
        <v>1</v>
      </c>
      <c r="E106" t="s">
        <v>5</v>
      </c>
    </row>
    <row r="107" spans="1:5" x14ac:dyDescent="0.35">
      <c r="A107" t="s">
        <v>17526</v>
      </c>
      <c r="B107" t="s">
        <v>17524</v>
      </c>
      <c r="C107" t="s">
        <v>6</v>
      </c>
      <c r="D107">
        <v>1</v>
      </c>
      <c r="E107" t="s">
        <v>17877</v>
      </c>
    </row>
    <row r="108" spans="1:5" x14ac:dyDescent="0.35">
      <c r="A108" t="s">
        <v>17679</v>
      </c>
      <c r="B108" t="s">
        <v>17677</v>
      </c>
      <c r="C108" t="s">
        <v>6</v>
      </c>
      <c r="D108">
        <v>1</v>
      </c>
      <c r="E108" t="s">
        <v>17842</v>
      </c>
    </row>
    <row r="109" spans="1:5" x14ac:dyDescent="0.35">
      <c r="A109" t="s">
        <v>17382</v>
      </c>
      <c r="B109" t="s">
        <v>17380</v>
      </c>
      <c r="C109" t="s">
        <v>6</v>
      </c>
      <c r="D109">
        <v>1</v>
      </c>
      <c r="E109" t="s">
        <v>17915</v>
      </c>
    </row>
    <row r="110" spans="1:5" x14ac:dyDescent="0.35">
      <c r="A110" t="s">
        <v>17396</v>
      </c>
      <c r="B110" t="s">
        <v>17394</v>
      </c>
      <c r="C110" t="s">
        <v>6</v>
      </c>
      <c r="D110">
        <v>1</v>
      </c>
      <c r="E110" t="s">
        <v>17911</v>
      </c>
    </row>
    <row r="111" spans="1:5" x14ac:dyDescent="0.35">
      <c r="A111" t="s">
        <v>17420</v>
      </c>
      <c r="B111" t="s">
        <v>17418</v>
      </c>
      <c r="C111" t="s">
        <v>6</v>
      </c>
      <c r="D111">
        <v>1</v>
      </c>
      <c r="E111" t="s">
        <v>17904</v>
      </c>
    </row>
    <row r="112" spans="1:5" x14ac:dyDescent="0.35">
      <c r="A112" t="s">
        <v>58</v>
      </c>
      <c r="B112" t="s">
        <v>57</v>
      </c>
      <c r="C112" t="s">
        <v>6</v>
      </c>
      <c r="D112">
        <v>1</v>
      </c>
      <c r="E112" t="s">
        <v>56</v>
      </c>
    </row>
    <row r="113" spans="1:5" x14ac:dyDescent="0.35">
      <c r="A113" t="s">
        <v>17550</v>
      </c>
      <c r="B113" t="s">
        <v>17548</v>
      </c>
      <c r="C113" t="s">
        <v>6</v>
      </c>
      <c r="D113">
        <v>1</v>
      </c>
      <c r="E113" t="s">
        <v>17872</v>
      </c>
    </row>
    <row r="114" spans="1:5" x14ac:dyDescent="0.35">
      <c r="A114" t="s">
        <v>17621</v>
      </c>
      <c r="B114" t="s">
        <v>15382</v>
      </c>
      <c r="C114" t="s">
        <v>6</v>
      </c>
      <c r="D114">
        <v>1</v>
      </c>
      <c r="E114" t="s">
        <v>17856</v>
      </c>
    </row>
    <row r="115" spans="1:5" x14ac:dyDescent="0.35">
      <c r="A115" t="s">
        <v>17413</v>
      </c>
      <c r="B115" t="s">
        <v>7603</v>
      </c>
      <c r="C115" t="s">
        <v>6</v>
      </c>
      <c r="D115">
        <v>1</v>
      </c>
      <c r="E115" t="s">
        <v>17906</v>
      </c>
    </row>
    <row r="116" spans="1:5" x14ac:dyDescent="0.35">
      <c r="A116" t="s">
        <v>17664</v>
      </c>
      <c r="B116" t="s">
        <v>17663</v>
      </c>
      <c r="C116" t="s">
        <v>6</v>
      </c>
      <c r="D116">
        <v>1</v>
      </c>
      <c r="E116" t="s">
        <v>17846</v>
      </c>
    </row>
    <row r="117" spans="1:5" x14ac:dyDescent="0.35">
      <c r="A117" t="s">
        <v>17435</v>
      </c>
      <c r="B117" t="s">
        <v>17433</v>
      </c>
      <c r="C117" t="s">
        <v>85</v>
      </c>
      <c r="D117">
        <v>1</v>
      </c>
      <c r="E117" t="s">
        <v>17901</v>
      </c>
    </row>
    <row r="118" spans="1:5" x14ac:dyDescent="0.35">
      <c r="A118" t="s">
        <v>17635</v>
      </c>
      <c r="B118" t="s">
        <v>17633</v>
      </c>
      <c r="C118" t="s">
        <v>85</v>
      </c>
      <c r="D118">
        <v>1</v>
      </c>
      <c r="E118" t="s">
        <v>17852</v>
      </c>
    </row>
    <row r="119" spans="1:5" x14ac:dyDescent="0.35">
      <c r="A119" t="s">
        <v>17378</v>
      </c>
      <c r="B119" t="s">
        <v>13035</v>
      </c>
      <c r="C119" t="s">
        <v>85</v>
      </c>
      <c r="D119">
        <v>1</v>
      </c>
      <c r="E119" t="s">
        <v>17916</v>
      </c>
    </row>
    <row r="120" spans="1:5" x14ac:dyDescent="0.35">
      <c r="A120" t="s">
        <v>17492</v>
      </c>
      <c r="B120" t="s">
        <v>14084</v>
      </c>
      <c r="C120" t="s">
        <v>85</v>
      </c>
      <c r="D120">
        <v>1</v>
      </c>
      <c r="E120" t="s">
        <v>17888</v>
      </c>
    </row>
    <row r="121" spans="1:5" x14ac:dyDescent="0.35">
      <c r="A121" t="s">
        <v>17612</v>
      </c>
      <c r="B121" t="s">
        <v>17611</v>
      </c>
      <c r="C121" t="s">
        <v>85</v>
      </c>
      <c r="D121">
        <v>1</v>
      </c>
      <c r="E121" t="s">
        <v>17860</v>
      </c>
    </row>
    <row r="122" spans="1:5" x14ac:dyDescent="0.35">
      <c r="A122" t="s">
        <v>17323</v>
      </c>
      <c r="B122" t="s">
        <v>11034</v>
      </c>
      <c r="C122" t="s">
        <v>85</v>
      </c>
      <c r="D122">
        <v>1</v>
      </c>
      <c r="E122" t="s">
        <v>17930</v>
      </c>
    </row>
    <row r="123" spans="1:5" x14ac:dyDescent="0.35">
      <c r="A123" t="s">
        <v>17590</v>
      </c>
      <c r="B123" t="s">
        <v>11206</v>
      </c>
      <c r="C123" t="s">
        <v>85</v>
      </c>
      <c r="D123">
        <v>1</v>
      </c>
      <c r="E123" t="s">
        <v>17863</v>
      </c>
    </row>
    <row r="124" spans="1:5" x14ac:dyDescent="0.35">
      <c r="A124" t="s">
        <v>17453</v>
      </c>
      <c r="B124" t="s">
        <v>17452</v>
      </c>
      <c r="C124" t="s">
        <v>85</v>
      </c>
      <c r="D124">
        <v>1</v>
      </c>
      <c r="E124" t="s">
        <v>17894</v>
      </c>
    </row>
    <row r="125" spans="1:5" x14ac:dyDescent="0.35">
      <c r="A125" t="s">
        <v>17561</v>
      </c>
      <c r="B125" t="s">
        <v>15887</v>
      </c>
      <c r="C125" t="s">
        <v>85</v>
      </c>
      <c r="D125">
        <v>1</v>
      </c>
      <c r="E125" t="s">
        <v>17869</v>
      </c>
    </row>
    <row r="126" spans="1:5" x14ac:dyDescent="0.35">
      <c r="A126" t="s">
        <v>17631</v>
      </c>
      <c r="B126" t="s">
        <v>17629</v>
      </c>
      <c r="C126" t="s">
        <v>85</v>
      </c>
      <c r="D126">
        <v>1</v>
      </c>
      <c r="E126" t="s">
        <v>17853</v>
      </c>
    </row>
    <row r="127" spans="1:5" x14ac:dyDescent="0.35">
      <c r="A127" t="s">
        <v>17554</v>
      </c>
      <c r="B127" t="s">
        <v>6331</v>
      </c>
      <c r="C127" t="s">
        <v>85</v>
      </c>
      <c r="D127">
        <v>1</v>
      </c>
      <c r="E127" t="s">
        <v>17870</v>
      </c>
    </row>
    <row r="128" spans="1:5" x14ac:dyDescent="0.35">
      <c r="A128" t="s">
        <v>17346</v>
      </c>
      <c r="B128" t="s">
        <v>17345</v>
      </c>
      <c r="C128" t="s">
        <v>85</v>
      </c>
      <c r="D128">
        <v>1</v>
      </c>
      <c r="E128" t="s">
        <v>17923</v>
      </c>
    </row>
    <row r="129" spans="1:5" x14ac:dyDescent="0.35">
      <c r="A129" t="s">
        <v>17666</v>
      </c>
      <c r="B129" t="s">
        <v>15184</v>
      </c>
      <c r="C129" t="s">
        <v>85</v>
      </c>
      <c r="D129">
        <v>1</v>
      </c>
      <c r="E129" t="s">
        <v>17845</v>
      </c>
    </row>
    <row r="130" spans="1:5" x14ac:dyDescent="0.35">
      <c r="A130" t="s">
        <v>17431</v>
      </c>
      <c r="B130" t="s">
        <v>17429</v>
      </c>
      <c r="C130" t="s">
        <v>85</v>
      </c>
      <c r="D130">
        <v>1</v>
      </c>
      <c r="E130" t="s">
        <v>17902</v>
      </c>
    </row>
    <row r="131" spans="1:5" x14ac:dyDescent="0.35">
      <c r="A131" t="s">
        <v>17282</v>
      </c>
      <c r="B131" t="s">
        <v>15132</v>
      </c>
      <c r="C131" t="s">
        <v>85</v>
      </c>
      <c r="D131">
        <v>1</v>
      </c>
      <c r="E131" t="s">
        <v>17940</v>
      </c>
    </row>
    <row r="132" spans="1:5" x14ac:dyDescent="0.35">
      <c r="A132" t="s">
        <v>17504</v>
      </c>
      <c r="B132" t="s">
        <v>17502</v>
      </c>
      <c r="C132" t="s">
        <v>85</v>
      </c>
      <c r="D132">
        <v>1</v>
      </c>
      <c r="E132" t="s">
        <v>17884</v>
      </c>
    </row>
    <row r="133" spans="1:5" x14ac:dyDescent="0.35">
      <c r="A133" t="s">
        <v>17539</v>
      </c>
      <c r="B133" t="s">
        <v>17537</v>
      </c>
      <c r="C133" t="s">
        <v>85</v>
      </c>
      <c r="D133">
        <v>1</v>
      </c>
      <c r="E133" t="s">
        <v>17875</v>
      </c>
    </row>
    <row r="134" spans="1:5" x14ac:dyDescent="0.35">
      <c r="A134" t="s">
        <v>17311</v>
      </c>
      <c r="B134" t="s">
        <v>17309</v>
      </c>
      <c r="C134" t="s">
        <v>85</v>
      </c>
      <c r="D134">
        <v>1</v>
      </c>
      <c r="E134" t="s">
        <v>17933</v>
      </c>
    </row>
  </sheetData>
  <sortState ref="A2:E134">
    <sortCondition ref="C2:C134"/>
    <sortCondition ref="B2:B13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07F13-1381-4156-84AF-889E988964C2}">
  <sheetPr codeName="Sheet7"/>
  <dimension ref="A1:EN139"/>
  <sheetViews>
    <sheetView workbookViewId="0">
      <selection activeCell="A22" sqref="A22"/>
    </sheetView>
  </sheetViews>
  <sheetFormatPr defaultRowHeight="14.5" x14ac:dyDescent="0.35"/>
  <sheetData>
    <row r="1" spans="1:144" x14ac:dyDescent="0.35">
      <c r="A1" t="s">
        <v>17942</v>
      </c>
      <c r="B1" t="s">
        <v>17943</v>
      </c>
      <c r="C1" t="s">
        <v>17826</v>
      </c>
      <c r="E1" t="s">
        <v>18528</v>
      </c>
      <c r="F1" t="s">
        <v>18529</v>
      </c>
      <c r="G1" t="s">
        <v>18530</v>
      </c>
      <c r="H1" t="s">
        <v>18531</v>
      </c>
      <c r="I1" t="s">
        <v>18532</v>
      </c>
      <c r="J1" t="s">
        <v>18533</v>
      </c>
      <c r="K1" t="s">
        <v>18534</v>
      </c>
      <c r="L1" t="s">
        <v>18535</v>
      </c>
      <c r="M1" t="s">
        <v>18536</v>
      </c>
      <c r="N1" t="s">
        <v>18537</v>
      </c>
      <c r="O1" t="s">
        <v>18538</v>
      </c>
      <c r="P1" t="s">
        <v>18539</v>
      </c>
      <c r="Q1" t="s">
        <v>18540</v>
      </c>
      <c r="R1" t="s">
        <v>18541</v>
      </c>
      <c r="S1" t="s">
        <v>18542</v>
      </c>
      <c r="T1" t="s">
        <v>18543</v>
      </c>
      <c r="U1" t="s">
        <v>18544</v>
      </c>
      <c r="V1" t="s">
        <v>18545</v>
      </c>
      <c r="W1" t="s">
        <v>18546</v>
      </c>
      <c r="X1" t="s">
        <v>18547</v>
      </c>
      <c r="Y1" t="s">
        <v>18548</v>
      </c>
      <c r="Z1" t="s">
        <v>18549</v>
      </c>
      <c r="AA1" t="s">
        <v>18550</v>
      </c>
      <c r="AB1" t="s">
        <v>18551</v>
      </c>
      <c r="AC1" t="s">
        <v>18552</v>
      </c>
      <c r="AD1" t="s">
        <v>17340</v>
      </c>
      <c r="AE1" t="s">
        <v>17340</v>
      </c>
      <c r="AF1" t="s">
        <v>60</v>
      </c>
      <c r="AG1" t="s">
        <v>19</v>
      </c>
      <c r="AH1" t="s">
        <v>19</v>
      </c>
      <c r="AI1" t="s">
        <v>17335</v>
      </c>
      <c r="AJ1" t="s">
        <v>15204</v>
      </c>
      <c r="AK1" t="s">
        <v>31</v>
      </c>
      <c r="AL1" t="s">
        <v>17292</v>
      </c>
      <c r="AM1" t="s">
        <v>17284</v>
      </c>
      <c r="AN1" t="s">
        <v>17348</v>
      </c>
      <c r="AO1" t="s">
        <v>17711</v>
      </c>
      <c r="AP1" t="s">
        <v>17337</v>
      </c>
      <c r="AQ1" t="s">
        <v>17449</v>
      </c>
      <c r="AR1" t="s">
        <v>17541</v>
      </c>
      <c r="AS1" t="s">
        <v>17563</v>
      </c>
      <c r="AT1" t="s">
        <v>17277</v>
      </c>
      <c r="AU1" t="s">
        <v>17515</v>
      </c>
      <c r="AV1" t="s">
        <v>17446</v>
      </c>
      <c r="AW1" t="s">
        <v>17443</v>
      </c>
      <c r="AX1" t="s">
        <v>10543</v>
      </c>
      <c r="AY1" t="s">
        <v>17551</v>
      </c>
      <c r="AZ1" t="s">
        <v>17365</v>
      </c>
      <c r="BA1" t="s">
        <v>17305</v>
      </c>
      <c r="BB1" t="s">
        <v>51</v>
      </c>
      <c r="BC1" t="s">
        <v>17645</v>
      </c>
      <c r="BD1" t="s">
        <v>17623</v>
      </c>
      <c r="BE1" t="s">
        <v>17703</v>
      </c>
      <c r="BF1" t="s">
        <v>13226</v>
      </c>
      <c r="BG1" t="s">
        <v>17571</v>
      </c>
      <c r="BH1" t="s">
        <v>17544</v>
      </c>
      <c r="BI1" t="s">
        <v>17652</v>
      </c>
      <c r="BJ1" t="s">
        <v>14280</v>
      </c>
      <c r="BK1" t="s">
        <v>14280</v>
      </c>
      <c r="BL1" t="s">
        <v>25</v>
      </c>
      <c r="BM1" t="s">
        <v>17687</v>
      </c>
      <c r="BN1" t="s">
        <v>54</v>
      </c>
      <c r="BO1" t="s">
        <v>17700</v>
      </c>
      <c r="BP1" t="s">
        <v>13</v>
      </c>
      <c r="BQ1" t="s">
        <v>17313</v>
      </c>
      <c r="BR1" t="s">
        <v>17313</v>
      </c>
      <c r="BS1" t="s">
        <v>17714</v>
      </c>
      <c r="BT1" t="s">
        <v>17596</v>
      </c>
      <c r="BU1" t="s">
        <v>22</v>
      </c>
      <c r="BV1" t="s">
        <v>22</v>
      </c>
      <c r="BW1" t="s">
        <v>17318</v>
      </c>
      <c r="BX1" t="s">
        <v>17474</v>
      </c>
      <c r="BY1" t="s">
        <v>10</v>
      </c>
      <c r="BZ1" t="s">
        <v>17383</v>
      </c>
      <c r="CA1" t="s">
        <v>17497</v>
      </c>
      <c r="CB1" t="s">
        <v>11297</v>
      </c>
      <c r="CC1" t="s">
        <v>17527</v>
      </c>
      <c r="CD1" t="s">
        <v>17332</v>
      </c>
      <c r="CE1" t="s">
        <v>17355</v>
      </c>
      <c r="CF1" t="s">
        <v>17415</v>
      </c>
      <c r="CG1" t="s">
        <v>17415</v>
      </c>
      <c r="CH1" t="s">
        <v>17655</v>
      </c>
      <c r="CI1" t="s">
        <v>17352</v>
      </c>
      <c r="CJ1" t="s">
        <v>17586</v>
      </c>
      <c r="CK1" t="s">
        <v>13952</v>
      </c>
      <c r="CL1" t="s">
        <v>17567</v>
      </c>
      <c r="CM1" t="s">
        <v>17680</v>
      </c>
      <c r="CN1" t="s">
        <v>40</v>
      </c>
      <c r="CO1" t="s">
        <v>3724</v>
      </c>
      <c r="CP1" t="s">
        <v>4590</v>
      </c>
      <c r="CQ1" t="s">
        <v>15781</v>
      </c>
      <c r="CR1" t="s">
        <v>16</v>
      </c>
      <c r="CS1" t="s">
        <v>28</v>
      </c>
      <c r="CT1" t="s">
        <v>63</v>
      </c>
      <c r="CU1" t="s">
        <v>17690</v>
      </c>
      <c r="CV1" t="s">
        <v>17358</v>
      </c>
      <c r="CW1" t="s">
        <v>17506</v>
      </c>
      <c r="CX1" t="s">
        <v>17399</v>
      </c>
      <c r="CY1" t="s">
        <v>17425</v>
      </c>
      <c r="CZ1" t="s">
        <v>17626</v>
      </c>
      <c r="DA1" t="s">
        <v>14737</v>
      </c>
      <c r="DB1" t="s">
        <v>7251</v>
      </c>
      <c r="DC1" t="s">
        <v>17637</v>
      </c>
      <c r="DD1" t="s">
        <v>17718</v>
      </c>
      <c r="DE1" t="s">
        <v>14874</v>
      </c>
      <c r="DF1" t="s">
        <v>17459</v>
      </c>
      <c r="DG1" t="s">
        <v>17388</v>
      </c>
      <c r="DH1" t="s">
        <v>17372</v>
      </c>
      <c r="DI1" t="s">
        <v>17694</v>
      </c>
      <c r="DJ1" t="s">
        <v>17397</v>
      </c>
      <c r="DK1" t="s">
        <v>34</v>
      </c>
      <c r="DL1" t="s">
        <v>46</v>
      </c>
      <c r="DM1" t="s">
        <v>11381</v>
      </c>
      <c r="DN1" t="s">
        <v>6557</v>
      </c>
      <c r="DO1" t="s">
        <v>17455</v>
      </c>
      <c r="DP1" t="s">
        <v>17288</v>
      </c>
      <c r="DQ1" t="s">
        <v>17619</v>
      </c>
      <c r="DR1" t="s">
        <v>17463</v>
      </c>
      <c r="DS1" t="s">
        <v>17325</v>
      </c>
      <c r="DT1" t="s">
        <v>17614</v>
      </c>
      <c r="DU1" t="s">
        <v>14518</v>
      </c>
      <c r="DV1" t="s">
        <v>17672</v>
      </c>
      <c r="DW1" t="s">
        <v>11720</v>
      </c>
      <c r="DX1" t="s">
        <v>17494</v>
      </c>
      <c r="DY1" t="s">
        <v>17518</v>
      </c>
      <c r="DZ1" t="s">
        <v>17683</v>
      </c>
      <c r="EA1" t="s">
        <v>43</v>
      </c>
      <c r="EB1" t="s">
        <v>17649</v>
      </c>
      <c r="EC1" t="s">
        <v>37</v>
      </c>
      <c r="ED1" t="s">
        <v>7</v>
      </c>
      <c r="EE1" t="s">
        <v>17524</v>
      </c>
      <c r="EF1" t="s">
        <v>17677</v>
      </c>
      <c r="EG1" t="s">
        <v>17380</v>
      </c>
      <c r="EH1" t="s">
        <v>17394</v>
      </c>
      <c r="EI1" t="s">
        <v>17418</v>
      </c>
      <c r="EJ1" t="s">
        <v>57</v>
      </c>
      <c r="EK1" t="s">
        <v>17548</v>
      </c>
      <c r="EL1" t="s">
        <v>15382</v>
      </c>
      <c r="EM1" t="s">
        <v>7603</v>
      </c>
      <c r="EN1" t="s">
        <v>17663</v>
      </c>
    </row>
    <row r="2" spans="1:144" x14ac:dyDescent="0.35">
      <c r="A2" t="s">
        <v>17435</v>
      </c>
      <c r="B2" t="s">
        <v>17433</v>
      </c>
      <c r="C2" t="s">
        <v>85</v>
      </c>
      <c r="E2" t="s">
        <v>17968</v>
      </c>
      <c r="F2" s="2" t="s">
        <v>17950</v>
      </c>
      <c r="G2" t="s">
        <v>17985</v>
      </c>
      <c r="H2" t="s">
        <v>17973</v>
      </c>
      <c r="I2" t="s">
        <v>17949</v>
      </c>
      <c r="J2" t="s">
        <v>17996</v>
      </c>
      <c r="K2" t="s">
        <v>17951</v>
      </c>
      <c r="L2" t="s">
        <v>17948</v>
      </c>
      <c r="M2" t="s">
        <v>17964</v>
      </c>
      <c r="N2" t="s">
        <v>17956</v>
      </c>
      <c r="O2" t="s">
        <v>17965</v>
      </c>
      <c r="P2" t="s">
        <v>18117</v>
      </c>
      <c r="Q2" t="s">
        <v>17954</v>
      </c>
      <c r="R2" t="s">
        <v>18130</v>
      </c>
      <c r="S2" t="s">
        <v>18261</v>
      </c>
      <c r="T2" t="s">
        <v>18209</v>
      </c>
      <c r="U2" t="s">
        <v>18272</v>
      </c>
      <c r="V2" t="s">
        <v>18235</v>
      </c>
      <c r="W2" t="s">
        <v>18385</v>
      </c>
      <c r="X2" t="s">
        <v>18316</v>
      </c>
      <c r="Y2" t="s">
        <v>18447</v>
      </c>
      <c r="Z2" t="s">
        <v>17946</v>
      </c>
      <c r="AA2" t="s">
        <v>18495</v>
      </c>
      <c r="AB2" t="s">
        <v>18445</v>
      </c>
      <c r="AC2" t="s">
        <v>17947</v>
      </c>
      <c r="AD2">
        <f ca="1">SUMPRODUCT(--($E2:$AC2=INDIRECT(AD$20):INDIRECT(AD$21)))</f>
        <v>1</v>
      </c>
      <c r="AE2">
        <f ca="1">SUMPRODUCT(--($E2:$AC2=INDIRECT(AE$20):INDIRECT(AE$21)))</f>
        <v>2</v>
      </c>
      <c r="AF2">
        <f ca="1">SUMPRODUCT(--($E2:$AC2=INDIRECT(AF$20):INDIRECT(AF$21)))</f>
        <v>2</v>
      </c>
      <c r="AG2">
        <f ca="1">SUMPRODUCT(--($E2:$AC2=INDIRECT(AG$20):INDIRECT(AG$21)))</f>
        <v>3</v>
      </c>
      <c r="AH2">
        <f ca="1">SUMPRODUCT(--($E2:$AC2=INDIRECT(AH$20):INDIRECT(AH$21)))</f>
        <v>4</v>
      </c>
      <c r="AI2">
        <f ca="1">SUMPRODUCT(--($E2:$AC2=INDIRECT(AI$20):INDIRECT(AI$21)))</f>
        <v>0</v>
      </c>
      <c r="AJ2">
        <f ca="1">SUMPRODUCT(--($E2:$AC2=INDIRECT(AJ$20):INDIRECT(AJ$21)))</f>
        <v>2</v>
      </c>
      <c r="AK2">
        <f ca="1">SUMPRODUCT(--($E2:$AC2=INDIRECT(AK$20):INDIRECT(AK$21)))</f>
        <v>0</v>
      </c>
      <c r="AL2">
        <f ca="1">SUMPRODUCT(--($E2:$AC2=INDIRECT(AL$20):INDIRECT(AL$21)))</f>
        <v>1</v>
      </c>
      <c r="AM2">
        <f ca="1">SUMPRODUCT(--($E2:$AC2=INDIRECT(AM$20):INDIRECT(AM$21)))</f>
        <v>1</v>
      </c>
      <c r="AN2">
        <f ca="1">SUMPRODUCT(--($E2:$AC2=INDIRECT(AN$20):INDIRECT(AN$21)))</f>
        <v>3</v>
      </c>
      <c r="AO2">
        <f ca="1">SUMPRODUCT(--($E2:$AC2=INDIRECT(AO$20):INDIRECT(AO$21)))</f>
        <v>1</v>
      </c>
      <c r="AP2">
        <f ca="1">SUMPRODUCT(--($E2:$AC2=INDIRECT(AP$20):INDIRECT(AP$21)))</f>
        <v>1</v>
      </c>
      <c r="AQ2">
        <f ca="1">SUMPRODUCT(--($E2:$AC2=INDIRECT(AQ$20):INDIRECT(AQ$21)))</f>
        <v>2</v>
      </c>
      <c r="AR2">
        <f ca="1">SUMPRODUCT(--($E2:$AC2=INDIRECT(AR$20):INDIRECT(AR$21)))</f>
        <v>1</v>
      </c>
      <c r="AS2">
        <f ca="1">SUMPRODUCT(--($E2:$AC2=INDIRECT(AS$20):INDIRECT(AS$21)))</f>
        <v>0</v>
      </c>
      <c r="AT2">
        <f ca="1">SUMPRODUCT(--($E2:$AC2=INDIRECT(AT$20):INDIRECT(AT$21)))</f>
        <v>2</v>
      </c>
      <c r="AU2">
        <f ca="1">SUMPRODUCT(--($E2:$AC2=INDIRECT(AU$20):INDIRECT(AU$21)))</f>
        <v>5</v>
      </c>
      <c r="AV2">
        <f ca="1">SUMPRODUCT(--($E2:$AC2=INDIRECT(AV$20):INDIRECT(AV$21)))</f>
        <v>0</v>
      </c>
      <c r="AW2">
        <f ca="1">SUMPRODUCT(--($E2:$AC2=INDIRECT(AW$20):INDIRECT(AW$21)))</f>
        <v>1</v>
      </c>
      <c r="AX2">
        <f ca="1">SUMPRODUCT(--($E2:$AC2=INDIRECT(AX$20):INDIRECT(AX$21)))</f>
        <v>3</v>
      </c>
      <c r="AY2">
        <f ca="1">SUMPRODUCT(--($E2:$AC2=INDIRECT(AY$20):INDIRECT(AY$21)))</f>
        <v>0</v>
      </c>
      <c r="AZ2">
        <f ca="1">SUMPRODUCT(--($E2:$AC2=INDIRECT(AZ$20):INDIRECT(AZ$21)))</f>
        <v>1</v>
      </c>
      <c r="BA2">
        <f ca="1">SUMPRODUCT(--($E2:$AC2=INDIRECT(BA$20):INDIRECT(BA$21)))</f>
        <v>1</v>
      </c>
      <c r="BB2">
        <f ca="1">SUMPRODUCT(--($E2:$AC2=INDIRECT(BB$20):INDIRECT(BB$21)))</f>
        <v>1</v>
      </c>
      <c r="BC2">
        <f ca="1">SUMPRODUCT(--($E2:$AC2=INDIRECT(BC$20):INDIRECT(BC$21)))</f>
        <v>1</v>
      </c>
      <c r="BD2">
        <f ca="1">SUMPRODUCT(--($E2:$AC2=INDIRECT(BD$20):INDIRECT(BD$21)))</f>
        <v>1</v>
      </c>
      <c r="BE2">
        <f ca="1">SUMPRODUCT(--($E2:$AC2=INDIRECT(BE$20):INDIRECT(BE$21)))</f>
        <v>2</v>
      </c>
      <c r="BF2">
        <f ca="1">SUMPRODUCT(--($E2:$AC2=INDIRECT(BF$20):INDIRECT(BF$21)))</f>
        <v>1</v>
      </c>
      <c r="BG2">
        <f ca="1">SUMPRODUCT(--($E2:$AC2=INDIRECT(BG$20):INDIRECT(BG$21)))</f>
        <v>1</v>
      </c>
      <c r="BH2">
        <f ca="1">SUMPRODUCT(--($E2:$AC2=INDIRECT(BH$20):INDIRECT(BH$21)))</f>
        <v>2</v>
      </c>
      <c r="BI2">
        <f ca="1">SUMPRODUCT(--($E2:$AC2=INDIRECT(BI$20):INDIRECT(BI$21)))</f>
        <v>2</v>
      </c>
      <c r="BJ2">
        <f ca="1">SUMPRODUCT(--($E2:$AC2=INDIRECT(BJ$20):INDIRECT(BJ$21)))</f>
        <v>1</v>
      </c>
      <c r="BK2">
        <f ca="1">SUMPRODUCT(--($E2:$AC2=INDIRECT(BK$20):INDIRECT(BK$21)))</f>
        <v>2</v>
      </c>
      <c r="BL2">
        <f ca="1">SUMPRODUCT(--($E2:$AC2=INDIRECT(BL$20):INDIRECT(BL$21)))</f>
        <v>0</v>
      </c>
      <c r="BM2">
        <f ca="1">SUMPRODUCT(--($E2:$AC2=INDIRECT(BM$20):INDIRECT(BM$21)))</f>
        <v>3</v>
      </c>
      <c r="BN2">
        <f ca="1">SUMPRODUCT(--($E2:$AC2=INDIRECT(BN$20):INDIRECT(BN$21)))</f>
        <v>5</v>
      </c>
      <c r="BO2">
        <f ca="1">SUMPRODUCT(--($E2:$AC2=INDIRECT(BO$20):INDIRECT(BO$21)))</f>
        <v>3</v>
      </c>
      <c r="BP2">
        <f ca="1">SUMPRODUCT(--($E2:$AC2=INDIRECT(BP$20):INDIRECT(BP$21)))</f>
        <v>4</v>
      </c>
      <c r="BQ2">
        <f ca="1">SUMPRODUCT(--($E2:$AC2=INDIRECT(BQ$20):INDIRECT(BQ$21)))</f>
        <v>2</v>
      </c>
      <c r="BR2">
        <f ca="1">SUMPRODUCT(--($E2:$AC2=INDIRECT(BR$20):INDIRECT(BR$21)))</f>
        <v>2</v>
      </c>
      <c r="BS2">
        <f ca="1">SUMPRODUCT(--($E2:$AC2=INDIRECT(BS$20):INDIRECT(BS$21)))</f>
        <v>2</v>
      </c>
      <c r="BT2">
        <f ca="1">SUMPRODUCT(--($E2:$AC2=INDIRECT(BT$20):INDIRECT(BT$21)))</f>
        <v>1</v>
      </c>
      <c r="BU2">
        <f ca="1">SUMPRODUCT(--($E2:$AC2=INDIRECT(BU$20):INDIRECT(BU$21)))</f>
        <v>1</v>
      </c>
      <c r="BV2">
        <f ca="1">SUMPRODUCT(--($E2:$AC2=INDIRECT(BV$20):INDIRECT(BV$21)))</f>
        <v>1</v>
      </c>
      <c r="BW2">
        <f ca="1">SUMPRODUCT(--($E2:$AC2=INDIRECT(BW$20):INDIRECT(BW$21)))</f>
        <v>4</v>
      </c>
      <c r="BX2">
        <f ca="1">SUMPRODUCT(--($E2:$AC2=INDIRECT(BX$20):INDIRECT(BX$21)))</f>
        <v>4</v>
      </c>
      <c r="BY2">
        <f ca="1">SUMPRODUCT(--($E2:$AC2=INDIRECT(BY$20):INDIRECT(BY$21)))</f>
        <v>3</v>
      </c>
      <c r="BZ2">
        <f ca="1">SUMPRODUCT(--($E2:$AC2=INDIRECT(BZ$20):INDIRECT(BZ$21)))</f>
        <v>1</v>
      </c>
      <c r="CA2">
        <f ca="1">SUMPRODUCT(--($E2:$AC2=INDIRECT(CA$20):INDIRECT(CA$21)))</f>
        <v>2</v>
      </c>
      <c r="CB2">
        <f ca="1">SUMPRODUCT(--($E2:$AC2=INDIRECT(CB$20):INDIRECT(CB$21)))</f>
        <v>2</v>
      </c>
      <c r="CC2">
        <f ca="1">SUMPRODUCT(--($E2:$AC2=INDIRECT(CC$20):INDIRECT(CC$21)))</f>
        <v>4</v>
      </c>
      <c r="CD2">
        <f ca="1">SUMPRODUCT(--($E2:$AC2=INDIRECT(CD$20):INDIRECT(CD$21)))</f>
        <v>1</v>
      </c>
      <c r="CE2">
        <f ca="1">SUMPRODUCT(--($E2:$AC2=INDIRECT(CE$20):INDIRECT(CE$21)))</f>
        <v>2</v>
      </c>
      <c r="CF2">
        <f ca="1">SUMPRODUCT(--($E2:$AC2=INDIRECT(CF$20):INDIRECT(CF$21)))</f>
        <v>2</v>
      </c>
      <c r="CG2">
        <f ca="1">SUMPRODUCT(--($E2:$AC2=INDIRECT(CG$20):INDIRECT(CG$21)))</f>
        <v>4</v>
      </c>
      <c r="CH2">
        <f ca="1">SUMPRODUCT(--($E2:$AC2=INDIRECT(CH$20):INDIRECT(CH$21)))</f>
        <v>1</v>
      </c>
      <c r="CI2">
        <f ca="1">SUMPRODUCT(--($E2:$AC2=INDIRECT(CI$20):INDIRECT(CI$21)))</f>
        <v>2</v>
      </c>
      <c r="CJ2">
        <f ca="1">SUMPRODUCT(--($E2:$AC2=INDIRECT(CJ$20):INDIRECT(CJ$21)))</f>
        <v>3</v>
      </c>
      <c r="CK2">
        <f ca="1">SUMPRODUCT(--($E2:$AC2=INDIRECT(CK$20):INDIRECT(CK$21)))</f>
        <v>4</v>
      </c>
      <c r="CL2">
        <f ca="1">SUMPRODUCT(--($E2:$AC2=INDIRECT(CL$20):INDIRECT(CL$21)))</f>
        <v>0</v>
      </c>
      <c r="CM2">
        <f ca="1">SUMPRODUCT(--($E2:$AC2=INDIRECT(CM$20):INDIRECT(CM$21)))</f>
        <v>5</v>
      </c>
      <c r="CN2">
        <f ca="1">SUMPRODUCT(--($E2:$AC2=INDIRECT(CN$20):INDIRECT(CN$21)))</f>
        <v>4</v>
      </c>
      <c r="CO2">
        <f ca="1">SUMPRODUCT(--($E2:$AC2=INDIRECT(CO$20):INDIRECT(CO$21)))</f>
        <v>3</v>
      </c>
      <c r="CP2">
        <f ca="1">SUMPRODUCT(--($E2:$AC2=INDIRECT(CP$20):INDIRECT(CP$21)))</f>
        <v>4</v>
      </c>
      <c r="CQ2">
        <f ca="1">SUMPRODUCT(--($E2:$AC2=INDIRECT(CQ$20):INDIRECT(CQ$21)))</f>
        <v>5</v>
      </c>
      <c r="CR2">
        <f ca="1">SUMPRODUCT(--($E2:$AC2=INDIRECT(CR$20):INDIRECT(CR$21)))</f>
        <v>1</v>
      </c>
      <c r="CS2">
        <f ca="1">SUMPRODUCT(--($E2:$AC2=INDIRECT(CS$20):INDIRECT(CS$21)))</f>
        <v>1</v>
      </c>
      <c r="CT2">
        <f ca="1">SUMPRODUCT(--($E2:$AC2=INDIRECT(CT$20):INDIRECT(CT$21)))</f>
        <v>1</v>
      </c>
      <c r="CU2">
        <f ca="1">SUMPRODUCT(--($E2:$AC2=INDIRECT(CU$20):INDIRECT(CU$21)))</f>
        <v>4</v>
      </c>
      <c r="CV2">
        <f ca="1">SUMPRODUCT(--($E2:$AC2=INDIRECT(CV$20):INDIRECT(CV$21)))</f>
        <v>2</v>
      </c>
      <c r="CW2">
        <f ca="1">SUMPRODUCT(--($E2:$AC2=INDIRECT(CW$20):INDIRECT(CW$21)))</f>
        <v>2</v>
      </c>
      <c r="CX2">
        <f ca="1">SUMPRODUCT(--($E2:$AC2=INDIRECT(CX$20):INDIRECT(CX$21)))</f>
        <v>2</v>
      </c>
      <c r="CY2">
        <f ca="1">SUMPRODUCT(--($E2:$AC2=INDIRECT(CY$20):INDIRECT(CY$21)))</f>
        <v>1</v>
      </c>
      <c r="CZ2">
        <f ca="1">SUMPRODUCT(--($E2:$AC2=INDIRECT(CZ$20):INDIRECT(CZ$21)))</f>
        <v>3</v>
      </c>
      <c r="DA2">
        <f ca="1">SUMPRODUCT(--($E2:$AC2=INDIRECT(DA$20):INDIRECT(DA$21)))</f>
        <v>5</v>
      </c>
      <c r="DB2">
        <f ca="1">SUMPRODUCT(--($E2:$AC2=INDIRECT(DB$20):INDIRECT(DB$21)))</f>
        <v>1</v>
      </c>
      <c r="DC2">
        <f ca="1">SUMPRODUCT(--($E2:$AC2=INDIRECT(DC$20):INDIRECT(DC$21)))</f>
        <v>1</v>
      </c>
      <c r="DD2">
        <f ca="1">SUMPRODUCT(--($E2:$AC2=INDIRECT(DD$20):INDIRECT(DD$21)))</f>
        <v>3</v>
      </c>
      <c r="DE2">
        <f ca="1">SUMPRODUCT(--($E2:$AC2=INDIRECT(DE$20):INDIRECT(DE$21)))</f>
        <v>2</v>
      </c>
      <c r="DF2">
        <f ca="1">SUMPRODUCT(--($E2:$AC2=INDIRECT(DF$20):INDIRECT(DF$21)))</f>
        <v>1</v>
      </c>
      <c r="DG2">
        <f ca="1">SUMPRODUCT(--($E2:$AC2=INDIRECT(DG$20):INDIRECT(DG$21)))</f>
        <v>0</v>
      </c>
      <c r="DH2">
        <f ca="1">SUMPRODUCT(--($E2:$AC2=INDIRECT(DH$20):INDIRECT(DH$21)))</f>
        <v>5</v>
      </c>
      <c r="DI2">
        <f ca="1">SUMPRODUCT(--($E2:$AC2=INDIRECT(DI$20):INDIRECT(DI$21)))</f>
        <v>1</v>
      </c>
      <c r="DJ2">
        <f ca="1">SUMPRODUCT(--($E2:$AC2=INDIRECT(DJ$20):INDIRECT(DJ$21)))</f>
        <v>3</v>
      </c>
      <c r="DK2">
        <f ca="1">SUMPRODUCT(--($E2:$AC2=INDIRECT(DK$20):INDIRECT(DK$21)))</f>
        <v>4</v>
      </c>
      <c r="DL2">
        <f ca="1">SUMPRODUCT(--($E2:$AC2=INDIRECT(DL$20):INDIRECT(DL$21)))</f>
        <v>4</v>
      </c>
      <c r="DM2">
        <f ca="1">SUMPRODUCT(--($E2:$AC2=INDIRECT(DM$20):INDIRECT(DM$21)))</f>
        <v>1</v>
      </c>
      <c r="DN2">
        <f ca="1">SUMPRODUCT(--($E2:$AC2=INDIRECT(DN$20):INDIRECT(DN$21)))</f>
        <v>2</v>
      </c>
      <c r="DO2">
        <f ca="1">SUMPRODUCT(--($E2:$AC2=INDIRECT(DO$20):INDIRECT(DO$21)))</f>
        <v>3</v>
      </c>
      <c r="DP2">
        <f ca="1">SUMPRODUCT(--($E2:$AC2=INDIRECT(DP$20):INDIRECT(DP$21)))</f>
        <v>5</v>
      </c>
      <c r="DQ2">
        <f ca="1">SUMPRODUCT(--($E2:$AC2=INDIRECT(DQ$20):INDIRECT(DQ$21)))</f>
        <v>2</v>
      </c>
      <c r="DR2">
        <f ca="1">SUMPRODUCT(--($E2:$AC2=INDIRECT(DR$20):INDIRECT(DR$21)))</f>
        <v>2</v>
      </c>
      <c r="DS2">
        <f ca="1">SUMPRODUCT(--($E2:$AC2=INDIRECT(DS$20):INDIRECT(DS$21)))</f>
        <v>2</v>
      </c>
      <c r="DT2">
        <f ca="1">SUMPRODUCT(--($E2:$AC2=INDIRECT(DT$20):INDIRECT(DT$21)))</f>
        <v>2</v>
      </c>
      <c r="DU2">
        <f ca="1">SUMPRODUCT(--($E2:$AC2=INDIRECT(DU$20):INDIRECT(DU$21)))</f>
        <v>1</v>
      </c>
      <c r="DV2">
        <f ca="1">SUMPRODUCT(--($E2:$AC2=INDIRECT(DV$20):INDIRECT(DV$21)))</f>
        <v>2</v>
      </c>
      <c r="DW2">
        <f ca="1">SUMPRODUCT(--($E2:$AC2=INDIRECT(DW$20):INDIRECT(DW$21)))</f>
        <v>0</v>
      </c>
      <c r="DX2">
        <f ca="1">SUMPRODUCT(--($E2:$AC2=INDIRECT(DX$20):INDIRECT(DX$21)))</f>
        <v>3</v>
      </c>
      <c r="DY2">
        <f ca="1">SUMPRODUCT(--($E2:$AC2=INDIRECT(DY$20):INDIRECT(DY$21)))</f>
        <v>2</v>
      </c>
      <c r="DZ2">
        <f ca="1">SUMPRODUCT(--($E2:$AC2=INDIRECT(DZ$20):INDIRECT(DZ$21)))</f>
        <v>3</v>
      </c>
      <c r="EA2">
        <f ca="1">SUMPRODUCT(--($E2:$AC2=INDIRECT(EA$20):INDIRECT(EA$21)))</f>
        <v>3</v>
      </c>
      <c r="EB2">
        <f ca="1">SUMPRODUCT(--($E2:$AC2=INDIRECT(EB$20):INDIRECT(EB$21)))</f>
        <v>2</v>
      </c>
      <c r="EC2">
        <f ca="1">SUMPRODUCT(--($E2:$AC2=INDIRECT(EC$20):INDIRECT(EC$21)))</f>
        <v>1</v>
      </c>
      <c r="ED2">
        <f ca="1">SUMPRODUCT(--($E2:$AC2=INDIRECT(ED$20):INDIRECT(ED$21)))</f>
        <v>0</v>
      </c>
      <c r="EE2">
        <f ca="1">SUMPRODUCT(--($E2:$AC2=INDIRECT(EE$20):INDIRECT(EE$21)))</f>
        <v>0</v>
      </c>
      <c r="EF2">
        <f ca="1">SUMPRODUCT(--($E2:$AC2=INDIRECT(EF$20):INDIRECT(EF$21)))</f>
        <v>1</v>
      </c>
      <c r="EG2">
        <f ca="1">SUMPRODUCT(--($E2:$AC2=INDIRECT(EG$20):INDIRECT(EG$21)))</f>
        <v>3</v>
      </c>
      <c r="EH2">
        <f ca="1">SUMPRODUCT(--($E2:$AC2=INDIRECT(EH$20):INDIRECT(EH$21)))</f>
        <v>2</v>
      </c>
      <c r="EI2">
        <f ca="1">SUMPRODUCT(--($E2:$AC2=INDIRECT(EI$20):INDIRECT(EI$21)))</f>
        <v>2</v>
      </c>
      <c r="EJ2">
        <f ca="1">SUMPRODUCT(--($E2:$AC2=INDIRECT(EJ$20):INDIRECT(EJ$21)))</f>
        <v>1</v>
      </c>
      <c r="EK2">
        <f ca="1">SUMPRODUCT(--($E2:$AC2=INDIRECT(EK$20):INDIRECT(EK$21)))</f>
        <v>0</v>
      </c>
      <c r="EL2">
        <f ca="1">SUMPRODUCT(--($E2:$AC2=INDIRECT(EL$20):INDIRECT(EL$21)))</f>
        <v>3</v>
      </c>
      <c r="EM2">
        <f ca="1">SUMPRODUCT(--($E2:$AC2=INDIRECT(EM$20):INDIRECT(EM$21)))</f>
        <v>1</v>
      </c>
      <c r="EN2">
        <f ca="1">SUMPRODUCT(--($E2:$AC2=INDIRECT(EN$20):INDIRECT(EN$21)))</f>
        <v>3</v>
      </c>
    </row>
    <row r="3" spans="1:144" x14ac:dyDescent="0.35">
      <c r="A3" t="s">
        <v>17635</v>
      </c>
      <c r="B3" t="s">
        <v>17633</v>
      </c>
      <c r="C3" t="s">
        <v>85</v>
      </c>
      <c r="D3">
        <v>1</v>
      </c>
      <c r="E3" t="s">
        <v>17970</v>
      </c>
      <c r="F3" s="2" t="s">
        <v>17950</v>
      </c>
      <c r="G3" t="s">
        <v>17963</v>
      </c>
      <c r="H3" t="s">
        <v>17949</v>
      </c>
      <c r="I3" t="s">
        <v>17955</v>
      </c>
      <c r="J3" t="s">
        <v>17951</v>
      </c>
      <c r="K3" t="s">
        <v>17964</v>
      </c>
      <c r="L3" t="s">
        <v>17956</v>
      </c>
      <c r="M3" t="s">
        <v>18034</v>
      </c>
      <c r="N3" t="s">
        <v>18106</v>
      </c>
      <c r="O3" t="s">
        <v>17965</v>
      </c>
      <c r="P3" t="s">
        <v>18100</v>
      </c>
      <c r="Q3" t="s">
        <v>18130</v>
      </c>
      <c r="R3" t="s">
        <v>18238</v>
      </c>
      <c r="S3" t="s">
        <v>18173</v>
      </c>
      <c r="T3" t="s">
        <v>18232</v>
      </c>
      <c r="U3" t="s">
        <v>18243</v>
      </c>
      <c r="V3" t="s">
        <v>17961</v>
      </c>
      <c r="W3" t="s">
        <v>18264</v>
      </c>
      <c r="X3" t="s">
        <v>17946</v>
      </c>
      <c r="Y3" t="s">
        <v>18290</v>
      </c>
      <c r="Z3" t="s">
        <v>18358</v>
      </c>
      <c r="AA3" t="s">
        <v>18379</v>
      </c>
      <c r="AB3" t="s">
        <v>18445</v>
      </c>
      <c r="AC3" t="s">
        <v>18451</v>
      </c>
      <c r="AD3">
        <f ca="1">SUMPRODUCT(--($E3:$AC3=INDIRECT(AD$20):INDIRECT(AD$21)))</f>
        <v>0</v>
      </c>
      <c r="AE3">
        <f ca="1">SUMPRODUCT(--($E3:$AC3=INDIRECT(AE$20):INDIRECT(AE$21)))</f>
        <v>0</v>
      </c>
      <c r="AF3">
        <f ca="1">SUMPRODUCT(--($E3:$AC3=INDIRECT(AF$20):INDIRECT(AF$21)))</f>
        <v>1</v>
      </c>
      <c r="AG3">
        <f ca="1">SUMPRODUCT(--($E3:$AC3=INDIRECT(AG$20):INDIRECT(AG$21)))</f>
        <v>3</v>
      </c>
      <c r="AH3">
        <f ca="1">SUMPRODUCT(--($E3:$AC3=INDIRECT(AH$20):INDIRECT(AH$21)))</f>
        <v>1</v>
      </c>
      <c r="AI3">
        <f ca="1">SUMPRODUCT(--($E3:$AC3=INDIRECT(AI$20):INDIRECT(AI$21)))</f>
        <v>2</v>
      </c>
      <c r="AJ3">
        <f ca="1">SUMPRODUCT(--($E3:$AC3=INDIRECT(AJ$20):INDIRECT(AJ$21)))</f>
        <v>1</v>
      </c>
      <c r="AK3">
        <f ca="1">SUMPRODUCT(--($E3:$AC3=INDIRECT(AK$20):INDIRECT(AK$21)))</f>
        <v>4</v>
      </c>
      <c r="AL3">
        <f ca="1">SUMPRODUCT(--($E3:$AC3=INDIRECT(AL$20):INDIRECT(AL$21)))</f>
        <v>2</v>
      </c>
      <c r="AM3">
        <f ca="1">SUMPRODUCT(--($E3:$AC3=INDIRECT(AM$20):INDIRECT(AM$21)))</f>
        <v>0</v>
      </c>
      <c r="AN3">
        <f ca="1">SUMPRODUCT(--($E3:$AC3=INDIRECT(AN$20):INDIRECT(AN$21)))</f>
        <v>3</v>
      </c>
      <c r="AO3">
        <f ca="1">SUMPRODUCT(--($E3:$AC3=INDIRECT(AO$20):INDIRECT(AO$21)))</f>
        <v>2</v>
      </c>
      <c r="AP3">
        <f ca="1">SUMPRODUCT(--($E3:$AC3=INDIRECT(AP$20):INDIRECT(AP$21)))</f>
        <v>3</v>
      </c>
      <c r="AQ3">
        <f ca="1">SUMPRODUCT(--($E3:$AC3=INDIRECT(AQ$20):INDIRECT(AQ$21)))</f>
        <v>2</v>
      </c>
      <c r="AR3">
        <f ca="1">SUMPRODUCT(--($E3:$AC3=INDIRECT(AR$20):INDIRECT(AR$21)))</f>
        <v>1</v>
      </c>
      <c r="AS3">
        <f ca="1">SUMPRODUCT(--($E3:$AC3=INDIRECT(AS$20):INDIRECT(AS$21)))</f>
        <v>1</v>
      </c>
      <c r="AT3">
        <f ca="1">SUMPRODUCT(--($E3:$AC3=INDIRECT(AT$20):INDIRECT(AT$21)))</f>
        <v>1</v>
      </c>
      <c r="AU3">
        <f ca="1">SUMPRODUCT(--($E3:$AC3=INDIRECT(AU$20):INDIRECT(AU$21)))</f>
        <v>7</v>
      </c>
      <c r="AV3">
        <f ca="1">SUMPRODUCT(--($E3:$AC3=INDIRECT(AV$20):INDIRECT(AV$21)))</f>
        <v>1</v>
      </c>
      <c r="AW3">
        <f ca="1">SUMPRODUCT(--($E3:$AC3=INDIRECT(AW$20):INDIRECT(AW$21)))</f>
        <v>1</v>
      </c>
      <c r="AX3">
        <f ca="1">SUMPRODUCT(--($E3:$AC3=INDIRECT(AX$20):INDIRECT(AX$21)))</f>
        <v>6</v>
      </c>
      <c r="AY3">
        <f ca="1">SUMPRODUCT(--($E3:$AC3=INDIRECT(AY$20):INDIRECT(AY$21)))</f>
        <v>0</v>
      </c>
      <c r="AZ3">
        <f ca="1">SUMPRODUCT(--($E3:$AC3=INDIRECT(AZ$20):INDIRECT(AZ$21)))</f>
        <v>2</v>
      </c>
      <c r="BA3">
        <f ca="1">SUMPRODUCT(--($E3:$AC3=INDIRECT(BA$20):INDIRECT(BA$21)))</f>
        <v>3</v>
      </c>
      <c r="BB3">
        <f ca="1">SUMPRODUCT(--($E3:$AC3=INDIRECT(BB$20):INDIRECT(BB$21)))</f>
        <v>5</v>
      </c>
      <c r="BC3">
        <f ca="1">SUMPRODUCT(--($E3:$AC3=INDIRECT(BC$20):INDIRECT(BC$21)))</f>
        <v>3</v>
      </c>
      <c r="BD3">
        <f ca="1">SUMPRODUCT(--($E3:$AC3=INDIRECT(BD$20):INDIRECT(BD$21)))</f>
        <v>3</v>
      </c>
      <c r="BE3">
        <f ca="1">SUMPRODUCT(--($E3:$AC3=INDIRECT(BE$20):INDIRECT(BE$21)))</f>
        <v>2</v>
      </c>
      <c r="BF3">
        <f ca="1">SUMPRODUCT(--($E3:$AC3=INDIRECT(BF$20):INDIRECT(BF$21)))</f>
        <v>0</v>
      </c>
      <c r="BG3">
        <f ca="1">SUMPRODUCT(--($E3:$AC3=INDIRECT(BG$20):INDIRECT(BG$21)))</f>
        <v>6</v>
      </c>
      <c r="BH3">
        <f ca="1">SUMPRODUCT(--($E3:$AC3=INDIRECT(BH$20):INDIRECT(BH$21)))</f>
        <v>4</v>
      </c>
      <c r="BI3">
        <f ca="1">SUMPRODUCT(--($E3:$AC3=INDIRECT(BI$20):INDIRECT(BI$21)))</f>
        <v>0</v>
      </c>
      <c r="BJ3">
        <f ca="1">SUMPRODUCT(--($E3:$AC3=INDIRECT(BJ$20):INDIRECT(BJ$21)))</f>
        <v>1</v>
      </c>
      <c r="BK3">
        <f ca="1">SUMPRODUCT(--($E3:$AC3=INDIRECT(BK$20):INDIRECT(BK$21)))</f>
        <v>2</v>
      </c>
      <c r="BL3">
        <f ca="1">SUMPRODUCT(--($E3:$AC3=INDIRECT(BL$20):INDIRECT(BL$21)))</f>
        <v>3</v>
      </c>
      <c r="BM3">
        <f ca="1">SUMPRODUCT(--($E3:$AC3=INDIRECT(BM$20):INDIRECT(BM$21)))</f>
        <v>5</v>
      </c>
      <c r="BN3">
        <f ca="1">SUMPRODUCT(--($E3:$AC3=INDIRECT(BN$20):INDIRECT(BN$21)))</f>
        <v>3</v>
      </c>
      <c r="BO3">
        <f ca="1">SUMPRODUCT(--($E3:$AC3=INDIRECT(BO$20):INDIRECT(BO$21)))</f>
        <v>4</v>
      </c>
      <c r="BP3">
        <f ca="1">SUMPRODUCT(--($E3:$AC3=INDIRECT(BP$20):INDIRECT(BP$21)))</f>
        <v>3</v>
      </c>
      <c r="BQ3">
        <f ca="1">SUMPRODUCT(--($E3:$AC3=INDIRECT(BQ$20):INDIRECT(BQ$21)))</f>
        <v>1</v>
      </c>
      <c r="BR3">
        <f ca="1">SUMPRODUCT(--($E3:$AC3=INDIRECT(BR$20):INDIRECT(BR$21)))</f>
        <v>5</v>
      </c>
      <c r="BS3">
        <f ca="1">SUMPRODUCT(--($E3:$AC3=INDIRECT(BS$20):INDIRECT(BS$21)))</f>
        <v>2</v>
      </c>
      <c r="BT3">
        <f ca="1">SUMPRODUCT(--($E3:$AC3=INDIRECT(BT$20):INDIRECT(BT$21)))</f>
        <v>1</v>
      </c>
      <c r="BU3">
        <f ca="1">SUMPRODUCT(--($E3:$AC3=INDIRECT(BU$20):INDIRECT(BU$21)))</f>
        <v>1</v>
      </c>
      <c r="BV3">
        <f ca="1">SUMPRODUCT(--($E3:$AC3=INDIRECT(BV$20):INDIRECT(BV$21)))</f>
        <v>2</v>
      </c>
      <c r="BW3">
        <f ca="1">SUMPRODUCT(--($E3:$AC3=INDIRECT(BW$20):INDIRECT(BW$21)))</f>
        <v>3</v>
      </c>
      <c r="BX3">
        <f ca="1">SUMPRODUCT(--($E3:$AC3=INDIRECT(BX$20):INDIRECT(BX$21)))</f>
        <v>3</v>
      </c>
      <c r="BY3">
        <f ca="1">SUMPRODUCT(--($E3:$AC3=INDIRECT(BY$20):INDIRECT(BY$21)))</f>
        <v>3</v>
      </c>
      <c r="BZ3">
        <f ca="1">SUMPRODUCT(--($E3:$AC3=INDIRECT(BZ$20):INDIRECT(BZ$21)))</f>
        <v>2</v>
      </c>
      <c r="CA3">
        <f ca="1">SUMPRODUCT(--($E3:$AC3=INDIRECT(CA$20):INDIRECT(CA$21)))</f>
        <v>0</v>
      </c>
      <c r="CB3">
        <f ca="1">SUMPRODUCT(--($E3:$AC3=INDIRECT(CB$20):INDIRECT(CB$21)))</f>
        <v>4</v>
      </c>
      <c r="CC3">
        <f ca="1">SUMPRODUCT(--($E3:$AC3=INDIRECT(CC$20):INDIRECT(CC$21)))</f>
        <v>1</v>
      </c>
      <c r="CD3">
        <f ca="1">SUMPRODUCT(--($E3:$AC3=INDIRECT(CD$20):INDIRECT(CD$21)))</f>
        <v>2</v>
      </c>
      <c r="CE3">
        <f ca="1">SUMPRODUCT(--($E3:$AC3=INDIRECT(CE$20):INDIRECT(CE$21)))</f>
        <v>2</v>
      </c>
      <c r="CF3">
        <f ca="1">SUMPRODUCT(--($E3:$AC3=INDIRECT(CF$20):INDIRECT(CF$21)))</f>
        <v>0</v>
      </c>
      <c r="CG3">
        <f ca="1">SUMPRODUCT(--($E3:$AC3=INDIRECT(CG$20):INDIRECT(CG$21)))</f>
        <v>1</v>
      </c>
      <c r="CH3">
        <f ca="1">SUMPRODUCT(--($E3:$AC3=INDIRECT(CH$20):INDIRECT(CH$21)))</f>
        <v>5</v>
      </c>
      <c r="CI3">
        <f ca="1">SUMPRODUCT(--($E3:$AC3=INDIRECT(CI$20):INDIRECT(CI$21)))</f>
        <v>4</v>
      </c>
      <c r="CJ3">
        <f ca="1">SUMPRODUCT(--($E3:$AC3=INDIRECT(CJ$20):INDIRECT(CJ$21)))</f>
        <v>0</v>
      </c>
      <c r="CK3">
        <f ca="1">SUMPRODUCT(--($E3:$AC3=INDIRECT(CK$20):INDIRECT(CK$21)))</f>
        <v>1</v>
      </c>
      <c r="CL3">
        <f ca="1">SUMPRODUCT(--($E3:$AC3=INDIRECT(CL$20):INDIRECT(CL$21)))</f>
        <v>0</v>
      </c>
      <c r="CM3">
        <f ca="1">SUMPRODUCT(--($E3:$AC3=INDIRECT(CM$20):INDIRECT(CM$21)))</f>
        <v>2</v>
      </c>
      <c r="CN3">
        <f ca="1">SUMPRODUCT(--($E3:$AC3=INDIRECT(CN$20):INDIRECT(CN$21)))</f>
        <v>1</v>
      </c>
      <c r="CO3">
        <f ca="1">SUMPRODUCT(--($E3:$AC3=INDIRECT(CO$20):INDIRECT(CO$21)))</f>
        <v>2</v>
      </c>
      <c r="CP3">
        <f ca="1">SUMPRODUCT(--($E3:$AC3=INDIRECT(CP$20):INDIRECT(CP$21)))</f>
        <v>2</v>
      </c>
      <c r="CQ3">
        <f ca="1">SUMPRODUCT(--($E3:$AC3=INDIRECT(CQ$20):INDIRECT(CQ$21)))</f>
        <v>1</v>
      </c>
      <c r="CR3">
        <f ca="1">SUMPRODUCT(--($E3:$AC3=INDIRECT(CR$20):INDIRECT(CR$21)))</f>
        <v>0</v>
      </c>
      <c r="CS3">
        <f ca="1">SUMPRODUCT(--($E3:$AC3=INDIRECT(CS$20):INDIRECT(CS$21)))</f>
        <v>2</v>
      </c>
      <c r="CT3">
        <f ca="1">SUMPRODUCT(--($E3:$AC3=INDIRECT(CT$20):INDIRECT(CT$21)))</f>
        <v>3</v>
      </c>
      <c r="CU3">
        <f ca="1">SUMPRODUCT(--($E3:$AC3=INDIRECT(CU$20):INDIRECT(CU$21)))</f>
        <v>2</v>
      </c>
      <c r="CV3">
        <f ca="1">SUMPRODUCT(--($E3:$AC3=INDIRECT(CV$20):INDIRECT(CV$21)))</f>
        <v>3</v>
      </c>
      <c r="CW3">
        <f ca="1">SUMPRODUCT(--($E3:$AC3=INDIRECT(CW$20):INDIRECT(CW$21)))</f>
        <v>3</v>
      </c>
      <c r="CX3">
        <f ca="1">SUMPRODUCT(--($E3:$AC3=INDIRECT(CX$20):INDIRECT(CX$21)))</f>
        <v>2</v>
      </c>
      <c r="CY3">
        <f ca="1">SUMPRODUCT(--($E3:$AC3=INDIRECT(CY$20):INDIRECT(CY$21)))</f>
        <v>3</v>
      </c>
      <c r="CZ3">
        <f ca="1">SUMPRODUCT(--($E3:$AC3=INDIRECT(CZ$20):INDIRECT(CZ$21)))</f>
        <v>4</v>
      </c>
      <c r="DA3">
        <f ca="1">SUMPRODUCT(--($E3:$AC3=INDIRECT(DA$20):INDIRECT(DA$21)))</f>
        <v>3</v>
      </c>
      <c r="DB3">
        <f ca="1">SUMPRODUCT(--($E3:$AC3=INDIRECT(DB$20):INDIRECT(DB$21)))</f>
        <v>1</v>
      </c>
      <c r="DC3">
        <f ca="1">SUMPRODUCT(--($E3:$AC3=INDIRECT(DC$20):INDIRECT(DC$21)))</f>
        <v>4</v>
      </c>
      <c r="DD3">
        <f ca="1">SUMPRODUCT(--($E3:$AC3=INDIRECT(DD$20):INDIRECT(DD$21)))</f>
        <v>3</v>
      </c>
      <c r="DE3">
        <f ca="1">SUMPRODUCT(--($E3:$AC3=INDIRECT(DE$20):INDIRECT(DE$21)))</f>
        <v>2</v>
      </c>
      <c r="DF3">
        <f ca="1">SUMPRODUCT(--($E3:$AC3=INDIRECT(DF$20):INDIRECT(DF$21)))</f>
        <v>2</v>
      </c>
      <c r="DG3">
        <f ca="1">SUMPRODUCT(--($E3:$AC3=INDIRECT(DG$20):INDIRECT(DG$21)))</f>
        <v>4</v>
      </c>
      <c r="DH3">
        <f ca="1">SUMPRODUCT(--($E3:$AC3=INDIRECT(DH$20):INDIRECT(DH$21)))</f>
        <v>3</v>
      </c>
      <c r="DI3">
        <f ca="1">SUMPRODUCT(--($E3:$AC3=INDIRECT(DI$20):INDIRECT(DI$21)))</f>
        <v>4</v>
      </c>
      <c r="DJ3">
        <f ca="1">SUMPRODUCT(--($E3:$AC3=INDIRECT(DJ$20):INDIRECT(DJ$21)))</f>
        <v>2</v>
      </c>
      <c r="DK3">
        <f ca="1">SUMPRODUCT(--($E3:$AC3=INDIRECT(DK$20):INDIRECT(DK$21)))</f>
        <v>4</v>
      </c>
      <c r="DL3">
        <f ca="1">SUMPRODUCT(--($E3:$AC3=INDIRECT(DL$20):INDIRECT(DL$21)))</f>
        <v>3</v>
      </c>
      <c r="DM3">
        <f ca="1">SUMPRODUCT(--($E3:$AC3=INDIRECT(DM$20):INDIRECT(DM$21)))</f>
        <v>2</v>
      </c>
      <c r="DN3">
        <f ca="1">SUMPRODUCT(--($E3:$AC3=INDIRECT(DN$20):INDIRECT(DN$21)))</f>
        <v>0</v>
      </c>
      <c r="DO3">
        <f ca="1">SUMPRODUCT(--($E3:$AC3=INDIRECT(DO$20):INDIRECT(DO$21)))</f>
        <v>5</v>
      </c>
      <c r="DP3">
        <f ca="1">SUMPRODUCT(--($E3:$AC3=INDIRECT(DP$20):INDIRECT(DP$21)))</f>
        <v>2</v>
      </c>
      <c r="DQ3">
        <f ca="1">SUMPRODUCT(--($E3:$AC3=INDIRECT(DQ$20):INDIRECT(DQ$21)))</f>
        <v>1</v>
      </c>
      <c r="DR3">
        <f ca="1">SUMPRODUCT(--($E3:$AC3=INDIRECT(DR$20):INDIRECT(DR$21)))</f>
        <v>3</v>
      </c>
      <c r="DS3">
        <f ca="1">SUMPRODUCT(--($E3:$AC3=INDIRECT(DS$20):INDIRECT(DS$21)))</f>
        <v>2</v>
      </c>
      <c r="DT3">
        <f ca="1">SUMPRODUCT(--($E3:$AC3=INDIRECT(DT$20):INDIRECT(DT$21)))</f>
        <v>0</v>
      </c>
      <c r="DU3">
        <f ca="1">SUMPRODUCT(--($E3:$AC3=INDIRECT(DU$20):INDIRECT(DU$21)))</f>
        <v>5</v>
      </c>
      <c r="DV3">
        <f ca="1">SUMPRODUCT(--($E3:$AC3=INDIRECT(DV$20):INDIRECT(DV$21)))</f>
        <v>5</v>
      </c>
      <c r="DW3">
        <f ca="1">SUMPRODUCT(--($E3:$AC3=INDIRECT(DW$20):INDIRECT(DW$21)))</f>
        <v>0</v>
      </c>
      <c r="DX3">
        <f ca="1">SUMPRODUCT(--($E3:$AC3=INDIRECT(DX$20):INDIRECT(DX$21)))</f>
        <v>1</v>
      </c>
      <c r="DY3">
        <f ca="1">SUMPRODUCT(--($E3:$AC3=INDIRECT(DY$20):INDIRECT(DY$21)))</f>
        <v>3</v>
      </c>
      <c r="DZ3">
        <f ca="1">SUMPRODUCT(--($E3:$AC3=INDIRECT(DZ$20):INDIRECT(DZ$21)))</f>
        <v>1</v>
      </c>
      <c r="EA3">
        <f ca="1">SUMPRODUCT(--($E3:$AC3=INDIRECT(EA$20):INDIRECT(EA$21)))</f>
        <v>2</v>
      </c>
      <c r="EB3">
        <f ca="1">SUMPRODUCT(--($E3:$AC3=INDIRECT(EB$20):INDIRECT(EB$21)))</f>
        <v>1</v>
      </c>
      <c r="EC3">
        <f ca="1">SUMPRODUCT(--($E3:$AC3=INDIRECT(EC$20):INDIRECT(EC$21)))</f>
        <v>3</v>
      </c>
      <c r="ED3">
        <f ca="1">SUMPRODUCT(--($E3:$AC3=INDIRECT(ED$20):INDIRECT(ED$21)))</f>
        <v>0</v>
      </c>
      <c r="EE3">
        <f ca="1">SUMPRODUCT(--($E3:$AC3=INDIRECT(EE$20):INDIRECT(EE$21)))</f>
        <v>1</v>
      </c>
      <c r="EF3">
        <f ca="1">SUMPRODUCT(--($E3:$AC3=INDIRECT(EF$20):INDIRECT(EF$21)))</f>
        <v>1</v>
      </c>
      <c r="EG3">
        <f ca="1">SUMPRODUCT(--($E3:$AC3=INDIRECT(EG$20):INDIRECT(EG$21)))</f>
        <v>3</v>
      </c>
      <c r="EH3">
        <f ca="1">SUMPRODUCT(--($E3:$AC3=INDIRECT(EH$20):INDIRECT(EH$21)))</f>
        <v>3</v>
      </c>
      <c r="EI3">
        <f ca="1">SUMPRODUCT(--($E3:$AC3=INDIRECT(EI$20):INDIRECT(EI$21)))</f>
        <v>0</v>
      </c>
      <c r="EJ3">
        <f ca="1">SUMPRODUCT(--($E3:$AC3=INDIRECT(EJ$20):INDIRECT(EJ$21)))</f>
        <v>2</v>
      </c>
      <c r="EK3">
        <f ca="1">SUMPRODUCT(--($E3:$AC3=INDIRECT(EK$20):INDIRECT(EK$21)))</f>
        <v>0</v>
      </c>
      <c r="EL3">
        <f ca="1">SUMPRODUCT(--($E3:$AC3=INDIRECT(EL$20):INDIRECT(EL$21)))</f>
        <v>3</v>
      </c>
      <c r="EM3">
        <f ca="1">SUMPRODUCT(--($E3:$AC3=INDIRECT(EM$20):INDIRECT(EM$21)))</f>
        <v>0</v>
      </c>
      <c r="EN3">
        <f ca="1">SUMPRODUCT(--($E3:$AC3=INDIRECT(EN$20):INDIRECT(EN$21)))</f>
        <v>2</v>
      </c>
    </row>
    <row r="4" spans="1:144" x14ac:dyDescent="0.35">
      <c r="A4" t="s">
        <v>17378</v>
      </c>
      <c r="B4" t="s">
        <v>13035</v>
      </c>
      <c r="C4" t="s">
        <v>85</v>
      </c>
      <c r="D4">
        <v>1</v>
      </c>
      <c r="E4" t="s">
        <v>17968</v>
      </c>
      <c r="F4" t="s">
        <v>17986</v>
      </c>
      <c r="G4" t="s">
        <v>17970</v>
      </c>
      <c r="H4" s="2" t="s">
        <v>17950</v>
      </c>
      <c r="I4" t="s">
        <v>17949</v>
      </c>
      <c r="J4" t="s">
        <v>17987</v>
      </c>
      <c r="K4" t="s">
        <v>18102</v>
      </c>
      <c r="L4" t="s">
        <v>18101</v>
      </c>
      <c r="M4" t="s">
        <v>17953</v>
      </c>
      <c r="N4" t="s">
        <v>18046</v>
      </c>
      <c r="O4" t="s">
        <v>17948</v>
      </c>
      <c r="P4" t="s">
        <v>17964</v>
      </c>
      <c r="Q4" t="s">
        <v>18034</v>
      </c>
      <c r="R4" t="s">
        <v>18163</v>
      </c>
      <c r="S4" t="s">
        <v>18165</v>
      </c>
      <c r="T4" t="s">
        <v>17957</v>
      </c>
      <c r="U4" t="s">
        <v>18209</v>
      </c>
      <c r="V4" t="s">
        <v>17961</v>
      </c>
      <c r="W4" t="s">
        <v>18300</v>
      </c>
      <c r="X4" t="s">
        <v>18416</v>
      </c>
      <c r="Y4" t="s">
        <v>18350</v>
      </c>
      <c r="Z4" t="s">
        <v>18358</v>
      </c>
      <c r="AA4" t="s">
        <v>18365</v>
      </c>
      <c r="AB4" t="s">
        <v>18445</v>
      </c>
      <c r="AC4" t="s">
        <v>18451</v>
      </c>
      <c r="AD4">
        <f ca="1">SUMPRODUCT(--($E4:$AC4=INDIRECT(AD$20):INDIRECT(AD$21)))</f>
        <v>1</v>
      </c>
      <c r="AE4">
        <f ca="1">SUMPRODUCT(--($E4:$AC4=INDIRECT(AE$20):INDIRECT(AE$21)))</f>
        <v>1</v>
      </c>
      <c r="AF4">
        <f ca="1">SUMPRODUCT(--($E4:$AC4=INDIRECT(AF$20):INDIRECT(AF$21)))</f>
        <v>3</v>
      </c>
      <c r="AG4">
        <f ca="1">SUMPRODUCT(--($E4:$AC4=INDIRECT(AG$20):INDIRECT(AG$21)))</f>
        <v>2</v>
      </c>
      <c r="AH4">
        <f ca="1">SUMPRODUCT(--($E4:$AC4=INDIRECT(AH$20):INDIRECT(AH$21)))</f>
        <v>2</v>
      </c>
      <c r="AI4">
        <f ca="1">SUMPRODUCT(--($E4:$AC4=INDIRECT(AI$20):INDIRECT(AI$21)))</f>
        <v>1</v>
      </c>
      <c r="AJ4">
        <f ca="1">SUMPRODUCT(--($E4:$AC4=INDIRECT(AJ$20):INDIRECT(AJ$21)))</f>
        <v>3</v>
      </c>
      <c r="AK4">
        <f ca="1">SUMPRODUCT(--($E4:$AC4=INDIRECT(AK$20):INDIRECT(AK$21)))</f>
        <v>2</v>
      </c>
      <c r="AL4">
        <f ca="1">SUMPRODUCT(--($E4:$AC4=INDIRECT(AL$20):INDIRECT(AL$21)))</f>
        <v>2</v>
      </c>
      <c r="AM4">
        <f ca="1">SUMPRODUCT(--($E4:$AC4=INDIRECT(AM$20):INDIRECT(AM$21)))</f>
        <v>3</v>
      </c>
      <c r="AN4">
        <f ca="1">SUMPRODUCT(--($E4:$AC4=INDIRECT(AN$20):INDIRECT(AN$21)))</f>
        <v>1</v>
      </c>
      <c r="AO4">
        <f ca="1">SUMPRODUCT(--($E4:$AC4=INDIRECT(AO$20):INDIRECT(AO$21)))</f>
        <v>0</v>
      </c>
      <c r="AP4">
        <f ca="1">SUMPRODUCT(--($E4:$AC4=INDIRECT(AP$20):INDIRECT(AP$21)))</f>
        <v>0</v>
      </c>
      <c r="AQ4">
        <f ca="1">SUMPRODUCT(--($E4:$AC4=INDIRECT(AQ$20):INDIRECT(AQ$21)))</f>
        <v>4</v>
      </c>
      <c r="AR4">
        <f ca="1">SUMPRODUCT(--($E4:$AC4=INDIRECT(AR$20):INDIRECT(AR$21)))</f>
        <v>2</v>
      </c>
      <c r="AS4">
        <f ca="1">SUMPRODUCT(--($E4:$AC4=INDIRECT(AS$20):INDIRECT(AS$21)))</f>
        <v>1</v>
      </c>
      <c r="AT4">
        <f ca="1">SUMPRODUCT(--($E4:$AC4=INDIRECT(AT$20):INDIRECT(AT$21)))</f>
        <v>1</v>
      </c>
      <c r="AU4">
        <f ca="1">SUMPRODUCT(--($E4:$AC4=INDIRECT(AU$20):INDIRECT(AU$21)))</f>
        <v>1</v>
      </c>
      <c r="AV4">
        <f ca="1">SUMPRODUCT(--($E4:$AC4=INDIRECT(AV$20):INDIRECT(AV$21)))</f>
        <v>1</v>
      </c>
      <c r="AW4">
        <f ca="1">SUMPRODUCT(--($E4:$AC4=INDIRECT(AW$20):INDIRECT(AW$21)))</f>
        <v>1</v>
      </c>
      <c r="AX4">
        <f ca="1">SUMPRODUCT(--($E4:$AC4=INDIRECT(AX$20):INDIRECT(AX$21)))</f>
        <v>1</v>
      </c>
      <c r="AY4">
        <f ca="1">SUMPRODUCT(--($E4:$AC4=INDIRECT(AY$20):INDIRECT(AY$21)))</f>
        <v>2</v>
      </c>
      <c r="AZ4">
        <f ca="1">SUMPRODUCT(--($E4:$AC4=INDIRECT(AZ$20):INDIRECT(AZ$21)))</f>
        <v>1</v>
      </c>
      <c r="BA4">
        <f ca="1">SUMPRODUCT(--($E4:$AC4=INDIRECT(BA$20):INDIRECT(BA$21)))</f>
        <v>1</v>
      </c>
      <c r="BB4">
        <f ca="1">SUMPRODUCT(--($E4:$AC4=INDIRECT(BB$20):INDIRECT(BB$21)))</f>
        <v>3</v>
      </c>
      <c r="BC4">
        <f ca="1">SUMPRODUCT(--($E4:$AC4=INDIRECT(BC$20):INDIRECT(BC$21)))</f>
        <v>1</v>
      </c>
      <c r="BD4">
        <f ca="1">SUMPRODUCT(--($E4:$AC4=INDIRECT(BD$20):INDIRECT(BD$21)))</f>
        <v>0</v>
      </c>
      <c r="BE4">
        <f ca="1">SUMPRODUCT(--($E4:$AC4=INDIRECT(BE$20):INDIRECT(BE$21)))</f>
        <v>3</v>
      </c>
      <c r="BF4">
        <f ca="1">SUMPRODUCT(--($E4:$AC4=INDIRECT(BF$20):INDIRECT(BF$21)))</f>
        <v>1</v>
      </c>
      <c r="BG4">
        <f ca="1">SUMPRODUCT(--($E4:$AC4=INDIRECT(BG$20):INDIRECT(BG$21)))</f>
        <v>1</v>
      </c>
      <c r="BH4">
        <f ca="1">SUMPRODUCT(--($E4:$AC4=INDIRECT(BH$20):INDIRECT(BH$21)))</f>
        <v>2</v>
      </c>
      <c r="BI4">
        <f ca="1">SUMPRODUCT(--($E4:$AC4=INDIRECT(BI$20):INDIRECT(BI$21)))</f>
        <v>2</v>
      </c>
      <c r="BJ4">
        <f ca="1">SUMPRODUCT(--($E4:$AC4=INDIRECT(BJ$20):INDIRECT(BJ$21)))</f>
        <v>1</v>
      </c>
      <c r="BK4">
        <f ca="1">SUMPRODUCT(--($E4:$AC4=INDIRECT(BK$20):INDIRECT(BK$21)))</f>
        <v>2</v>
      </c>
      <c r="BL4">
        <f ca="1">SUMPRODUCT(--($E4:$AC4=INDIRECT(BL$20):INDIRECT(BL$21)))</f>
        <v>1</v>
      </c>
      <c r="BM4">
        <f ca="1">SUMPRODUCT(--($E4:$AC4=INDIRECT(BM$20):INDIRECT(BM$21)))</f>
        <v>7</v>
      </c>
      <c r="BN4">
        <f ca="1">SUMPRODUCT(--($E4:$AC4=INDIRECT(BN$20):INDIRECT(BN$21)))</f>
        <v>0</v>
      </c>
      <c r="BO4">
        <f ca="1">SUMPRODUCT(--($E4:$AC4=INDIRECT(BO$20):INDIRECT(BO$21)))</f>
        <v>5</v>
      </c>
      <c r="BP4">
        <f ca="1">SUMPRODUCT(--($E4:$AC4=INDIRECT(BP$20):INDIRECT(BP$21)))</f>
        <v>4</v>
      </c>
      <c r="BQ4">
        <f ca="1">SUMPRODUCT(--($E4:$AC4=INDIRECT(BQ$20):INDIRECT(BQ$21)))</f>
        <v>4</v>
      </c>
      <c r="BR4">
        <f ca="1">SUMPRODUCT(--($E4:$AC4=INDIRECT(BR$20):INDIRECT(BR$21)))</f>
        <v>1</v>
      </c>
      <c r="BS4">
        <f ca="1">SUMPRODUCT(--($E4:$AC4=INDIRECT(BS$20):INDIRECT(BS$21)))</f>
        <v>1</v>
      </c>
      <c r="BT4">
        <f ca="1">SUMPRODUCT(--($E4:$AC4=INDIRECT(BT$20):INDIRECT(BT$21)))</f>
        <v>0</v>
      </c>
      <c r="BU4">
        <f ca="1">SUMPRODUCT(--($E4:$AC4=INDIRECT(BU$20):INDIRECT(BU$21)))</f>
        <v>0</v>
      </c>
      <c r="BV4">
        <f ca="1">SUMPRODUCT(--($E4:$AC4=INDIRECT(BV$20):INDIRECT(BV$21)))</f>
        <v>3</v>
      </c>
      <c r="BW4">
        <f ca="1">SUMPRODUCT(--($E4:$AC4=INDIRECT(BW$20):INDIRECT(BW$21)))</f>
        <v>2</v>
      </c>
      <c r="BX4">
        <f ca="1">SUMPRODUCT(--($E4:$AC4=INDIRECT(BX$20):INDIRECT(BX$21)))</f>
        <v>1</v>
      </c>
      <c r="BY4">
        <f ca="1">SUMPRODUCT(--($E4:$AC4=INDIRECT(BY$20):INDIRECT(BY$21)))</f>
        <v>4</v>
      </c>
      <c r="BZ4">
        <f ca="1">SUMPRODUCT(--($E4:$AC4=INDIRECT(BZ$20):INDIRECT(BZ$21)))</f>
        <v>1</v>
      </c>
      <c r="CA4">
        <f ca="1">SUMPRODUCT(--($E4:$AC4=INDIRECT(CA$20):INDIRECT(CA$21)))</f>
        <v>2</v>
      </c>
      <c r="CB4">
        <f ca="1">SUMPRODUCT(--($E4:$AC4=INDIRECT(CB$20):INDIRECT(CB$21)))</f>
        <v>0</v>
      </c>
      <c r="CC4">
        <f ca="1">SUMPRODUCT(--($E4:$AC4=INDIRECT(CC$20):INDIRECT(CC$21)))</f>
        <v>2</v>
      </c>
      <c r="CD4">
        <f ca="1">SUMPRODUCT(--($E4:$AC4=INDIRECT(CD$20):INDIRECT(CD$21)))</f>
        <v>0</v>
      </c>
      <c r="CE4">
        <f ca="1">SUMPRODUCT(--($E4:$AC4=INDIRECT(CE$20):INDIRECT(CE$21)))</f>
        <v>3</v>
      </c>
      <c r="CF4">
        <f ca="1">SUMPRODUCT(--($E4:$AC4=INDIRECT(CF$20):INDIRECT(CF$21)))</f>
        <v>2</v>
      </c>
      <c r="CG4">
        <f ca="1">SUMPRODUCT(--($E4:$AC4=INDIRECT(CG$20):INDIRECT(CG$21)))</f>
        <v>3</v>
      </c>
      <c r="CH4">
        <f ca="1">SUMPRODUCT(--($E4:$AC4=INDIRECT(CH$20):INDIRECT(CH$21)))</f>
        <v>2</v>
      </c>
      <c r="CI4">
        <f ca="1">SUMPRODUCT(--($E4:$AC4=INDIRECT(CI$20):INDIRECT(CI$21)))</f>
        <v>1</v>
      </c>
      <c r="CJ4">
        <f ca="1">SUMPRODUCT(--($E4:$AC4=INDIRECT(CJ$20):INDIRECT(CJ$21)))</f>
        <v>3</v>
      </c>
      <c r="CK4">
        <f ca="1">SUMPRODUCT(--($E4:$AC4=INDIRECT(CK$20):INDIRECT(CK$21)))</f>
        <v>1</v>
      </c>
      <c r="CL4">
        <f ca="1">SUMPRODUCT(--($E4:$AC4=INDIRECT(CL$20):INDIRECT(CL$21)))</f>
        <v>1</v>
      </c>
      <c r="CM4">
        <f ca="1">SUMPRODUCT(--($E4:$AC4=INDIRECT(CM$20):INDIRECT(CM$21)))</f>
        <v>0</v>
      </c>
      <c r="CN4">
        <f ca="1">SUMPRODUCT(--($E4:$AC4=INDIRECT(CN$20):INDIRECT(CN$21)))</f>
        <v>0</v>
      </c>
      <c r="CO4">
        <f ca="1">SUMPRODUCT(--($E4:$AC4=INDIRECT(CO$20):INDIRECT(CO$21)))</f>
        <v>4</v>
      </c>
      <c r="CP4">
        <f ca="1">SUMPRODUCT(--($E4:$AC4=INDIRECT(CP$20):INDIRECT(CP$21)))</f>
        <v>0</v>
      </c>
      <c r="CQ4">
        <f ca="1">SUMPRODUCT(--($E4:$AC4=INDIRECT(CQ$20):INDIRECT(CQ$21)))</f>
        <v>1</v>
      </c>
      <c r="CR4">
        <f ca="1">SUMPRODUCT(--($E4:$AC4=INDIRECT(CR$20):INDIRECT(CR$21)))</f>
        <v>1</v>
      </c>
      <c r="CS4">
        <f ca="1">SUMPRODUCT(--($E4:$AC4=INDIRECT(CS$20):INDIRECT(CS$21)))</f>
        <v>0</v>
      </c>
      <c r="CT4">
        <f ca="1">SUMPRODUCT(--($E4:$AC4=INDIRECT(CT$20):INDIRECT(CT$21)))</f>
        <v>2</v>
      </c>
      <c r="CU4">
        <f ca="1">SUMPRODUCT(--($E4:$AC4=INDIRECT(CU$20):INDIRECT(CU$21)))</f>
        <v>3</v>
      </c>
      <c r="CV4">
        <f ca="1">SUMPRODUCT(--($E4:$AC4=INDIRECT(CV$20):INDIRECT(CV$21)))</f>
        <v>4</v>
      </c>
      <c r="CW4">
        <f ca="1">SUMPRODUCT(--($E4:$AC4=INDIRECT(CW$20):INDIRECT(CW$21)))</f>
        <v>1</v>
      </c>
      <c r="CX4">
        <f ca="1">SUMPRODUCT(--($E4:$AC4=INDIRECT(CX$20):INDIRECT(CX$21)))</f>
        <v>1</v>
      </c>
      <c r="CY4">
        <f ca="1">SUMPRODUCT(--($E4:$AC4=INDIRECT(CY$20):INDIRECT(CY$21)))</f>
        <v>1</v>
      </c>
      <c r="CZ4">
        <f ca="1">SUMPRODUCT(--($E4:$AC4=INDIRECT(CZ$20):INDIRECT(CZ$21)))</f>
        <v>2</v>
      </c>
      <c r="DA4">
        <f ca="1">SUMPRODUCT(--($E4:$AC4=INDIRECT(DA$20):INDIRECT(DA$21)))</f>
        <v>1</v>
      </c>
      <c r="DB4">
        <f ca="1">SUMPRODUCT(--($E4:$AC4=INDIRECT(DB$20):INDIRECT(DB$21)))</f>
        <v>1</v>
      </c>
      <c r="DC4">
        <f ca="1">SUMPRODUCT(--($E4:$AC4=INDIRECT(DC$20):INDIRECT(DC$21)))</f>
        <v>2</v>
      </c>
      <c r="DD4">
        <f ca="1">SUMPRODUCT(--($E4:$AC4=INDIRECT(DD$20):INDIRECT(DD$21)))</f>
        <v>1</v>
      </c>
      <c r="DE4">
        <f ca="1">SUMPRODUCT(--($E4:$AC4=INDIRECT(DE$20):INDIRECT(DE$21)))</f>
        <v>1</v>
      </c>
      <c r="DF4">
        <f ca="1">SUMPRODUCT(--($E4:$AC4=INDIRECT(DF$20):INDIRECT(DF$21)))</f>
        <v>2</v>
      </c>
      <c r="DG4">
        <f ca="1">SUMPRODUCT(--($E4:$AC4=INDIRECT(DG$20):INDIRECT(DG$21)))</f>
        <v>1</v>
      </c>
      <c r="DH4">
        <f ca="1">SUMPRODUCT(--($E4:$AC4=INDIRECT(DH$20):INDIRECT(DH$21)))</f>
        <v>0</v>
      </c>
      <c r="DI4">
        <f ca="1">SUMPRODUCT(--($E4:$AC4=INDIRECT(DI$20):INDIRECT(DI$21)))</f>
        <v>1</v>
      </c>
      <c r="DJ4">
        <f ca="1">SUMPRODUCT(--($E4:$AC4=INDIRECT(DJ$20):INDIRECT(DJ$21)))</f>
        <v>3</v>
      </c>
      <c r="DK4">
        <f ca="1">SUMPRODUCT(--($E4:$AC4=INDIRECT(DK$20):INDIRECT(DK$21)))</f>
        <v>0</v>
      </c>
      <c r="DL4">
        <f ca="1">SUMPRODUCT(--($E4:$AC4=INDIRECT(DL$20):INDIRECT(DL$21)))</f>
        <v>0</v>
      </c>
      <c r="DM4">
        <f ca="1">SUMPRODUCT(--($E4:$AC4=INDIRECT(DM$20):INDIRECT(DM$21)))</f>
        <v>0</v>
      </c>
      <c r="DN4">
        <f ca="1">SUMPRODUCT(--($E4:$AC4=INDIRECT(DN$20):INDIRECT(DN$21)))</f>
        <v>5</v>
      </c>
      <c r="DO4">
        <f ca="1">SUMPRODUCT(--($E4:$AC4=INDIRECT(DO$20):INDIRECT(DO$21)))</f>
        <v>3</v>
      </c>
      <c r="DP4">
        <f ca="1">SUMPRODUCT(--($E4:$AC4=INDIRECT(DP$20):INDIRECT(DP$21)))</f>
        <v>2</v>
      </c>
      <c r="DQ4">
        <f ca="1">SUMPRODUCT(--($E4:$AC4=INDIRECT(DQ$20):INDIRECT(DQ$21)))</f>
        <v>2</v>
      </c>
      <c r="DR4">
        <f ca="1">SUMPRODUCT(--($E4:$AC4=INDIRECT(DR$20):INDIRECT(DR$21)))</f>
        <v>0</v>
      </c>
      <c r="DS4">
        <f ca="1">SUMPRODUCT(--($E4:$AC4=INDIRECT(DS$20):INDIRECT(DS$21)))</f>
        <v>1</v>
      </c>
      <c r="DT4">
        <f ca="1">SUMPRODUCT(--($E4:$AC4=INDIRECT(DT$20):INDIRECT(DT$21)))</f>
        <v>2</v>
      </c>
      <c r="DU4">
        <f ca="1">SUMPRODUCT(--($E4:$AC4=INDIRECT(DU$20):INDIRECT(DU$21)))</f>
        <v>2</v>
      </c>
      <c r="DV4">
        <f ca="1">SUMPRODUCT(--($E4:$AC4=INDIRECT(DV$20):INDIRECT(DV$21)))</f>
        <v>5</v>
      </c>
      <c r="DW4">
        <f ca="1">SUMPRODUCT(--($E4:$AC4=INDIRECT(DW$20):INDIRECT(DW$21)))</f>
        <v>0</v>
      </c>
      <c r="DX4">
        <f ca="1">SUMPRODUCT(--($E4:$AC4=INDIRECT(DX$20):INDIRECT(DX$21)))</f>
        <v>2</v>
      </c>
      <c r="DY4">
        <f ca="1">SUMPRODUCT(--($E4:$AC4=INDIRECT(DY$20):INDIRECT(DY$21)))</f>
        <v>2</v>
      </c>
      <c r="DZ4">
        <f ca="1">SUMPRODUCT(--($E4:$AC4=INDIRECT(DZ$20):INDIRECT(DZ$21)))</f>
        <v>2</v>
      </c>
      <c r="EA4">
        <f ca="1">SUMPRODUCT(--($E4:$AC4=INDIRECT(EA$20):INDIRECT(EA$21)))</f>
        <v>3</v>
      </c>
      <c r="EB4">
        <f ca="1">SUMPRODUCT(--($E4:$AC4=INDIRECT(EB$20):INDIRECT(EB$21)))</f>
        <v>1</v>
      </c>
      <c r="EC4">
        <f ca="1">SUMPRODUCT(--($E4:$AC4=INDIRECT(EC$20):INDIRECT(EC$21)))</f>
        <v>1</v>
      </c>
      <c r="ED4">
        <f ca="1">SUMPRODUCT(--($E4:$AC4=INDIRECT(ED$20):INDIRECT(ED$21)))</f>
        <v>0</v>
      </c>
      <c r="EE4">
        <f ca="1">SUMPRODUCT(--($E4:$AC4=INDIRECT(EE$20):INDIRECT(EE$21)))</f>
        <v>0</v>
      </c>
      <c r="EF4">
        <f ca="1">SUMPRODUCT(--($E4:$AC4=INDIRECT(EF$20):INDIRECT(EF$21)))</f>
        <v>0</v>
      </c>
      <c r="EG4">
        <f ca="1">SUMPRODUCT(--($E4:$AC4=INDIRECT(EG$20):INDIRECT(EG$21)))</f>
        <v>4</v>
      </c>
      <c r="EH4">
        <f ca="1">SUMPRODUCT(--($E4:$AC4=INDIRECT(EH$20):INDIRECT(EH$21)))</f>
        <v>1</v>
      </c>
      <c r="EI4">
        <f ca="1">SUMPRODUCT(--($E4:$AC4=INDIRECT(EI$20):INDIRECT(EI$21)))</f>
        <v>4</v>
      </c>
      <c r="EJ4">
        <f ca="1">SUMPRODUCT(--($E4:$AC4=INDIRECT(EJ$20):INDIRECT(EJ$21)))</f>
        <v>3</v>
      </c>
      <c r="EK4">
        <f ca="1">SUMPRODUCT(--($E4:$AC4=INDIRECT(EK$20):INDIRECT(EK$21)))</f>
        <v>1</v>
      </c>
      <c r="EL4">
        <f ca="1">SUMPRODUCT(--($E4:$AC4=INDIRECT(EL$20):INDIRECT(EL$21)))</f>
        <v>1</v>
      </c>
      <c r="EM4">
        <f ca="1">SUMPRODUCT(--($E4:$AC4=INDIRECT(EM$20):INDIRECT(EM$21)))</f>
        <v>1</v>
      </c>
      <c r="EN4">
        <f ca="1">SUMPRODUCT(--($E4:$AC4=INDIRECT(EN$20):INDIRECT(EN$21)))</f>
        <v>1</v>
      </c>
    </row>
    <row r="5" spans="1:144" x14ac:dyDescent="0.35">
      <c r="A5" t="s">
        <v>17492</v>
      </c>
      <c r="B5" t="s">
        <v>14084</v>
      </c>
      <c r="C5" t="s">
        <v>85</v>
      </c>
      <c r="D5">
        <v>1</v>
      </c>
      <c r="E5" t="s">
        <v>17967</v>
      </c>
      <c r="F5" t="s">
        <v>17950</v>
      </c>
      <c r="G5" t="s">
        <v>17949</v>
      </c>
      <c r="H5" t="s">
        <v>18036</v>
      </c>
      <c r="I5" t="s">
        <v>17991</v>
      </c>
      <c r="J5" t="s">
        <v>17955</v>
      </c>
      <c r="K5" t="s">
        <v>18054</v>
      </c>
      <c r="L5" t="s">
        <v>17951</v>
      </c>
      <c r="M5" t="s">
        <v>18034</v>
      </c>
      <c r="N5" s="2" t="s">
        <v>17965</v>
      </c>
      <c r="O5" t="s">
        <v>18164</v>
      </c>
      <c r="P5" t="s">
        <v>18150</v>
      </c>
      <c r="Q5" t="s">
        <v>18100</v>
      </c>
      <c r="R5" t="s">
        <v>18158</v>
      </c>
      <c r="S5" t="s">
        <v>18141</v>
      </c>
      <c r="T5" t="s">
        <v>18292</v>
      </c>
      <c r="U5" t="s">
        <v>18225</v>
      </c>
      <c r="V5" t="s">
        <v>18213</v>
      </c>
      <c r="W5" t="s">
        <v>18386</v>
      </c>
      <c r="X5" t="s">
        <v>17957</v>
      </c>
      <c r="Y5" t="s">
        <v>18207</v>
      </c>
      <c r="Z5" t="s">
        <v>18233</v>
      </c>
      <c r="AA5" t="s">
        <v>18448</v>
      </c>
      <c r="AB5" t="s">
        <v>17946</v>
      </c>
      <c r="AC5" t="s">
        <v>18343</v>
      </c>
      <c r="AD5">
        <f ca="1">SUMPRODUCT(--($E5:$AC5=INDIRECT(AD$20):INDIRECT(AD$21)))</f>
        <v>1</v>
      </c>
      <c r="AE5">
        <f ca="1">SUMPRODUCT(--($E5:$AC5=INDIRECT(AE$20):INDIRECT(AE$21)))</f>
        <v>0</v>
      </c>
      <c r="AF5">
        <f ca="1">SUMPRODUCT(--($E5:$AC5=INDIRECT(AF$20):INDIRECT(AF$21)))</f>
        <v>1</v>
      </c>
      <c r="AG5">
        <f ca="1">SUMPRODUCT(--($E5:$AC5=INDIRECT(AG$20):INDIRECT(AG$21)))</f>
        <v>2</v>
      </c>
      <c r="AH5">
        <f ca="1">SUMPRODUCT(--($E5:$AC5=INDIRECT(AH$20):INDIRECT(AH$21)))</f>
        <v>0</v>
      </c>
      <c r="AI5">
        <f ca="1">SUMPRODUCT(--($E5:$AC5=INDIRECT(AI$20):INDIRECT(AI$21)))</f>
        <v>0</v>
      </c>
      <c r="AJ5">
        <f ca="1">SUMPRODUCT(--($E5:$AC5=INDIRECT(AJ$20):INDIRECT(AJ$21)))</f>
        <v>4</v>
      </c>
      <c r="AK5">
        <f ca="1">SUMPRODUCT(--($E5:$AC5=INDIRECT(AK$20):INDIRECT(AK$21)))</f>
        <v>2</v>
      </c>
      <c r="AL5">
        <f ca="1">SUMPRODUCT(--($E5:$AC5=INDIRECT(AL$20):INDIRECT(AL$21)))</f>
        <v>0</v>
      </c>
      <c r="AM5">
        <f ca="1">SUMPRODUCT(--($E5:$AC5=INDIRECT(AM$20):INDIRECT(AM$21)))</f>
        <v>0</v>
      </c>
      <c r="AN5">
        <f ca="1">SUMPRODUCT(--($E5:$AC5=INDIRECT(AN$20):INDIRECT(AN$21)))</f>
        <v>1</v>
      </c>
      <c r="AO5">
        <f ca="1">SUMPRODUCT(--($E5:$AC5=INDIRECT(AO$20):INDIRECT(AO$21)))</f>
        <v>1</v>
      </c>
      <c r="AP5">
        <f ca="1">SUMPRODUCT(--($E5:$AC5=INDIRECT(AP$20):INDIRECT(AP$21)))</f>
        <v>2</v>
      </c>
      <c r="AQ5">
        <f ca="1">SUMPRODUCT(--($E5:$AC5=INDIRECT(AQ$20):INDIRECT(AQ$21)))</f>
        <v>0</v>
      </c>
      <c r="AR5">
        <f ca="1">SUMPRODUCT(--($E5:$AC5=INDIRECT(AR$20):INDIRECT(AR$21)))</f>
        <v>0</v>
      </c>
      <c r="AS5">
        <f ca="1">SUMPRODUCT(--($E5:$AC5=INDIRECT(AS$20):INDIRECT(AS$21)))</f>
        <v>1</v>
      </c>
      <c r="AT5">
        <f ca="1">SUMPRODUCT(--($E5:$AC5=INDIRECT(AT$20):INDIRECT(AT$21)))</f>
        <v>1</v>
      </c>
      <c r="AU5">
        <f ca="1">SUMPRODUCT(--($E5:$AC5=INDIRECT(AU$20):INDIRECT(AU$21)))</f>
        <v>2</v>
      </c>
      <c r="AV5">
        <f ca="1">SUMPRODUCT(--($E5:$AC5=INDIRECT(AV$20):INDIRECT(AV$21)))</f>
        <v>1</v>
      </c>
      <c r="AW5">
        <f ca="1">SUMPRODUCT(--($E5:$AC5=INDIRECT(AW$20):INDIRECT(AW$21)))</f>
        <v>5</v>
      </c>
      <c r="AX5">
        <f ca="1">SUMPRODUCT(--($E5:$AC5=INDIRECT(AX$20):INDIRECT(AX$21)))</f>
        <v>2</v>
      </c>
      <c r="AY5">
        <f ca="1">SUMPRODUCT(--($E5:$AC5=INDIRECT(AY$20):INDIRECT(AY$21)))</f>
        <v>0</v>
      </c>
      <c r="AZ5">
        <f ca="1">SUMPRODUCT(--($E5:$AC5=INDIRECT(AZ$20):INDIRECT(AZ$21)))</f>
        <v>1</v>
      </c>
      <c r="BA5">
        <f ca="1">SUMPRODUCT(--($E5:$AC5=INDIRECT(BA$20):INDIRECT(BA$21)))</f>
        <v>1</v>
      </c>
      <c r="BB5">
        <f ca="1">SUMPRODUCT(--($E5:$AC5=INDIRECT(BB$20):INDIRECT(BB$21)))</f>
        <v>1</v>
      </c>
      <c r="BC5">
        <f ca="1">SUMPRODUCT(--($E5:$AC5=INDIRECT(BC$20):INDIRECT(BC$21)))</f>
        <v>1</v>
      </c>
      <c r="BD5">
        <f ca="1">SUMPRODUCT(--($E5:$AC5=INDIRECT(BD$20):INDIRECT(BD$21)))</f>
        <v>3</v>
      </c>
      <c r="BE5">
        <f ca="1">SUMPRODUCT(--($E5:$AC5=INDIRECT(BE$20):INDIRECT(BE$21)))</f>
        <v>1</v>
      </c>
      <c r="BF5">
        <f ca="1">SUMPRODUCT(--($E5:$AC5=INDIRECT(BF$20):INDIRECT(BF$21)))</f>
        <v>0</v>
      </c>
      <c r="BG5">
        <f ca="1">SUMPRODUCT(--($E5:$AC5=INDIRECT(BG$20):INDIRECT(BG$21)))</f>
        <v>1</v>
      </c>
      <c r="BH5">
        <f ca="1">SUMPRODUCT(--($E5:$AC5=INDIRECT(BH$20):INDIRECT(BH$21)))</f>
        <v>1</v>
      </c>
      <c r="BI5">
        <f ca="1">SUMPRODUCT(--($E5:$AC5=INDIRECT(BI$20):INDIRECT(BI$21)))</f>
        <v>1</v>
      </c>
      <c r="BJ5">
        <f ca="1">SUMPRODUCT(--($E5:$AC5=INDIRECT(BJ$20):INDIRECT(BJ$21)))</f>
        <v>1</v>
      </c>
      <c r="BK5">
        <f ca="1">SUMPRODUCT(--($E5:$AC5=INDIRECT(BK$20):INDIRECT(BK$21)))</f>
        <v>0</v>
      </c>
      <c r="BL5">
        <f ca="1">SUMPRODUCT(--($E5:$AC5=INDIRECT(BL$20):INDIRECT(BL$21)))</f>
        <v>0</v>
      </c>
      <c r="BM5">
        <f ca="1">SUMPRODUCT(--($E5:$AC5=INDIRECT(BM$20):INDIRECT(BM$21)))</f>
        <v>1</v>
      </c>
      <c r="BN5">
        <f ca="1">SUMPRODUCT(--($E5:$AC5=INDIRECT(BN$20):INDIRECT(BN$21)))</f>
        <v>3</v>
      </c>
      <c r="BO5">
        <f ca="1">SUMPRODUCT(--($E5:$AC5=INDIRECT(BO$20):INDIRECT(BO$21)))</f>
        <v>0</v>
      </c>
      <c r="BP5">
        <f ca="1">SUMPRODUCT(--($E5:$AC5=INDIRECT(BP$20):INDIRECT(BP$21)))</f>
        <v>2</v>
      </c>
      <c r="BQ5">
        <f ca="1">SUMPRODUCT(--($E5:$AC5=INDIRECT(BQ$20):INDIRECT(BQ$21)))</f>
        <v>1</v>
      </c>
      <c r="BR5">
        <f ca="1">SUMPRODUCT(--($E5:$AC5=INDIRECT(BR$20):INDIRECT(BR$21)))</f>
        <v>1</v>
      </c>
      <c r="BS5">
        <f ca="1">SUMPRODUCT(--($E5:$AC5=INDIRECT(BS$20):INDIRECT(BS$21)))</f>
        <v>1</v>
      </c>
      <c r="BT5">
        <f ca="1">SUMPRODUCT(--($E5:$AC5=INDIRECT(BT$20):INDIRECT(BT$21)))</f>
        <v>0</v>
      </c>
      <c r="BU5">
        <f ca="1">SUMPRODUCT(--($E5:$AC5=INDIRECT(BU$20):INDIRECT(BU$21)))</f>
        <v>2</v>
      </c>
      <c r="BV5">
        <f ca="1">SUMPRODUCT(--($E5:$AC5=INDIRECT(BV$20):INDIRECT(BV$21)))</f>
        <v>1</v>
      </c>
      <c r="BW5">
        <f ca="1">SUMPRODUCT(--($E5:$AC5=INDIRECT(BW$20):INDIRECT(BW$21)))</f>
        <v>1</v>
      </c>
      <c r="BX5">
        <f ca="1">SUMPRODUCT(--($E5:$AC5=INDIRECT(BX$20):INDIRECT(BX$21)))</f>
        <v>1</v>
      </c>
      <c r="BY5">
        <f ca="1">SUMPRODUCT(--($E5:$AC5=INDIRECT(BY$20):INDIRECT(BY$21)))</f>
        <v>1</v>
      </c>
      <c r="BZ5">
        <f ca="1">SUMPRODUCT(--($E5:$AC5=INDIRECT(BZ$20):INDIRECT(BZ$21)))</f>
        <v>1</v>
      </c>
      <c r="CA5">
        <f ca="1">SUMPRODUCT(--($E5:$AC5=INDIRECT(CA$20):INDIRECT(CA$21)))</f>
        <v>0</v>
      </c>
      <c r="CB5">
        <f ca="1">SUMPRODUCT(--($E5:$AC5=INDIRECT(CB$20):INDIRECT(CB$21)))</f>
        <v>1</v>
      </c>
      <c r="CC5">
        <f ca="1">SUMPRODUCT(--($E5:$AC5=INDIRECT(CC$20):INDIRECT(CC$21)))</f>
        <v>1</v>
      </c>
      <c r="CD5">
        <f ca="1">SUMPRODUCT(--($E5:$AC5=INDIRECT(CD$20):INDIRECT(CD$21)))</f>
        <v>1</v>
      </c>
      <c r="CE5">
        <f ca="1">SUMPRODUCT(--($E5:$AC5=INDIRECT(CE$20):INDIRECT(CE$21)))</f>
        <v>0</v>
      </c>
      <c r="CF5">
        <f ca="1">SUMPRODUCT(--($E5:$AC5=INDIRECT(CF$20):INDIRECT(CF$21)))</f>
        <v>0</v>
      </c>
      <c r="CG5">
        <f ca="1">SUMPRODUCT(--($E5:$AC5=INDIRECT(CG$20):INDIRECT(CG$21)))</f>
        <v>0</v>
      </c>
      <c r="CH5">
        <f ca="1">SUMPRODUCT(--($E5:$AC5=INDIRECT(CH$20):INDIRECT(CH$21)))</f>
        <v>1</v>
      </c>
      <c r="CI5">
        <f ca="1">SUMPRODUCT(--($E5:$AC5=INDIRECT(CI$20):INDIRECT(CI$21)))</f>
        <v>3</v>
      </c>
      <c r="CJ5">
        <f ca="1">SUMPRODUCT(--($E5:$AC5=INDIRECT(CJ$20):INDIRECT(CJ$21)))</f>
        <v>0</v>
      </c>
      <c r="CK5">
        <f ca="1">SUMPRODUCT(--($E5:$AC5=INDIRECT(CK$20):INDIRECT(CK$21)))</f>
        <v>2</v>
      </c>
      <c r="CL5">
        <f ca="1">SUMPRODUCT(--($E5:$AC5=INDIRECT(CL$20):INDIRECT(CL$21)))</f>
        <v>1</v>
      </c>
      <c r="CM5">
        <f ca="1">SUMPRODUCT(--($E5:$AC5=INDIRECT(CM$20):INDIRECT(CM$21)))</f>
        <v>3</v>
      </c>
      <c r="CN5">
        <f ca="1">SUMPRODUCT(--($E5:$AC5=INDIRECT(CN$20):INDIRECT(CN$21)))</f>
        <v>1</v>
      </c>
      <c r="CO5">
        <f ca="1">SUMPRODUCT(--($E5:$AC5=INDIRECT(CO$20):INDIRECT(CO$21)))</f>
        <v>0</v>
      </c>
      <c r="CP5">
        <f ca="1">SUMPRODUCT(--($E5:$AC5=INDIRECT(CP$20):INDIRECT(CP$21)))</f>
        <v>2</v>
      </c>
      <c r="CQ5">
        <f ca="1">SUMPRODUCT(--($E5:$AC5=INDIRECT(CQ$20):INDIRECT(CQ$21)))</f>
        <v>0</v>
      </c>
      <c r="CR5">
        <f ca="1">SUMPRODUCT(--($E5:$AC5=INDIRECT(CR$20):INDIRECT(CR$21)))</f>
        <v>3</v>
      </c>
      <c r="CS5">
        <f ca="1">SUMPRODUCT(--($E5:$AC5=INDIRECT(CS$20):INDIRECT(CS$21)))</f>
        <v>1</v>
      </c>
      <c r="CT5">
        <f ca="1">SUMPRODUCT(--($E5:$AC5=INDIRECT(CT$20):INDIRECT(CT$21)))</f>
        <v>2</v>
      </c>
      <c r="CU5">
        <f ca="1">SUMPRODUCT(--($E5:$AC5=INDIRECT(CU$20):INDIRECT(CU$21)))</f>
        <v>0</v>
      </c>
      <c r="CV5">
        <f ca="1">SUMPRODUCT(--($E5:$AC5=INDIRECT(CV$20):INDIRECT(CV$21)))</f>
        <v>1</v>
      </c>
      <c r="CW5">
        <f ca="1">SUMPRODUCT(--($E5:$AC5=INDIRECT(CW$20):INDIRECT(CW$21)))</f>
        <v>2</v>
      </c>
      <c r="CX5">
        <f ca="1">SUMPRODUCT(--($E5:$AC5=INDIRECT(CX$20):INDIRECT(CX$21)))</f>
        <v>0</v>
      </c>
      <c r="CY5">
        <f ca="1">SUMPRODUCT(--($E5:$AC5=INDIRECT(CY$20):INDIRECT(CY$21)))</f>
        <v>2</v>
      </c>
      <c r="CZ5">
        <f ca="1">SUMPRODUCT(--($E5:$AC5=INDIRECT(CZ$20):INDIRECT(CZ$21)))</f>
        <v>2</v>
      </c>
      <c r="DA5">
        <f ca="1">SUMPRODUCT(--($E5:$AC5=INDIRECT(DA$20):INDIRECT(DA$21)))</f>
        <v>2</v>
      </c>
      <c r="DB5">
        <f ca="1">SUMPRODUCT(--($E5:$AC5=INDIRECT(DB$20):INDIRECT(DB$21)))</f>
        <v>0</v>
      </c>
      <c r="DC5">
        <f ca="1">SUMPRODUCT(--($E5:$AC5=INDIRECT(DC$20):INDIRECT(DC$21)))</f>
        <v>0</v>
      </c>
      <c r="DD5">
        <f ca="1">SUMPRODUCT(--($E5:$AC5=INDIRECT(DD$20):INDIRECT(DD$21)))</f>
        <v>1</v>
      </c>
      <c r="DE5">
        <f ca="1">SUMPRODUCT(--($E5:$AC5=INDIRECT(DE$20):INDIRECT(DE$21)))</f>
        <v>2</v>
      </c>
      <c r="DF5">
        <f ca="1">SUMPRODUCT(--($E5:$AC5=INDIRECT(DF$20):INDIRECT(DF$21)))</f>
        <v>1</v>
      </c>
      <c r="DG5">
        <f ca="1">SUMPRODUCT(--($E5:$AC5=INDIRECT(DG$20):INDIRECT(DG$21)))</f>
        <v>1</v>
      </c>
      <c r="DH5">
        <f ca="1">SUMPRODUCT(--($E5:$AC5=INDIRECT(DH$20):INDIRECT(DH$21)))</f>
        <v>0</v>
      </c>
      <c r="DI5">
        <f ca="1">SUMPRODUCT(--($E5:$AC5=INDIRECT(DI$20):INDIRECT(DI$21)))</f>
        <v>4</v>
      </c>
      <c r="DJ5">
        <f ca="1">SUMPRODUCT(--($E5:$AC5=INDIRECT(DJ$20):INDIRECT(DJ$21)))</f>
        <v>3</v>
      </c>
      <c r="DK5">
        <f ca="1">SUMPRODUCT(--($E5:$AC5=INDIRECT(DK$20):INDIRECT(DK$21)))</f>
        <v>2</v>
      </c>
      <c r="DL5">
        <f ca="1">SUMPRODUCT(--($E5:$AC5=INDIRECT(DL$20):INDIRECT(DL$21)))</f>
        <v>5</v>
      </c>
      <c r="DM5">
        <f ca="1">SUMPRODUCT(--($E5:$AC5=INDIRECT(DM$20):INDIRECT(DM$21)))</f>
        <v>3</v>
      </c>
      <c r="DN5">
        <f ca="1">SUMPRODUCT(--($E5:$AC5=INDIRECT(DN$20):INDIRECT(DN$21)))</f>
        <v>0</v>
      </c>
      <c r="DO5">
        <f ca="1">SUMPRODUCT(--($E5:$AC5=INDIRECT(DO$20):INDIRECT(DO$21)))</f>
        <v>2</v>
      </c>
      <c r="DP5">
        <f ca="1">SUMPRODUCT(--($E5:$AC5=INDIRECT(DP$20):INDIRECT(DP$21)))</f>
        <v>3</v>
      </c>
      <c r="DQ5">
        <f ca="1">SUMPRODUCT(--($E5:$AC5=INDIRECT(DQ$20):INDIRECT(DQ$21)))</f>
        <v>0</v>
      </c>
      <c r="DR5">
        <f ca="1">SUMPRODUCT(--($E5:$AC5=INDIRECT(DR$20):INDIRECT(DR$21)))</f>
        <v>1</v>
      </c>
      <c r="DS5">
        <f ca="1">SUMPRODUCT(--($E5:$AC5=INDIRECT(DS$20):INDIRECT(DS$21)))</f>
        <v>1</v>
      </c>
      <c r="DT5">
        <f ca="1">SUMPRODUCT(--($E5:$AC5=INDIRECT(DT$20):INDIRECT(DT$21)))</f>
        <v>0</v>
      </c>
      <c r="DU5">
        <f ca="1">SUMPRODUCT(--($E5:$AC5=INDIRECT(DU$20):INDIRECT(DU$21)))</f>
        <v>5</v>
      </c>
      <c r="DV5">
        <f ca="1">SUMPRODUCT(--($E5:$AC5=INDIRECT(DV$20):INDIRECT(DV$21)))</f>
        <v>1</v>
      </c>
      <c r="DW5">
        <f ca="1">SUMPRODUCT(--($E5:$AC5=INDIRECT(DW$20):INDIRECT(DW$21)))</f>
        <v>1</v>
      </c>
      <c r="DX5">
        <f ca="1">SUMPRODUCT(--($E5:$AC5=INDIRECT(DX$20):INDIRECT(DX$21)))</f>
        <v>0</v>
      </c>
      <c r="DY5">
        <f ca="1">SUMPRODUCT(--($E5:$AC5=INDIRECT(DY$20):INDIRECT(DY$21)))</f>
        <v>0</v>
      </c>
      <c r="DZ5">
        <f ca="1">SUMPRODUCT(--($E5:$AC5=INDIRECT(DZ$20):INDIRECT(DZ$21)))</f>
        <v>0</v>
      </c>
      <c r="EA5">
        <f ca="1">SUMPRODUCT(--($E5:$AC5=INDIRECT(EA$20):INDIRECT(EA$21)))</f>
        <v>3</v>
      </c>
      <c r="EB5">
        <f ca="1">SUMPRODUCT(--($E5:$AC5=INDIRECT(EB$20):INDIRECT(EB$21)))</f>
        <v>1</v>
      </c>
      <c r="EC5">
        <f ca="1">SUMPRODUCT(--($E5:$AC5=INDIRECT(EC$20):INDIRECT(EC$21)))</f>
        <v>1</v>
      </c>
      <c r="ED5">
        <f ca="1">SUMPRODUCT(--($E5:$AC5=INDIRECT(ED$20):INDIRECT(ED$21)))</f>
        <v>0</v>
      </c>
      <c r="EE5">
        <f ca="1">SUMPRODUCT(--($E5:$AC5=INDIRECT(EE$20):INDIRECT(EE$21)))</f>
        <v>2</v>
      </c>
      <c r="EF5">
        <f ca="1">SUMPRODUCT(--($E5:$AC5=INDIRECT(EF$20):INDIRECT(EF$21)))</f>
        <v>2</v>
      </c>
      <c r="EG5">
        <f ca="1">SUMPRODUCT(--($E5:$AC5=INDIRECT(EG$20):INDIRECT(EG$21)))</f>
        <v>2</v>
      </c>
      <c r="EH5">
        <f ca="1">SUMPRODUCT(--($E5:$AC5=INDIRECT(EH$20):INDIRECT(EH$21)))</f>
        <v>1</v>
      </c>
      <c r="EI5">
        <f ca="1">SUMPRODUCT(--($E5:$AC5=INDIRECT(EI$20):INDIRECT(EI$21)))</f>
        <v>0</v>
      </c>
      <c r="EJ5">
        <f ca="1">SUMPRODUCT(--($E5:$AC5=INDIRECT(EJ$20):INDIRECT(EJ$21)))</f>
        <v>0</v>
      </c>
      <c r="EK5">
        <f ca="1">SUMPRODUCT(--($E5:$AC5=INDIRECT(EK$20):INDIRECT(EK$21)))</f>
        <v>0</v>
      </c>
      <c r="EL5">
        <f ca="1">SUMPRODUCT(--($E5:$AC5=INDIRECT(EL$20):INDIRECT(EL$21)))</f>
        <v>1</v>
      </c>
      <c r="EM5">
        <f ca="1">SUMPRODUCT(--($E5:$AC5=INDIRECT(EM$20):INDIRECT(EM$21)))</f>
        <v>1</v>
      </c>
      <c r="EN5">
        <f ca="1">SUMPRODUCT(--($E5:$AC5=INDIRECT(EN$20):INDIRECT(EN$21)))</f>
        <v>0</v>
      </c>
    </row>
    <row r="6" spans="1:144" x14ac:dyDescent="0.35">
      <c r="A6" t="s">
        <v>17612</v>
      </c>
      <c r="B6" t="s">
        <v>17611</v>
      </c>
      <c r="C6" t="s">
        <v>85</v>
      </c>
      <c r="D6">
        <v>1</v>
      </c>
      <c r="E6" t="s">
        <v>17968</v>
      </c>
      <c r="F6" s="2" t="s">
        <v>17950</v>
      </c>
      <c r="G6" t="s">
        <v>17963</v>
      </c>
      <c r="H6" t="s">
        <v>17949</v>
      </c>
      <c r="I6" t="s">
        <v>18037</v>
      </c>
      <c r="J6" t="s">
        <v>18054</v>
      </c>
      <c r="K6" t="s">
        <v>18066</v>
      </c>
      <c r="L6" t="s">
        <v>17951</v>
      </c>
      <c r="M6" t="s">
        <v>18034</v>
      </c>
      <c r="N6" t="s">
        <v>17965</v>
      </c>
      <c r="O6" t="s">
        <v>18130</v>
      </c>
      <c r="P6" t="s">
        <v>18194</v>
      </c>
      <c r="Q6" t="s">
        <v>18213</v>
      </c>
      <c r="R6" t="s">
        <v>17957</v>
      </c>
      <c r="S6" t="s">
        <v>18268</v>
      </c>
      <c r="T6" t="s">
        <v>18207</v>
      </c>
      <c r="U6" t="s">
        <v>18226</v>
      </c>
      <c r="V6" t="s">
        <v>17961</v>
      </c>
      <c r="W6" t="s">
        <v>18316</v>
      </c>
      <c r="X6" t="s">
        <v>18314</v>
      </c>
      <c r="Y6" t="s">
        <v>18358</v>
      </c>
      <c r="Z6" t="s">
        <v>18478</v>
      </c>
      <c r="AA6" t="s">
        <v>18445</v>
      </c>
      <c r="AB6" t="s">
        <v>18503</v>
      </c>
      <c r="AC6" t="s">
        <v>18451</v>
      </c>
      <c r="AD6">
        <f ca="1">SUMPRODUCT(--($E6:$AC6=INDIRECT(AD$20):INDIRECT(AD$21)))</f>
        <v>0</v>
      </c>
      <c r="AE6">
        <f ca="1">SUMPRODUCT(--($E6:$AC6=INDIRECT(AE$20):INDIRECT(AE$21)))</f>
        <v>1</v>
      </c>
      <c r="AF6">
        <f ca="1">SUMPRODUCT(--($E6:$AC6=INDIRECT(AF$20):INDIRECT(AF$21)))</f>
        <v>1</v>
      </c>
      <c r="AG6">
        <f ca="1">SUMPRODUCT(--($E6:$AC6=INDIRECT(AG$20):INDIRECT(AG$21)))</f>
        <v>4</v>
      </c>
      <c r="AH6">
        <f ca="1">SUMPRODUCT(--($E6:$AC6=INDIRECT(AH$20):INDIRECT(AH$21)))</f>
        <v>1</v>
      </c>
      <c r="AI6">
        <f ca="1">SUMPRODUCT(--($E6:$AC6=INDIRECT(AI$20):INDIRECT(AI$21)))</f>
        <v>2</v>
      </c>
      <c r="AJ6">
        <f ca="1">SUMPRODUCT(--($E6:$AC6=INDIRECT(AJ$20):INDIRECT(AJ$21)))</f>
        <v>2</v>
      </c>
      <c r="AK6">
        <f ca="1">SUMPRODUCT(--($E6:$AC6=INDIRECT(AK$20):INDIRECT(AK$21)))</f>
        <v>2</v>
      </c>
      <c r="AL6">
        <f ca="1">SUMPRODUCT(--($E6:$AC6=INDIRECT(AL$20):INDIRECT(AL$21)))</f>
        <v>2</v>
      </c>
      <c r="AM6">
        <f ca="1">SUMPRODUCT(--($E6:$AC6=INDIRECT(AM$20):INDIRECT(AM$21)))</f>
        <v>1</v>
      </c>
      <c r="AN6">
        <f ca="1">SUMPRODUCT(--($E6:$AC6=INDIRECT(AN$20):INDIRECT(AN$21)))</f>
        <v>2</v>
      </c>
      <c r="AO6">
        <f ca="1">SUMPRODUCT(--($E6:$AC6=INDIRECT(AO$20):INDIRECT(AO$21)))</f>
        <v>2</v>
      </c>
      <c r="AP6">
        <f ca="1">SUMPRODUCT(--($E6:$AC6=INDIRECT(AP$20):INDIRECT(AP$21)))</f>
        <v>3</v>
      </c>
      <c r="AQ6">
        <f ca="1">SUMPRODUCT(--($E6:$AC6=INDIRECT(AQ$20):INDIRECT(AQ$21)))</f>
        <v>2</v>
      </c>
      <c r="AR6">
        <f ca="1">SUMPRODUCT(--($E6:$AC6=INDIRECT(AR$20):INDIRECT(AR$21)))</f>
        <v>1</v>
      </c>
      <c r="AS6">
        <f ca="1">SUMPRODUCT(--($E6:$AC6=INDIRECT(AS$20):INDIRECT(AS$21)))</f>
        <v>0</v>
      </c>
      <c r="AT6">
        <f ca="1">SUMPRODUCT(--($E6:$AC6=INDIRECT(AT$20):INDIRECT(AT$21)))</f>
        <v>2</v>
      </c>
      <c r="AU6">
        <f ca="1">SUMPRODUCT(--($E6:$AC6=INDIRECT(AU$20):INDIRECT(AU$21)))</f>
        <v>6</v>
      </c>
      <c r="AV6">
        <f ca="1">SUMPRODUCT(--($E6:$AC6=INDIRECT(AV$20):INDIRECT(AV$21)))</f>
        <v>1</v>
      </c>
      <c r="AW6">
        <f ca="1">SUMPRODUCT(--($E6:$AC6=INDIRECT(AW$20):INDIRECT(AW$21)))</f>
        <v>2</v>
      </c>
      <c r="AX6">
        <f ca="1">SUMPRODUCT(--($E6:$AC6=INDIRECT(AX$20):INDIRECT(AX$21)))</f>
        <v>4</v>
      </c>
      <c r="AY6">
        <f ca="1">SUMPRODUCT(--($E6:$AC6=INDIRECT(AY$20):INDIRECT(AY$21)))</f>
        <v>1</v>
      </c>
      <c r="AZ6">
        <f ca="1">SUMPRODUCT(--($E6:$AC6=INDIRECT(AZ$20):INDIRECT(AZ$21)))</f>
        <v>3</v>
      </c>
      <c r="BA6">
        <f ca="1">SUMPRODUCT(--($E6:$AC6=INDIRECT(BA$20):INDIRECT(BA$21)))</f>
        <v>3</v>
      </c>
      <c r="BB6">
        <f ca="1">SUMPRODUCT(--($E6:$AC6=INDIRECT(BB$20):INDIRECT(BB$21)))</f>
        <v>2</v>
      </c>
      <c r="BC6">
        <f ca="1">SUMPRODUCT(--($E6:$AC6=INDIRECT(BC$20):INDIRECT(BC$21)))</f>
        <v>1</v>
      </c>
      <c r="BD6">
        <f ca="1">SUMPRODUCT(--($E6:$AC6=INDIRECT(BD$20):INDIRECT(BD$21)))</f>
        <v>1</v>
      </c>
      <c r="BE6">
        <f ca="1">SUMPRODUCT(--($E6:$AC6=INDIRECT(BE$20):INDIRECT(BE$21)))</f>
        <v>1</v>
      </c>
      <c r="BF6">
        <f ca="1">SUMPRODUCT(--($E6:$AC6=INDIRECT(BF$20):INDIRECT(BF$21)))</f>
        <v>1</v>
      </c>
      <c r="BG6">
        <f ca="1">SUMPRODUCT(--($E6:$AC6=INDIRECT(BG$20):INDIRECT(BG$21)))</f>
        <v>4</v>
      </c>
      <c r="BH6">
        <f ca="1">SUMPRODUCT(--($E6:$AC6=INDIRECT(BH$20):INDIRECT(BH$21)))</f>
        <v>4</v>
      </c>
      <c r="BI6">
        <f ca="1">SUMPRODUCT(--($E6:$AC6=INDIRECT(BI$20):INDIRECT(BI$21)))</f>
        <v>0</v>
      </c>
      <c r="BJ6">
        <f ca="1">SUMPRODUCT(--($E6:$AC6=INDIRECT(BJ$20):INDIRECT(BJ$21)))</f>
        <v>1</v>
      </c>
      <c r="BK6">
        <f ca="1">SUMPRODUCT(--($E6:$AC6=INDIRECT(BK$20):INDIRECT(BK$21)))</f>
        <v>2</v>
      </c>
      <c r="BL6">
        <f ca="1">SUMPRODUCT(--($E6:$AC6=INDIRECT(BL$20):INDIRECT(BL$21)))</f>
        <v>5</v>
      </c>
      <c r="BM6">
        <f ca="1">SUMPRODUCT(--($E6:$AC6=INDIRECT(BM$20):INDIRECT(BM$21)))</f>
        <v>4</v>
      </c>
      <c r="BN6">
        <f ca="1">SUMPRODUCT(--($E6:$AC6=INDIRECT(BN$20):INDIRECT(BN$21)))</f>
        <v>3</v>
      </c>
      <c r="BO6">
        <f ca="1">SUMPRODUCT(--($E6:$AC6=INDIRECT(BO$20):INDIRECT(BO$21)))</f>
        <v>3</v>
      </c>
      <c r="BP6">
        <f ca="1">SUMPRODUCT(--($E6:$AC6=INDIRECT(BP$20):INDIRECT(BP$21)))</f>
        <v>3</v>
      </c>
      <c r="BQ6">
        <f ca="1">SUMPRODUCT(--($E6:$AC6=INDIRECT(BQ$20):INDIRECT(BQ$21)))</f>
        <v>1</v>
      </c>
      <c r="BR6">
        <f ca="1">SUMPRODUCT(--($E6:$AC6=INDIRECT(BR$20):INDIRECT(BR$21)))</f>
        <v>5</v>
      </c>
      <c r="BS6">
        <f ca="1">SUMPRODUCT(--($E6:$AC6=INDIRECT(BS$20):INDIRECT(BS$21)))</f>
        <v>1</v>
      </c>
      <c r="BT6">
        <f ca="1">SUMPRODUCT(--($E6:$AC6=INDIRECT(BT$20):INDIRECT(BT$21)))</f>
        <v>1</v>
      </c>
      <c r="BU6">
        <f ca="1">SUMPRODUCT(--($E6:$AC6=INDIRECT(BU$20):INDIRECT(BU$21)))</f>
        <v>1</v>
      </c>
      <c r="BV6">
        <f ca="1">SUMPRODUCT(--($E6:$AC6=INDIRECT(BV$20):INDIRECT(BV$21)))</f>
        <v>1</v>
      </c>
      <c r="BW6">
        <f ca="1">SUMPRODUCT(--($E6:$AC6=INDIRECT(BW$20):INDIRECT(BW$21)))</f>
        <v>1</v>
      </c>
      <c r="BX6">
        <f ca="1">SUMPRODUCT(--($E6:$AC6=INDIRECT(BX$20):INDIRECT(BX$21)))</f>
        <v>4</v>
      </c>
      <c r="BY6">
        <f ca="1">SUMPRODUCT(--($E6:$AC6=INDIRECT(BY$20):INDIRECT(BY$21)))</f>
        <v>2</v>
      </c>
      <c r="BZ6">
        <f ca="1">SUMPRODUCT(--($E6:$AC6=INDIRECT(BZ$20):INDIRECT(BZ$21)))</f>
        <v>2</v>
      </c>
      <c r="CA6">
        <f ca="1">SUMPRODUCT(--($E6:$AC6=INDIRECT(CA$20):INDIRECT(CA$21)))</f>
        <v>0</v>
      </c>
      <c r="CB6">
        <f ca="1">SUMPRODUCT(--($E6:$AC6=INDIRECT(CB$20):INDIRECT(CB$21)))</f>
        <v>3</v>
      </c>
      <c r="CC6">
        <f ca="1">SUMPRODUCT(--($E6:$AC6=INDIRECT(CC$20):INDIRECT(CC$21)))</f>
        <v>2</v>
      </c>
      <c r="CD6">
        <f ca="1">SUMPRODUCT(--($E6:$AC6=INDIRECT(CD$20):INDIRECT(CD$21)))</f>
        <v>1</v>
      </c>
      <c r="CE6">
        <f ca="1">SUMPRODUCT(--($E6:$AC6=INDIRECT(CE$20):INDIRECT(CE$21)))</f>
        <v>2</v>
      </c>
      <c r="CF6">
        <f ca="1">SUMPRODUCT(--($E6:$AC6=INDIRECT(CF$20):INDIRECT(CF$21)))</f>
        <v>1</v>
      </c>
      <c r="CG6">
        <f ca="1">SUMPRODUCT(--($E6:$AC6=INDIRECT(CG$20):INDIRECT(CG$21)))</f>
        <v>2</v>
      </c>
      <c r="CH6">
        <f ca="1">SUMPRODUCT(--($E6:$AC6=INDIRECT(CH$20):INDIRECT(CH$21)))</f>
        <v>4</v>
      </c>
      <c r="CI6">
        <f ca="1">SUMPRODUCT(--($E6:$AC6=INDIRECT(CI$20):INDIRECT(CI$21)))</f>
        <v>4</v>
      </c>
      <c r="CJ6">
        <f ca="1">SUMPRODUCT(--($E6:$AC6=INDIRECT(CJ$20):INDIRECT(CJ$21)))</f>
        <v>1</v>
      </c>
      <c r="CK6">
        <f ca="1">SUMPRODUCT(--($E6:$AC6=INDIRECT(CK$20):INDIRECT(CK$21)))</f>
        <v>0</v>
      </c>
      <c r="CL6">
        <f ca="1">SUMPRODUCT(--($E6:$AC6=INDIRECT(CL$20):INDIRECT(CL$21)))</f>
        <v>0</v>
      </c>
      <c r="CM6">
        <f ca="1">SUMPRODUCT(--($E6:$AC6=INDIRECT(CM$20):INDIRECT(CM$21)))</f>
        <v>2</v>
      </c>
      <c r="CN6">
        <f ca="1">SUMPRODUCT(--($E6:$AC6=INDIRECT(CN$20):INDIRECT(CN$21)))</f>
        <v>0</v>
      </c>
      <c r="CO6">
        <f ca="1">SUMPRODUCT(--($E6:$AC6=INDIRECT(CO$20):INDIRECT(CO$21)))</f>
        <v>3</v>
      </c>
      <c r="CP6">
        <f ca="1">SUMPRODUCT(--($E6:$AC6=INDIRECT(CP$20):INDIRECT(CP$21)))</f>
        <v>4</v>
      </c>
      <c r="CQ6">
        <f ca="1">SUMPRODUCT(--($E6:$AC6=INDIRECT(CQ$20):INDIRECT(CQ$21)))</f>
        <v>2</v>
      </c>
      <c r="CR6">
        <f ca="1">SUMPRODUCT(--($E6:$AC6=INDIRECT(CR$20):INDIRECT(CR$21)))</f>
        <v>1</v>
      </c>
      <c r="CS6">
        <f ca="1">SUMPRODUCT(--($E6:$AC6=INDIRECT(CS$20):INDIRECT(CS$21)))</f>
        <v>3</v>
      </c>
      <c r="CT6">
        <f ca="1">SUMPRODUCT(--($E6:$AC6=INDIRECT(CT$20):INDIRECT(CT$21)))</f>
        <v>5</v>
      </c>
      <c r="CU6">
        <f ca="1">SUMPRODUCT(--($E6:$AC6=INDIRECT(CU$20):INDIRECT(CU$21)))</f>
        <v>0</v>
      </c>
      <c r="CV6">
        <f ca="1">SUMPRODUCT(--($E6:$AC6=INDIRECT(CV$20):INDIRECT(CV$21)))</f>
        <v>2</v>
      </c>
      <c r="CW6">
        <f ca="1">SUMPRODUCT(--($E6:$AC6=INDIRECT(CW$20):INDIRECT(CW$21)))</f>
        <v>5</v>
      </c>
      <c r="CX6">
        <f ca="1">SUMPRODUCT(--($E6:$AC6=INDIRECT(CX$20):INDIRECT(CX$21)))</f>
        <v>2</v>
      </c>
      <c r="CY6">
        <f ca="1">SUMPRODUCT(--($E6:$AC6=INDIRECT(CY$20):INDIRECT(CY$21)))</f>
        <v>2</v>
      </c>
      <c r="CZ6">
        <f ca="1">SUMPRODUCT(--($E6:$AC6=INDIRECT(CZ$20):INDIRECT(CZ$21)))</f>
        <v>3</v>
      </c>
      <c r="DA6">
        <f ca="1">SUMPRODUCT(--($E6:$AC6=INDIRECT(DA$20):INDIRECT(DA$21)))</f>
        <v>2</v>
      </c>
      <c r="DB6">
        <f ca="1">SUMPRODUCT(--($E6:$AC6=INDIRECT(DB$20):INDIRECT(DB$21)))</f>
        <v>0</v>
      </c>
      <c r="DC6">
        <f ca="1">SUMPRODUCT(--($E6:$AC6=INDIRECT(DC$20):INDIRECT(DC$21)))</f>
        <v>2</v>
      </c>
      <c r="DD6">
        <f ca="1">SUMPRODUCT(--($E6:$AC6=INDIRECT(DD$20):INDIRECT(DD$21)))</f>
        <v>0</v>
      </c>
      <c r="DE6">
        <f ca="1">SUMPRODUCT(--($E6:$AC6=INDIRECT(DE$20):INDIRECT(DE$21)))</f>
        <v>1</v>
      </c>
      <c r="DF6">
        <f ca="1">SUMPRODUCT(--($E6:$AC6=INDIRECT(DF$20):INDIRECT(DF$21)))</f>
        <v>4</v>
      </c>
      <c r="DG6">
        <f ca="1">SUMPRODUCT(--($E6:$AC6=INDIRECT(DG$20):INDIRECT(DG$21)))</f>
        <v>2</v>
      </c>
      <c r="DH6">
        <f ca="1">SUMPRODUCT(--($E6:$AC6=INDIRECT(DH$20):INDIRECT(DH$21)))</f>
        <v>2</v>
      </c>
      <c r="DI6">
        <f ca="1">SUMPRODUCT(--($E6:$AC6=INDIRECT(DI$20):INDIRECT(DI$21)))</f>
        <v>4</v>
      </c>
      <c r="DJ6">
        <f ca="1">SUMPRODUCT(--($E6:$AC6=INDIRECT(DJ$20):INDIRECT(DJ$21)))</f>
        <v>2</v>
      </c>
      <c r="DK6">
        <f ca="1">SUMPRODUCT(--($E6:$AC6=INDIRECT(DK$20):INDIRECT(DK$21)))</f>
        <v>5</v>
      </c>
      <c r="DL6">
        <f ca="1">SUMPRODUCT(--($E6:$AC6=INDIRECT(DL$20):INDIRECT(DL$21)))</f>
        <v>3</v>
      </c>
      <c r="DM6">
        <f ca="1">SUMPRODUCT(--($E6:$AC6=INDIRECT(DM$20):INDIRECT(DM$21)))</f>
        <v>1</v>
      </c>
      <c r="DN6">
        <f ca="1">SUMPRODUCT(--($E6:$AC6=INDIRECT(DN$20):INDIRECT(DN$21)))</f>
        <v>1</v>
      </c>
      <c r="DO6">
        <f ca="1">SUMPRODUCT(--($E6:$AC6=INDIRECT(DO$20):INDIRECT(DO$21)))</f>
        <v>5</v>
      </c>
      <c r="DP6">
        <f ca="1">SUMPRODUCT(--($E6:$AC6=INDIRECT(DP$20):INDIRECT(DP$21)))</f>
        <v>4</v>
      </c>
      <c r="DQ6">
        <f ca="1">SUMPRODUCT(--($E6:$AC6=INDIRECT(DQ$20):INDIRECT(DQ$21)))</f>
        <v>0</v>
      </c>
      <c r="DR6">
        <f ca="1">SUMPRODUCT(--($E6:$AC6=INDIRECT(DR$20):INDIRECT(DR$21)))</f>
        <v>3</v>
      </c>
      <c r="DS6">
        <f ca="1">SUMPRODUCT(--($E6:$AC6=INDIRECT(DS$20):INDIRECT(DS$21)))</f>
        <v>4</v>
      </c>
      <c r="DT6">
        <f ca="1">SUMPRODUCT(--($E6:$AC6=INDIRECT(DT$20):INDIRECT(DT$21)))</f>
        <v>1</v>
      </c>
      <c r="DU6">
        <f ca="1">SUMPRODUCT(--($E6:$AC6=INDIRECT(DU$20):INDIRECT(DU$21)))</f>
        <v>7</v>
      </c>
      <c r="DV6">
        <f ca="1">SUMPRODUCT(--($E6:$AC6=INDIRECT(DV$20):INDIRECT(DV$21)))</f>
        <v>2</v>
      </c>
      <c r="DW6">
        <f ca="1">SUMPRODUCT(--($E6:$AC6=INDIRECT(DW$20):INDIRECT(DW$21)))</f>
        <v>2</v>
      </c>
      <c r="DX6">
        <f ca="1">SUMPRODUCT(--($E6:$AC6=INDIRECT(DX$20):INDIRECT(DX$21)))</f>
        <v>0</v>
      </c>
      <c r="DY6">
        <f ca="1">SUMPRODUCT(--($E6:$AC6=INDIRECT(DY$20):INDIRECT(DY$21)))</f>
        <v>2</v>
      </c>
      <c r="DZ6">
        <f ca="1">SUMPRODUCT(--($E6:$AC6=INDIRECT(DZ$20):INDIRECT(DZ$21)))</f>
        <v>0</v>
      </c>
      <c r="EA6">
        <f ca="1">SUMPRODUCT(--($E6:$AC6=INDIRECT(EA$20):INDIRECT(EA$21)))</f>
        <v>2</v>
      </c>
      <c r="EB6">
        <f ca="1">SUMPRODUCT(--($E6:$AC6=INDIRECT(EB$20):INDIRECT(EB$21)))</f>
        <v>1</v>
      </c>
      <c r="EC6">
        <f ca="1">SUMPRODUCT(--($E6:$AC6=INDIRECT(EC$20):INDIRECT(EC$21)))</f>
        <v>3</v>
      </c>
      <c r="ED6">
        <f ca="1">SUMPRODUCT(--($E6:$AC6=INDIRECT(ED$20):INDIRECT(ED$21)))</f>
        <v>0</v>
      </c>
      <c r="EE6">
        <f ca="1">SUMPRODUCT(--($E6:$AC6=INDIRECT(EE$20):INDIRECT(EE$21)))</f>
        <v>0</v>
      </c>
      <c r="EF6">
        <f ca="1">SUMPRODUCT(--($E6:$AC6=INDIRECT(EF$20):INDIRECT(EF$21)))</f>
        <v>1</v>
      </c>
      <c r="EG6">
        <f ca="1">SUMPRODUCT(--($E6:$AC6=INDIRECT(EG$20):INDIRECT(EG$21)))</f>
        <v>3</v>
      </c>
      <c r="EH6">
        <f ca="1">SUMPRODUCT(--($E6:$AC6=INDIRECT(EH$20):INDIRECT(EH$21)))</f>
        <v>1</v>
      </c>
      <c r="EI6">
        <f ca="1">SUMPRODUCT(--($E6:$AC6=INDIRECT(EI$20):INDIRECT(EI$21)))</f>
        <v>1</v>
      </c>
      <c r="EJ6">
        <f ca="1">SUMPRODUCT(--($E6:$AC6=INDIRECT(EJ$20):INDIRECT(EJ$21)))</f>
        <v>1</v>
      </c>
      <c r="EK6">
        <f ca="1">SUMPRODUCT(--($E6:$AC6=INDIRECT(EK$20):INDIRECT(EK$21)))</f>
        <v>0</v>
      </c>
      <c r="EL6">
        <f ca="1">SUMPRODUCT(--($E6:$AC6=INDIRECT(EL$20):INDIRECT(EL$21)))</f>
        <v>2</v>
      </c>
      <c r="EM6">
        <f ca="1">SUMPRODUCT(--($E6:$AC6=INDIRECT(EM$20):INDIRECT(EM$21)))</f>
        <v>0</v>
      </c>
      <c r="EN6">
        <f ca="1">SUMPRODUCT(--($E6:$AC6=INDIRECT(EN$20):INDIRECT(EN$21)))</f>
        <v>1</v>
      </c>
    </row>
    <row r="7" spans="1:144" x14ac:dyDescent="0.35">
      <c r="A7" t="s">
        <v>17323</v>
      </c>
      <c r="B7" t="s">
        <v>11034</v>
      </c>
      <c r="C7" t="s">
        <v>85</v>
      </c>
      <c r="D7">
        <v>1</v>
      </c>
      <c r="E7">
        <v>5</v>
      </c>
      <c r="F7" t="s">
        <v>17967</v>
      </c>
      <c r="G7" s="2" t="s">
        <v>17950</v>
      </c>
      <c r="H7" t="s">
        <v>17949</v>
      </c>
      <c r="I7" t="s">
        <v>18038</v>
      </c>
      <c r="J7" t="s">
        <v>17955</v>
      </c>
      <c r="K7" t="s">
        <v>17948</v>
      </c>
      <c r="L7" t="s">
        <v>18119</v>
      </c>
      <c r="M7" t="s">
        <v>18034</v>
      </c>
      <c r="N7" t="s">
        <v>17965</v>
      </c>
      <c r="O7" t="s">
        <v>18176</v>
      </c>
      <c r="P7" t="s">
        <v>18195</v>
      </c>
      <c r="Q7" t="s">
        <v>18164</v>
      </c>
      <c r="R7" t="s">
        <v>18191</v>
      </c>
      <c r="S7" t="s">
        <v>18181</v>
      </c>
      <c r="T7" t="s">
        <v>18213</v>
      </c>
      <c r="U7" t="s">
        <v>18284</v>
      </c>
      <c r="V7" t="s">
        <v>18346</v>
      </c>
      <c r="W7" t="s">
        <v>17961</v>
      </c>
      <c r="X7" t="s">
        <v>18350</v>
      </c>
      <c r="Y7" t="s">
        <v>18391</v>
      </c>
      <c r="Z7" t="s">
        <v>18424</v>
      </c>
      <c r="AA7" t="s">
        <v>18455</v>
      </c>
      <c r="AB7" t="s">
        <v>18451</v>
      </c>
      <c r="AC7" t="s">
        <v>18514</v>
      </c>
      <c r="AD7">
        <f ca="1">SUMPRODUCT(--($E7:$AC7=INDIRECT(AD$20):INDIRECT(AD$21)))</f>
        <v>1</v>
      </c>
      <c r="AE7">
        <f ca="1">SUMPRODUCT(--($E7:$AC7=INDIRECT(AE$20):INDIRECT(AE$21)))</f>
        <v>1</v>
      </c>
      <c r="AF7">
        <f ca="1">SUMPRODUCT(--($E7:$AC7=INDIRECT(AF$20):INDIRECT(AF$21)))</f>
        <v>0</v>
      </c>
      <c r="AG7">
        <f ca="1">SUMPRODUCT(--($E7:$AC7=INDIRECT(AG$20):INDIRECT(AG$21)))</f>
        <v>2</v>
      </c>
      <c r="AH7">
        <f ca="1">SUMPRODUCT(--($E7:$AC7=INDIRECT(AH$20):INDIRECT(AH$21)))</f>
        <v>1</v>
      </c>
      <c r="AI7">
        <f ca="1">SUMPRODUCT(--($E7:$AC7=INDIRECT(AI$20):INDIRECT(AI$21)))</f>
        <v>1</v>
      </c>
      <c r="AJ7">
        <f ca="1">SUMPRODUCT(--($E7:$AC7=INDIRECT(AJ$20):INDIRECT(AJ$21)))</f>
        <v>3</v>
      </c>
      <c r="AK7">
        <f ca="1">SUMPRODUCT(--($E7:$AC7=INDIRECT(AK$20):INDIRECT(AK$21)))</f>
        <v>2</v>
      </c>
      <c r="AL7">
        <f ca="1">SUMPRODUCT(--($E7:$AC7=INDIRECT(AL$20):INDIRECT(AL$21)))</f>
        <v>1</v>
      </c>
      <c r="AM7">
        <f ca="1">SUMPRODUCT(--($E7:$AC7=INDIRECT(AM$20):INDIRECT(AM$21)))</f>
        <v>0</v>
      </c>
      <c r="AN7">
        <f ca="1">SUMPRODUCT(--($E7:$AC7=INDIRECT(AN$20):INDIRECT(AN$21)))</f>
        <v>4</v>
      </c>
      <c r="AO7">
        <f ca="1">SUMPRODUCT(--($E7:$AC7=INDIRECT(AO$20):INDIRECT(AO$21)))</f>
        <v>2</v>
      </c>
      <c r="AP7">
        <f ca="1">SUMPRODUCT(--($E7:$AC7=INDIRECT(AP$20):INDIRECT(AP$21)))</f>
        <v>1</v>
      </c>
      <c r="AQ7">
        <f ca="1">SUMPRODUCT(--($E7:$AC7=INDIRECT(AQ$20):INDIRECT(AQ$21)))</f>
        <v>1</v>
      </c>
      <c r="AR7">
        <f ca="1">SUMPRODUCT(--($E7:$AC7=INDIRECT(AR$20):INDIRECT(AR$21)))</f>
        <v>1</v>
      </c>
      <c r="AS7">
        <f ca="1">SUMPRODUCT(--($E7:$AC7=INDIRECT(AS$20):INDIRECT(AS$21)))</f>
        <v>0</v>
      </c>
      <c r="AT7">
        <f ca="1">SUMPRODUCT(--($E7:$AC7=INDIRECT(AT$20):INDIRECT(AT$21)))</f>
        <v>0</v>
      </c>
      <c r="AU7">
        <f ca="1">SUMPRODUCT(--($E7:$AC7=INDIRECT(AU$20):INDIRECT(AU$21)))</f>
        <v>3</v>
      </c>
      <c r="AV7">
        <f ca="1">SUMPRODUCT(--($E7:$AC7=INDIRECT(AV$20):INDIRECT(AV$21)))</f>
        <v>1</v>
      </c>
      <c r="AW7">
        <f ca="1">SUMPRODUCT(--($E7:$AC7=INDIRECT(AW$20):INDIRECT(AW$21)))</f>
        <v>3</v>
      </c>
      <c r="AX7">
        <f ca="1">SUMPRODUCT(--($E7:$AC7=INDIRECT(AX$20):INDIRECT(AX$21)))</f>
        <v>2</v>
      </c>
      <c r="AY7">
        <f ca="1">SUMPRODUCT(--($E7:$AC7=INDIRECT(AY$20):INDIRECT(AY$21)))</f>
        <v>1</v>
      </c>
      <c r="AZ7">
        <f ca="1">SUMPRODUCT(--($E7:$AC7=INDIRECT(AZ$20):INDIRECT(AZ$21)))</f>
        <v>0</v>
      </c>
      <c r="BA7">
        <f ca="1">SUMPRODUCT(--($E7:$AC7=INDIRECT(BA$20):INDIRECT(BA$21)))</f>
        <v>1</v>
      </c>
      <c r="BB7">
        <f ca="1">SUMPRODUCT(--($E7:$AC7=INDIRECT(BB$20):INDIRECT(BB$21)))</f>
        <v>1</v>
      </c>
      <c r="BC7">
        <f ca="1">SUMPRODUCT(--($E7:$AC7=INDIRECT(BC$20):INDIRECT(BC$21)))</f>
        <v>0</v>
      </c>
      <c r="BD7">
        <f ca="1">SUMPRODUCT(--($E7:$AC7=INDIRECT(BD$20):INDIRECT(BD$21)))</f>
        <v>0</v>
      </c>
      <c r="BE7">
        <f ca="1">SUMPRODUCT(--($E7:$AC7=INDIRECT(BE$20):INDIRECT(BE$21)))</f>
        <v>2</v>
      </c>
      <c r="BF7">
        <f ca="1">SUMPRODUCT(--($E7:$AC7=INDIRECT(BF$20):INDIRECT(BF$21)))</f>
        <v>1</v>
      </c>
      <c r="BG7">
        <f ca="1">SUMPRODUCT(--($E7:$AC7=INDIRECT(BG$20):INDIRECT(BG$21)))</f>
        <v>2</v>
      </c>
      <c r="BH7">
        <f ca="1">SUMPRODUCT(--($E7:$AC7=INDIRECT(BH$20):INDIRECT(BH$21)))</f>
        <v>3</v>
      </c>
      <c r="BI7">
        <f ca="1">SUMPRODUCT(--($E7:$AC7=INDIRECT(BI$20):INDIRECT(BI$21)))</f>
        <v>1</v>
      </c>
      <c r="BJ7">
        <f ca="1">SUMPRODUCT(--($E7:$AC7=INDIRECT(BJ$20):INDIRECT(BJ$21)))</f>
        <v>2</v>
      </c>
      <c r="BK7">
        <f ca="1">SUMPRODUCT(--($E7:$AC7=INDIRECT(BK$20):INDIRECT(BK$21)))</f>
        <v>2</v>
      </c>
      <c r="BL7">
        <f ca="1">SUMPRODUCT(--($E7:$AC7=INDIRECT(BL$20):INDIRECT(BL$21)))</f>
        <v>1</v>
      </c>
      <c r="BM7">
        <f ca="1">SUMPRODUCT(--($E7:$AC7=INDIRECT(BM$20):INDIRECT(BM$21)))</f>
        <v>1</v>
      </c>
      <c r="BN7">
        <f ca="1">SUMPRODUCT(--($E7:$AC7=INDIRECT(BN$20):INDIRECT(BN$21)))</f>
        <v>2</v>
      </c>
      <c r="BO7">
        <f ca="1">SUMPRODUCT(--($E7:$AC7=INDIRECT(BO$20):INDIRECT(BO$21)))</f>
        <v>2</v>
      </c>
      <c r="BP7">
        <f ca="1">SUMPRODUCT(--($E7:$AC7=INDIRECT(BP$20):INDIRECT(BP$21)))</f>
        <v>3</v>
      </c>
      <c r="BQ7">
        <f ca="1">SUMPRODUCT(--($E7:$AC7=INDIRECT(BQ$20):INDIRECT(BQ$21)))</f>
        <v>2</v>
      </c>
      <c r="BR7">
        <f ca="1">SUMPRODUCT(--($E7:$AC7=INDIRECT(BR$20):INDIRECT(BR$21)))</f>
        <v>2</v>
      </c>
      <c r="BS7">
        <f ca="1">SUMPRODUCT(--($E7:$AC7=INDIRECT(BS$20):INDIRECT(BS$21)))</f>
        <v>0</v>
      </c>
      <c r="BT7">
        <f ca="1">SUMPRODUCT(--($E7:$AC7=INDIRECT(BT$20):INDIRECT(BT$21)))</f>
        <v>1</v>
      </c>
      <c r="BU7">
        <f ca="1">SUMPRODUCT(--($E7:$AC7=INDIRECT(BU$20):INDIRECT(BU$21)))</f>
        <v>2</v>
      </c>
      <c r="BV7">
        <f ca="1">SUMPRODUCT(--($E7:$AC7=INDIRECT(BV$20):INDIRECT(BV$21)))</f>
        <v>3</v>
      </c>
      <c r="BW7">
        <f ca="1">SUMPRODUCT(--($E7:$AC7=INDIRECT(BW$20):INDIRECT(BW$21)))</f>
        <v>1</v>
      </c>
      <c r="BX7">
        <f ca="1">SUMPRODUCT(--($E7:$AC7=INDIRECT(BX$20):INDIRECT(BX$21)))</f>
        <v>0</v>
      </c>
      <c r="BY7">
        <f ca="1">SUMPRODUCT(--($E7:$AC7=INDIRECT(BY$20):INDIRECT(BY$21)))</f>
        <v>0</v>
      </c>
      <c r="BZ7">
        <f ca="1">SUMPRODUCT(--($E7:$AC7=INDIRECT(BZ$20):INDIRECT(BZ$21)))</f>
        <v>1</v>
      </c>
      <c r="CA7">
        <f ca="1">SUMPRODUCT(--($E7:$AC7=INDIRECT(CA$20):INDIRECT(CA$21)))</f>
        <v>3</v>
      </c>
      <c r="CB7">
        <f ca="1">SUMPRODUCT(--($E7:$AC7=INDIRECT(CB$20):INDIRECT(CB$21)))</f>
        <v>1</v>
      </c>
      <c r="CC7">
        <f ca="1">SUMPRODUCT(--($E7:$AC7=INDIRECT(CC$20):INDIRECT(CC$21)))</f>
        <v>0</v>
      </c>
      <c r="CD7">
        <f ca="1">SUMPRODUCT(--($E7:$AC7=INDIRECT(CD$20):INDIRECT(CD$21)))</f>
        <v>3</v>
      </c>
      <c r="CE7">
        <f ca="1">SUMPRODUCT(--($E7:$AC7=INDIRECT(CE$20):INDIRECT(CE$21)))</f>
        <v>3</v>
      </c>
      <c r="CF7">
        <f ca="1">SUMPRODUCT(--($E7:$AC7=INDIRECT(CF$20):INDIRECT(CF$21)))</f>
        <v>0</v>
      </c>
      <c r="CG7">
        <f ca="1">SUMPRODUCT(--($E7:$AC7=INDIRECT(CG$20):INDIRECT(CG$21)))</f>
        <v>2</v>
      </c>
      <c r="CH7">
        <f ca="1">SUMPRODUCT(--($E7:$AC7=INDIRECT(CH$20):INDIRECT(CH$21)))</f>
        <v>2</v>
      </c>
      <c r="CI7">
        <f ca="1">SUMPRODUCT(--($E7:$AC7=INDIRECT(CI$20):INDIRECT(CI$21)))</f>
        <v>2</v>
      </c>
      <c r="CJ7">
        <f ca="1">SUMPRODUCT(--($E7:$AC7=INDIRECT(CJ$20):INDIRECT(CJ$21)))</f>
        <v>2</v>
      </c>
      <c r="CK7">
        <f ca="1">SUMPRODUCT(--($E7:$AC7=INDIRECT(CK$20):INDIRECT(CK$21)))</f>
        <v>1</v>
      </c>
      <c r="CL7">
        <f ca="1">SUMPRODUCT(--($E7:$AC7=INDIRECT(CL$20):INDIRECT(CL$21)))</f>
        <v>0</v>
      </c>
      <c r="CM7">
        <f ca="1">SUMPRODUCT(--($E7:$AC7=INDIRECT(CM$20):INDIRECT(CM$21)))</f>
        <v>2</v>
      </c>
      <c r="CN7">
        <f ca="1">SUMPRODUCT(--($E7:$AC7=INDIRECT(CN$20):INDIRECT(CN$21)))</f>
        <v>0</v>
      </c>
      <c r="CO7">
        <f ca="1">SUMPRODUCT(--($E7:$AC7=INDIRECT(CO$20):INDIRECT(CO$21)))</f>
        <v>1</v>
      </c>
      <c r="CP7">
        <f ca="1">SUMPRODUCT(--($E7:$AC7=INDIRECT(CP$20):INDIRECT(CP$21)))</f>
        <v>1</v>
      </c>
      <c r="CQ7">
        <f ca="1">SUMPRODUCT(--($E7:$AC7=INDIRECT(CQ$20):INDIRECT(CQ$21)))</f>
        <v>3</v>
      </c>
      <c r="CR7">
        <f ca="1">SUMPRODUCT(--($E7:$AC7=INDIRECT(CR$20):INDIRECT(CR$21)))</f>
        <v>2</v>
      </c>
      <c r="CS7">
        <f ca="1">SUMPRODUCT(--($E7:$AC7=INDIRECT(CS$20):INDIRECT(CS$21)))</f>
        <v>2</v>
      </c>
      <c r="CT7">
        <f ca="1">SUMPRODUCT(--($E7:$AC7=INDIRECT(CT$20):INDIRECT(CT$21)))</f>
        <v>1</v>
      </c>
      <c r="CU7">
        <f ca="1">SUMPRODUCT(--($E7:$AC7=INDIRECT(CU$20):INDIRECT(CU$21)))</f>
        <v>0</v>
      </c>
      <c r="CV7">
        <f ca="1">SUMPRODUCT(--($E7:$AC7=INDIRECT(CV$20):INDIRECT(CV$21)))</f>
        <v>0</v>
      </c>
      <c r="CW7">
        <f ca="1">SUMPRODUCT(--($E7:$AC7=INDIRECT(CW$20):INDIRECT(CW$21)))</f>
        <v>1</v>
      </c>
      <c r="CX7">
        <f ca="1">SUMPRODUCT(--($E7:$AC7=INDIRECT(CX$20):INDIRECT(CX$21)))</f>
        <v>3</v>
      </c>
      <c r="CY7">
        <f ca="1">SUMPRODUCT(--($E7:$AC7=INDIRECT(CY$20):INDIRECT(CY$21)))</f>
        <v>2</v>
      </c>
      <c r="CZ7">
        <f ca="1">SUMPRODUCT(--($E7:$AC7=INDIRECT(CZ$20):INDIRECT(CZ$21)))</f>
        <v>1</v>
      </c>
      <c r="DA7">
        <f ca="1">SUMPRODUCT(--($E7:$AC7=INDIRECT(DA$20):INDIRECT(DA$21)))</f>
        <v>0</v>
      </c>
      <c r="DB7">
        <f ca="1">SUMPRODUCT(--($E7:$AC7=INDIRECT(DB$20):INDIRECT(DB$21)))</f>
        <v>2</v>
      </c>
      <c r="DC7">
        <f ca="1">SUMPRODUCT(--($E7:$AC7=INDIRECT(DC$20):INDIRECT(DC$21)))</f>
        <v>1</v>
      </c>
      <c r="DD7">
        <f ca="1">SUMPRODUCT(--($E7:$AC7=INDIRECT(DD$20):INDIRECT(DD$21)))</f>
        <v>1</v>
      </c>
      <c r="DE7">
        <f ca="1">SUMPRODUCT(--($E7:$AC7=INDIRECT(DE$20):INDIRECT(DE$21)))</f>
        <v>1</v>
      </c>
      <c r="DF7">
        <f ca="1">SUMPRODUCT(--($E7:$AC7=INDIRECT(DF$20):INDIRECT(DF$21)))</f>
        <v>2</v>
      </c>
      <c r="DG7">
        <f ca="1">SUMPRODUCT(--($E7:$AC7=INDIRECT(DG$20):INDIRECT(DG$21)))</f>
        <v>2</v>
      </c>
      <c r="DH7">
        <f ca="1">SUMPRODUCT(--($E7:$AC7=INDIRECT(DH$20):INDIRECT(DH$21)))</f>
        <v>1</v>
      </c>
      <c r="DI7">
        <f ca="1">SUMPRODUCT(--($E7:$AC7=INDIRECT(DI$20):INDIRECT(DI$21)))</f>
        <v>3</v>
      </c>
      <c r="DJ7">
        <f ca="1">SUMPRODUCT(--($E7:$AC7=INDIRECT(DJ$20):INDIRECT(DJ$21)))</f>
        <v>3</v>
      </c>
      <c r="DK7">
        <f ca="1">SUMPRODUCT(--($E7:$AC7=INDIRECT(DK$20):INDIRECT(DK$21)))</f>
        <v>1</v>
      </c>
      <c r="DL7">
        <f ca="1">SUMPRODUCT(--($E7:$AC7=INDIRECT(DL$20):INDIRECT(DL$21)))</f>
        <v>2</v>
      </c>
      <c r="DM7">
        <f ca="1">SUMPRODUCT(--($E7:$AC7=INDIRECT(DM$20):INDIRECT(DM$21)))</f>
        <v>0</v>
      </c>
      <c r="DN7">
        <f ca="1">SUMPRODUCT(--($E7:$AC7=INDIRECT(DN$20):INDIRECT(DN$21)))</f>
        <v>1</v>
      </c>
      <c r="DO7">
        <f ca="1">SUMPRODUCT(--($E7:$AC7=INDIRECT(DO$20):INDIRECT(DO$21)))</f>
        <v>3</v>
      </c>
      <c r="DP7">
        <f ca="1">SUMPRODUCT(--($E7:$AC7=INDIRECT(DP$20):INDIRECT(DP$21)))</f>
        <v>2</v>
      </c>
      <c r="DQ7">
        <f ca="1">SUMPRODUCT(--($E7:$AC7=INDIRECT(DQ$20):INDIRECT(DQ$21)))</f>
        <v>0</v>
      </c>
      <c r="DR7">
        <f ca="1">SUMPRODUCT(--($E7:$AC7=INDIRECT(DR$20):INDIRECT(DR$21)))</f>
        <v>2</v>
      </c>
      <c r="DS7">
        <f ca="1">SUMPRODUCT(--($E7:$AC7=INDIRECT(DS$20):INDIRECT(DS$21)))</f>
        <v>4</v>
      </c>
      <c r="DT7">
        <f ca="1">SUMPRODUCT(--($E7:$AC7=INDIRECT(DT$20):INDIRECT(DT$21)))</f>
        <v>2</v>
      </c>
      <c r="DU7">
        <f ca="1">SUMPRODUCT(--($E7:$AC7=INDIRECT(DU$20):INDIRECT(DU$21)))</f>
        <v>3</v>
      </c>
      <c r="DV7">
        <f ca="1">SUMPRODUCT(--($E7:$AC7=INDIRECT(DV$20):INDIRECT(DV$21)))</f>
        <v>0</v>
      </c>
      <c r="DW7">
        <f ca="1">SUMPRODUCT(--($E7:$AC7=INDIRECT(DW$20):INDIRECT(DW$21)))</f>
        <v>2</v>
      </c>
      <c r="DX7">
        <f ca="1">SUMPRODUCT(--($E7:$AC7=INDIRECT(DX$20):INDIRECT(DX$21)))</f>
        <v>2</v>
      </c>
      <c r="DY7">
        <f ca="1">SUMPRODUCT(--($E7:$AC7=INDIRECT(DY$20):INDIRECT(DY$21)))</f>
        <v>4</v>
      </c>
      <c r="DZ7">
        <f ca="1">SUMPRODUCT(--($E7:$AC7=INDIRECT(DZ$20):INDIRECT(DZ$21)))</f>
        <v>1</v>
      </c>
      <c r="EA7">
        <f ca="1">SUMPRODUCT(--($E7:$AC7=INDIRECT(EA$20):INDIRECT(EA$21)))</f>
        <v>1</v>
      </c>
      <c r="EB7">
        <f ca="1">SUMPRODUCT(--($E7:$AC7=INDIRECT(EB$20):INDIRECT(EB$21)))</f>
        <v>0</v>
      </c>
      <c r="EC7">
        <f ca="1">SUMPRODUCT(--($E7:$AC7=INDIRECT(EC$20):INDIRECT(EC$21)))</f>
        <v>1</v>
      </c>
      <c r="ED7">
        <f ca="1">SUMPRODUCT(--($E7:$AC7=INDIRECT(ED$20):INDIRECT(ED$21)))</f>
        <v>1</v>
      </c>
      <c r="EE7">
        <f ca="1">SUMPRODUCT(--($E7:$AC7=INDIRECT(EE$20):INDIRECT(EE$21)))</f>
        <v>3</v>
      </c>
      <c r="EF7">
        <f ca="1">SUMPRODUCT(--($E7:$AC7=INDIRECT(EF$20):INDIRECT(EF$21)))</f>
        <v>0</v>
      </c>
      <c r="EG7">
        <f ca="1">SUMPRODUCT(--($E7:$AC7=INDIRECT(EG$20):INDIRECT(EG$21)))</f>
        <v>0</v>
      </c>
      <c r="EH7">
        <f ca="1">SUMPRODUCT(--($E7:$AC7=INDIRECT(EH$20):INDIRECT(EH$21)))</f>
        <v>1</v>
      </c>
      <c r="EI7">
        <f ca="1">SUMPRODUCT(--($E7:$AC7=INDIRECT(EI$20):INDIRECT(EI$21)))</f>
        <v>2</v>
      </c>
      <c r="EJ7">
        <f ca="1">SUMPRODUCT(--($E7:$AC7=INDIRECT(EJ$20):INDIRECT(EJ$21)))</f>
        <v>0</v>
      </c>
      <c r="EK7">
        <f ca="1">SUMPRODUCT(--($E7:$AC7=INDIRECT(EK$20):INDIRECT(EK$21)))</f>
        <v>2</v>
      </c>
      <c r="EL7">
        <f ca="1">SUMPRODUCT(--($E7:$AC7=INDIRECT(EL$20):INDIRECT(EL$21)))</f>
        <v>0</v>
      </c>
      <c r="EM7">
        <f ca="1">SUMPRODUCT(--($E7:$AC7=INDIRECT(EM$20):INDIRECT(EM$21)))</f>
        <v>1</v>
      </c>
      <c r="EN7">
        <f ca="1">SUMPRODUCT(--($E7:$AC7=INDIRECT(EN$20):INDIRECT(EN$21)))</f>
        <v>3</v>
      </c>
    </row>
    <row r="8" spans="1:144" x14ac:dyDescent="0.35">
      <c r="A8" t="s">
        <v>17590</v>
      </c>
      <c r="B8" t="s">
        <v>11206</v>
      </c>
      <c r="C8" t="s">
        <v>85</v>
      </c>
      <c r="D8">
        <v>1</v>
      </c>
      <c r="E8" t="s">
        <v>17968</v>
      </c>
      <c r="F8" t="s">
        <v>17950</v>
      </c>
      <c r="G8" t="s">
        <v>17973</v>
      </c>
      <c r="H8" t="s">
        <v>17963</v>
      </c>
      <c r="I8" t="s">
        <v>17949</v>
      </c>
      <c r="J8" t="s">
        <v>17991</v>
      </c>
      <c r="K8" t="s">
        <v>17955</v>
      </c>
      <c r="L8" t="s">
        <v>18004</v>
      </c>
      <c r="M8" t="s">
        <v>17951</v>
      </c>
      <c r="N8" t="s">
        <v>17948</v>
      </c>
      <c r="O8" t="s">
        <v>17956</v>
      </c>
      <c r="P8" t="s">
        <v>17965</v>
      </c>
      <c r="Q8" t="s">
        <v>18100</v>
      </c>
      <c r="R8" t="s">
        <v>18109</v>
      </c>
      <c r="S8" t="s">
        <v>18169</v>
      </c>
      <c r="T8" t="s">
        <v>18165</v>
      </c>
      <c r="U8" t="s">
        <v>17957</v>
      </c>
      <c r="V8" s="2" t="s">
        <v>17966</v>
      </c>
      <c r="W8" t="s">
        <v>18316</v>
      </c>
      <c r="X8" t="s">
        <v>18212</v>
      </c>
      <c r="Y8" t="s">
        <v>18448</v>
      </c>
      <c r="Z8" t="s">
        <v>18335</v>
      </c>
      <c r="AA8" t="s">
        <v>17946</v>
      </c>
      <c r="AB8" t="s">
        <v>18343</v>
      </c>
      <c r="AC8" t="s">
        <v>18426</v>
      </c>
      <c r="AD8">
        <f ca="1">SUMPRODUCT(--($E8:$AC8=INDIRECT(AD$20):INDIRECT(AD$21)))</f>
        <v>1</v>
      </c>
      <c r="AE8">
        <f ca="1">SUMPRODUCT(--($E8:$AC8=INDIRECT(AE$20):INDIRECT(AE$21)))</f>
        <v>1</v>
      </c>
      <c r="AF8">
        <f ca="1">SUMPRODUCT(--($E8:$AC8=INDIRECT(AF$20):INDIRECT(AF$21)))</f>
        <v>2</v>
      </c>
      <c r="AG8">
        <f ca="1">SUMPRODUCT(--($E8:$AC8=INDIRECT(AG$20):INDIRECT(AG$21)))</f>
        <v>3</v>
      </c>
      <c r="AH8">
        <f ca="1">SUMPRODUCT(--($E8:$AC8=INDIRECT(AH$20):INDIRECT(AH$21)))</f>
        <v>1</v>
      </c>
      <c r="AI8">
        <f ca="1">SUMPRODUCT(--($E8:$AC8=INDIRECT(AI$20):INDIRECT(AI$21)))</f>
        <v>3</v>
      </c>
      <c r="AJ8">
        <f ca="1">SUMPRODUCT(--($E8:$AC8=INDIRECT(AJ$20):INDIRECT(AJ$21)))</f>
        <v>3</v>
      </c>
      <c r="AK8">
        <f ca="1">SUMPRODUCT(--($E8:$AC8=INDIRECT(AK$20):INDIRECT(AK$21)))</f>
        <v>0</v>
      </c>
      <c r="AL8">
        <f ca="1">SUMPRODUCT(--($E8:$AC8=INDIRECT(AL$20):INDIRECT(AL$21)))</f>
        <v>1</v>
      </c>
      <c r="AM8">
        <f ca="1">SUMPRODUCT(--($E8:$AC8=INDIRECT(AM$20):INDIRECT(AM$21)))</f>
        <v>1</v>
      </c>
      <c r="AN8">
        <f ca="1">SUMPRODUCT(--($E8:$AC8=INDIRECT(AN$20):INDIRECT(AN$21)))</f>
        <v>0</v>
      </c>
      <c r="AO8">
        <f ca="1">SUMPRODUCT(--($E8:$AC8=INDIRECT(AO$20):INDIRECT(AO$21)))</f>
        <v>3</v>
      </c>
      <c r="AP8">
        <f ca="1">SUMPRODUCT(--($E8:$AC8=INDIRECT(AP$20):INDIRECT(AP$21)))</f>
        <v>4</v>
      </c>
      <c r="AQ8">
        <f ca="1">SUMPRODUCT(--($E8:$AC8=INDIRECT(AQ$20):INDIRECT(AQ$21)))</f>
        <v>2</v>
      </c>
      <c r="AR8">
        <f ca="1">SUMPRODUCT(--($E8:$AC8=INDIRECT(AR$20):INDIRECT(AR$21)))</f>
        <v>0</v>
      </c>
      <c r="AS8">
        <f ca="1">SUMPRODUCT(--($E8:$AC8=INDIRECT(AS$20):INDIRECT(AS$21)))</f>
        <v>0</v>
      </c>
      <c r="AT8">
        <f ca="1">SUMPRODUCT(--($E8:$AC8=INDIRECT(AT$20):INDIRECT(AT$21)))</f>
        <v>2</v>
      </c>
      <c r="AU8">
        <f ca="1">SUMPRODUCT(--($E8:$AC8=INDIRECT(AU$20):INDIRECT(AU$21)))</f>
        <v>1</v>
      </c>
      <c r="AV8">
        <f ca="1">SUMPRODUCT(--($E8:$AC8=INDIRECT(AV$20):INDIRECT(AV$21)))</f>
        <v>3</v>
      </c>
      <c r="AW8">
        <f ca="1">SUMPRODUCT(--($E8:$AC8=INDIRECT(AW$20):INDIRECT(AW$21)))</f>
        <v>2</v>
      </c>
      <c r="AX8">
        <f ca="1">SUMPRODUCT(--($E8:$AC8=INDIRECT(AX$20):INDIRECT(AX$21)))</f>
        <v>1</v>
      </c>
      <c r="AY8">
        <f ca="1">SUMPRODUCT(--($E8:$AC8=INDIRECT(AY$20):INDIRECT(AY$21)))</f>
        <v>1</v>
      </c>
      <c r="AZ8">
        <f ca="1">SUMPRODUCT(--($E8:$AC8=INDIRECT(AZ$20):INDIRECT(AZ$21)))</f>
        <v>3</v>
      </c>
      <c r="BA8">
        <f ca="1">SUMPRODUCT(--($E8:$AC8=INDIRECT(BA$20):INDIRECT(BA$21)))</f>
        <v>1</v>
      </c>
      <c r="BB8">
        <f ca="1">SUMPRODUCT(--($E8:$AC8=INDIRECT(BB$20):INDIRECT(BB$21)))</f>
        <v>0</v>
      </c>
      <c r="BC8">
        <f ca="1">SUMPRODUCT(--($E8:$AC8=INDIRECT(BC$20):INDIRECT(BC$21)))</f>
        <v>0</v>
      </c>
      <c r="BD8">
        <f ca="1">SUMPRODUCT(--($E8:$AC8=INDIRECT(BD$20):INDIRECT(BD$21)))</f>
        <v>1</v>
      </c>
      <c r="BE8">
        <f ca="1">SUMPRODUCT(--($E8:$AC8=INDIRECT(BE$20):INDIRECT(BE$21)))</f>
        <v>4</v>
      </c>
      <c r="BF8">
        <f ca="1">SUMPRODUCT(--($E8:$AC8=INDIRECT(BF$20):INDIRECT(BF$21)))</f>
        <v>2</v>
      </c>
      <c r="BG8">
        <f ca="1">SUMPRODUCT(--($E8:$AC8=INDIRECT(BG$20):INDIRECT(BG$21)))</f>
        <v>1</v>
      </c>
      <c r="BH8">
        <f ca="1">SUMPRODUCT(--($E8:$AC8=INDIRECT(BH$20):INDIRECT(BH$21)))</f>
        <v>4</v>
      </c>
      <c r="BI8">
        <f ca="1">SUMPRODUCT(--($E8:$AC8=INDIRECT(BI$20):INDIRECT(BI$21)))</f>
        <v>0</v>
      </c>
      <c r="BJ8">
        <f ca="1">SUMPRODUCT(--($E8:$AC8=INDIRECT(BJ$20):INDIRECT(BJ$21)))</f>
        <v>3</v>
      </c>
      <c r="BK8">
        <f ca="1">SUMPRODUCT(--($E8:$AC8=INDIRECT(BK$20):INDIRECT(BK$21)))</f>
        <v>1</v>
      </c>
      <c r="BL8">
        <f ca="1">SUMPRODUCT(--($E8:$AC8=INDIRECT(BL$20):INDIRECT(BL$21)))</f>
        <v>1</v>
      </c>
      <c r="BM8">
        <f ca="1">SUMPRODUCT(--($E8:$AC8=INDIRECT(BM$20):INDIRECT(BM$21)))</f>
        <v>4</v>
      </c>
      <c r="BN8">
        <f ca="1">SUMPRODUCT(--($E8:$AC8=INDIRECT(BN$20):INDIRECT(BN$21)))</f>
        <v>2</v>
      </c>
      <c r="BO8">
        <f ca="1">SUMPRODUCT(--($E8:$AC8=INDIRECT(BO$20):INDIRECT(BO$21)))</f>
        <v>6</v>
      </c>
      <c r="BP8">
        <f ca="1">SUMPRODUCT(--($E8:$AC8=INDIRECT(BP$20):INDIRECT(BP$21)))</f>
        <v>3</v>
      </c>
      <c r="BQ8">
        <f ca="1">SUMPRODUCT(--($E8:$AC8=INDIRECT(BQ$20):INDIRECT(BQ$21)))</f>
        <v>4</v>
      </c>
      <c r="BR8">
        <f ca="1">SUMPRODUCT(--($E8:$AC8=INDIRECT(BR$20):INDIRECT(BR$21)))</f>
        <v>2</v>
      </c>
      <c r="BS8">
        <f ca="1">SUMPRODUCT(--($E8:$AC8=INDIRECT(BS$20):INDIRECT(BS$21)))</f>
        <v>2</v>
      </c>
      <c r="BT8">
        <f ca="1">SUMPRODUCT(--($E8:$AC8=INDIRECT(BT$20):INDIRECT(BT$21)))</f>
        <v>1</v>
      </c>
      <c r="BU8">
        <f ca="1">SUMPRODUCT(--($E8:$AC8=INDIRECT(BU$20):INDIRECT(BU$21)))</f>
        <v>0</v>
      </c>
      <c r="BV8">
        <f ca="1">SUMPRODUCT(--($E8:$AC8=INDIRECT(BV$20):INDIRECT(BV$21)))</f>
        <v>2</v>
      </c>
      <c r="BW8">
        <f ca="1">SUMPRODUCT(--($E8:$AC8=INDIRECT(BW$20):INDIRECT(BW$21)))</f>
        <v>2</v>
      </c>
      <c r="BX8">
        <f ca="1">SUMPRODUCT(--($E8:$AC8=INDIRECT(BX$20):INDIRECT(BX$21)))</f>
        <v>2</v>
      </c>
      <c r="BY8">
        <f ca="1">SUMPRODUCT(--($E8:$AC8=INDIRECT(BY$20):INDIRECT(BY$21)))</f>
        <v>2</v>
      </c>
      <c r="BZ8">
        <f ca="1">SUMPRODUCT(--($E8:$AC8=INDIRECT(BZ$20):INDIRECT(BZ$21)))</f>
        <v>4</v>
      </c>
      <c r="CA8">
        <f ca="1">SUMPRODUCT(--($E8:$AC8=INDIRECT(CA$20):INDIRECT(CA$21)))</f>
        <v>3</v>
      </c>
      <c r="CB8">
        <f ca="1">SUMPRODUCT(--($E8:$AC8=INDIRECT(CB$20):INDIRECT(CB$21)))</f>
        <v>1</v>
      </c>
      <c r="CC8">
        <f ca="1">SUMPRODUCT(--($E8:$AC8=INDIRECT(CC$20):INDIRECT(CC$21)))</f>
        <v>6</v>
      </c>
      <c r="CD8">
        <f ca="1">SUMPRODUCT(--($E8:$AC8=INDIRECT(CD$20):INDIRECT(CD$21)))</f>
        <v>0</v>
      </c>
      <c r="CE8">
        <f ca="1">SUMPRODUCT(--($E8:$AC8=INDIRECT(CE$20):INDIRECT(CE$21)))</f>
        <v>2</v>
      </c>
      <c r="CF8">
        <f ca="1">SUMPRODUCT(--($E8:$AC8=INDIRECT(CF$20):INDIRECT(CF$21)))</f>
        <v>3</v>
      </c>
      <c r="CG8">
        <f ca="1">SUMPRODUCT(--($E8:$AC8=INDIRECT(CG$20):INDIRECT(CG$21)))</f>
        <v>4</v>
      </c>
      <c r="CH8">
        <f ca="1">SUMPRODUCT(--($E8:$AC8=INDIRECT(CH$20):INDIRECT(CH$21)))</f>
        <v>2</v>
      </c>
      <c r="CI8">
        <f ca="1">SUMPRODUCT(--($E8:$AC8=INDIRECT(CI$20):INDIRECT(CI$21)))</f>
        <v>3</v>
      </c>
      <c r="CJ8">
        <f ca="1">SUMPRODUCT(--($E8:$AC8=INDIRECT(CJ$20):INDIRECT(CJ$21)))</f>
        <v>4</v>
      </c>
      <c r="CK8">
        <f ca="1">SUMPRODUCT(--($E8:$AC8=INDIRECT(CK$20):INDIRECT(CK$21)))</f>
        <v>1</v>
      </c>
      <c r="CL8">
        <f ca="1">SUMPRODUCT(--($E8:$AC8=INDIRECT(CL$20):INDIRECT(CL$21)))</f>
        <v>1</v>
      </c>
      <c r="CM8">
        <f ca="1">SUMPRODUCT(--($E8:$AC8=INDIRECT(CM$20):INDIRECT(CM$21)))</f>
        <v>2</v>
      </c>
      <c r="CN8">
        <f ca="1">SUMPRODUCT(--($E8:$AC8=INDIRECT(CN$20):INDIRECT(CN$21)))</f>
        <v>1</v>
      </c>
      <c r="CO8">
        <f ca="1">SUMPRODUCT(--($E8:$AC8=INDIRECT(CO$20):INDIRECT(CO$21)))</f>
        <v>2</v>
      </c>
      <c r="CP8">
        <f ca="1">SUMPRODUCT(--($E8:$AC8=INDIRECT(CP$20):INDIRECT(CP$21)))</f>
        <v>1</v>
      </c>
      <c r="CQ8">
        <f ca="1">SUMPRODUCT(--($E8:$AC8=INDIRECT(CQ$20):INDIRECT(CQ$21)))</f>
        <v>1</v>
      </c>
      <c r="CR8">
        <f ca="1">SUMPRODUCT(--($E8:$AC8=INDIRECT(CR$20):INDIRECT(CR$21)))</f>
        <v>1</v>
      </c>
      <c r="CS8">
        <f ca="1">SUMPRODUCT(--($E8:$AC8=INDIRECT(CS$20):INDIRECT(CS$21)))</f>
        <v>1</v>
      </c>
      <c r="CT8">
        <f ca="1">SUMPRODUCT(--($E8:$AC8=INDIRECT(CT$20):INDIRECT(CT$21)))</f>
        <v>1</v>
      </c>
      <c r="CU8">
        <f ca="1">SUMPRODUCT(--($E8:$AC8=INDIRECT(CU$20):INDIRECT(CU$21)))</f>
        <v>2</v>
      </c>
      <c r="CV8">
        <f ca="1">SUMPRODUCT(--($E8:$AC8=INDIRECT(CV$20):INDIRECT(CV$21)))</f>
        <v>5</v>
      </c>
      <c r="CW8">
        <f ca="1">SUMPRODUCT(--($E8:$AC8=INDIRECT(CW$20):INDIRECT(CW$21)))</f>
        <v>2</v>
      </c>
      <c r="CX8">
        <f ca="1">SUMPRODUCT(--($E8:$AC8=INDIRECT(CX$20):INDIRECT(CX$21)))</f>
        <v>3</v>
      </c>
      <c r="CY8">
        <f ca="1">SUMPRODUCT(--($E8:$AC8=INDIRECT(CY$20):INDIRECT(CY$21)))</f>
        <v>1</v>
      </c>
      <c r="CZ8">
        <f ca="1">SUMPRODUCT(--($E8:$AC8=INDIRECT(CZ$20):INDIRECT(CZ$21)))</f>
        <v>1</v>
      </c>
      <c r="DA8">
        <f ca="1">SUMPRODUCT(--($E8:$AC8=INDIRECT(DA$20):INDIRECT(DA$21)))</f>
        <v>3</v>
      </c>
      <c r="DB8">
        <f ca="1">SUMPRODUCT(--($E8:$AC8=INDIRECT(DB$20):INDIRECT(DB$21)))</f>
        <v>2</v>
      </c>
      <c r="DC8">
        <f ca="1">SUMPRODUCT(--($E8:$AC8=INDIRECT(DC$20):INDIRECT(DC$21)))</f>
        <v>5</v>
      </c>
      <c r="DD8">
        <f ca="1">SUMPRODUCT(--($E8:$AC8=INDIRECT(DD$20):INDIRECT(DD$21)))</f>
        <v>2</v>
      </c>
      <c r="DE8">
        <f ca="1">SUMPRODUCT(--($E8:$AC8=INDIRECT(DE$20):INDIRECT(DE$21)))</f>
        <v>6</v>
      </c>
      <c r="DF8">
        <f ca="1">SUMPRODUCT(--($E8:$AC8=INDIRECT(DF$20):INDIRECT(DF$21)))</f>
        <v>3</v>
      </c>
      <c r="DG8">
        <f ca="1">SUMPRODUCT(--($E8:$AC8=INDIRECT(DG$20):INDIRECT(DG$21)))</f>
        <v>2</v>
      </c>
      <c r="DH8">
        <f ca="1">SUMPRODUCT(--($E8:$AC8=INDIRECT(DH$20):INDIRECT(DH$21)))</f>
        <v>1</v>
      </c>
      <c r="DI8">
        <f ca="1">SUMPRODUCT(--($E8:$AC8=INDIRECT(DI$20):INDIRECT(DI$21)))</f>
        <v>1</v>
      </c>
      <c r="DJ8">
        <f ca="1">SUMPRODUCT(--($E8:$AC8=INDIRECT(DJ$20):INDIRECT(DJ$21)))</f>
        <v>3</v>
      </c>
      <c r="DK8">
        <f ca="1">SUMPRODUCT(--($E8:$AC8=INDIRECT(DK$20):INDIRECT(DK$21)))</f>
        <v>1</v>
      </c>
      <c r="DL8">
        <f ca="1">SUMPRODUCT(--($E8:$AC8=INDIRECT(DL$20):INDIRECT(DL$21)))</f>
        <v>1</v>
      </c>
      <c r="DM8">
        <f ca="1">SUMPRODUCT(--($E8:$AC8=INDIRECT(DM$20):INDIRECT(DM$21)))</f>
        <v>1</v>
      </c>
      <c r="DN8">
        <f ca="1">SUMPRODUCT(--($E8:$AC8=INDIRECT(DN$20):INDIRECT(DN$21)))</f>
        <v>1</v>
      </c>
      <c r="DO8">
        <f ca="1">SUMPRODUCT(--($E8:$AC8=INDIRECT(DO$20):INDIRECT(DO$21)))</f>
        <v>2</v>
      </c>
      <c r="DP8">
        <f ca="1">SUMPRODUCT(--($E8:$AC8=INDIRECT(DP$20):INDIRECT(DP$21)))</f>
        <v>2</v>
      </c>
      <c r="DQ8">
        <f ca="1">SUMPRODUCT(--($E8:$AC8=INDIRECT(DQ$20):INDIRECT(DQ$21)))</f>
        <v>1</v>
      </c>
      <c r="DR8">
        <f ca="1">SUMPRODUCT(--($E8:$AC8=INDIRECT(DR$20):INDIRECT(DR$21)))</f>
        <v>2</v>
      </c>
      <c r="DS8">
        <f ca="1">SUMPRODUCT(--($E8:$AC8=INDIRECT(DS$20):INDIRECT(DS$21)))</f>
        <v>1</v>
      </c>
      <c r="DT8">
        <f ca="1">SUMPRODUCT(--($E8:$AC8=INDIRECT(DT$20):INDIRECT(DT$21)))</f>
        <v>3</v>
      </c>
      <c r="DU8">
        <f ca="1">SUMPRODUCT(--($E8:$AC8=INDIRECT(DU$20):INDIRECT(DU$21)))</f>
        <v>2</v>
      </c>
      <c r="DV8">
        <f ca="1">SUMPRODUCT(--($E8:$AC8=INDIRECT(DV$20):INDIRECT(DV$21)))</f>
        <v>5</v>
      </c>
      <c r="DW8">
        <f ca="1">SUMPRODUCT(--($E8:$AC8=INDIRECT(DW$20):INDIRECT(DW$21)))</f>
        <v>2</v>
      </c>
      <c r="DX8">
        <f ca="1">SUMPRODUCT(--($E8:$AC8=INDIRECT(DX$20):INDIRECT(DX$21)))</f>
        <v>5</v>
      </c>
      <c r="DY8">
        <f ca="1">SUMPRODUCT(--($E8:$AC8=INDIRECT(DY$20):INDIRECT(DY$21)))</f>
        <v>2</v>
      </c>
      <c r="DZ8">
        <f ca="1">SUMPRODUCT(--($E8:$AC8=INDIRECT(DZ$20):INDIRECT(DZ$21)))</f>
        <v>2</v>
      </c>
      <c r="EA8">
        <f ca="1">SUMPRODUCT(--($E8:$AC8=INDIRECT(EA$20):INDIRECT(EA$21)))</f>
        <v>2</v>
      </c>
      <c r="EB8">
        <f ca="1">SUMPRODUCT(--($E8:$AC8=INDIRECT(EB$20):INDIRECT(EB$21)))</f>
        <v>5</v>
      </c>
      <c r="EC8">
        <f ca="1">SUMPRODUCT(--($E8:$AC8=INDIRECT(EC$20):INDIRECT(EC$21)))</f>
        <v>6</v>
      </c>
      <c r="ED8">
        <f ca="1">SUMPRODUCT(--($E8:$AC8=INDIRECT(ED$20):INDIRECT(ED$21)))</f>
        <v>2</v>
      </c>
      <c r="EE8">
        <f ca="1">SUMPRODUCT(--($E8:$AC8=INDIRECT(EE$20):INDIRECT(EE$21)))</f>
        <v>0</v>
      </c>
      <c r="EF8">
        <f ca="1">SUMPRODUCT(--($E8:$AC8=INDIRECT(EF$20):INDIRECT(EF$21)))</f>
        <v>1</v>
      </c>
      <c r="EG8">
        <f ca="1">SUMPRODUCT(--($E8:$AC8=INDIRECT(EG$20):INDIRECT(EG$21)))</f>
        <v>6</v>
      </c>
      <c r="EH8">
        <f ca="1">SUMPRODUCT(--($E8:$AC8=INDIRECT(EH$20):INDIRECT(EH$21)))</f>
        <v>3</v>
      </c>
      <c r="EI8">
        <f ca="1">SUMPRODUCT(--($E8:$AC8=INDIRECT(EI$20):INDIRECT(EI$21)))</f>
        <v>7</v>
      </c>
      <c r="EJ8">
        <f ca="1">SUMPRODUCT(--($E8:$AC8=INDIRECT(EJ$20):INDIRECT(EJ$21)))</f>
        <v>0</v>
      </c>
      <c r="EK8">
        <f ca="1">SUMPRODUCT(--($E8:$AC8=INDIRECT(EK$20):INDIRECT(EK$21)))</f>
        <v>3</v>
      </c>
      <c r="EL8">
        <f ca="1">SUMPRODUCT(--($E8:$AC8=INDIRECT(EL$20):INDIRECT(EL$21)))</f>
        <v>5</v>
      </c>
      <c r="EM8">
        <f ca="1">SUMPRODUCT(--($E8:$AC8=INDIRECT(EM$20):INDIRECT(EM$21)))</f>
        <v>0</v>
      </c>
      <c r="EN8">
        <f ca="1">SUMPRODUCT(--($E8:$AC8=INDIRECT(EN$20):INDIRECT(EN$21)))</f>
        <v>2</v>
      </c>
    </row>
    <row r="9" spans="1:144" x14ac:dyDescent="0.35">
      <c r="A9" t="s">
        <v>17453</v>
      </c>
      <c r="B9" t="s">
        <v>17452</v>
      </c>
      <c r="C9" t="s">
        <v>85</v>
      </c>
      <c r="D9">
        <v>1</v>
      </c>
      <c r="E9" t="s">
        <v>17968</v>
      </c>
      <c r="F9" t="s">
        <v>17967</v>
      </c>
      <c r="G9" t="s">
        <v>17952</v>
      </c>
      <c r="H9" t="s">
        <v>17950</v>
      </c>
      <c r="I9" s="2" t="s">
        <v>17949</v>
      </c>
      <c r="J9" t="s">
        <v>17991</v>
      </c>
      <c r="K9" t="s">
        <v>18103</v>
      </c>
      <c r="L9" t="s">
        <v>18046</v>
      </c>
      <c r="M9" t="s">
        <v>17951</v>
      </c>
      <c r="N9" t="s">
        <v>17948</v>
      </c>
      <c r="O9" t="s">
        <v>17964</v>
      </c>
      <c r="P9" t="s">
        <v>18096</v>
      </c>
      <c r="Q9" t="s">
        <v>18214</v>
      </c>
      <c r="R9" t="s">
        <v>18239</v>
      </c>
      <c r="S9" t="s">
        <v>18127</v>
      </c>
      <c r="T9" t="s">
        <v>18165</v>
      </c>
      <c r="U9" t="s">
        <v>18221</v>
      </c>
      <c r="V9" t="s">
        <v>18319</v>
      </c>
      <c r="W9" t="s">
        <v>18316</v>
      </c>
      <c r="X9" t="s">
        <v>18417</v>
      </c>
      <c r="Y9" t="s">
        <v>18400</v>
      </c>
      <c r="Z9" t="s">
        <v>18343</v>
      </c>
      <c r="AA9" t="s">
        <v>18496</v>
      </c>
      <c r="AB9" t="s">
        <v>18445</v>
      </c>
      <c r="AC9" t="s">
        <v>17947</v>
      </c>
      <c r="AD9">
        <f ca="1">SUMPRODUCT(--($E9:$AC9=INDIRECT(AD$20):INDIRECT(AD$21)))</f>
        <v>1</v>
      </c>
      <c r="AE9">
        <f ca="1">SUMPRODUCT(--($E9:$AC9=INDIRECT(AE$20):INDIRECT(AE$21)))</f>
        <v>2</v>
      </c>
      <c r="AF9">
        <f ca="1">SUMPRODUCT(--($E9:$AC9=INDIRECT(AF$20):INDIRECT(AF$21)))</f>
        <v>1</v>
      </c>
      <c r="AG9">
        <f ca="1">SUMPRODUCT(--($E9:$AC9=INDIRECT(AG$20):INDIRECT(AG$21)))</f>
        <v>1</v>
      </c>
      <c r="AH9">
        <f ca="1">SUMPRODUCT(--($E9:$AC9=INDIRECT(AH$20):INDIRECT(AH$21)))</f>
        <v>3</v>
      </c>
      <c r="AI9">
        <f ca="1">SUMPRODUCT(--($E9:$AC9=INDIRECT(AI$20):INDIRECT(AI$21)))</f>
        <v>2</v>
      </c>
      <c r="AJ9">
        <f ca="1">SUMPRODUCT(--($E9:$AC9=INDIRECT(AJ$20):INDIRECT(AJ$21)))</f>
        <v>1</v>
      </c>
      <c r="AK9">
        <f ca="1">SUMPRODUCT(--($E9:$AC9=INDIRECT(AK$20):INDIRECT(AK$21)))</f>
        <v>0</v>
      </c>
      <c r="AL9">
        <f ca="1">SUMPRODUCT(--($E9:$AC9=INDIRECT(AL$20):INDIRECT(AL$21)))</f>
        <v>1</v>
      </c>
      <c r="AM9">
        <f ca="1">SUMPRODUCT(--($E9:$AC9=INDIRECT(AM$20):INDIRECT(AM$21)))</f>
        <v>4</v>
      </c>
      <c r="AN9">
        <f ca="1">SUMPRODUCT(--($E9:$AC9=INDIRECT(AN$20):INDIRECT(AN$21)))</f>
        <v>0</v>
      </c>
      <c r="AO9">
        <f ca="1">SUMPRODUCT(--($E9:$AC9=INDIRECT(AO$20):INDIRECT(AO$21)))</f>
        <v>1</v>
      </c>
      <c r="AP9">
        <f ca="1">SUMPRODUCT(--($E9:$AC9=INDIRECT(AP$20):INDIRECT(AP$21)))</f>
        <v>0</v>
      </c>
      <c r="AQ9">
        <f ca="1">SUMPRODUCT(--($E9:$AC9=INDIRECT(AQ$20):INDIRECT(AQ$21)))</f>
        <v>2</v>
      </c>
      <c r="AR9">
        <f ca="1">SUMPRODUCT(--($E9:$AC9=INDIRECT(AR$20):INDIRECT(AR$21)))</f>
        <v>2</v>
      </c>
      <c r="AS9">
        <f ca="1">SUMPRODUCT(--($E9:$AC9=INDIRECT(AS$20):INDIRECT(AS$21)))</f>
        <v>0</v>
      </c>
      <c r="AT9">
        <f ca="1">SUMPRODUCT(--($E9:$AC9=INDIRECT(AT$20):INDIRECT(AT$21)))</f>
        <v>1</v>
      </c>
      <c r="AU9">
        <f ca="1">SUMPRODUCT(--($E9:$AC9=INDIRECT(AU$20):INDIRECT(AU$21)))</f>
        <v>0</v>
      </c>
      <c r="AV9">
        <f ca="1">SUMPRODUCT(--($E9:$AC9=INDIRECT(AV$20):INDIRECT(AV$21)))</f>
        <v>0</v>
      </c>
      <c r="AW9">
        <f ca="1">SUMPRODUCT(--($E9:$AC9=INDIRECT(AW$20):INDIRECT(AW$21)))</f>
        <v>1</v>
      </c>
      <c r="AX9">
        <f ca="1">SUMPRODUCT(--($E9:$AC9=INDIRECT(AX$20):INDIRECT(AX$21)))</f>
        <v>0</v>
      </c>
      <c r="AY9">
        <f ca="1">SUMPRODUCT(--($E9:$AC9=INDIRECT(AY$20):INDIRECT(AY$21)))</f>
        <v>0</v>
      </c>
      <c r="AZ9">
        <f ca="1">SUMPRODUCT(--($E9:$AC9=INDIRECT(AZ$20):INDIRECT(AZ$21)))</f>
        <v>0</v>
      </c>
      <c r="BA9">
        <f ca="1">SUMPRODUCT(--($E9:$AC9=INDIRECT(BA$20):INDIRECT(BA$21)))</f>
        <v>0</v>
      </c>
      <c r="BB9">
        <f ca="1">SUMPRODUCT(--($E9:$AC9=INDIRECT(BB$20):INDIRECT(BB$21)))</f>
        <v>1</v>
      </c>
      <c r="BC9">
        <f ca="1">SUMPRODUCT(--($E9:$AC9=INDIRECT(BC$20):INDIRECT(BC$21)))</f>
        <v>2</v>
      </c>
      <c r="BD9">
        <f ca="1">SUMPRODUCT(--($E9:$AC9=INDIRECT(BD$20):INDIRECT(BD$21)))</f>
        <v>0</v>
      </c>
      <c r="BE9">
        <f ca="1">SUMPRODUCT(--($E9:$AC9=INDIRECT(BE$20):INDIRECT(BE$21)))</f>
        <v>2</v>
      </c>
      <c r="BF9">
        <f ca="1">SUMPRODUCT(--($E9:$AC9=INDIRECT(BF$20):INDIRECT(BF$21)))</f>
        <v>1</v>
      </c>
      <c r="BG9">
        <f ca="1">SUMPRODUCT(--($E9:$AC9=INDIRECT(BG$20):INDIRECT(BG$21)))</f>
        <v>0</v>
      </c>
      <c r="BH9">
        <f ca="1">SUMPRODUCT(--($E9:$AC9=INDIRECT(BH$20):INDIRECT(BH$21)))</f>
        <v>3</v>
      </c>
      <c r="BI9">
        <f ca="1">SUMPRODUCT(--($E9:$AC9=INDIRECT(BI$20):INDIRECT(BI$21)))</f>
        <v>1</v>
      </c>
      <c r="BJ9">
        <f ca="1">SUMPRODUCT(--($E9:$AC9=INDIRECT(BJ$20):INDIRECT(BJ$21)))</f>
        <v>2</v>
      </c>
      <c r="BK9">
        <f ca="1">SUMPRODUCT(--($E9:$AC9=INDIRECT(BK$20):INDIRECT(BK$21)))</f>
        <v>2</v>
      </c>
      <c r="BL9">
        <f ca="1">SUMPRODUCT(--($E9:$AC9=INDIRECT(BL$20):INDIRECT(BL$21)))</f>
        <v>0</v>
      </c>
      <c r="BM9">
        <f ca="1">SUMPRODUCT(--($E9:$AC9=INDIRECT(BM$20):INDIRECT(BM$21)))</f>
        <v>6</v>
      </c>
      <c r="BN9">
        <f ca="1">SUMPRODUCT(--($E9:$AC9=INDIRECT(BN$20):INDIRECT(BN$21)))</f>
        <v>1</v>
      </c>
      <c r="BO9">
        <f ca="1">SUMPRODUCT(--($E9:$AC9=INDIRECT(BO$20):INDIRECT(BO$21)))</f>
        <v>6</v>
      </c>
      <c r="BP9">
        <f ca="1">SUMPRODUCT(--($E9:$AC9=INDIRECT(BP$20):INDIRECT(BP$21)))</f>
        <v>5</v>
      </c>
      <c r="BQ9">
        <f ca="1">SUMPRODUCT(--($E9:$AC9=INDIRECT(BQ$20):INDIRECT(BQ$21)))</f>
        <v>1</v>
      </c>
      <c r="BR9">
        <f ca="1">SUMPRODUCT(--($E9:$AC9=INDIRECT(BR$20):INDIRECT(BR$21)))</f>
        <v>1</v>
      </c>
      <c r="BS9">
        <f ca="1">SUMPRODUCT(--($E9:$AC9=INDIRECT(BS$20):INDIRECT(BS$21)))</f>
        <v>1</v>
      </c>
      <c r="BT9">
        <f ca="1">SUMPRODUCT(--($E9:$AC9=INDIRECT(BT$20):INDIRECT(BT$21)))</f>
        <v>0</v>
      </c>
      <c r="BU9">
        <f ca="1">SUMPRODUCT(--($E9:$AC9=INDIRECT(BU$20):INDIRECT(BU$21)))</f>
        <v>1</v>
      </c>
      <c r="BV9">
        <f ca="1">SUMPRODUCT(--($E9:$AC9=INDIRECT(BV$20):INDIRECT(BV$21)))</f>
        <v>4</v>
      </c>
      <c r="BW9">
        <f ca="1">SUMPRODUCT(--($E9:$AC9=INDIRECT(BW$20):INDIRECT(BW$21)))</f>
        <v>1</v>
      </c>
      <c r="BX9">
        <f ca="1">SUMPRODUCT(--($E9:$AC9=INDIRECT(BX$20):INDIRECT(BX$21)))</f>
        <v>1</v>
      </c>
      <c r="BY9">
        <f ca="1">SUMPRODUCT(--($E9:$AC9=INDIRECT(BY$20):INDIRECT(BY$21)))</f>
        <v>1</v>
      </c>
      <c r="BZ9">
        <f ca="1">SUMPRODUCT(--($E9:$AC9=INDIRECT(BZ$20):INDIRECT(BZ$21)))</f>
        <v>0</v>
      </c>
      <c r="CA9">
        <f ca="1">SUMPRODUCT(--($E9:$AC9=INDIRECT(CA$20):INDIRECT(CA$21)))</f>
        <v>1</v>
      </c>
      <c r="CB9">
        <f ca="1">SUMPRODUCT(--($E9:$AC9=INDIRECT(CB$20):INDIRECT(CB$21)))</f>
        <v>1</v>
      </c>
      <c r="CC9">
        <f ca="1">SUMPRODUCT(--($E9:$AC9=INDIRECT(CC$20):INDIRECT(CC$21)))</f>
        <v>3</v>
      </c>
      <c r="CD9">
        <f ca="1">SUMPRODUCT(--($E9:$AC9=INDIRECT(CD$20):INDIRECT(CD$21)))</f>
        <v>0</v>
      </c>
      <c r="CE9">
        <f ca="1">SUMPRODUCT(--($E9:$AC9=INDIRECT(CE$20):INDIRECT(CE$21)))</f>
        <v>3</v>
      </c>
      <c r="CF9">
        <f ca="1">SUMPRODUCT(--($E9:$AC9=INDIRECT(CF$20):INDIRECT(CF$21)))</f>
        <v>7</v>
      </c>
      <c r="CG9">
        <f ca="1">SUMPRODUCT(--($E9:$AC9=INDIRECT(CG$20):INDIRECT(CG$21)))</f>
        <v>5</v>
      </c>
      <c r="CH9">
        <f ca="1">SUMPRODUCT(--($E9:$AC9=INDIRECT(CH$20):INDIRECT(CH$21)))</f>
        <v>1</v>
      </c>
      <c r="CI9">
        <f ca="1">SUMPRODUCT(--($E9:$AC9=INDIRECT(CI$20):INDIRECT(CI$21)))</f>
        <v>1</v>
      </c>
      <c r="CJ9">
        <f ca="1">SUMPRODUCT(--($E9:$AC9=INDIRECT(CJ$20):INDIRECT(CJ$21)))</f>
        <v>4</v>
      </c>
      <c r="CK9">
        <f ca="1">SUMPRODUCT(--($E9:$AC9=INDIRECT(CK$20):INDIRECT(CK$21)))</f>
        <v>0</v>
      </c>
      <c r="CL9">
        <f ca="1">SUMPRODUCT(--($E9:$AC9=INDIRECT(CL$20):INDIRECT(CL$21)))</f>
        <v>2</v>
      </c>
      <c r="CM9">
        <f ca="1">SUMPRODUCT(--($E9:$AC9=INDIRECT(CM$20):INDIRECT(CM$21)))</f>
        <v>0</v>
      </c>
      <c r="CN9">
        <f ca="1">SUMPRODUCT(--($E9:$AC9=INDIRECT(CN$20):INDIRECT(CN$21)))</f>
        <v>1</v>
      </c>
      <c r="CO9">
        <f ca="1">SUMPRODUCT(--($E9:$AC9=INDIRECT(CO$20):INDIRECT(CO$21)))</f>
        <v>2</v>
      </c>
      <c r="CP9">
        <f ca="1">SUMPRODUCT(--($E9:$AC9=INDIRECT(CP$20):INDIRECT(CP$21)))</f>
        <v>1</v>
      </c>
      <c r="CQ9">
        <f ca="1">SUMPRODUCT(--($E9:$AC9=INDIRECT(CQ$20):INDIRECT(CQ$21)))</f>
        <v>2</v>
      </c>
      <c r="CR9">
        <f ca="1">SUMPRODUCT(--($E9:$AC9=INDIRECT(CR$20):INDIRECT(CR$21)))</f>
        <v>0</v>
      </c>
      <c r="CS9">
        <f ca="1">SUMPRODUCT(--($E9:$AC9=INDIRECT(CS$20):INDIRECT(CS$21)))</f>
        <v>0</v>
      </c>
      <c r="CT9">
        <f ca="1">SUMPRODUCT(--($E9:$AC9=INDIRECT(CT$20):INDIRECT(CT$21)))</f>
        <v>0</v>
      </c>
      <c r="CU9">
        <f ca="1">SUMPRODUCT(--($E9:$AC9=INDIRECT(CU$20):INDIRECT(CU$21)))</f>
        <v>4</v>
      </c>
      <c r="CV9">
        <f ca="1">SUMPRODUCT(--($E9:$AC9=INDIRECT(CV$20):INDIRECT(CV$21)))</f>
        <v>2</v>
      </c>
      <c r="CW9">
        <f ca="1">SUMPRODUCT(--($E9:$AC9=INDIRECT(CW$20):INDIRECT(CW$21)))</f>
        <v>1</v>
      </c>
      <c r="CX9">
        <f ca="1">SUMPRODUCT(--($E9:$AC9=INDIRECT(CX$20):INDIRECT(CX$21)))</f>
        <v>2</v>
      </c>
      <c r="CY9">
        <f ca="1">SUMPRODUCT(--($E9:$AC9=INDIRECT(CY$20):INDIRECT(CY$21)))</f>
        <v>0</v>
      </c>
      <c r="CZ9">
        <f ca="1">SUMPRODUCT(--($E9:$AC9=INDIRECT(CZ$20):INDIRECT(CZ$21)))</f>
        <v>0</v>
      </c>
      <c r="DA9">
        <f ca="1">SUMPRODUCT(--($E9:$AC9=INDIRECT(DA$20):INDIRECT(DA$21)))</f>
        <v>1</v>
      </c>
      <c r="DB9">
        <f ca="1">SUMPRODUCT(--($E9:$AC9=INDIRECT(DB$20):INDIRECT(DB$21)))</f>
        <v>1</v>
      </c>
      <c r="DC9">
        <f ca="1">SUMPRODUCT(--($E9:$AC9=INDIRECT(DC$20):INDIRECT(DC$21)))</f>
        <v>1</v>
      </c>
      <c r="DD9">
        <f ca="1">SUMPRODUCT(--($E9:$AC9=INDIRECT(DD$20):INDIRECT(DD$21)))</f>
        <v>2</v>
      </c>
      <c r="DE9">
        <f ca="1">SUMPRODUCT(--($E9:$AC9=INDIRECT(DE$20):INDIRECT(DE$21)))</f>
        <v>3</v>
      </c>
      <c r="DF9">
        <f ca="1">SUMPRODUCT(--($E9:$AC9=INDIRECT(DF$20):INDIRECT(DF$21)))</f>
        <v>1</v>
      </c>
      <c r="DG9">
        <f ca="1">SUMPRODUCT(--($E9:$AC9=INDIRECT(DG$20):INDIRECT(DG$21)))</f>
        <v>1</v>
      </c>
      <c r="DH9">
        <f ca="1">SUMPRODUCT(--($E9:$AC9=INDIRECT(DH$20):INDIRECT(DH$21)))</f>
        <v>1</v>
      </c>
      <c r="DI9">
        <f ca="1">SUMPRODUCT(--($E9:$AC9=INDIRECT(DI$20):INDIRECT(DI$21)))</f>
        <v>0</v>
      </c>
      <c r="DJ9">
        <f ca="1">SUMPRODUCT(--($E9:$AC9=INDIRECT(DJ$20):INDIRECT(DJ$21)))</f>
        <v>4</v>
      </c>
      <c r="DK9">
        <f ca="1">SUMPRODUCT(--($E9:$AC9=INDIRECT(DK$20):INDIRECT(DK$21)))</f>
        <v>1</v>
      </c>
      <c r="DL9">
        <f ca="1">SUMPRODUCT(--($E9:$AC9=INDIRECT(DL$20):INDIRECT(DL$21)))</f>
        <v>0</v>
      </c>
      <c r="DM9">
        <f ca="1">SUMPRODUCT(--($E9:$AC9=INDIRECT(DM$20):INDIRECT(DM$21)))</f>
        <v>0</v>
      </c>
      <c r="DN9">
        <f ca="1">SUMPRODUCT(--($E9:$AC9=INDIRECT(DN$20):INDIRECT(DN$21)))</f>
        <v>5</v>
      </c>
      <c r="DO9">
        <f ca="1">SUMPRODUCT(--($E9:$AC9=INDIRECT(DO$20):INDIRECT(DO$21)))</f>
        <v>2</v>
      </c>
      <c r="DP9">
        <f ca="1">SUMPRODUCT(--($E9:$AC9=INDIRECT(DP$20):INDIRECT(DP$21)))</f>
        <v>1</v>
      </c>
      <c r="DQ9">
        <f ca="1">SUMPRODUCT(--($E9:$AC9=INDIRECT(DQ$20):INDIRECT(DQ$21)))</f>
        <v>1</v>
      </c>
      <c r="DR9">
        <f ca="1">SUMPRODUCT(--($E9:$AC9=INDIRECT(DR$20):INDIRECT(DR$21)))</f>
        <v>2</v>
      </c>
      <c r="DS9">
        <f ca="1">SUMPRODUCT(--($E9:$AC9=INDIRECT(DS$20):INDIRECT(DS$21)))</f>
        <v>1</v>
      </c>
      <c r="DT9">
        <f ca="1">SUMPRODUCT(--($E9:$AC9=INDIRECT(DT$20):INDIRECT(DT$21)))</f>
        <v>2</v>
      </c>
      <c r="DU9">
        <f ca="1">SUMPRODUCT(--($E9:$AC9=INDIRECT(DU$20):INDIRECT(DU$21)))</f>
        <v>0</v>
      </c>
      <c r="DV9">
        <f ca="1">SUMPRODUCT(--($E9:$AC9=INDIRECT(DV$20):INDIRECT(DV$21)))</f>
        <v>2</v>
      </c>
      <c r="DW9">
        <f ca="1">SUMPRODUCT(--($E9:$AC9=INDIRECT(DW$20):INDIRECT(DW$21)))</f>
        <v>0</v>
      </c>
      <c r="DX9">
        <f ca="1">SUMPRODUCT(--($E9:$AC9=INDIRECT(DX$20):INDIRECT(DX$21)))</f>
        <v>4</v>
      </c>
      <c r="DY9">
        <f ca="1">SUMPRODUCT(--($E9:$AC9=INDIRECT(DY$20):INDIRECT(DY$21)))</f>
        <v>1</v>
      </c>
      <c r="DZ9">
        <f ca="1">SUMPRODUCT(--($E9:$AC9=INDIRECT(DZ$20):INDIRECT(DZ$21)))</f>
        <v>1</v>
      </c>
      <c r="EA9">
        <f ca="1">SUMPRODUCT(--($E9:$AC9=INDIRECT(EA$20):INDIRECT(EA$21)))</f>
        <v>1</v>
      </c>
      <c r="EB9">
        <f ca="1">SUMPRODUCT(--($E9:$AC9=INDIRECT(EB$20):INDIRECT(EB$21)))</f>
        <v>4</v>
      </c>
      <c r="EC9">
        <f ca="1">SUMPRODUCT(--($E9:$AC9=INDIRECT(EC$20):INDIRECT(EC$21)))</f>
        <v>6</v>
      </c>
      <c r="ED9">
        <f ca="1">SUMPRODUCT(--($E9:$AC9=INDIRECT(ED$20):INDIRECT(ED$21)))</f>
        <v>3</v>
      </c>
      <c r="EE9">
        <f ca="1">SUMPRODUCT(--($E9:$AC9=INDIRECT(EE$20):INDIRECT(EE$21)))</f>
        <v>0</v>
      </c>
      <c r="EF9">
        <f ca="1">SUMPRODUCT(--($E9:$AC9=INDIRECT(EF$20):INDIRECT(EF$21)))</f>
        <v>0</v>
      </c>
      <c r="EG9">
        <f ca="1">SUMPRODUCT(--($E9:$AC9=INDIRECT(EG$20):INDIRECT(EG$21)))</f>
        <v>2</v>
      </c>
      <c r="EH9">
        <f ca="1">SUMPRODUCT(--($E9:$AC9=INDIRECT(EH$20):INDIRECT(EH$21)))</f>
        <v>1</v>
      </c>
      <c r="EI9">
        <f ca="1">SUMPRODUCT(--($E9:$AC9=INDIRECT(EI$20):INDIRECT(EI$21)))</f>
        <v>4</v>
      </c>
      <c r="EJ9">
        <f ca="1">SUMPRODUCT(--($E9:$AC9=INDIRECT(EJ$20):INDIRECT(EJ$21)))</f>
        <v>1</v>
      </c>
      <c r="EK9">
        <f ca="1">SUMPRODUCT(--($E9:$AC9=INDIRECT(EK$20):INDIRECT(EK$21)))</f>
        <v>3</v>
      </c>
      <c r="EL9">
        <f ca="1">SUMPRODUCT(--($E9:$AC9=INDIRECT(EL$20):INDIRECT(EL$21)))</f>
        <v>4</v>
      </c>
      <c r="EM9">
        <f ca="1">SUMPRODUCT(--($E9:$AC9=INDIRECT(EM$20):INDIRECT(EM$21)))</f>
        <v>0</v>
      </c>
      <c r="EN9">
        <f ca="1">SUMPRODUCT(--($E9:$AC9=INDIRECT(EN$20):INDIRECT(EN$21)))</f>
        <v>3</v>
      </c>
    </row>
    <row r="10" spans="1:144" x14ac:dyDescent="0.35">
      <c r="A10" t="s">
        <v>17561</v>
      </c>
      <c r="B10" t="s">
        <v>15887</v>
      </c>
      <c r="C10" t="s">
        <v>85</v>
      </c>
      <c r="D10">
        <v>1</v>
      </c>
      <c r="E10" t="s">
        <v>17967</v>
      </c>
      <c r="F10" s="2" t="s">
        <v>17950</v>
      </c>
      <c r="G10" t="s">
        <v>17978</v>
      </c>
      <c r="H10" t="s">
        <v>17949</v>
      </c>
      <c r="I10" t="s">
        <v>17955</v>
      </c>
      <c r="J10" t="s">
        <v>17951</v>
      </c>
      <c r="K10" t="s">
        <v>17948</v>
      </c>
      <c r="L10" t="s">
        <v>17964</v>
      </c>
      <c r="M10" t="s">
        <v>17956</v>
      </c>
      <c r="N10" t="s">
        <v>18100</v>
      </c>
      <c r="O10" t="s">
        <v>18177</v>
      </c>
      <c r="P10" t="s">
        <v>18173</v>
      </c>
      <c r="Q10" t="s">
        <v>18215</v>
      </c>
      <c r="R10" t="s">
        <v>18213</v>
      </c>
      <c r="S10" t="s">
        <v>18269</v>
      </c>
      <c r="T10" t="s">
        <v>18222</v>
      </c>
      <c r="U10" t="s">
        <v>18298</v>
      </c>
      <c r="V10" t="s">
        <v>17961</v>
      </c>
      <c r="W10" t="s">
        <v>18316</v>
      </c>
      <c r="X10" t="s">
        <v>18212</v>
      </c>
      <c r="Y10" t="s">
        <v>18442</v>
      </c>
      <c r="Z10" t="s">
        <v>18477</v>
      </c>
      <c r="AA10" t="s">
        <v>18406</v>
      </c>
      <c r="AB10" t="s">
        <v>18509</v>
      </c>
      <c r="AC10" t="s">
        <v>17947</v>
      </c>
      <c r="AD10">
        <f ca="1">SUMPRODUCT(--($E10:$AC10=INDIRECT(AD$20):INDIRECT(AD$21)))</f>
        <v>2</v>
      </c>
      <c r="AE10">
        <f ca="1">SUMPRODUCT(--($E10:$AC10=INDIRECT(AE$20):INDIRECT(AE$21)))</f>
        <v>1</v>
      </c>
      <c r="AF10">
        <f ca="1">SUMPRODUCT(--($E10:$AC10=INDIRECT(AF$20):INDIRECT(AF$21)))</f>
        <v>1</v>
      </c>
      <c r="AG10">
        <f ca="1">SUMPRODUCT(--($E10:$AC10=INDIRECT(AG$20):INDIRECT(AG$21)))</f>
        <v>3</v>
      </c>
      <c r="AH10">
        <f ca="1">SUMPRODUCT(--($E10:$AC10=INDIRECT(AH$20):INDIRECT(AH$21)))</f>
        <v>1</v>
      </c>
      <c r="AI10">
        <f ca="1">SUMPRODUCT(--($E10:$AC10=INDIRECT(AI$20):INDIRECT(AI$21)))</f>
        <v>1</v>
      </c>
      <c r="AJ10">
        <f ca="1">SUMPRODUCT(--($E10:$AC10=INDIRECT(AJ$20):INDIRECT(AJ$21)))</f>
        <v>4</v>
      </c>
      <c r="AK10">
        <f ca="1">SUMPRODUCT(--($E10:$AC10=INDIRECT(AK$20):INDIRECT(AK$21)))</f>
        <v>4</v>
      </c>
      <c r="AL10">
        <f ca="1">SUMPRODUCT(--($E10:$AC10=INDIRECT(AL$20):INDIRECT(AL$21)))</f>
        <v>2</v>
      </c>
      <c r="AM10">
        <f ca="1">SUMPRODUCT(--($E10:$AC10=INDIRECT(AM$20):INDIRECT(AM$21)))</f>
        <v>0</v>
      </c>
      <c r="AN10">
        <f ca="1">SUMPRODUCT(--($E10:$AC10=INDIRECT(AN$20):INDIRECT(AN$21)))</f>
        <v>4</v>
      </c>
      <c r="AO10">
        <f ca="1">SUMPRODUCT(--($E10:$AC10=INDIRECT(AO$20):INDIRECT(AO$21)))</f>
        <v>2</v>
      </c>
      <c r="AP10">
        <f ca="1">SUMPRODUCT(--($E10:$AC10=INDIRECT(AP$20):INDIRECT(AP$21)))</f>
        <v>2</v>
      </c>
      <c r="AQ10">
        <f ca="1">SUMPRODUCT(--($E10:$AC10=INDIRECT(AQ$20):INDIRECT(AQ$21)))</f>
        <v>3</v>
      </c>
      <c r="AR10">
        <f ca="1">SUMPRODUCT(--($E10:$AC10=INDIRECT(AR$20):INDIRECT(AR$21)))</f>
        <v>1</v>
      </c>
      <c r="AS10">
        <f ca="1">SUMPRODUCT(--($E10:$AC10=INDIRECT(AS$20):INDIRECT(AS$21)))</f>
        <v>1</v>
      </c>
      <c r="AT10">
        <f ca="1">SUMPRODUCT(--($E10:$AC10=INDIRECT(AT$20):INDIRECT(AT$21)))</f>
        <v>1</v>
      </c>
      <c r="AU10">
        <f ca="1">SUMPRODUCT(--($E10:$AC10=INDIRECT(AU$20):INDIRECT(AU$21)))</f>
        <v>4</v>
      </c>
      <c r="AV10">
        <f ca="1">SUMPRODUCT(--($E10:$AC10=INDIRECT(AV$20):INDIRECT(AV$21)))</f>
        <v>0</v>
      </c>
      <c r="AW10">
        <f ca="1">SUMPRODUCT(--($E10:$AC10=INDIRECT(AW$20):INDIRECT(AW$21)))</f>
        <v>1</v>
      </c>
      <c r="AX10">
        <f ca="1">SUMPRODUCT(--($E10:$AC10=INDIRECT(AX$20):INDIRECT(AX$21)))</f>
        <v>2</v>
      </c>
      <c r="AY10">
        <f ca="1">SUMPRODUCT(--($E10:$AC10=INDIRECT(AY$20):INDIRECT(AY$21)))</f>
        <v>0</v>
      </c>
      <c r="AZ10">
        <f ca="1">SUMPRODUCT(--($E10:$AC10=INDIRECT(AZ$20):INDIRECT(AZ$21)))</f>
        <v>1</v>
      </c>
      <c r="BA10">
        <f ca="1">SUMPRODUCT(--($E10:$AC10=INDIRECT(BA$20):INDIRECT(BA$21)))</f>
        <v>2</v>
      </c>
      <c r="BB10">
        <f ca="1">SUMPRODUCT(--($E10:$AC10=INDIRECT(BB$20):INDIRECT(BB$21)))</f>
        <v>1</v>
      </c>
      <c r="BC10">
        <f ca="1">SUMPRODUCT(--($E10:$AC10=INDIRECT(BC$20):INDIRECT(BC$21)))</f>
        <v>2</v>
      </c>
      <c r="BD10">
        <f ca="1">SUMPRODUCT(--($E10:$AC10=INDIRECT(BD$20):INDIRECT(BD$21)))</f>
        <v>2</v>
      </c>
      <c r="BE10">
        <f ca="1">SUMPRODUCT(--($E10:$AC10=INDIRECT(BE$20):INDIRECT(BE$21)))</f>
        <v>1</v>
      </c>
      <c r="BF10">
        <f ca="1">SUMPRODUCT(--($E10:$AC10=INDIRECT(BF$20):INDIRECT(BF$21)))</f>
        <v>1</v>
      </c>
      <c r="BG10">
        <f ca="1">SUMPRODUCT(--($E10:$AC10=INDIRECT(BG$20):INDIRECT(BG$21)))</f>
        <v>7</v>
      </c>
      <c r="BH10">
        <f ca="1">SUMPRODUCT(--($E10:$AC10=INDIRECT(BH$20):INDIRECT(BH$21)))</f>
        <v>2</v>
      </c>
      <c r="BI10">
        <f ca="1">SUMPRODUCT(--($E10:$AC10=INDIRECT(BI$20):INDIRECT(BI$21)))</f>
        <v>0</v>
      </c>
      <c r="BJ10">
        <f ca="1">SUMPRODUCT(--($E10:$AC10=INDIRECT(BJ$20):INDIRECT(BJ$21)))</f>
        <v>3</v>
      </c>
      <c r="BK10">
        <f ca="1">SUMPRODUCT(--($E10:$AC10=INDIRECT(BK$20):INDIRECT(BK$21)))</f>
        <v>1</v>
      </c>
      <c r="BL10">
        <f ca="1">SUMPRODUCT(--($E10:$AC10=INDIRECT(BL$20):INDIRECT(BL$21)))</f>
        <v>3</v>
      </c>
      <c r="BM10">
        <f ca="1">SUMPRODUCT(--($E10:$AC10=INDIRECT(BM$20):INDIRECT(BM$21)))</f>
        <v>1</v>
      </c>
      <c r="BN10">
        <f ca="1">SUMPRODUCT(--($E10:$AC10=INDIRECT(BN$20):INDIRECT(BN$21)))</f>
        <v>3</v>
      </c>
      <c r="BO10">
        <f ca="1">SUMPRODUCT(--($E10:$AC10=INDIRECT(BO$20):INDIRECT(BO$21)))</f>
        <v>1</v>
      </c>
      <c r="BP10">
        <f ca="1">SUMPRODUCT(--($E10:$AC10=INDIRECT(BP$20):INDIRECT(BP$21)))</f>
        <v>2</v>
      </c>
      <c r="BQ10">
        <f ca="1">SUMPRODUCT(--($E10:$AC10=INDIRECT(BQ$20):INDIRECT(BQ$21)))</f>
        <v>1</v>
      </c>
      <c r="BR10">
        <f ca="1">SUMPRODUCT(--($E10:$AC10=INDIRECT(BR$20):INDIRECT(BR$21)))</f>
        <v>4</v>
      </c>
      <c r="BS10">
        <f ca="1">SUMPRODUCT(--($E10:$AC10=INDIRECT(BS$20):INDIRECT(BS$21)))</f>
        <v>2</v>
      </c>
      <c r="BT10">
        <f ca="1">SUMPRODUCT(--($E10:$AC10=INDIRECT(BT$20):INDIRECT(BT$21)))</f>
        <v>1</v>
      </c>
      <c r="BU10">
        <f ca="1">SUMPRODUCT(--($E10:$AC10=INDIRECT(BU$20):INDIRECT(BU$21)))</f>
        <v>3</v>
      </c>
      <c r="BV10">
        <f ca="1">SUMPRODUCT(--($E10:$AC10=INDIRECT(BV$20):INDIRECT(BV$21)))</f>
        <v>2</v>
      </c>
      <c r="BW10">
        <f ca="1">SUMPRODUCT(--($E10:$AC10=INDIRECT(BW$20):INDIRECT(BW$21)))</f>
        <v>1</v>
      </c>
      <c r="BX10">
        <f ca="1">SUMPRODUCT(--($E10:$AC10=INDIRECT(BX$20):INDIRECT(BX$21)))</f>
        <v>1</v>
      </c>
      <c r="BY10">
        <f ca="1">SUMPRODUCT(--($E10:$AC10=INDIRECT(BY$20):INDIRECT(BY$21)))</f>
        <v>1</v>
      </c>
      <c r="BZ10">
        <f ca="1">SUMPRODUCT(--($E10:$AC10=INDIRECT(BZ$20):INDIRECT(BZ$21)))</f>
        <v>2</v>
      </c>
      <c r="CA10">
        <f ca="1">SUMPRODUCT(--($E10:$AC10=INDIRECT(CA$20):INDIRECT(CA$21)))</f>
        <v>0</v>
      </c>
      <c r="CB10">
        <f ca="1">SUMPRODUCT(--($E10:$AC10=INDIRECT(CB$20):INDIRECT(CB$21)))</f>
        <v>5</v>
      </c>
      <c r="CC10">
        <f ca="1">SUMPRODUCT(--($E10:$AC10=INDIRECT(CC$20):INDIRECT(CC$21)))</f>
        <v>2</v>
      </c>
      <c r="CD10">
        <f ca="1">SUMPRODUCT(--($E10:$AC10=INDIRECT(CD$20):INDIRECT(CD$21)))</f>
        <v>2</v>
      </c>
      <c r="CE10">
        <f ca="1">SUMPRODUCT(--($E10:$AC10=INDIRECT(CE$20):INDIRECT(CE$21)))</f>
        <v>0</v>
      </c>
      <c r="CF10">
        <f ca="1">SUMPRODUCT(--($E10:$AC10=INDIRECT(CF$20):INDIRECT(CF$21)))</f>
        <v>1</v>
      </c>
      <c r="CG10">
        <f ca="1">SUMPRODUCT(--($E10:$AC10=INDIRECT(CG$20):INDIRECT(CG$21)))</f>
        <v>2</v>
      </c>
      <c r="CH10">
        <f ca="1">SUMPRODUCT(--($E10:$AC10=INDIRECT(CH$20):INDIRECT(CH$21)))</f>
        <v>3</v>
      </c>
      <c r="CI10">
        <f ca="1">SUMPRODUCT(--($E10:$AC10=INDIRECT(CI$20):INDIRECT(CI$21)))</f>
        <v>2</v>
      </c>
      <c r="CJ10">
        <f ca="1">SUMPRODUCT(--($E10:$AC10=INDIRECT(CJ$20):INDIRECT(CJ$21)))</f>
        <v>0</v>
      </c>
      <c r="CK10">
        <f ca="1">SUMPRODUCT(--($E10:$AC10=INDIRECT(CK$20):INDIRECT(CK$21)))</f>
        <v>1</v>
      </c>
      <c r="CL10">
        <f ca="1">SUMPRODUCT(--($E10:$AC10=INDIRECT(CL$20):INDIRECT(CL$21)))</f>
        <v>1</v>
      </c>
      <c r="CM10">
        <f ca="1">SUMPRODUCT(--($E10:$AC10=INDIRECT(CM$20):INDIRECT(CM$21)))</f>
        <v>2</v>
      </c>
      <c r="CN10">
        <f ca="1">SUMPRODUCT(--($E10:$AC10=INDIRECT(CN$20):INDIRECT(CN$21)))</f>
        <v>0</v>
      </c>
      <c r="CO10">
        <f ca="1">SUMPRODUCT(--($E10:$AC10=INDIRECT(CO$20):INDIRECT(CO$21)))</f>
        <v>1</v>
      </c>
      <c r="CP10">
        <f ca="1">SUMPRODUCT(--($E10:$AC10=INDIRECT(CP$20):INDIRECT(CP$21)))</f>
        <v>4</v>
      </c>
      <c r="CQ10">
        <f ca="1">SUMPRODUCT(--($E10:$AC10=INDIRECT(CQ$20):INDIRECT(CQ$21)))</f>
        <v>2</v>
      </c>
      <c r="CR10">
        <f ca="1">SUMPRODUCT(--($E10:$AC10=INDIRECT(CR$20):INDIRECT(CR$21)))</f>
        <v>0</v>
      </c>
      <c r="CS10">
        <f ca="1">SUMPRODUCT(--($E10:$AC10=INDIRECT(CS$20):INDIRECT(CS$21)))</f>
        <v>4</v>
      </c>
      <c r="CT10">
        <f ca="1">SUMPRODUCT(--($E10:$AC10=INDIRECT(CT$20):INDIRECT(CT$21)))</f>
        <v>2</v>
      </c>
      <c r="CU10">
        <f ca="1">SUMPRODUCT(--($E10:$AC10=INDIRECT(CU$20):INDIRECT(CU$21)))</f>
        <v>1</v>
      </c>
      <c r="CV10">
        <f ca="1">SUMPRODUCT(--($E10:$AC10=INDIRECT(CV$20):INDIRECT(CV$21)))</f>
        <v>1</v>
      </c>
      <c r="CW10">
        <f ca="1">SUMPRODUCT(--($E10:$AC10=INDIRECT(CW$20):INDIRECT(CW$21)))</f>
        <v>3</v>
      </c>
      <c r="CX10">
        <f ca="1">SUMPRODUCT(--($E10:$AC10=INDIRECT(CX$20):INDIRECT(CX$21)))</f>
        <v>3</v>
      </c>
      <c r="CY10">
        <f ca="1">SUMPRODUCT(--($E10:$AC10=INDIRECT(CY$20):INDIRECT(CY$21)))</f>
        <v>2</v>
      </c>
      <c r="CZ10">
        <f ca="1">SUMPRODUCT(--($E10:$AC10=INDIRECT(CZ$20):INDIRECT(CZ$21)))</f>
        <v>3</v>
      </c>
      <c r="DA10">
        <f ca="1">SUMPRODUCT(--($E10:$AC10=INDIRECT(DA$20):INDIRECT(DA$21)))</f>
        <v>2</v>
      </c>
      <c r="DB10">
        <f ca="1">SUMPRODUCT(--($E10:$AC10=INDIRECT(DB$20):INDIRECT(DB$21)))</f>
        <v>0</v>
      </c>
      <c r="DC10">
        <f ca="1">SUMPRODUCT(--($E10:$AC10=INDIRECT(DC$20):INDIRECT(DC$21)))</f>
        <v>0</v>
      </c>
      <c r="DD10">
        <f ca="1">SUMPRODUCT(--($E10:$AC10=INDIRECT(DD$20):INDIRECT(DD$21)))</f>
        <v>3</v>
      </c>
      <c r="DE10">
        <f ca="1">SUMPRODUCT(--($E10:$AC10=INDIRECT(DE$20):INDIRECT(DE$21)))</f>
        <v>3</v>
      </c>
      <c r="DF10">
        <f ca="1">SUMPRODUCT(--($E10:$AC10=INDIRECT(DF$20):INDIRECT(DF$21)))</f>
        <v>3</v>
      </c>
      <c r="DG10">
        <f ca="1">SUMPRODUCT(--($E10:$AC10=INDIRECT(DG$20):INDIRECT(DG$21)))</f>
        <v>3</v>
      </c>
      <c r="DH10">
        <f ca="1">SUMPRODUCT(--($E10:$AC10=INDIRECT(DH$20):INDIRECT(DH$21)))</f>
        <v>2</v>
      </c>
      <c r="DI10">
        <f ca="1">SUMPRODUCT(--($E10:$AC10=INDIRECT(DI$20):INDIRECT(DI$21)))</f>
        <v>1</v>
      </c>
      <c r="DJ10">
        <f ca="1">SUMPRODUCT(--($E10:$AC10=INDIRECT(DJ$20):INDIRECT(DJ$21)))</f>
        <v>1</v>
      </c>
      <c r="DK10">
        <f ca="1">SUMPRODUCT(--($E10:$AC10=INDIRECT(DK$20):INDIRECT(DK$21)))</f>
        <v>5</v>
      </c>
      <c r="DL10">
        <f ca="1">SUMPRODUCT(--($E10:$AC10=INDIRECT(DL$20):INDIRECT(DL$21)))</f>
        <v>3</v>
      </c>
      <c r="DM10">
        <f ca="1">SUMPRODUCT(--($E10:$AC10=INDIRECT(DM$20):INDIRECT(DM$21)))</f>
        <v>3</v>
      </c>
      <c r="DN10">
        <f ca="1">SUMPRODUCT(--($E10:$AC10=INDIRECT(DN$20):INDIRECT(DN$21)))</f>
        <v>1</v>
      </c>
      <c r="DO10">
        <f ca="1">SUMPRODUCT(--($E10:$AC10=INDIRECT(DO$20):INDIRECT(DO$21)))</f>
        <v>4</v>
      </c>
      <c r="DP10">
        <f ca="1">SUMPRODUCT(--($E10:$AC10=INDIRECT(DP$20):INDIRECT(DP$21)))</f>
        <v>1</v>
      </c>
      <c r="DQ10">
        <f ca="1">SUMPRODUCT(--($E10:$AC10=INDIRECT(DQ$20):INDIRECT(DQ$21)))</f>
        <v>0</v>
      </c>
      <c r="DR10">
        <f ca="1">SUMPRODUCT(--($E10:$AC10=INDIRECT(DR$20):INDIRECT(DR$21)))</f>
        <v>3</v>
      </c>
      <c r="DS10">
        <f ca="1">SUMPRODUCT(--($E10:$AC10=INDIRECT(DS$20):INDIRECT(DS$21)))</f>
        <v>1</v>
      </c>
      <c r="DT10">
        <f ca="1">SUMPRODUCT(--($E10:$AC10=INDIRECT(DT$20):INDIRECT(DT$21)))</f>
        <v>0</v>
      </c>
      <c r="DU10">
        <f ca="1">SUMPRODUCT(--($E10:$AC10=INDIRECT(DU$20):INDIRECT(DU$21)))</f>
        <v>4</v>
      </c>
      <c r="DV10">
        <f ca="1">SUMPRODUCT(--($E10:$AC10=INDIRECT(DV$20):INDIRECT(DV$21)))</f>
        <v>2</v>
      </c>
      <c r="DW10">
        <f ca="1">SUMPRODUCT(--($E10:$AC10=INDIRECT(DW$20):INDIRECT(DW$21)))</f>
        <v>0</v>
      </c>
      <c r="DX10">
        <f ca="1">SUMPRODUCT(--($E10:$AC10=INDIRECT(DX$20):INDIRECT(DX$21)))</f>
        <v>0</v>
      </c>
      <c r="DY10">
        <f ca="1">SUMPRODUCT(--($E10:$AC10=INDIRECT(DY$20):INDIRECT(DY$21)))</f>
        <v>5</v>
      </c>
      <c r="DZ10">
        <f ca="1">SUMPRODUCT(--($E10:$AC10=INDIRECT(DZ$20):INDIRECT(DZ$21)))</f>
        <v>0</v>
      </c>
      <c r="EA10">
        <f ca="1">SUMPRODUCT(--($E10:$AC10=INDIRECT(EA$20):INDIRECT(EA$21)))</f>
        <v>1</v>
      </c>
      <c r="EB10">
        <f ca="1">SUMPRODUCT(--($E10:$AC10=INDIRECT(EB$20):INDIRECT(EB$21)))</f>
        <v>3</v>
      </c>
      <c r="EC10">
        <f ca="1">SUMPRODUCT(--($E10:$AC10=INDIRECT(EC$20):INDIRECT(EC$21)))</f>
        <v>2</v>
      </c>
      <c r="ED10">
        <f ca="1">SUMPRODUCT(--($E10:$AC10=INDIRECT(ED$20):INDIRECT(ED$21)))</f>
        <v>1</v>
      </c>
      <c r="EE10">
        <f ca="1">SUMPRODUCT(--($E10:$AC10=INDIRECT(EE$20):INDIRECT(EE$21)))</f>
        <v>1</v>
      </c>
      <c r="EF10">
        <f ca="1">SUMPRODUCT(--($E10:$AC10=INDIRECT(EF$20):INDIRECT(EF$21)))</f>
        <v>1</v>
      </c>
      <c r="EG10">
        <f ca="1">SUMPRODUCT(--($E10:$AC10=INDIRECT(EG$20):INDIRECT(EG$21)))</f>
        <v>1</v>
      </c>
      <c r="EH10">
        <f ca="1">SUMPRODUCT(--($E10:$AC10=INDIRECT(EH$20):INDIRECT(EH$21)))</f>
        <v>1</v>
      </c>
      <c r="EI10">
        <f ca="1">SUMPRODUCT(--($E10:$AC10=INDIRECT(EI$20):INDIRECT(EI$21)))</f>
        <v>1</v>
      </c>
      <c r="EJ10">
        <f ca="1">SUMPRODUCT(--($E10:$AC10=INDIRECT(EJ$20):INDIRECT(EJ$21)))</f>
        <v>0</v>
      </c>
      <c r="EK10">
        <f ca="1">SUMPRODUCT(--($E10:$AC10=INDIRECT(EK$20):INDIRECT(EK$21)))</f>
        <v>1</v>
      </c>
      <c r="EL10">
        <f ca="1">SUMPRODUCT(--($E10:$AC10=INDIRECT(EL$20):INDIRECT(EL$21)))</f>
        <v>2</v>
      </c>
      <c r="EM10">
        <f ca="1">SUMPRODUCT(--($E10:$AC10=INDIRECT(EM$20):INDIRECT(EM$21)))</f>
        <v>1</v>
      </c>
      <c r="EN10">
        <f ca="1">SUMPRODUCT(--($E10:$AC10=INDIRECT(EN$20):INDIRECT(EN$21)))</f>
        <v>1</v>
      </c>
    </row>
    <row r="11" spans="1:144" x14ac:dyDescent="0.35">
      <c r="A11" t="s">
        <v>17631</v>
      </c>
      <c r="B11" t="s">
        <v>17629</v>
      </c>
      <c r="C11" t="s">
        <v>85</v>
      </c>
      <c r="D11">
        <v>1</v>
      </c>
      <c r="E11" t="s">
        <v>17950</v>
      </c>
      <c r="F11" t="s">
        <v>17949</v>
      </c>
      <c r="G11" t="s">
        <v>18005</v>
      </c>
      <c r="H11" t="s">
        <v>18039</v>
      </c>
      <c r="I11" t="s">
        <v>18069</v>
      </c>
      <c r="J11" t="s">
        <v>18050</v>
      </c>
      <c r="K11" t="s">
        <v>17955</v>
      </c>
      <c r="L11" t="s">
        <v>18143</v>
      </c>
      <c r="M11" t="s">
        <v>17951</v>
      </c>
      <c r="N11" t="s">
        <v>18034</v>
      </c>
      <c r="O11" s="2" t="s">
        <v>17965</v>
      </c>
      <c r="P11" t="s">
        <v>18196</v>
      </c>
      <c r="Q11" t="s">
        <v>18130</v>
      </c>
      <c r="R11" t="s">
        <v>18240</v>
      </c>
      <c r="S11" t="s">
        <v>18183</v>
      </c>
      <c r="T11" t="s">
        <v>17957</v>
      </c>
      <c r="U11" t="s">
        <v>18315</v>
      </c>
      <c r="V11" t="s">
        <v>18347</v>
      </c>
      <c r="W11" t="s">
        <v>18316</v>
      </c>
      <c r="X11" t="s">
        <v>17946</v>
      </c>
      <c r="Y11" t="s">
        <v>18294</v>
      </c>
      <c r="Z11" t="s">
        <v>18406</v>
      </c>
      <c r="AA11" t="s">
        <v>18497</v>
      </c>
      <c r="AB11" t="s">
        <v>18518</v>
      </c>
      <c r="AC11" t="s">
        <v>17947</v>
      </c>
      <c r="AD11">
        <f ca="1">SUMPRODUCT(--($E11:$AC11=INDIRECT(AD$20):INDIRECT(AD$21)))</f>
        <v>1</v>
      </c>
      <c r="AE11">
        <f ca="1">SUMPRODUCT(--($E11:$AC11=INDIRECT(AE$20):INDIRECT(AE$21)))</f>
        <v>1</v>
      </c>
      <c r="AF11">
        <f ca="1">SUMPRODUCT(--($E11:$AC11=INDIRECT(AF$20):INDIRECT(AF$21)))</f>
        <v>0</v>
      </c>
      <c r="AG11">
        <f ca="1">SUMPRODUCT(--($E11:$AC11=INDIRECT(AG$20):INDIRECT(AG$21)))</f>
        <v>1</v>
      </c>
      <c r="AH11">
        <f ca="1">SUMPRODUCT(--($E11:$AC11=INDIRECT(AH$20):INDIRECT(AH$21)))</f>
        <v>1</v>
      </c>
      <c r="AI11">
        <f ca="1">SUMPRODUCT(--($E11:$AC11=INDIRECT(AI$20):INDIRECT(AI$21)))</f>
        <v>2</v>
      </c>
      <c r="AJ11">
        <f ca="1">SUMPRODUCT(--($E11:$AC11=INDIRECT(AJ$20):INDIRECT(AJ$21)))</f>
        <v>2</v>
      </c>
      <c r="AK11">
        <f ca="1">SUMPRODUCT(--($E11:$AC11=INDIRECT(AK$20):INDIRECT(AK$21)))</f>
        <v>1</v>
      </c>
      <c r="AL11">
        <f ca="1">SUMPRODUCT(--($E11:$AC11=INDIRECT(AL$20):INDIRECT(AL$21)))</f>
        <v>0</v>
      </c>
      <c r="AM11">
        <f ca="1">SUMPRODUCT(--($E11:$AC11=INDIRECT(AM$20):INDIRECT(AM$21)))</f>
        <v>1</v>
      </c>
      <c r="AN11">
        <f ca="1">SUMPRODUCT(--($E11:$AC11=INDIRECT(AN$20):INDIRECT(AN$21)))</f>
        <v>3</v>
      </c>
      <c r="AO11">
        <f ca="1">SUMPRODUCT(--($E11:$AC11=INDIRECT(AO$20):INDIRECT(AO$21)))</f>
        <v>2</v>
      </c>
      <c r="AP11">
        <f ca="1">SUMPRODUCT(--($E11:$AC11=INDIRECT(AP$20):INDIRECT(AP$21)))</f>
        <v>0</v>
      </c>
      <c r="AQ11">
        <f ca="1">SUMPRODUCT(--($E11:$AC11=INDIRECT(AQ$20):INDIRECT(AQ$21)))</f>
        <v>1</v>
      </c>
      <c r="AR11">
        <f ca="1">SUMPRODUCT(--($E11:$AC11=INDIRECT(AR$20):INDIRECT(AR$21)))</f>
        <v>1</v>
      </c>
      <c r="AS11">
        <f ca="1">SUMPRODUCT(--($E11:$AC11=INDIRECT(AS$20):INDIRECT(AS$21)))</f>
        <v>1</v>
      </c>
      <c r="AT11">
        <f ca="1">SUMPRODUCT(--($E11:$AC11=INDIRECT(AT$20):INDIRECT(AT$21)))</f>
        <v>0</v>
      </c>
      <c r="AU11">
        <f ca="1">SUMPRODUCT(--($E11:$AC11=INDIRECT(AU$20):INDIRECT(AU$21)))</f>
        <v>0</v>
      </c>
      <c r="AV11">
        <f ca="1">SUMPRODUCT(--($E11:$AC11=INDIRECT(AV$20):INDIRECT(AV$21)))</f>
        <v>2</v>
      </c>
      <c r="AW11">
        <f ca="1">SUMPRODUCT(--($E11:$AC11=INDIRECT(AW$20):INDIRECT(AW$21)))</f>
        <v>0</v>
      </c>
      <c r="AX11">
        <f ca="1">SUMPRODUCT(--($E11:$AC11=INDIRECT(AX$20):INDIRECT(AX$21)))</f>
        <v>1</v>
      </c>
      <c r="AY11">
        <f ca="1">SUMPRODUCT(--($E11:$AC11=INDIRECT(AY$20):INDIRECT(AY$21)))</f>
        <v>0</v>
      </c>
      <c r="AZ11">
        <f ca="1">SUMPRODUCT(--($E11:$AC11=INDIRECT(AZ$20):INDIRECT(AZ$21)))</f>
        <v>2</v>
      </c>
      <c r="BA11">
        <f ca="1">SUMPRODUCT(--($E11:$AC11=INDIRECT(BA$20):INDIRECT(BA$21)))</f>
        <v>0</v>
      </c>
      <c r="BB11">
        <f ca="1">SUMPRODUCT(--($E11:$AC11=INDIRECT(BB$20):INDIRECT(BB$21)))</f>
        <v>2</v>
      </c>
      <c r="BC11">
        <f ca="1">SUMPRODUCT(--($E11:$AC11=INDIRECT(BC$20):INDIRECT(BC$21)))</f>
        <v>2</v>
      </c>
      <c r="BD11">
        <f ca="1">SUMPRODUCT(--($E11:$AC11=INDIRECT(BD$20):INDIRECT(BD$21)))</f>
        <v>1</v>
      </c>
      <c r="BE11">
        <f ca="1">SUMPRODUCT(--($E11:$AC11=INDIRECT(BE$20):INDIRECT(BE$21)))</f>
        <v>1</v>
      </c>
      <c r="BF11">
        <f ca="1">SUMPRODUCT(--($E11:$AC11=INDIRECT(BF$20):INDIRECT(BF$21)))</f>
        <v>0</v>
      </c>
      <c r="BG11">
        <f ca="1">SUMPRODUCT(--($E11:$AC11=INDIRECT(BG$20):INDIRECT(BG$21)))</f>
        <v>0</v>
      </c>
      <c r="BH11">
        <f ca="1">SUMPRODUCT(--($E11:$AC11=INDIRECT(BH$20):INDIRECT(BH$21)))</f>
        <v>2</v>
      </c>
      <c r="BI11">
        <f ca="1">SUMPRODUCT(--($E11:$AC11=INDIRECT(BI$20):INDIRECT(BI$21)))</f>
        <v>1</v>
      </c>
      <c r="BJ11">
        <f ca="1">SUMPRODUCT(--($E11:$AC11=INDIRECT(BJ$20):INDIRECT(BJ$21)))</f>
        <v>0</v>
      </c>
      <c r="BK11">
        <f ca="1">SUMPRODUCT(--($E11:$AC11=INDIRECT(BK$20):INDIRECT(BK$21)))</f>
        <v>0</v>
      </c>
      <c r="BL11">
        <f ca="1">SUMPRODUCT(--($E11:$AC11=INDIRECT(BL$20):INDIRECT(BL$21)))</f>
        <v>1</v>
      </c>
      <c r="BM11">
        <f ca="1">SUMPRODUCT(--($E11:$AC11=INDIRECT(BM$20):INDIRECT(BM$21)))</f>
        <v>2</v>
      </c>
      <c r="BN11">
        <f ca="1">SUMPRODUCT(--($E11:$AC11=INDIRECT(BN$20):INDIRECT(BN$21)))</f>
        <v>0</v>
      </c>
      <c r="BO11">
        <f ca="1">SUMPRODUCT(--($E11:$AC11=INDIRECT(BO$20):INDIRECT(BO$21)))</f>
        <v>2</v>
      </c>
      <c r="BP11">
        <f ca="1">SUMPRODUCT(--($E11:$AC11=INDIRECT(BP$20):INDIRECT(BP$21)))</f>
        <v>1</v>
      </c>
      <c r="BQ11">
        <f ca="1">SUMPRODUCT(--($E11:$AC11=INDIRECT(BQ$20):INDIRECT(BQ$21)))</f>
        <v>0</v>
      </c>
      <c r="BR11">
        <f ca="1">SUMPRODUCT(--($E11:$AC11=INDIRECT(BR$20):INDIRECT(BR$21)))</f>
        <v>0</v>
      </c>
      <c r="BS11">
        <f ca="1">SUMPRODUCT(--($E11:$AC11=INDIRECT(BS$20):INDIRECT(BS$21)))</f>
        <v>1</v>
      </c>
      <c r="BT11">
        <f ca="1">SUMPRODUCT(--($E11:$AC11=INDIRECT(BT$20):INDIRECT(BT$21)))</f>
        <v>1</v>
      </c>
      <c r="BU11">
        <f ca="1">SUMPRODUCT(--($E11:$AC11=INDIRECT(BU$20):INDIRECT(BU$21)))</f>
        <v>2</v>
      </c>
      <c r="BV11">
        <f ca="1">SUMPRODUCT(--($E11:$AC11=INDIRECT(BV$20):INDIRECT(BV$21)))</f>
        <v>4</v>
      </c>
      <c r="BW11">
        <f ca="1">SUMPRODUCT(--($E11:$AC11=INDIRECT(BW$20):INDIRECT(BW$21)))</f>
        <v>4</v>
      </c>
      <c r="BX11">
        <f ca="1">SUMPRODUCT(--($E11:$AC11=INDIRECT(BX$20):INDIRECT(BX$21)))</f>
        <v>1</v>
      </c>
      <c r="BY11">
        <f ca="1">SUMPRODUCT(--($E11:$AC11=INDIRECT(BY$20):INDIRECT(BY$21)))</f>
        <v>1</v>
      </c>
      <c r="BZ11">
        <f ca="1">SUMPRODUCT(--($E11:$AC11=INDIRECT(BZ$20):INDIRECT(BZ$21)))</f>
        <v>0</v>
      </c>
      <c r="CA11">
        <f ca="1">SUMPRODUCT(--($E11:$AC11=INDIRECT(CA$20):INDIRECT(CA$21)))</f>
        <v>0</v>
      </c>
      <c r="CB11">
        <f ca="1">SUMPRODUCT(--($E11:$AC11=INDIRECT(CB$20):INDIRECT(CB$21)))</f>
        <v>1</v>
      </c>
      <c r="CC11">
        <f ca="1">SUMPRODUCT(--($E11:$AC11=INDIRECT(CC$20):INDIRECT(CC$21)))</f>
        <v>0</v>
      </c>
      <c r="CD11">
        <f ca="1">SUMPRODUCT(--($E11:$AC11=INDIRECT(CD$20):INDIRECT(CD$21)))</f>
        <v>2</v>
      </c>
      <c r="CE11">
        <f ca="1">SUMPRODUCT(--($E11:$AC11=INDIRECT(CE$20):INDIRECT(CE$21)))</f>
        <v>0</v>
      </c>
      <c r="CF11">
        <f ca="1">SUMPRODUCT(--($E11:$AC11=INDIRECT(CF$20):INDIRECT(CF$21)))</f>
        <v>2</v>
      </c>
      <c r="CG11">
        <f ca="1">SUMPRODUCT(--($E11:$AC11=INDIRECT(CG$20):INDIRECT(CG$21)))</f>
        <v>2</v>
      </c>
      <c r="CH11">
        <f ca="1">SUMPRODUCT(--($E11:$AC11=INDIRECT(CH$20):INDIRECT(CH$21)))</f>
        <v>1</v>
      </c>
      <c r="CI11">
        <f ca="1">SUMPRODUCT(--($E11:$AC11=INDIRECT(CI$20):INDIRECT(CI$21)))</f>
        <v>0</v>
      </c>
      <c r="CJ11">
        <f ca="1">SUMPRODUCT(--($E11:$AC11=INDIRECT(CJ$20):INDIRECT(CJ$21)))</f>
        <v>0</v>
      </c>
      <c r="CK11">
        <f ca="1">SUMPRODUCT(--($E11:$AC11=INDIRECT(CK$20):INDIRECT(CK$21)))</f>
        <v>2</v>
      </c>
      <c r="CL11">
        <f ca="1">SUMPRODUCT(--($E11:$AC11=INDIRECT(CL$20):INDIRECT(CL$21)))</f>
        <v>0</v>
      </c>
      <c r="CM11">
        <f ca="1">SUMPRODUCT(--($E11:$AC11=INDIRECT(CM$20):INDIRECT(CM$21)))</f>
        <v>1</v>
      </c>
      <c r="CN11">
        <f ca="1">SUMPRODUCT(--($E11:$AC11=INDIRECT(CN$20):INDIRECT(CN$21)))</f>
        <v>3</v>
      </c>
      <c r="CO11">
        <f ca="1">SUMPRODUCT(--($E11:$AC11=INDIRECT(CO$20):INDIRECT(CO$21)))</f>
        <v>0</v>
      </c>
      <c r="CP11">
        <f ca="1">SUMPRODUCT(--($E11:$AC11=INDIRECT(CP$20):INDIRECT(CP$21)))</f>
        <v>1</v>
      </c>
      <c r="CQ11">
        <f ca="1">SUMPRODUCT(--($E11:$AC11=INDIRECT(CQ$20):INDIRECT(CQ$21)))</f>
        <v>2</v>
      </c>
      <c r="CR11">
        <f ca="1">SUMPRODUCT(--($E11:$AC11=INDIRECT(CR$20):INDIRECT(CR$21)))</f>
        <v>2</v>
      </c>
      <c r="CS11">
        <f ca="1">SUMPRODUCT(--($E11:$AC11=INDIRECT(CS$20):INDIRECT(CS$21)))</f>
        <v>0</v>
      </c>
      <c r="CT11">
        <f ca="1">SUMPRODUCT(--($E11:$AC11=INDIRECT(CT$20):INDIRECT(CT$21)))</f>
        <v>0</v>
      </c>
      <c r="CU11">
        <f ca="1">SUMPRODUCT(--($E11:$AC11=INDIRECT(CU$20):INDIRECT(CU$21)))</f>
        <v>4</v>
      </c>
      <c r="CV11">
        <f ca="1">SUMPRODUCT(--($E11:$AC11=INDIRECT(CV$20):INDIRECT(CV$21)))</f>
        <v>1</v>
      </c>
      <c r="CW11">
        <f ca="1">SUMPRODUCT(--($E11:$AC11=INDIRECT(CW$20):INDIRECT(CW$21)))</f>
        <v>0</v>
      </c>
      <c r="CX11">
        <f ca="1">SUMPRODUCT(--($E11:$AC11=INDIRECT(CX$20):INDIRECT(CX$21)))</f>
        <v>3</v>
      </c>
      <c r="CY11">
        <f ca="1">SUMPRODUCT(--($E11:$AC11=INDIRECT(CY$20):INDIRECT(CY$21)))</f>
        <v>0</v>
      </c>
      <c r="CZ11">
        <f ca="1">SUMPRODUCT(--($E11:$AC11=INDIRECT(CZ$20):INDIRECT(CZ$21)))</f>
        <v>2</v>
      </c>
      <c r="DA11">
        <f ca="1">SUMPRODUCT(--($E11:$AC11=INDIRECT(DA$20):INDIRECT(DA$21)))</f>
        <v>3</v>
      </c>
      <c r="DB11">
        <f ca="1">SUMPRODUCT(--($E11:$AC11=INDIRECT(DB$20):INDIRECT(DB$21)))</f>
        <v>0</v>
      </c>
      <c r="DC11">
        <f ca="1">SUMPRODUCT(--($E11:$AC11=INDIRECT(DC$20):INDIRECT(DC$21)))</f>
        <v>1</v>
      </c>
      <c r="DD11">
        <f ca="1">SUMPRODUCT(--($E11:$AC11=INDIRECT(DD$20):INDIRECT(DD$21)))</f>
        <v>4</v>
      </c>
      <c r="DE11">
        <f ca="1">SUMPRODUCT(--($E11:$AC11=INDIRECT(DE$20):INDIRECT(DE$21)))</f>
        <v>1</v>
      </c>
      <c r="DF11">
        <f ca="1">SUMPRODUCT(--($E11:$AC11=INDIRECT(DF$20):INDIRECT(DF$21)))</f>
        <v>0</v>
      </c>
      <c r="DG11">
        <f ca="1">SUMPRODUCT(--($E11:$AC11=INDIRECT(DG$20):INDIRECT(DG$21)))</f>
        <v>1</v>
      </c>
      <c r="DH11">
        <f ca="1">SUMPRODUCT(--($E11:$AC11=INDIRECT(DH$20):INDIRECT(DH$21)))</f>
        <v>3</v>
      </c>
      <c r="DI11">
        <f ca="1">SUMPRODUCT(--($E11:$AC11=INDIRECT(DI$20):INDIRECT(DI$21)))</f>
        <v>1</v>
      </c>
      <c r="DJ11">
        <f ca="1">SUMPRODUCT(--($E11:$AC11=INDIRECT(DJ$20):INDIRECT(DJ$21)))</f>
        <v>1</v>
      </c>
      <c r="DK11">
        <f ca="1">SUMPRODUCT(--($E11:$AC11=INDIRECT(DK$20):INDIRECT(DK$21)))</f>
        <v>1</v>
      </c>
      <c r="DL11">
        <f ca="1">SUMPRODUCT(--($E11:$AC11=INDIRECT(DL$20):INDIRECT(DL$21)))</f>
        <v>0</v>
      </c>
      <c r="DM11">
        <f ca="1">SUMPRODUCT(--($E11:$AC11=INDIRECT(DM$20):INDIRECT(DM$21)))</f>
        <v>0</v>
      </c>
      <c r="DN11">
        <f ca="1">SUMPRODUCT(--($E11:$AC11=INDIRECT(DN$20):INDIRECT(DN$21)))</f>
        <v>1</v>
      </c>
      <c r="DO11">
        <f ca="1">SUMPRODUCT(--($E11:$AC11=INDIRECT(DO$20):INDIRECT(DO$21)))</f>
        <v>0</v>
      </c>
      <c r="DP11">
        <f ca="1">SUMPRODUCT(--($E11:$AC11=INDIRECT(DP$20):INDIRECT(DP$21)))</f>
        <v>1</v>
      </c>
      <c r="DQ11">
        <f ca="1">SUMPRODUCT(--($E11:$AC11=INDIRECT(DQ$20):INDIRECT(DQ$21)))</f>
        <v>1</v>
      </c>
      <c r="DR11">
        <f ca="1">SUMPRODUCT(--($E11:$AC11=INDIRECT(DR$20):INDIRECT(DR$21)))</f>
        <v>1</v>
      </c>
      <c r="DS11">
        <f ca="1">SUMPRODUCT(--($E11:$AC11=INDIRECT(DS$20):INDIRECT(DS$21)))</f>
        <v>3</v>
      </c>
      <c r="DT11">
        <f ca="1">SUMPRODUCT(--($E11:$AC11=INDIRECT(DT$20):INDIRECT(DT$21)))</f>
        <v>0</v>
      </c>
      <c r="DU11">
        <f ca="1">SUMPRODUCT(--($E11:$AC11=INDIRECT(DU$20):INDIRECT(DU$21)))</f>
        <v>1</v>
      </c>
      <c r="DV11">
        <f ca="1">SUMPRODUCT(--($E11:$AC11=INDIRECT(DV$20):INDIRECT(DV$21)))</f>
        <v>1</v>
      </c>
      <c r="DW11">
        <f ca="1">SUMPRODUCT(--($E11:$AC11=INDIRECT(DW$20):INDIRECT(DW$21)))</f>
        <v>1</v>
      </c>
      <c r="DX11">
        <f ca="1">SUMPRODUCT(--($E11:$AC11=INDIRECT(DX$20):INDIRECT(DX$21)))</f>
        <v>3</v>
      </c>
      <c r="DY11">
        <f ca="1">SUMPRODUCT(--($E11:$AC11=INDIRECT(DY$20):INDIRECT(DY$21)))</f>
        <v>2</v>
      </c>
      <c r="DZ11">
        <f ca="1">SUMPRODUCT(--($E11:$AC11=INDIRECT(DZ$20):INDIRECT(DZ$21)))</f>
        <v>1</v>
      </c>
      <c r="EA11">
        <f ca="1">SUMPRODUCT(--($E11:$AC11=INDIRECT(EA$20):INDIRECT(EA$21)))</f>
        <v>1</v>
      </c>
      <c r="EB11">
        <f ca="1">SUMPRODUCT(--($E11:$AC11=INDIRECT(EB$20):INDIRECT(EB$21)))</f>
        <v>2</v>
      </c>
      <c r="EC11">
        <f ca="1">SUMPRODUCT(--($E11:$AC11=INDIRECT(EC$20):INDIRECT(EC$21)))</f>
        <v>2</v>
      </c>
      <c r="ED11">
        <f ca="1">SUMPRODUCT(--($E11:$AC11=INDIRECT(ED$20):INDIRECT(ED$21)))</f>
        <v>1</v>
      </c>
      <c r="EE11">
        <f ca="1">SUMPRODUCT(--($E11:$AC11=INDIRECT(EE$20):INDIRECT(EE$21)))</f>
        <v>1</v>
      </c>
      <c r="EF11">
        <f ca="1">SUMPRODUCT(--($E11:$AC11=INDIRECT(EF$20):INDIRECT(EF$21)))</f>
        <v>1</v>
      </c>
      <c r="EG11">
        <f ca="1">SUMPRODUCT(--($E11:$AC11=INDIRECT(EG$20):INDIRECT(EG$21)))</f>
        <v>3</v>
      </c>
      <c r="EH11">
        <f ca="1">SUMPRODUCT(--($E11:$AC11=INDIRECT(EH$20):INDIRECT(EH$21)))</f>
        <v>0</v>
      </c>
      <c r="EI11">
        <f ca="1">SUMPRODUCT(--($E11:$AC11=INDIRECT(EI$20):INDIRECT(EI$21)))</f>
        <v>1</v>
      </c>
      <c r="EJ11">
        <f ca="1">SUMPRODUCT(--($E11:$AC11=INDIRECT(EJ$20):INDIRECT(EJ$21)))</f>
        <v>2</v>
      </c>
      <c r="EK11">
        <f ca="1">SUMPRODUCT(--($E11:$AC11=INDIRECT(EK$20):INDIRECT(EK$21)))</f>
        <v>1</v>
      </c>
      <c r="EL11">
        <f ca="1">SUMPRODUCT(--($E11:$AC11=INDIRECT(EL$20):INDIRECT(EL$21)))</f>
        <v>3</v>
      </c>
      <c r="EM11">
        <f ca="1">SUMPRODUCT(--($E11:$AC11=INDIRECT(EM$20):INDIRECT(EM$21)))</f>
        <v>0</v>
      </c>
      <c r="EN11">
        <f ca="1">SUMPRODUCT(--($E11:$AC11=INDIRECT(EN$20):INDIRECT(EN$21)))</f>
        <v>3</v>
      </c>
    </row>
    <row r="12" spans="1:144" x14ac:dyDescent="0.35">
      <c r="A12" t="s">
        <v>17554</v>
      </c>
      <c r="B12" t="s">
        <v>6331</v>
      </c>
      <c r="C12" t="s">
        <v>85</v>
      </c>
      <c r="D12">
        <v>1</v>
      </c>
      <c r="E12" t="s">
        <v>17952</v>
      </c>
      <c r="F12" s="2" t="s">
        <v>17950</v>
      </c>
      <c r="G12" t="s">
        <v>17949</v>
      </c>
      <c r="H12" t="s">
        <v>17955</v>
      </c>
      <c r="I12" t="s">
        <v>17951</v>
      </c>
      <c r="J12" t="s">
        <v>17948</v>
      </c>
      <c r="K12" t="s">
        <v>17964</v>
      </c>
      <c r="L12" t="s">
        <v>17965</v>
      </c>
      <c r="M12" t="s">
        <v>17960</v>
      </c>
      <c r="N12" t="s">
        <v>18130</v>
      </c>
      <c r="O12" t="s">
        <v>18178</v>
      </c>
      <c r="P12" t="s">
        <v>18197</v>
      </c>
      <c r="Q12" t="s">
        <v>18213</v>
      </c>
      <c r="R12" t="s">
        <v>18222</v>
      </c>
      <c r="S12" t="s">
        <v>17961</v>
      </c>
      <c r="T12" t="s">
        <v>18264</v>
      </c>
      <c r="U12" t="s">
        <v>18316</v>
      </c>
      <c r="V12" t="s">
        <v>17946</v>
      </c>
      <c r="W12" t="s">
        <v>18387</v>
      </c>
      <c r="X12" t="s">
        <v>18418</v>
      </c>
      <c r="Y12" t="s">
        <v>18427</v>
      </c>
      <c r="Z12" t="s">
        <v>18479</v>
      </c>
      <c r="AA12" t="s">
        <v>18445</v>
      </c>
      <c r="AB12" t="s">
        <v>18451</v>
      </c>
      <c r="AC12" t="s">
        <v>17947</v>
      </c>
      <c r="AD12">
        <f ca="1">SUMPRODUCT(--($E12:$AC12=INDIRECT(AD$20):INDIRECT(AD$21)))</f>
        <v>1</v>
      </c>
      <c r="AE12">
        <f ca="1">SUMPRODUCT(--($E12:$AC12=INDIRECT(AE$20):INDIRECT(AE$21)))</f>
        <v>1</v>
      </c>
      <c r="AF12">
        <f ca="1">SUMPRODUCT(--($E12:$AC12=INDIRECT(AF$20):INDIRECT(AF$21)))</f>
        <v>2</v>
      </c>
      <c r="AG12">
        <f ca="1">SUMPRODUCT(--($E12:$AC12=INDIRECT(AG$20):INDIRECT(AG$21)))</f>
        <v>1</v>
      </c>
      <c r="AH12">
        <f ca="1">SUMPRODUCT(--($E12:$AC12=INDIRECT(AH$20):INDIRECT(AH$21)))</f>
        <v>1</v>
      </c>
      <c r="AI12">
        <f ca="1">SUMPRODUCT(--($E12:$AC12=INDIRECT(AI$20):INDIRECT(AI$21)))</f>
        <v>0</v>
      </c>
      <c r="AJ12">
        <f ca="1">SUMPRODUCT(--($E12:$AC12=INDIRECT(AJ$20):INDIRECT(AJ$21)))</f>
        <v>2</v>
      </c>
      <c r="AK12">
        <f ca="1">SUMPRODUCT(--($E12:$AC12=INDIRECT(AK$20):INDIRECT(AK$21)))</f>
        <v>1</v>
      </c>
      <c r="AL12">
        <f ca="1">SUMPRODUCT(--($E12:$AC12=INDIRECT(AL$20):INDIRECT(AL$21)))</f>
        <v>3</v>
      </c>
      <c r="AM12">
        <f ca="1">SUMPRODUCT(--($E12:$AC12=INDIRECT(AM$20):INDIRECT(AM$21)))</f>
        <v>0</v>
      </c>
      <c r="AN12">
        <f ca="1">SUMPRODUCT(--($E12:$AC12=INDIRECT(AN$20):INDIRECT(AN$21)))</f>
        <v>0</v>
      </c>
      <c r="AO12">
        <f ca="1">SUMPRODUCT(--($E12:$AC12=INDIRECT(AO$20):INDIRECT(AO$21)))</f>
        <v>2</v>
      </c>
      <c r="AP12">
        <f ca="1">SUMPRODUCT(--($E12:$AC12=INDIRECT(AP$20):INDIRECT(AP$21)))</f>
        <v>2</v>
      </c>
      <c r="AQ12">
        <f ca="1">SUMPRODUCT(--($E12:$AC12=INDIRECT(AQ$20):INDIRECT(AQ$21)))</f>
        <v>1</v>
      </c>
      <c r="AR12">
        <f ca="1">SUMPRODUCT(--($E12:$AC12=INDIRECT(AR$20):INDIRECT(AR$21)))</f>
        <v>2</v>
      </c>
      <c r="AS12">
        <f ca="1">SUMPRODUCT(--($E12:$AC12=INDIRECT(AS$20):INDIRECT(AS$21)))</f>
        <v>4</v>
      </c>
      <c r="AT12">
        <f ca="1">SUMPRODUCT(--($E12:$AC12=INDIRECT(AT$20):INDIRECT(AT$21)))</f>
        <v>1</v>
      </c>
      <c r="AU12">
        <f ca="1">SUMPRODUCT(--($E12:$AC12=INDIRECT(AU$20):INDIRECT(AU$21)))</f>
        <v>1</v>
      </c>
      <c r="AV12">
        <f ca="1">SUMPRODUCT(--($E12:$AC12=INDIRECT(AV$20):INDIRECT(AV$21)))</f>
        <v>0</v>
      </c>
      <c r="AW12">
        <f ca="1">SUMPRODUCT(--($E12:$AC12=INDIRECT(AW$20):INDIRECT(AW$21)))</f>
        <v>0</v>
      </c>
      <c r="AX12">
        <f ca="1">SUMPRODUCT(--($E12:$AC12=INDIRECT(AX$20):INDIRECT(AX$21)))</f>
        <v>1</v>
      </c>
      <c r="AY12">
        <f ca="1">SUMPRODUCT(--($E12:$AC12=INDIRECT(AY$20):INDIRECT(AY$21)))</f>
        <v>0</v>
      </c>
      <c r="AZ12">
        <f ca="1">SUMPRODUCT(--($E12:$AC12=INDIRECT(AZ$20):INDIRECT(AZ$21)))</f>
        <v>2</v>
      </c>
      <c r="BA12">
        <f ca="1">SUMPRODUCT(--($E12:$AC12=INDIRECT(BA$20):INDIRECT(BA$21)))</f>
        <v>2</v>
      </c>
      <c r="BB12">
        <f ca="1">SUMPRODUCT(--($E12:$AC12=INDIRECT(BB$20):INDIRECT(BB$21)))</f>
        <v>0</v>
      </c>
      <c r="BC12">
        <f ca="1">SUMPRODUCT(--($E12:$AC12=INDIRECT(BC$20):INDIRECT(BC$21)))</f>
        <v>4</v>
      </c>
      <c r="BD12">
        <f ca="1">SUMPRODUCT(--($E12:$AC12=INDIRECT(BD$20):INDIRECT(BD$21)))</f>
        <v>5</v>
      </c>
      <c r="BE12">
        <f ca="1">SUMPRODUCT(--($E12:$AC12=INDIRECT(BE$20):INDIRECT(BE$21)))</f>
        <v>1</v>
      </c>
      <c r="BF12">
        <f ca="1">SUMPRODUCT(--($E12:$AC12=INDIRECT(BF$20):INDIRECT(BF$21)))</f>
        <v>0</v>
      </c>
      <c r="BG12">
        <f ca="1">SUMPRODUCT(--($E12:$AC12=INDIRECT(BG$20):INDIRECT(BG$21)))</f>
        <v>1</v>
      </c>
      <c r="BH12">
        <f ca="1">SUMPRODUCT(--($E12:$AC12=INDIRECT(BH$20):INDIRECT(BH$21)))</f>
        <v>1</v>
      </c>
      <c r="BI12">
        <f ca="1">SUMPRODUCT(--($E12:$AC12=INDIRECT(BI$20):INDIRECT(BI$21)))</f>
        <v>0</v>
      </c>
      <c r="BJ12">
        <f ca="1">SUMPRODUCT(--($E12:$AC12=INDIRECT(BJ$20):INDIRECT(BJ$21)))</f>
        <v>1</v>
      </c>
      <c r="BK12">
        <f ca="1">SUMPRODUCT(--($E12:$AC12=INDIRECT(BK$20):INDIRECT(BK$21)))</f>
        <v>1</v>
      </c>
      <c r="BL12">
        <f ca="1">SUMPRODUCT(--($E12:$AC12=INDIRECT(BL$20):INDIRECT(BL$21)))</f>
        <v>0</v>
      </c>
      <c r="BM12">
        <f ca="1">SUMPRODUCT(--($E12:$AC12=INDIRECT(BM$20):INDIRECT(BM$21)))</f>
        <v>0</v>
      </c>
      <c r="BN12">
        <f ca="1">SUMPRODUCT(--($E12:$AC12=INDIRECT(BN$20):INDIRECT(BN$21)))</f>
        <v>1</v>
      </c>
      <c r="BO12">
        <f ca="1">SUMPRODUCT(--($E12:$AC12=INDIRECT(BO$20):INDIRECT(BO$21)))</f>
        <v>0</v>
      </c>
      <c r="BP12">
        <f ca="1">SUMPRODUCT(--($E12:$AC12=INDIRECT(BP$20):INDIRECT(BP$21)))</f>
        <v>1</v>
      </c>
      <c r="BQ12">
        <f ca="1">SUMPRODUCT(--($E12:$AC12=INDIRECT(BQ$20):INDIRECT(BQ$21)))</f>
        <v>2</v>
      </c>
      <c r="BR12">
        <f ca="1">SUMPRODUCT(--($E12:$AC12=INDIRECT(BR$20):INDIRECT(BR$21)))</f>
        <v>5</v>
      </c>
      <c r="BS12">
        <f ca="1">SUMPRODUCT(--($E12:$AC12=INDIRECT(BS$20):INDIRECT(BS$21)))</f>
        <v>3</v>
      </c>
      <c r="BT12">
        <f ca="1">SUMPRODUCT(--($E12:$AC12=INDIRECT(BT$20):INDIRECT(BT$21)))</f>
        <v>0</v>
      </c>
      <c r="BU12">
        <f ca="1">SUMPRODUCT(--($E12:$AC12=INDIRECT(BU$20):INDIRECT(BU$21)))</f>
        <v>3</v>
      </c>
      <c r="BV12">
        <f ca="1">SUMPRODUCT(--($E12:$AC12=INDIRECT(BV$20):INDIRECT(BV$21)))</f>
        <v>2</v>
      </c>
      <c r="BW12">
        <f ca="1">SUMPRODUCT(--($E12:$AC12=INDIRECT(BW$20):INDIRECT(BW$21)))</f>
        <v>2</v>
      </c>
      <c r="BX12">
        <f ca="1">SUMPRODUCT(--($E12:$AC12=INDIRECT(BX$20):INDIRECT(BX$21)))</f>
        <v>1</v>
      </c>
      <c r="BY12">
        <f ca="1">SUMPRODUCT(--($E12:$AC12=INDIRECT(BY$20):INDIRECT(BY$21)))</f>
        <v>1</v>
      </c>
      <c r="BZ12">
        <f ca="1">SUMPRODUCT(--($E12:$AC12=INDIRECT(BZ$20):INDIRECT(BZ$21)))</f>
        <v>2</v>
      </c>
      <c r="CA12">
        <f ca="1">SUMPRODUCT(--($E12:$AC12=INDIRECT(CA$20):INDIRECT(CA$21)))</f>
        <v>0</v>
      </c>
      <c r="CB12">
        <f ca="1">SUMPRODUCT(--($E12:$AC12=INDIRECT(CB$20):INDIRECT(CB$21)))</f>
        <v>4</v>
      </c>
      <c r="CC12">
        <f ca="1">SUMPRODUCT(--($E12:$AC12=INDIRECT(CC$20):INDIRECT(CC$21)))</f>
        <v>1</v>
      </c>
      <c r="CD12">
        <f ca="1">SUMPRODUCT(--($E12:$AC12=INDIRECT(CD$20):INDIRECT(CD$21)))</f>
        <v>1</v>
      </c>
      <c r="CE12">
        <f ca="1">SUMPRODUCT(--($E12:$AC12=INDIRECT(CE$20):INDIRECT(CE$21)))</f>
        <v>0</v>
      </c>
      <c r="CF12">
        <f ca="1">SUMPRODUCT(--($E12:$AC12=INDIRECT(CF$20):INDIRECT(CF$21)))</f>
        <v>1</v>
      </c>
      <c r="CG12">
        <f ca="1">SUMPRODUCT(--($E12:$AC12=INDIRECT(CG$20):INDIRECT(CG$21)))</f>
        <v>1</v>
      </c>
      <c r="CH12">
        <f ca="1">SUMPRODUCT(--($E12:$AC12=INDIRECT(CH$20):INDIRECT(CH$21)))</f>
        <v>1</v>
      </c>
      <c r="CI12">
        <f ca="1">SUMPRODUCT(--($E12:$AC12=INDIRECT(CI$20):INDIRECT(CI$21)))</f>
        <v>5</v>
      </c>
      <c r="CJ12">
        <f ca="1">SUMPRODUCT(--($E12:$AC12=INDIRECT(CJ$20):INDIRECT(CJ$21)))</f>
        <v>0</v>
      </c>
      <c r="CK12">
        <f ca="1">SUMPRODUCT(--($E12:$AC12=INDIRECT(CK$20):INDIRECT(CK$21)))</f>
        <v>2</v>
      </c>
      <c r="CL12">
        <f ca="1">SUMPRODUCT(--($E12:$AC12=INDIRECT(CL$20):INDIRECT(CL$21)))</f>
        <v>0</v>
      </c>
      <c r="CM12">
        <f ca="1">SUMPRODUCT(--($E12:$AC12=INDIRECT(CM$20):INDIRECT(CM$21)))</f>
        <v>3</v>
      </c>
      <c r="CN12">
        <f ca="1">SUMPRODUCT(--($E12:$AC12=INDIRECT(CN$20):INDIRECT(CN$21)))</f>
        <v>1</v>
      </c>
      <c r="CO12">
        <f ca="1">SUMPRODUCT(--($E12:$AC12=INDIRECT(CO$20):INDIRECT(CO$21)))</f>
        <v>0</v>
      </c>
      <c r="CP12">
        <f ca="1">SUMPRODUCT(--($E12:$AC12=INDIRECT(CP$20):INDIRECT(CP$21)))</f>
        <v>4</v>
      </c>
      <c r="CQ12">
        <f ca="1">SUMPRODUCT(--($E12:$AC12=INDIRECT(CQ$20):INDIRECT(CQ$21)))</f>
        <v>3</v>
      </c>
      <c r="CR12">
        <f ca="1">SUMPRODUCT(--($E12:$AC12=INDIRECT(CR$20):INDIRECT(CR$21)))</f>
        <v>1</v>
      </c>
      <c r="CS12">
        <f ca="1">SUMPRODUCT(--($E12:$AC12=INDIRECT(CS$20):INDIRECT(CS$21)))</f>
        <v>2</v>
      </c>
      <c r="CT12">
        <f ca="1">SUMPRODUCT(--($E12:$AC12=INDIRECT(CT$20):INDIRECT(CT$21)))</f>
        <v>3</v>
      </c>
      <c r="CU12">
        <f ca="1">SUMPRODUCT(--($E12:$AC12=INDIRECT(CU$20):INDIRECT(CU$21)))</f>
        <v>1</v>
      </c>
      <c r="CV12">
        <f ca="1">SUMPRODUCT(--($E12:$AC12=INDIRECT(CV$20):INDIRECT(CV$21)))</f>
        <v>2</v>
      </c>
      <c r="CW12">
        <f ca="1">SUMPRODUCT(--($E12:$AC12=INDIRECT(CW$20):INDIRECT(CW$21)))</f>
        <v>2</v>
      </c>
      <c r="CX12">
        <f ca="1">SUMPRODUCT(--($E12:$AC12=INDIRECT(CX$20):INDIRECT(CX$21)))</f>
        <v>0</v>
      </c>
      <c r="CY12">
        <f ca="1">SUMPRODUCT(--($E12:$AC12=INDIRECT(CY$20):INDIRECT(CY$21)))</f>
        <v>3</v>
      </c>
      <c r="CZ12">
        <f ca="1">SUMPRODUCT(--($E12:$AC12=INDIRECT(CZ$20):INDIRECT(CZ$21)))</f>
        <v>2</v>
      </c>
      <c r="DA12">
        <f ca="1">SUMPRODUCT(--($E12:$AC12=INDIRECT(DA$20):INDIRECT(DA$21)))</f>
        <v>3</v>
      </c>
      <c r="DB12">
        <f ca="1">SUMPRODUCT(--($E12:$AC12=INDIRECT(DB$20):INDIRECT(DB$21)))</f>
        <v>0</v>
      </c>
      <c r="DC12">
        <f ca="1">SUMPRODUCT(--($E12:$AC12=INDIRECT(DC$20):INDIRECT(DC$21)))</f>
        <v>0</v>
      </c>
      <c r="DD12">
        <f ca="1">SUMPRODUCT(--($E12:$AC12=INDIRECT(DD$20):INDIRECT(DD$21)))</f>
        <v>1</v>
      </c>
      <c r="DE12">
        <f ca="1">SUMPRODUCT(--($E12:$AC12=INDIRECT(DE$20):INDIRECT(DE$21)))</f>
        <v>1</v>
      </c>
      <c r="DF12">
        <f ca="1">SUMPRODUCT(--($E12:$AC12=INDIRECT(DF$20):INDIRECT(DF$21)))</f>
        <v>0</v>
      </c>
      <c r="DG12">
        <f ca="1">SUMPRODUCT(--($E12:$AC12=INDIRECT(DG$20):INDIRECT(DG$21)))</f>
        <v>0</v>
      </c>
      <c r="DH12">
        <f ca="1">SUMPRODUCT(--($E12:$AC12=INDIRECT(DH$20):INDIRECT(DH$21)))</f>
        <v>1</v>
      </c>
      <c r="DI12">
        <f ca="1">SUMPRODUCT(--($E12:$AC12=INDIRECT(DI$20):INDIRECT(DI$21)))</f>
        <v>6</v>
      </c>
      <c r="DJ12">
        <f ca="1">SUMPRODUCT(--($E12:$AC12=INDIRECT(DJ$20):INDIRECT(DJ$21)))</f>
        <v>0</v>
      </c>
      <c r="DK12">
        <f ca="1">SUMPRODUCT(--($E12:$AC12=INDIRECT(DK$20):INDIRECT(DK$21)))</f>
        <v>3</v>
      </c>
      <c r="DL12">
        <f ca="1">SUMPRODUCT(--($E12:$AC12=INDIRECT(DL$20):INDIRECT(DL$21)))</f>
        <v>1</v>
      </c>
      <c r="DM12">
        <f ca="1">SUMPRODUCT(--($E12:$AC12=INDIRECT(DM$20):INDIRECT(DM$21)))</f>
        <v>3</v>
      </c>
      <c r="DN12">
        <f ca="1">SUMPRODUCT(--($E12:$AC12=INDIRECT(DN$20):INDIRECT(DN$21)))</f>
        <v>1</v>
      </c>
      <c r="DO12">
        <f ca="1">SUMPRODUCT(--($E12:$AC12=INDIRECT(DO$20):INDIRECT(DO$21)))</f>
        <v>2</v>
      </c>
      <c r="DP12">
        <f ca="1">SUMPRODUCT(--($E12:$AC12=INDIRECT(DP$20):INDIRECT(DP$21)))</f>
        <v>3</v>
      </c>
      <c r="DQ12">
        <f ca="1">SUMPRODUCT(--($E12:$AC12=INDIRECT(DQ$20):INDIRECT(DQ$21)))</f>
        <v>0</v>
      </c>
      <c r="DR12">
        <f ca="1">SUMPRODUCT(--($E12:$AC12=INDIRECT(DR$20):INDIRECT(DR$21)))</f>
        <v>5</v>
      </c>
      <c r="DS12">
        <f ca="1">SUMPRODUCT(--($E12:$AC12=INDIRECT(DS$20):INDIRECT(DS$21)))</f>
        <v>2</v>
      </c>
      <c r="DT12">
        <f ca="1">SUMPRODUCT(--($E12:$AC12=INDIRECT(DT$20):INDIRECT(DT$21)))</f>
        <v>0</v>
      </c>
      <c r="DU12">
        <f ca="1">SUMPRODUCT(--($E12:$AC12=INDIRECT(DU$20):INDIRECT(DU$21)))</f>
        <v>1</v>
      </c>
      <c r="DV12">
        <f ca="1">SUMPRODUCT(--($E12:$AC12=INDIRECT(DV$20):INDIRECT(DV$21)))</f>
        <v>2</v>
      </c>
      <c r="DW12">
        <f ca="1">SUMPRODUCT(--($E12:$AC12=INDIRECT(DW$20):INDIRECT(DW$21)))</f>
        <v>0</v>
      </c>
      <c r="DX12">
        <f ca="1">SUMPRODUCT(--($E12:$AC12=INDIRECT(DX$20):INDIRECT(DX$21)))</f>
        <v>0</v>
      </c>
      <c r="DY12">
        <f ca="1">SUMPRODUCT(--($E12:$AC12=INDIRECT(DY$20):INDIRECT(DY$21)))</f>
        <v>1</v>
      </c>
      <c r="DZ12">
        <f ca="1">SUMPRODUCT(--($E12:$AC12=INDIRECT(DZ$20):INDIRECT(DZ$21)))</f>
        <v>0</v>
      </c>
      <c r="EA12">
        <f ca="1">SUMPRODUCT(--($E12:$AC12=INDIRECT(EA$20):INDIRECT(EA$21)))</f>
        <v>1</v>
      </c>
      <c r="EB12">
        <f ca="1">SUMPRODUCT(--($E12:$AC12=INDIRECT(EB$20):INDIRECT(EB$21)))</f>
        <v>2</v>
      </c>
      <c r="EC12">
        <f ca="1">SUMPRODUCT(--($E12:$AC12=INDIRECT(EC$20):INDIRECT(EC$21)))</f>
        <v>2</v>
      </c>
      <c r="ED12">
        <f ca="1">SUMPRODUCT(--($E12:$AC12=INDIRECT(ED$20):INDIRECT(ED$21)))</f>
        <v>0</v>
      </c>
      <c r="EE12">
        <f ca="1">SUMPRODUCT(--($E12:$AC12=INDIRECT(EE$20):INDIRECT(EE$21)))</f>
        <v>3</v>
      </c>
      <c r="EF12">
        <f ca="1">SUMPRODUCT(--($E12:$AC12=INDIRECT(EF$20):INDIRECT(EF$21)))</f>
        <v>7</v>
      </c>
      <c r="EG12">
        <f ca="1">SUMPRODUCT(--($E12:$AC12=INDIRECT(EG$20):INDIRECT(EG$21)))</f>
        <v>1</v>
      </c>
      <c r="EH12">
        <f ca="1">SUMPRODUCT(--($E12:$AC12=INDIRECT(EH$20):INDIRECT(EH$21)))</f>
        <v>2</v>
      </c>
      <c r="EI12">
        <f ca="1">SUMPRODUCT(--($E12:$AC12=INDIRECT(EI$20):INDIRECT(EI$21)))</f>
        <v>0</v>
      </c>
      <c r="EJ12">
        <f ca="1">SUMPRODUCT(--($E12:$AC12=INDIRECT(EJ$20):INDIRECT(EJ$21)))</f>
        <v>1</v>
      </c>
      <c r="EK12">
        <f ca="1">SUMPRODUCT(--($E12:$AC12=INDIRECT(EK$20):INDIRECT(EK$21)))</f>
        <v>0</v>
      </c>
      <c r="EL12">
        <f ca="1">SUMPRODUCT(--($E12:$AC12=INDIRECT(EL$20):INDIRECT(EL$21)))</f>
        <v>3</v>
      </c>
      <c r="EM12">
        <f ca="1">SUMPRODUCT(--($E12:$AC12=INDIRECT(EM$20):INDIRECT(EM$21)))</f>
        <v>0</v>
      </c>
      <c r="EN12">
        <f ca="1">SUMPRODUCT(--($E12:$AC12=INDIRECT(EN$20):INDIRECT(EN$21)))</f>
        <v>0</v>
      </c>
    </row>
    <row r="13" spans="1:144" x14ac:dyDescent="0.35">
      <c r="A13" t="s">
        <v>17346</v>
      </c>
      <c r="B13" t="s">
        <v>17345</v>
      </c>
      <c r="C13" t="s">
        <v>85</v>
      </c>
      <c r="D13">
        <v>1</v>
      </c>
      <c r="E13" t="s">
        <v>17968</v>
      </c>
      <c r="F13" t="s">
        <v>17967</v>
      </c>
      <c r="G13" t="s">
        <v>17970</v>
      </c>
      <c r="H13" s="2" t="s">
        <v>17950</v>
      </c>
      <c r="I13" t="s">
        <v>17969</v>
      </c>
      <c r="J13" t="s">
        <v>17949</v>
      </c>
      <c r="K13" t="s">
        <v>17955</v>
      </c>
      <c r="L13" t="s">
        <v>18004</v>
      </c>
      <c r="M13" t="s">
        <v>17948</v>
      </c>
      <c r="N13" t="s">
        <v>17964</v>
      </c>
      <c r="O13" t="s">
        <v>17956</v>
      </c>
      <c r="P13" t="s">
        <v>17965</v>
      </c>
      <c r="Q13" t="s">
        <v>18187</v>
      </c>
      <c r="R13" t="s">
        <v>17954</v>
      </c>
      <c r="S13" t="s">
        <v>18212</v>
      </c>
      <c r="T13" t="s">
        <v>17946</v>
      </c>
      <c r="U13" t="s">
        <v>18317</v>
      </c>
      <c r="V13" t="s">
        <v>18348</v>
      </c>
      <c r="W13" t="s">
        <v>18321</v>
      </c>
      <c r="X13" t="s">
        <v>18389</v>
      </c>
      <c r="Y13" t="s">
        <v>18414</v>
      </c>
      <c r="Z13" t="s">
        <v>18406</v>
      </c>
      <c r="AA13" t="s">
        <v>18483</v>
      </c>
      <c r="AB13" t="s">
        <v>18451</v>
      </c>
      <c r="AC13" t="s">
        <v>17947</v>
      </c>
      <c r="AD13">
        <f ca="1">SUMPRODUCT(--($E13:$AC13=INDIRECT(AD$20):INDIRECT(AD$21)))</f>
        <v>2</v>
      </c>
      <c r="AE13">
        <f ca="1">SUMPRODUCT(--($E13:$AC13=INDIRECT(AE$20):INDIRECT(AE$21)))</f>
        <v>2</v>
      </c>
      <c r="AF13">
        <f ca="1">SUMPRODUCT(--($E13:$AC13=INDIRECT(AF$20):INDIRECT(AF$21)))</f>
        <v>0</v>
      </c>
      <c r="AG13">
        <f ca="1">SUMPRODUCT(--($E13:$AC13=INDIRECT(AG$20):INDIRECT(AG$21)))</f>
        <v>1</v>
      </c>
      <c r="AH13">
        <f ca="1">SUMPRODUCT(--($E13:$AC13=INDIRECT(AH$20):INDIRECT(AH$21)))</f>
        <v>5</v>
      </c>
      <c r="AI13">
        <f ca="1">SUMPRODUCT(--($E13:$AC13=INDIRECT(AI$20):INDIRECT(AI$21)))</f>
        <v>1</v>
      </c>
      <c r="AJ13">
        <f ca="1">SUMPRODUCT(--($E13:$AC13=INDIRECT(AJ$20):INDIRECT(AJ$21)))</f>
        <v>2</v>
      </c>
      <c r="AK13">
        <f ca="1">SUMPRODUCT(--($E13:$AC13=INDIRECT(AK$20):INDIRECT(AK$21)))</f>
        <v>0</v>
      </c>
      <c r="AL13">
        <f ca="1">SUMPRODUCT(--($E13:$AC13=INDIRECT(AL$20):INDIRECT(AL$21)))</f>
        <v>1</v>
      </c>
      <c r="AM13">
        <f ca="1">SUMPRODUCT(--($E13:$AC13=INDIRECT(AM$20):INDIRECT(AM$21)))</f>
        <v>4</v>
      </c>
      <c r="AN13">
        <f ca="1">SUMPRODUCT(--($E13:$AC13=INDIRECT(AN$20):INDIRECT(AN$21)))</f>
        <v>0</v>
      </c>
      <c r="AO13">
        <f ca="1">SUMPRODUCT(--($E13:$AC13=INDIRECT(AO$20):INDIRECT(AO$21)))</f>
        <v>1</v>
      </c>
      <c r="AP13">
        <f ca="1">SUMPRODUCT(--($E13:$AC13=INDIRECT(AP$20):INDIRECT(AP$21)))</f>
        <v>2</v>
      </c>
      <c r="AQ13">
        <f ca="1">SUMPRODUCT(--($E13:$AC13=INDIRECT(AQ$20):INDIRECT(AQ$21)))</f>
        <v>3</v>
      </c>
      <c r="AR13">
        <f ca="1">SUMPRODUCT(--($E13:$AC13=INDIRECT(AR$20):INDIRECT(AR$21)))</f>
        <v>4</v>
      </c>
      <c r="AS13">
        <f ca="1">SUMPRODUCT(--($E13:$AC13=INDIRECT(AS$20):INDIRECT(AS$21)))</f>
        <v>0</v>
      </c>
      <c r="AT13">
        <f ca="1">SUMPRODUCT(--($E13:$AC13=INDIRECT(AT$20):INDIRECT(AT$21)))</f>
        <v>2</v>
      </c>
      <c r="AU13">
        <f ca="1">SUMPRODUCT(--($E13:$AC13=INDIRECT(AU$20):INDIRECT(AU$21)))</f>
        <v>1</v>
      </c>
      <c r="AV13">
        <f ca="1">SUMPRODUCT(--($E13:$AC13=INDIRECT(AV$20):INDIRECT(AV$21)))</f>
        <v>6</v>
      </c>
      <c r="AW13">
        <f ca="1">SUMPRODUCT(--($E13:$AC13=INDIRECT(AW$20):INDIRECT(AW$21)))</f>
        <v>1</v>
      </c>
      <c r="AX13">
        <f ca="1">SUMPRODUCT(--($E13:$AC13=INDIRECT(AX$20):INDIRECT(AX$21)))</f>
        <v>0</v>
      </c>
      <c r="AY13">
        <f ca="1">SUMPRODUCT(--($E13:$AC13=INDIRECT(AY$20):INDIRECT(AY$21)))</f>
        <v>3</v>
      </c>
      <c r="AZ13">
        <f ca="1">SUMPRODUCT(--($E13:$AC13=INDIRECT(AZ$20):INDIRECT(AZ$21)))</f>
        <v>3</v>
      </c>
      <c r="BA13">
        <f ca="1">SUMPRODUCT(--($E13:$AC13=INDIRECT(BA$20):INDIRECT(BA$21)))</f>
        <v>0</v>
      </c>
      <c r="BB13">
        <f ca="1">SUMPRODUCT(--($E13:$AC13=INDIRECT(BB$20):INDIRECT(BB$21)))</f>
        <v>3</v>
      </c>
      <c r="BC13">
        <f ca="1">SUMPRODUCT(--($E13:$AC13=INDIRECT(BC$20):INDIRECT(BC$21)))</f>
        <v>1</v>
      </c>
      <c r="BD13">
        <f ca="1">SUMPRODUCT(--($E13:$AC13=INDIRECT(BD$20):INDIRECT(BD$21)))</f>
        <v>2</v>
      </c>
      <c r="BE13">
        <f ca="1">SUMPRODUCT(--($E13:$AC13=INDIRECT(BE$20):INDIRECT(BE$21)))</f>
        <v>0</v>
      </c>
      <c r="BF13">
        <f ca="1">SUMPRODUCT(--($E13:$AC13=INDIRECT(BF$20):INDIRECT(BF$21)))</f>
        <v>2</v>
      </c>
      <c r="BG13">
        <f ca="1">SUMPRODUCT(--($E13:$AC13=INDIRECT(BG$20):INDIRECT(BG$21)))</f>
        <v>0</v>
      </c>
      <c r="BH13">
        <f ca="1">SUMPRODUCT(--($E13:$AC13=INDIRECT(BH$20):INDIRECT(BH$21)))</f>
        <v>2</v>
      </c>
      <c r="BI13">
        <f ca="1">SUMPRODUCT(--($E13:$AC13=INDIRECT(BI$20):INDIRECT(BI$21)))</f>
        <v>2</v>
      </c>
      <c r="BJ13">
        <f ca="1">SUMPRODUCT(--($E13:$AC13=INDIRECT(BJ$20):INDIRECT(BJ$21)))</f>
        <v>1</v>
      </c>
      <c r="BK13">
        <f ca="1">SUMPRODUCT(--($E13:$AC13=INDIRECT(BK$20):INDIRECT(BK$21)))</f>
        <v>2</v>
      </c>
      <c r="BL13">
        <f ca="1">SUMPRODUCT(--($E13:$AC13=INDIRECT(BL$20):INDIRECT(BL$21)))</f>
        <v>1</v>
      </c>
      <c r="BM13">
        <f ca="1">SUMPRODUCT(--($E13:$AC13=INDIRECT(BM$20):INDIRECT(BM$21)))</f>
        <v>8</v>
      </c>
      <c r="BN13">
        <f ca="1">SUMPRODUCT(--($E13:$AC13=INDIRECT(BN$20):INDIRECT(BN$21)))</f>
        <v>0</v>
      </c>
      <c r="BO13">
        <f ca="1">SUMPRODUCT(--($E13:$AC13=INDIRECT(BO$20):INDIRECT(BO$21)))</f>
        <v>3</v>
      </c>
      <c r="BP13">
        <f ca="1">SUMPRODUCT(--($E13:$AC13=INDIRECT(BP$20):INDIRECT(BP$21)))</f>
        <v>6</v>
      </c>
      <c r="BQ13">
        <f ca="1">SUMPRODUCT(--($E13:$AC13=INDIRECT(BQ$20):INDIRECT(BQ$21)))</f>
        <v>1</v>
      </c>
      <c r="BR13">
        <f ca="1">SUMPRODUCT(--($E13:$AC13=INDIRECT(BR$20):INDIRECT(BR$21)))</f>
        <v>2</v>
      </c>
      <c r="BS13">
        <f ca="1">SUMPRODUCT(--($E13:$AC13=INDIRECT(BS$20):INDIRECT(BS$21)))</f>
        <v>2</v>
      </c>
      <c r="BT13">
        <f ca="1">SUMPRODUCT(--($E13:$AC13=INDIRECT(BT$20):INDIRECT(BT$21)))</f>
        <v>0</v>
      </c>
      <c r="BU13">
        <f ca="1">SUMPRODUCT(--($E13:$AC13=INDIRECT(BU$20):INDIRECT(BU$21)))</f>
        <v>1</v>
      </c>
      <c r="BV13">
        <f ca="1">SUMPRODUCT(--($E13:$AC13=INDIRECT(BV$20):INDIRECT(BV$21)))</f>
        <v>1</v>
      </c>
      <c r="BW13">
        <f ca="1">SUMPRODUCT(--($E13:$AC13=INDIRECT(BW$20):INDIRECT(BW$21)))</f>
        <v>1</v>
      </c>
      <c r="BX13">
        <f ca="1">SUMPRODUCT(--($E13:$AC13=INDIRECT(BX$20):INDIRECT(BX$21)))</f>
        <v>3</v>
      </c>
      <c r="BY13">
        <f ca="1">SUMPRODUCT(--($E13:$AC13=INDIRECT(BY$20):INDIRECT(BY$21)))</f>
        <v>0</v>
      </c>
      <c r="BZ13">
        <f ca="1">SUMPRODUCT(--($E13:$AC13=INDIRECT(BZ$20):INDIRECT(BZ$21)))</f>
        <v>0</v>
      </c>
      <c r="CA13">
        <f ca="1">SUMPRODUCT(--($E13:$AC13=INDIRECT(CA$20):INDIRECT(CA$21)))</f>
        <v>0</v>
      </c>
      <c r="CB13">
        <f ca="1">SUMPRODUCT(--($E13:$AC13=INDIRECT(CB$20):INDIRECT(CB$21)))</f>
        <v>1</v>
      </c>
      <c r="CC13">
        <f ca="1">SUMPRODUCT(--($E13:$AC13=INDIRECT(CC$20):INDIRECT(CC$21)))</f>
        <v>2</v>
      </c>
      <c r="CD13">
        <f ca="1">SUMPRODUCT(--($E13:$AC13=INDIRECT(CD$20):INDIRECT(CD$21)))</f>
        <v>1</v>
      </c>
      <c r="CE13">
        <f ca="1">SUMPRODUCT(--($E13:$AC13=INDIRECT(CE$20):INDIRECT(CE$21)))</f>
        <v>3</v>
      </c>
      <c r="CF13">
        <f ca="1">SUMPRODUCT(--($E13:$AC13=INDIRECT(CF$20):INDIRECT(CF$21)))</f>
        <v>4</v>
      </c>
      <c r="CG13">
        <f ca="1">SUMPRODUCT(--($E13:$AC13=INDIRECT(CG$20):INDIRECT(CG$21)))</f>
        <v>3</v>
      </c>
      <c r="CH13">
        <f ca="1">SUMPRODUCT(--($E13:$AC13=INDIRECT(CH$20):INDIRECT(CH$21)))</f>
        <v>1</v>
      </c>
      <c r="CI13">
        <f ca="1">SUMPRODUCT(--($E13:$AC13=INDIRECT(CI$20):INDIRECT(CI$21)))</f>
        <v>1</v>
      </c>
      <c r="CJ13">
        <f ca="1">SUMPRODUCT(--($E13:$AC13=INDIRECT(CJ$20):INDIRECT(CJ$21)))</f>
        <v>1</v>
      </c>
      <c r="CK13">
        <f ca="1">SUMPRODUCT(--($E13:$AC13=INDIRECT(CK$20):INDIRECT(CK$21)))</f>
        <v>2</v>
      </c>
      <c r="CL13">
        <f ca="1">SUMPRODUCT(--($E13:$AC13=INDIRECT(CL$20):INDIRECT(CL$21)))</f>
        <v>2</v>
      </c>
      <c r="CM13">
        <f ca="1">SUMPRODUCT(--($E13:$AC13=INDIRECT(CM$20):INDIRECT(CM$21)))</f>
        <v>2</v>
      </c>
      <c r="CN13">
        <f ca="1">SUMPRODUCT(--($E13:$AC13=INDIRECT(CN$20):INDIRECT(CN$21)))</f>
        <v>0</v>
      </c>
      <c r="CO13">
        <f ca="1">SUMPRODUCT(--($E13:$AC13=INDIRECT(CO$20):INDIRECT(CO$21)))</f>
        <v>5</v>
      </c>
      <c r="CP13">
        <f ca="1">SUMPRODUCT(--($E13:$AC13=INDIRECT(CP$20):INDIRECT(CP$21)))</f>
        <v>2</v>
      </c>
      <c r="CQ13">
        <f ca="1">SUMPRODUCT(--($E13:$AC13=INDIRECT(CQ$20):INDIRECT(CQ$21)))</f>
        <v>5</v>
      </c>
      <c r="CR13">
        <f ca="1">SUMPRODUCT(--($E13:$AC13=INDIRECT(CR$20):INDIRECT(CR$21)))</f>
        <v>4</v>
      </c>
      <c r="CS13">
        <f ca="1">SUMPRODUCT(--($E13:$AC13=INDIRECT(CS$20):INDIRECT(CS$21)))</f>
        <v>0</v>
      </c>
      <c r="CT13">
        <f ca="1">SUMPRODUCT(--($E13:$AC13=INDIRECT(CT$20):INDIRECT(CT$21)))</f>
        <v>0</v>
      </c>
      <c r="CU13">
        <f ca="1">SUMPRODUCT(--($E13:$AC13=INDIRECT(CU$20):INDIRECT(CU$21)))</f>
        <v>2</v>
      </c>
      <c r="CV13">
        <f ca="1">SUMPRODUCT(--($E13:$AC13=INDIRECT(CV$20):INDIRECT(CV$21)))</f>
        <v>0</v>
      </c>
      <c r="CW13">
        <f ca="1">SUMPRODUCT(--($E13:$AC13=INDIRECT(CW$20):INDIRECT(CW$21)))</f>
        <v>4</v>
      </c>
      <c r="CX13">
        <f ca="1">SUMPRODUCT(--($E13:$AC13=INDIRECT(CX$20):INDIRECT(CX$21)))</f>
        <v>2</v>
      </c>
      <c r="CY13">
        <f ca="1">SUMPRODUCT(--($E13:$AC13=INDIRECT(CY$20):INDIRECT(CY$21)))</f>
        <v>0</v>
      </c>
      <c r="CZ13">
        <f ca="1">SUMPRODUCT(--($E13:$AC13=INDIRECT(CZ$20):INDIRECT(CZ$21)))</f>
        <v>1</v>
      </c>
      <c r="DA13">
        <f ca="1">SUMPRODUCT(--($E13:$AC13=INDIRECT(DA$20):INDIRECT(DA$21)))</f>
        <v>2</v>
      </c>
      <c r="DB13">
        <f ca="1">SUMPRODUCT(--($E13:$AC13=INDIRECT(DB$20):INDIRECT(DB$21)))</f>
        <v>0</v>
      </c>
      <c r="DC13">
        <f ca="1">SUMPRODUCT(--($E13:$AC13=INDIRECT(DC$20):INDIRECT(DC$21)))</f>
        <v>5</v>
      </c>
      <c r="DD13">
        <f ca="1">SUMPRODUCT(--($E13:$AC13=INDIRECT(DD$20):INDIRECT(DD$21)))</f>
        <v>2</v>
      </c>
      <c r="DE13">
        <f ca="1">SUMPRODUCT(--($E13:$AC13=INDIRECT(DE$20):INDIRECT(DE$21)))</f>
        <v>2</v>
      </c>
      <c r="DF13">
        <f ca="1">SUMPRODUCT(--($E13:$AC13=INDIRECT(DF$20):INDIRECT(DF$21)))</f>
        <v>5</v>
      </c>
      <c r="DG13">
        <f ca="1">SUMPRODUCT(--($E13:$AC13=INDIRECT(DG$20):INDIRECT(DG$21)))</f>
        <v>1</v>
      </c>
      <c r="DH13">
        <f ca="1">SUMPRODUCT(--($E13:$AC13=INDIRECT(DH$20):INDIRECT(DH$21)))</f>
        <v>3</v>
      </c>
      <c r="DI13">
        <f ca="1">SUMPRODUCT(--($E13:$AC13=INDIRECT(DI$20):INDIRECT(DI$21)))</f>
        <v>0</v>
      </c>
      <c r="DJ13">
        <f ca="1">SUMPRODUCT(--($E13:$AC13=INDIRECT(DJ$20):INDIRECT(DJ$21)))</f>
        <v>4</v>
      </c>
      <c r="DK13">
        <f ca="1">SUMPRODUCT(--($E13:$AC13=INDIRECT(DK$20):INDIRECT(DK$21)))</f>
        <v>2</v>
      </c>
      <c r="DL13">
        <f ca="1">SUMPRODUCT(--($E13:$AC13=INDIRECT(DL$20):INDIRECT(DL$21)))</f>
        <v>0</v>
      </c>
      <c r="DM13">
        <f ca="1">SUMPRODUCT(--($E13:$AC13=INDIRECT(DM$20):INDIRECT(DM$21)))</f>
        <v>0</v>
      </c>
      <c r="DN13">
        <f ca="1">SUMPRODUCT(--($E13:$AC13=INDIRECT(DN$20):INDIRECT(DN$21)))</f>
        <v>4</v>
      </c>
      <c r="DO13">
        <f ca="1">SUMPRODUCT(--($E13:$AC13=INDIRECT(DO$20):INDIRECT(DO$21)))</f>
        <v>2</v>
      </c>
      <c r="DP13">
        <f ca="1">SUMPRODUCT(--($E13:$AC13=INDIRECT(DP$20):INDIRECT(DP$21)))</f>
        <v>2</v>
      </c>
      <c r="DQ13">
        <f ca="1">SUMPRODUCT(--($E13:$AC13=INDIRECT(DQ$20):INDIRECT(DQ$21)))</f>
        <v>1</v>
      </c>
      <c r="DR13">
        <f ca="1">SUMPRODUCT(--($E13:$AC13=INDIRECT(DR$20):INDIRECT(DR$21)))</f>
        <v>5</v>
      </c>
      <c r="DS13">
        <f ca="1">SUMPRODUCT(--($E13:$AC13=INDIRECT(DS$20):INDIRECT(DS$21)))</f>
        <v>4</v>
      </c>
      <c r="DT13">
        <f ca="1">SUMPRODUCT(--($E13:$AC13=INDIRECT(DT$20):INDIRECT(DT$21)))</f>
        <v>1</v>
      </c>
      <c r="DU13">
        <f ca="1">SUMPRODUCT(--($E13:$AC13=INDIRECT(DU$20):INDIRECT(DU$21)))</f>
        <v>1</v>
      </c>
      <c r="DV13">
        <f ca="1">SUMPRODUCT(--($E13:$AC13=INDIRECT(DV$20):INDIRECT(DV$21)))</f>
        <v>0</v>
      </c>
      <c r="DW13">
        <f ca="1">SUMPRODUCT(--($E13:$AC13=INDIRECT(DW$20):INDIRECT(DW$21)))</f>
        <v>2</v>
      </c>
      <c r="DX13">
        <f ca="1">SUMPRODUCT(--($E13:$AC13=INDIRECT(DX$20):INDIRECT(DX$21)))</f>
        <v>1</v>
      </c>
      <c r="DY13">
        <f ca="1">SUMPRODUCT(--($E13:$AC13=INDIRECT(DY$20):INDIRECT(DY$21)))</f>
        <v>0</v>
      </c>
      <c r="DZ13">
        <f ca="1">SUMPRODUCT(--($E13:$AC13=INDIRECT(DZ$20):INDIRECT(DZ$21)))</f>
        <v>0</v>
      </c>
      <c r="EA13">
        <f ca="1">SUMPRODUCT(--($E13:$AC13=INDIRECT(EA$20):INDIRECT(EA$21)))</f>
        <v>2</v>
      </c>
      <c r="EB13">
        <f ca="1">SUMPRODUCT(--($E13:$AC13=INDIRECT(EB$20):INDIRECT(EB$21)))</f>
        <v>2</v>
      </c>
      <c r="EC13">
        <f ca="1">SUMPRODUCT(--($E13:$AC13=INDIRECT(EC$20):INDIRECT(EC$21)))</f>
        <v>1</v>
      </c>
      <c r="ED13">
        <f ca="1">SUMPRODUCT(--($E13:$AC13=INDIRECT(ED$20):INDIRECT(ED$21)))</f>
        <v>1</v>
      </c>
      <c r="EE13">
        <f ca="1">SUMPRODUCT(--($E13:$AC13=INDIRECT(EE$20):INDIRECT(EE$21)))</f>
        <v>1</v>
      </c>
      <c r="EF13">
        <f ca="1">SUMPRODUCT(--($E13:$AC13=INDIRECT(EF$20):INDIRECT(EF$21)))</f>
        <v>1</v>
      </c>
      <c r="EG13">
        <f ca="1">SUMPRODUCT(--($E13:$AC13=INDIRECT(EG$20):INDIRECT(EG$21)))</f>
        <v>6</v>
      </c>
      <c r="EH13">
        <f ca="1">SUMPRODUCT(--($E13:$AC13=INDIRECT(EH$20):INDIRECT(EH$21)))</f>
        <v>0</v>
      </c>
      <c r="EI13">
        <f ca="1">SUMPRODUCT(--($E13:$AC13=INDIRECT(EI$20):INDIRECT(EI$21)))</f>
        <v>6</v>
      </c>
      <c r="EJ13">
        <f ca="1">SUMPRODUCT(--($E13:$AC13=INDIRECT(EJ$20):INDIRECT(EJ$21)))</f>
        <v>0</v>
      </c>
      <c r="EK13">
        <f ca="1">SUMPRODUCT(--($E13:$AC13=INDIRECT(EK$20):INDIRECT(EK$21)))</f>
        <v>1</v>
      </c>
      <c r="EL13">
        <f ca="1">SUMPRODUCT(--($E13:$AC13=INDIRECT(EL$20):INDIRECT(EL$21)))</f>
        <v>6</v>
      </c>
      <c r="EM13">
        <f ca="1">SUMPRODUCT(--($E13:$AC13=INDIRECT(EM$20):INDIRECT(EM$21)))</f>
        <v>1</v>
      </c>
      <c r="EN13">
        <f ca="1">SUMPRODUCT(--($E13:$AC13=INDIRECT(EN$20):INDIRECT(EN$21)))</f>
        <v>1</v>
      </c>
    </row>
    <row r="14" spans="1:144" x14ac:dyDescent="0.35">
      <c r="A14" t="s">
        <v>17666</v>
      </c>
      <c r="B14" t="s">
        <v>15184</v>
      </c>
      <c r="C14" t="s">
        <v>85</v>
      </c>
      <c r="D14">
        <v>1</v>
      </c>
      <c r="E14" t="s">
        <v>17968</v>
      </c>
      <c r="F14" t="s">
        <v>17950</v>
      </c>
      <c r="G14" t="s">
        <v>17973</v>
      </c>
      <c r="H14" t="s">
        <v>17949</v>
      </c>
      <c r="I14" t="s">
        <v>18070</v>
      </c>
      <c r="J14" t="s">
        <v>18104</v>
      </c>
      <c r="K14" t="s">
        <v>18128</v>
      </c>
      <c r="L14" t="s">
        <v>18144</v>
      </c>
      <c r="M14" t="s">
        <v>17955</v>
      </c>
      <c r="N14" t="s">
        <v>18017</v>
      </c>
      <c r="O14" t="s">
        <v>17951</v>
      </c>
      <c r="P14" t="s">
        <v>17948</v>
      </c>
      <c r="Q14" t="s">
        <v>17964</v>
      </c>
      <c r="R14" t="s">
        <v>17956</v>
      </c>
      <c r="S14" t="s">
        <v>18034</v>
      </c>
      <c r="T14" t="s">
        <v>17965</v>
      </c>
      <c r="U14" t="s">
        <v>18164</v>
      </c>
      <c r="V14" t="s">
        <v>17960</v>
      </c>
      <c r="W14" t="s">
        <v>18194</v>
      </c>
      <c r="X14" t="s">
        <v>18209</v>
      </c>
      <c r="Y14" t="s">
        <v>17962</v>
      </c>
      <c r="Z14" s="2" t="s">
        <v>17961</v>
      </c>
      <c r="AA14" t="s">
        <v>18445</v>
      </c>
      <c r="AB14" t="s">
        <v>18494</v>
      </c>
      <c r="AC14" t="s">
        <v>18504</v>
      </c>
      <c r="AD14">
        <f ca="1">SUMPRODUCT(--($E14:$AC14=INDIRECT(AD$20):INDIRECT(AD$21)))</f>
        <v>2</v>
      </c>
      <c r="AE14">
        <f ca="1">SUMPRODUCT(--($E14:$AC14=INDIRECT(AE$20):INDIRECT(AE$21)))</f>
        <v>1</v>
      </c>
      <c r="AF14">
        <f ca="1">SUMPRODUCT(--($E14:$AC14=INDIRECT(AF$20):INDIRECT(AF$21)))</f>
        <v>1</v>
      </c>
      <c r="AG14">
        <f ca="1">SUMPRODUCT(--($E14:$AC14=INDIRECT(AG$20):INDIRECT(AG$21)))</f>
        <v>1</v>
      </c>
      <c r="AH14">
        <f ca="1">SUMPRODUCT(--($E14:$AC14=INDIRECT(AH$20):INDIRECT(AH$21)))</f>
        <v>1</v>
      </c>
      <c r="AI14">
        <f ca="1">SUMPRODUCT(--($E14:$AC14=INDIRECT(AI$20):INDIRECT(AI$21)))</f>
        <v>1</v>
      </c>
      <c r="AJ14">
        <f ca="1">SUMPRODUCT(--($E14:$AC14=INDIRECT(AJ$20):INDIRECT(AJ$21)))</f>
        <v>2</v>
      </c>
      <c r="AK14">
        <f ca="1">SUMPRODUCT(--($E14:$AC14=INDIRECT(AK$20):INDIRECT(AK$21)))</f>
        <v>0</v>
      </c>
      <c r="AL14">
        <f ca="1">SUMPRODUCT(--($E14:$AC14=INDIRECT(AL$20):INDIRECT(AL$21)))</f>
        <v>1</v>
      </c>
      <c r="AM14">
        <f ca="1">SUMPRODUCT(--($E14:$AC14=INDIRECT(AM$20):INDIRECT(AM$21)))</f>
        <v>1</v>
      </c>
      <c r="AN14">
        <f ca="1">SUMPRODUCT(--($E14:$AC14=INDIRECT(AN$20):INDIRECT(AN$21)))</f>
        <v>1</v>
      </c>
      <c r="AO14">
        <f ca="1">SUMPRODUCT(--($E14:$AC14=INDIRECT(AO$20):INDIRECT(AO$21)))</f>
        <v>2</v>
      </c>
      <c r="AP14">
        <f ca="1">SUMPRODUCT(--($E14:$AC14=INDIRECT(AP$20):INDIRECT(AP$21)))</f>
        <v>3</v>
      </c>
      <c r="AQ14">
        <f ca="1">SUMPRODUCT(--($E14:$AC14=INDIRECT(AQ$20):INDIRECT(AQ$21)))</f>
        <v>1</v>
      </c>
      <c r="AR14">
        <f ca="1">SUMPRODUCT(--($E14:$AC14=INDIRECT(AR$20):INDIRECT(AR$21)))</f>
        <v>1</v>
      </c>
      <c r="AS14">
        <f ca="1">SUMPRODUCT(--($E14:$AC14=INDIRECT(AS$20):INDIRECT(AS$21)))</f>
        <v>0</v>
      </c>
      <c r="AT14">
        <f ca="1">SUMPRODUCT(--($E14:$AC14=INDIRECT(AT$20):INDIRECT(AT$21)))</f>
        <v>3</v>
      </c>
      <c r="AU14">
        <f ca="1">SUMPRODUCT(--($E14:$AC14=INDIRECT(AU$20):INDIRECT(AU$21)))</f>
        <v>2</v>
      </c>
      <c r="AV14">
        <f ca="1">SUMPRODUCT(--($E14:$AC14=INDIRECT(AV$20):INDIRECT(AV$21)))</f>
        <v>0</v>
      </c>
      <c r="AW14">
        <f ca="1">SUMPRODUCT(--($E14:$AC14=INDIRECT(AW$20):INDIRECT(AW$21)))</f>
        <v>0</v>
      </c>
      <c r="AX14">
        <f ca="1">SUMPRODUCT(--($E14:$AC14=INDIRECT(AX$20):INDIRECT(AX$21)))</f>
        <v>2</v>
      </c>
      <c r="AY14">
        <f ca="1">SUMPRODUCT(--($E14:$AC14=INDIRECT(AY$20):INDIRECT(AY$21)))</f>
        <v>0</v>
      </c>
      <c r="AZ14">
        <f ca="1">SUMPRODUCT(--($E14:$AC14=INDIRECT(AZ$20):INDIRECT(AZ$21)))</f>
        <v>1</v>
      </c>
      <c r="BA14">
        <f ca="1">SUMPRODUCT(--($E14:$AC14=INDIRECT(BA$20):INDIRECT(BA$21)))</f>
        <v>3</v>
      </c>
      <c r="BB14">
        <f ca="1">SUMPRODUCT(--($E14:$AC14=INDIRECT(BB$20):INDIRECT(BB$21)))</f>
        <v>0</v>
      </c>
      <c r="BC14">
        <f ca="1">SUMPRODUCT(--($E14:$AC14=INDIRECT(BC$20):INDIRECT(BC$21)))</f>
        <v>0</v>
      </c>
      <c r="BD14">
        <f ca="1">SUMPRODUCT(--($E14:$AC14=INDIRECT(BD$20):INDIRECT(BD$21)))</f>
        <v>1</v>
      </c>
      <c r="BE14">
        <f ca="1">SUMPRODUCT(--($E14:$AC14=INDIRECT(BE$20):INDIRECT(BE$21)))</f>
        <v>2</v>
      </c>
      <c r="BF14">
        <f ca="1">SUMPRODUCT(--($E14:$AC14=INDIRECT(BF$20):INDIRECT(BF$21)))</f>
        <v>4</v>
      </c>
      <c r="BG14">
        <f ca="1">SUMPRODUCT(--($E14:$AC14=INDIRECT(BG$20):INDIRECT(BG$21)))</f>
        <v>2</v>
      </c>
      <c r="BH14">
        <f ca="1">SUMPRODUCT(--($E14:$AC14=INDIRECT(BH$20):INDIRECT(BH$21)))</f>
        <v>3</v>
      </c>
      <c r="BI14">
        <f ca="1">SUMPRODUCT(--($E14:$AC14=INDIRECT(BI$20):INDIRECT(BI$21)))</f>
        <v>0</v>
      </c>
      <c r="BJ14">
        <f ca="1">SUMPRODUCT(--($E14:$AC14=INDIRECT(BJ$20):INDIRECT(BJ$21)))</f>
        <v>1</v>
      </c>
      <c r="BK14">
        <f ca="1">SUMPRODUCT(--($E14:$AC14=INDIRECT(BK$20):INDIRECT(BK$21)))</f>
        <v>1</v>
      </c>
      <c r="BL14">
        <f ca="1">SUMPRODUCT(--($E14:$AC14=INDIRECT(BL$20):INDIRECT(BL$21)))</f>
        <v>2</v>
      </c>
      <c r="BM14">
        <f ca="1">SUMPRODUCT(--($E14:$AC14=INDIRECT(BM$20):INDIRECT(BM$21)))</f>
        <v>1</v>
      </c>
      <c r="BN14">
        <f ca="1">SUMPRODUCT(--($E14:$AC14=INDIRECT(BN$20):INDIRECT(BN$21)))</f>
        <v>2</v>
      </c>
      <c r="BO14">
        <f ca="1">SUMPRODUCT(--($E14:$AC14=INDIRECT(BO$20):INDIRECT(BO$21)))</f>
        <v>1</v>
      </c>
      <c r="BP14">
        <f ca="1">SUMPRODUCT(--($E14:$AC14=INDIRECT(BP$20):INDIRECT(BP$21)))</f>
        <v>1</v>
      </c>
      <c r="BQ14">
        <f ca="1">SUMPRODUCT(--($E14:$AC14=INDIRECT(BQ$20):INDIRECT(BQ$21)))</f>
        <v>3</v>
      </c>
      <c r="BR14">
        <f ca="1">SUMPRODUCT(--($E14:$AC14=INDIRECT(BR$20):INDIRECT(BR$21)))</f>
        <v>3</v>
      </c>
      <c r="BS14">
        <f ca="1">SUMPRODUCT(--($E14:$AC14=INDIRECT(BS$20):INDIRECT(BS$21)))</f>
        <v>3</v>
      </c>
      <c r="BT14">
        <f ca="1">SUMPRODUCT(--($E14:$AC14=INDIRECT(BT$20):INDIRECT(BT$21)))</f>
        <v>1</v>
      </c>
      <c r="BU14">
        <f ca="1">SUMPRODUCT(--($E14:$AC14=INDIRECT(BU$20):INDIRECT(BU$21)))</f>
        <v>0</v>
      </c>
      <c r="BV14">
        <f ca="1">SUMPRODUCT(--($E14:$AC14=INDIRECT(BV$20):INDIRECT(BV$21)))</f>
        <v>1</v>
      </c>
      <c r="BW14">
        <f ca="1">SUMPRODUCT(--($E14:$AC14=INDIRECT(BW$20):INDIRECT(BW$21)))</f>
        <v>1</v>
      </c>
      <c r="BX14">
        <f ca="1">SUMPRODUCT(--($E14:$AC14=INDIRECT(BX$20):INDIRECT(BX$21)))</f>
        <v>2</v>
      </c>
      <c r="BY14">
        <f ca="1">SUMPRODUCT(--($E14:$AC14=INDIRECT(BY$20):INDIRECT(BY$21)))</f>
        <v>4</v>
      </c>
      <c r="BZ14">
        <f ca="1">SUMPRODUCT(--($E14:$AC14=INDIRECT(BZ$20):INDIRECT(BZ$21)))</f>
        <v>3</v>
      </c>
      <c r="CA14">
        <f ca="1">SUMPRODUCT(--($E14:$AC14=INDIRECT(CA$20):INDIRECT(CA$21)))</f>
        <v>0</v>
      </c>
      <c r="CB14">
        <f ca="1">SUMPRODUCT(--($E14:$AC14=INDIRECT(CB$20):INDIRECT(CB$21)))</f>
        <v>2</v>
      </c>
      <c r="CC14">
        <f ca="1">SUMPRODUCT(--($E14:$AC14=INDIRECT(CC$20):INDIRECT(CC$21)))</f>
        <v>3</v>
      </c>
      <c r="CD14">
        <f ca="1">SUMPRODUCT(--($E14:$AC14=INDIRECT(CD$20):INDIRECT(CD$21)))</f>
        <v>0</v>
      </c>
      <c r="CE14">
        <f ca="1">SUMPRODUCT(--($E14:$AC14=INDIRECT(CE$20):INDIRECT(CE$21)))</f>
        <v>5</v>
      </c>
      <c r="CF14">
        <f ca="1">SUMPRODUCT(--($E14:$AC14=INDIRECT(CF$20):INDIRECT(CF$21)))</f>
        <v>1</v>
      </c>
      <c r="CG14">
        <f ca="1">SUMPRODUCT(--($E14:$AC14=INDIRECT(CG$20):INDIRECT(CG$21)))</f>
        <v>1</v>
      </c>
      <c r="CH14">
        <f ca="1">SUMPRODUCT(--($E14:$AC14=INDIRECT(CH$20):INDIRECT(CH$21)))</f>
        <v>2</v>
      </c>
      <c r="CI14">
        <f ca="1">SUMPRODUCT(--($E14:$AC14=INDIRECT(CI$20):INDIRECT(CI$21)))</f>
        <v>2</v>
      </c>
      <c r="CJ14">
        <f ca="1">SUMPRODUCT(--($E14:$AC14=INDIRECT(CJ$20):INDIRECT(CJ$21)))</f>
        <v>1</v>
      </c>
      <c r="CK14">
        <f ca="1">SUMPRODUCT(--($E14:$AC14=INDIRECT(CK$20):INDIRECT(CK$21)))</f>
        <v>0</v>
      </c>
      <c r="CL14">
        <f ca="1">SUMPRODUCT(--($E14:$AC14=INDIRECT(CL$20):INDIRECT(CL$21)))</f>
        <v>3</v>
      </c>
      <c r="CM14">
        <f ca="1">SUMPRODUCT(--($E14:$AC14=INDIRECT(CM$20):INDIRECT(CM$21)))</f>
        <v>1</v>
      </c>
      <c r="CN14">
        <f ca="1">SUMPRODUCT(--($E14:$AC14=INDIRECT(CN$20):INDIRECT(CN$21)))</f>
        <v>0</v>
      </c>
      <c r="CO14">
        <f ca="1">SUMPRODUCT(--($E14:$AC14=INDIRECT(CO$20):INDIRECT(CO$21)))</f>
        <v>1</v>
      </c>
      <c r="CP14">
        <f ca="1">SUMPRODUCT(--($E14:$AC14=INDIRECT(CP$20):INDIRECT(CP$21)))</f>
        <v>2</v>
      </c>
      <c r="CQ14">
        <f ca="1">SUMPRODUCT(--($E14:$AC14=INDIRECT(CQ$20):INDIRECT(CQ$21)))</f>
        <v>2</v>
      </c>
      <c r="CR14">
        <f ca="1">SUMPRODUCT(--($E14:$AC14=INDIRECT(CR$20):INDIRECT(CR$21)))</f>
        <v>0</v>
      </c>
      <c r="CS14">
        <f ca="1">SUMPRODUCT(--($E14:$AC14=INDIRECT(CS$20):INDIRECT(CS$21)))</f>
        <v>2</v>
      </c>
      <c r="CT14">
        <f ca="1">SUMPRODUCT(--($E14:$AC14=INDIRECT(CT$20):INDIRECT(CT$21)))</f>
        <v>1</v>
      </c>
      <c r="CU14">
        <f ca="1">SUMPRODUCT(--($E14:$AC14=INDIRECT(CU$20):INDIRECT(CU$21)))</f>
        <v>0</v>
      </c>
      <c r="CV14">
        <f ca="1">SUMPRODUCT(--($E14:$AC14=INDIRECT(CV$20):INDIRECT(CV$21)))</f>
        <v>2</v>
      </c>
      <c r="CW14">
        <f ca="1">SUMPRODUCT(--($E14:$AC14=INDIRECT(CW$20):INDIRECT(CW$21)))</f>
        <v>3</v>
      </c>
      <c r="CX14">
        <f ca="1">SUMPRODUCT(--($E14:$AC14=INDIRECT(CX$20):INDIRECT(CX$21)))</f>
        <v>2</v>
      </c>
      <c r="CY14">
        <f ca="1">SUMPRODUCT(--($E14:$AC14=INDIRECT(CY$20):INDIRECT(CY$21)))</f>
        <v>2</v>
      </c>
      <c r="CZ14">
        <f ca="1">SUMPRODUCT(--($E14:$AC14=INDIRECT(CZ$20):INDIRECT(CZ$21)))</f>
        <v>1</v>
      </c>
      <c r="DA14">
        <f ca="1">SUMPRODUCT(--($E14:$AC14=INDIRECT(DA$20):INDIRECT(DA$21)))</f>
        <v>1</v>
      </c>
      <c r="DB14">
        <f ca="1">SUMPRODUCT(--($E14:$AC14=INDIRECT(DB$20):INDIRECT(DB$21)))</f>
        <v>1</v>
      </c>
      <c r="DC14">
        <f ca="1">SUMPRODUCT(--($E14:$AC14=INDIRECT(DC$20):INDIRECT(DC$21)))</f>
        <v>0</v>
      </c>
      <c r="DD14">
        <f ca="1">SUMPRODUCT(--($E14:$AC14=INDIRECT(DD$20):INDIRECT(DD$21)))</f>
        <v>0</v>
      </c>
      <c r="DE14">
        <f ca="1">SUMPRODUCT(--($E14:$AC14=INDIRECT(DE$20):INDIRECT(DE$21)))</f>
        <v>2</v>
      </c>
      <c r="DF14">
        <f ca="1">SUMPRODUCT(--($E14:$AC14=INDIRECT(DF$20):INDIRECT(DF$21)))</f>
        <v>2</v>
      </c>
      <c r="DG14">
        <f ca="1">SUMPRODUCT(--($E14:$AC14=INDIRECT(DG$20):INDIRECT(DG$21)))</f>
        <v>1</v>
      </c>
      <c r="DH14">
        <f ca="1">SUMPRODUCT(--($E14:$AC14=INDIRECT(DH$20):INDIRECT(DH$21)))</f>
        <v>1</v>
      </c>
      <c r="DI14">
        <f ca="1">SUMPRODUCT(--($E14:$AC14=INDIRECT(DI$20):INDIRECT(DI$21)))</f>
        <v>1</v>
      </c>
      <c r="DJ14">
        <f ca="1">SUMPRODUCT(--($E14:$AC14=INDIRECT(DJ$20):INDIRECT(DJ$21)))</f>
        <v>1</v>
      </c>
      <c r="DK14">
        <f ca="1">SUMPRODUCT(--($E14:$AC14=INDIRECT(DK$20):INDIRECT(DK$21)))</f>
        <v>3</v>
      </c>
      <c r="DL14">
        <f ca="1">SUMPRODUCT(--($E14:$AC14=INDIRECT(DL$20):INDIRECT(DL$21)))</f>
        <v>2</v>
      </c>
      <c r="DM14">
        <f ca="1">SUMPRODUCT(--($E14:$AC14=INDIRECT(DM$20):INDIRECT(DM$21)))</f>
        <v>1</v>
      </c>
      <c r="DN14">
        <f ca="1">SUMPRODUCT(--($E14:$AC14=INDIRECT(DN$20):INDIRECT(DN$21)))</f>
        <v>2</v>
      </c>
      <c r="DO14">
        <f ca="1">SUMPRODUCT(--($E14:$AC14=INDIRECT(DO$20):INDIRECT(DO$21)))</f>
        <v>3</v>
      </c>
      <c r="DP14">
        <f ca="1">SUMPRODUCT(--($E14:$AC14=INDIRECT(DP$20):INDIRECT(DP$21)))</f>
        <v>2</v>
      </c>
      <c r="DQ14">
        <f ca="1">SUMPRODUCT(--($E14:$AC14=INDIRECT(DQ$20):INDIRECT(DQ$21)))</f>
        <v>1</v>
      </c>
      <c r="DR14">
        <f ca="1">SUMPRODUCT(--($E14:$AC14=INDIRECT(DR$20):INDIRECT(DR$21)))</f>
        <v>2</v>
      </c>
      <c r="DS14">
        <f ca="1">SUMPRODUCT(--($E14:$AC14=INDIRECT(DS$20):INDIRECT(DS$21)))</f>
        <v>2</v>
      </c>
      <c r="DT14">
        <f ca="1">SUMPRODUCT(--($E14:$AC14=INDIRECT(DT$20):INDIRECT(DT$21)))</f>
        <v>1</v>
      </c>
      <c r="DU14">
        <f ca="1">SUMPRODUCT(--($E14:$AC14=INDIRECT(DU$20):INDIRECT(DU$21)))</f>
        <v>2</v>
      </c>
      <c r="DV14">
        <f ca="1">SUMPRODUCT(--($E14:$AC14=INDIRECT(DV$20):INDIRECT(DV$21)))</f>
        <v>2</v>
      </c>
      <c r="DW14">
        <f ca="1">SUMPRODUCT(--($E14:$AC14=INDIRECT(DW$20):INDIRECT(DW$21)))</f>
        <v>0</v>
      </c>
      <c r="DX14">
        <f ca="1">SUMPRODUCT(--($E14:$AC14=INDIRECT(DX$20):INDIRECT(DX$21)))</f>
        <v>0</v>
      </c>
      <c r="DY14">
        <f ca="1">SUMPRODUCT(--($E14:$AC14=INDIRECT(DY$20):INDIRECT(DY$21)))</f>
        <v>1</v>
      </c>
      <c r="DZ14">
        <f ca="1">SUMPRODUCT(--($E14:$AC14=INDIRECT(DZ$20):INDIRECT(DZ$21)))</f>
        <v>0</v>
      </c>
      <c r="EA14">
        <f ca="1">SUMPRODUCT(--($E14:$AC14=INDIRECT(EA$20):INDIRECT(EA$21)))</f>
        <v>1</v>
      </c>
      <c r="EB14">
        <f ca="1">SUMPRODUCT(--($E14:$AC14=INDIRECT(EB$20):INDIRECT(EB$21)))</f>
        <v>1</v>
      </c>
      <c r="EC14">
        <f ca="1">SUMPRODUCT(--($E14:$AC14=INDIRECT(EC$20):INDIRECT(EC$21)))</f>
        <v>2</v>
      </c>
      <c r="ED14">
        <f ca="1">SUMPRODUCT(--($E14:$AC14=INDIRECT(ED$20):INDIRECT(ED$21)))</f>
        <v>1</v>
      </c>
      <c r="EE14">
        <f ca="1">SUMPRODUCT(--($E14:$AC14=INDIRECT(EE$20):INDIRECT(EE$21)))</f>
        <v>0</v>
      </c>
      <c r="EF14">
        <f ca="1">SUMPRODUCT(--($E14:$AC14=INDIRECT(EF$20):INDIRECT(EF$21)))</f>
        <v>1</v>
      </c>
      <c r="EG14">
        <f ca="1">SUMPRODUCT(--($E14:$AC14=INDIRECT(EG$20):INDIRECT(EG$21)))</f>
        <v>2</v>
      </c>
      <c r="EH14">
        <f ca="1">SUMPRODUCT(--($E14:$AC14=INDIRECT(EH$20):INDIRECT(EH$21)))</f>
        <v>2</v>
      </c>
      <c r="EI14">
        <f ca="1">SUMPRODUCT(--($E14:$AC14=INDIRECT(EI$20):INDIRECT(EI$21)))</f>
        <v>1</v>
      </c>
      <c r="EJ14">
        <f ca="1">SUMPRODUCT(--($E14:$AC14=INDIRECT(EJ$20):INDIRECT(EJ$21)))</f>
        <v>0</v>
      </c>
      <c r="EK14">
        <f ca="1">SUMPRODUCT(--($E14:$AC14=INDIRECT(EK$20):INDIRECT(EK$21)))</f>
        <v>0</v>
      </c>
      <c r="EL14">
        <f ca="1">SUMPRODUCT(--($E14:$AC14=INDIRECT(EL$20):INDIRECT(EL$21)))</f>
        <v>2</v>
      </c>
      <c r="EM14">
        <f ca="1">SUMPRODUCT(--($E14:$AC14=INDIRECT(EM$20):INDIRECT(EM$21)))</f>
        <v>5</v>
      </c>
      <c r="EN14">
        <f ca="1">SUMPRODUCT(--($E14:$AC14=INDIRECT(EN$20):INDIRECT(EN$21)))</f>
        <v>1</v>
      </c>
    </row>
    <row r="15" spans="1:144" x14ac:dyDescent="0.35">
      <c r="A15" t="s">
        <v>17431</v>
      </c>
      <c r="B15" t="s">
        <v>17429</v>
      </c>
      <c r="C15" t="s">
        <v>85</v>
      </c>
      <c r="D15">
        <v>1</v>
      </c>
      <c r="E15">
        <v>5</v>
      </c>
      <c r="F15" t="s">
        <v>17952</v>
      </c>
      <c r="G15" t="s">
        <v>17950</v>
      </c>
      <c r="H15" t="s">
        <v>17963</v>
      </c>
      <c r="I15" t="s">
        <v>17949</v>
      </c>
      <c r="J15" t="s">
        <v>18105</v>
      </c>
      <c r="K15" t="s">
        <v>18081</v>
      </c>
      <c r="L15" t="s">
        <v>18004</v>
      </c>
      <c r="M15" t="s">
        <v>18046</v>
      </c>
      <c r="N15" t="s">
        <v>17956</v>
      </c>
      <c r="O15" t="s">
        <v>18034</v>
      </c>
      <c r="P15" s="2" t="s">
        <v>17965</v>
      </c>
      <c r="Q15" t="s">
        <v>18216</v>
      </c>
      <c r="R15" t="s">
        <v>18155</v>
      </c>
      <c r="S15" t="s">
        <v>18169</v>
      </c>
      <c r="T15" t="s">
        <v>17957</v>
      </c>
      <c r="U15" t="s">
        <v>18222</v>
      </c>
      <c r="V15" t="s">
        <v>18207</v>
      </c>
      <c r="W15" t="s">
        <v>18361</v>
      </c>
      <c r="X15" t="s">
        <v>18419</v>
      </c>
      <c r="Y15" t="s">
        <v>18409</v>
      </c>
      <c r="Z15" t="s">
        <v>18365</v>
      </c>
      <c r="AA15" t="s">
        <v>18477</v>
      </c>
      <c r="AB15" t="s">
        <v>18519</v>
      </c>
      <c r="AC15" t="s">
        <v>18445</v>
      </c>
      <c r="AD15">
        <f ca="1">SUMPRODUCT(--($E15:$AC15=INDIRECT(AD$20):INDIRECT(AD$21)))</f>
        <v>3</v>
      </c>
      <c r="AE15">
        <f ca="1">SUMPRODUCT(--($E15:$AC15=INDIRECT(AE$20):INDIRECT(AE$21)))</f>
        <v>2</v>
      </c>
      <c r="AF15">
        <f ca="1">SUMPRODUCT(--($E15:$AC15=INDIRECT(AF$20):INDIRECT(AF$21)))</f>
        <v>1</v>
      </c>
      <c r="AG15">
        <f ca="1">SUMPRODUCT(--($E15:$AC15=INDIRECT(AG$20):INDIRECT(AG$21)))</f>
        <v>4</v>
      </c>
      <c r="AH15">
        <f ca="1">SUMPRODUCT(--($E15:$AC15=INDIRECT(AH$20):INDIRECT(AH$21)))</f>
        <v>2</v>
      </c>
      <c r="AI15">
        <f ca="1">SUMPRODUCT(--($E15:$AC15=INDIRECT(AI$20):INDIRECT(AI$21)))</f>
        <v>0</v>
      </c>
      <c r="AJ15">
        <f ca="1">SUMPRODUCT(--($E15:$AC15=INDIRECT(AJ$20):INDIRECT(AJ$21)))</f>
        <v>2</v>
      </c>
      <c r="AK15">
        <f ca="1">SUMPRODUCT(--($E15:$AC15=INDIRECT(AK$20):INDIRECT(AK$21)))</f>
        <v>0</v>
      </c>
      <c r="AL15">
        <f ca="1">SUMPRODUCT(--($E15:$AC15=INDIRECT(AL$20):INDIRECT(AL$21)))</f>
        <v>1</v>
      </c>
      <c r="AM15">
        <f ca="1">SUMPRODUCT(--($E15:$AC15=INDIRECT(AM$20):INDIRECT(AM$21)))</f>
        <v>1</v>
      </c>
      <c r="AN15">
        <f ca="1">SUMPRODUCT(--($E15:$AC15=INDIRECT(AN$20):INDIRECT(AN$21)))</f>
        <v>1</v>
      </c>
      <c r="AO15">
        <f ca="1">SUMPRODUCT(--($E15:$AC15=INDIRECT(AO$20):INDIRECT(AO$21)))</f>
        <v>2</v>
      </c>
      <c r="AP15">
        <f ca="1">SUMPRODUCT(--($E15:$AC15=INDIRECT(AP$20):INDIRECT(AP$21)))</f>
        <v>1</v>
      </c>
      <c r="AQ15">
        <f ca="1">SUMPRODUCT(--($E15:$AC15=INDIRECT(AQ$20):INDIRECT(AQ$21)))</f>
        <v>2</v>
      </c>
      <c r="AR15">
        <f ca="1">SUMPRODUCT(--($E15:$AC15=INDIRECT(AR$20):INDIRECT(AR$21)))</f>
        <v>1</v>
      </c>
      <c r="AS15">
        <f ca="1">SUMPRODUCT(--($E15:$AC15=INDIRECT(AS$20):INDIRECT(AS$21)))</f>
        <v>0</v>
      </c>
      <c r="AT15">
        <f ca="1">SUMPRODUCT(--($E15:$AC15=INDIRECT(AT$20):INDIRECT(AT$21)))</f>
        <v>0</v>
      </c>
      <c r="AU15">
        <f ca="1">SUMPRODUCT(--($E15:$AC15=INDIRECT(AU$20):INDIRECT(AU$21)))</f>
        <v>0</v>
      </c>
      <c r="AV15">
        <f ca="1">SUMPRODUCT(--($E15:$AC15=INDIRECT(AV$20):INDIRECT(AV$21)))</f>
        <v>2</v>
      </c>
      <c r="AW15">
        <f ca="1">SUMPRODUCT(--($E15:$AC15=INDIRECT(AW$20):INDIRECT(AW$21)))</f>
        <v>2</v>
      </c>
      <c r="AX15">
        <f ca="1">SUMPRODUCT(--($E15:$AC15=INDIRECT(AX$20):INDIRECT(AX$21)))</f>
        <v>1</v>
      </c>
      <c r="AY15">
        <f ca="1">SUMPRODUCT(--($E15:$AC15=INDIRECT(AY$20):INDIRECT(AY$21)))</f>
        <v>3</v>
      </c>
      <c r="AZ15">
        <f ca="1">SUMPRODUCT(--($E15:$AC15=INDIRECT(AZ$20):INDIRECT(AZ$21)))</f>
        <v>1</v>
      </c>
      <c r="BA15">
        <f ca="1">SUMPRODUCT(--($E15:$AC15=INDIRECT(BA$20):INDIRECT(BA$21)))</f>
        <v>1</v>
      </c>
      <c r="BB15">
        <f ca="1">SUMPRODUCT(--($E15:$AC15=INDIRECT(BB$20):INDIRECT(BB$21)))</f>
        <v>3</v>
      </c>
      <c r="BC15">
        <f ca="1">SUMPRODUCT(--($E15:$AC15=INDIRECT(BC$20):INDIRECT(BC$21)))</f>
        <v>0</v>
      </c>
      <c r="BD15">
        <f ca="1">SUMPRODUCT(--($E15:$AC15=INDIRECT(BD$20):INDIRECT(BD$21)))</f>
        <v>1</v>
      </c>
      <c r="BE15">
        <f ca="1">SUMPRODUCT(--($E15:$AC15=INDIRECT(BE$20):INDIRECT(BE$21)))</f>
        <v>3</v>
      </c>
      <c r="BF15">
        <f ca="1">SUMPRODUCT(--($E15:$AC15=INDIRECT(BF$20):INDIRECT(BF$21)))</f>
        <v>2</v>
      </c>
      <c r="BG15">
        <f ca="1">SUMPRODUCT(--($E15:$AC15=INDIRECT(BG$20):INDIRECT(BG$21)))</f>
        <v>1</v>
      </c>
      <c r="BH15">
        <f ca="1">SUMPRODUCT(--($E15:$AC15=INDIRECT(BH$20):INDIRECT(BH$21)))</f>
        <v>2</v>
      </c>
      <c r="BI15">
        <f ca="1">SUMPRODUCT(--($E15:$AC15=INDIRECT(BI$20):INDIRECT(BI$21)))</f>
        <v>2</v>
      </c>
      <c r="BJ15">
        <f ca="1">SUMPRODUCT(--($E15:$AC15=INDIRECT(BJ$20):INDIRECT(BJ$21)))</f>
        <v>3</v>
      </c>
      <c r="BK15">
        <f ca="1">SUMPRODUCT(--($E15:$AC15=INDIRECT(BK$20):INDIRECT(BK$21)))</f>
        <v>1</v>
      </c>
      <c r="BL15">
        <f ca="1">SUMPRODUCT(--($E15:$AC15=INDIRECT(BL$20):INDIRECT(BL$21)))</f>
        <v>1</v>
      </c>
      <c r="BM15">
        <f ca="1">SUMPRODUCT(--($E15:$AC15=INDIRECT(BM$20):INDIRECT(BM$21)))</f>
        <v>1</v>
      </c>
      <c r="BN15">
        <f ca="1">SUMPRODUCT(--($E15:$AC15=INDIRECT(BN$20):INDIRECT(BN$21)))</f>
        <v>2</v>
      </c>
      <c r="BO15">
        <f ca="1">SUMPRODUCT(--($E15:$AC15=INDIRECT(BO$20):INDIRECT(BO$21)))</f>
        <v>4</v>
      </c>
      <c r="BP15">
        <f ca="1">SUMPRODUCT(--($E15:$AC15=INDIRECT(BP$20):INDIRECT(BP$21)))</f>
        <v>4</v>
      </c>
      <c r="BQ15">
        <f ca="1">SUMPRODUCT(--($E15:$AC15=INDIRECT(BQ$20):INDIRECT(BQ$21)))</f>
        <v>3</v>
      </c>
      <c r="BR15">
        <f ca="1">SUMPRODUCT(--($E15:$AC15=INDIRECT(BR$20):INDIRECT(BR$21)))</f>
        <v>0</v>
      </c>
      <c r="BS15">
        <f ca="1">SUMPRODUCT(--($E15:$AC15=INDIRECT(BS$20):INDIRECT(BS$21)))</f>
        <v>1</v>
      </c>
      <c r="BT15">
        <f ca="1">SUMPRODUCT(--($E15:$AC15=INDIRECT(BT$20):INDIRECT(BT$21)))</f>
        <v>0</v>
      </c>
      <c r="BU15">
        <f ca="1">SUMPRODUCT(--($E15:$AC15=INDIRECT(BU$20):INDIRECT(BU$21)))</f>
        <v>0</v>
      </c>
      <c r="BV15">
        <f ca="1">SUMPRODUCT(--($E15:$AC15=INDIRECT(BV$20):INDIRECT(BV$21)))</f>
        <v>1</v>
      </c>
      <c r="BW15">
        <f ca="1">SUMPRODUCT(--($E15:$AC15=INDIRECT(BW$20):INDIRECT(BW$21)))</f>
        <v>2</v>
      </c>
      <c r="BX15">
        <f ca="1">SUMPRODUCT(--($E15:$AC15=INDIRECT(BX$20):INDIRECT(BX$21)))</f>
        <v>1</v>
      </c>
      <c r="BY15">
        <f ca="1">SUMPRODUCT(--($E15:$AC15=INDIRECT(BY$20):INDIRECT(BY$21)))</f>
        <v>2</v>
      </c>
      <c r="BZ15">
        <f ca="1">SUMPRODUCT(--($E15:$AC15=INDIRECT(BZ$20):INDIRECT(BZ$21)))</f>
        <v>0</v>
      </c>
      <c r="CA15">
        <f ca="1">SUMPRODUCT(--($E15:$AC15=INDIRECT(CA$20):INDIRECT(CA$21)))</f>
        <v>5</v>
      </c>
      <c r="CB15">
        <f ca="1">SUMPRODUCT(--($E15:$AC15=INDIRECT(CB$20):INDIRECT(CB$21)))</f>
        <v>1</v>
      </c>
      <c r="CC15">
        <f ca="1">SUMPRODUCT(--($E15:$AC15=INDIRECT(CC$20):INDIRECT(CC$21)))</f>
        <v>5</v>
      </c>
      <c r="CD15">
        <f ca="1">SUMPRODUCT(--($E15:$AC15=INDIRECT(CD$20):INDIRECT(CD$21)))</f>
        <v>0</v>
      </c>
      <c r="CE15">
        <f ca="1">SUMPRODUCT(--($E15:$AC15=INDIRECT(CE$20):INDIRECT(CE$21)))</f>
        <v>1</v>
      </c>
      <c r="CF15">
        <f ca="1">SUMPRODUCT(--($E15:$AC15=INDIRECT(CF$20):INDIRECT(CF$21)))</f>
        <v>0</v>
      </c>
      <c r="CG15">
        <f ca="1">SUMPRODUCT(--($E15:$AC15=INDIRECT(CG$20):INDIRECT(CG$21)))</f>
        <v>2</v>
      </c>
      <c r="CH15">
        <f ca="1">SUMPRODUCT(--($E15:$AC15=INDIRECT(CH$20):INDIRECT(CH$21)))</f>
        <v>2</v>
      </c>
      <c r="CI15">
        <f ca="1">SUMPRODUCT(--($E15:$AC15=INDIRECT(CI$20):INDIRECT(CI$21)))</f>
        <v>2</v>
      </c>
      <c r="CJ15">
        <f ca="1">SUMPRODUCT(--($E15:$AC15=INDIRECT(CJ$20):INDIRECT(CJ$21)))</f>
        <v>5</v>
      </c>
      <c r="CK15">
        <f ca="1">SUMPRODUCT(--($E15:$AC15=INDIRECT(CK$20):INDIRECT(CK$21)))</f>
        <v>5</v>
      </c>
      <c r="CL15">
        <f ca="1">SUMPRODUCT(--($E15:$AC15=INDIRECT(CL$20):INDIRECT(CL$21)))</f>
        <v>0</v>
      </c>
      <c r="CM15">
        <f ca="1">SUMPRODUCT(--($E15:$AC15=INDIRECT(CM$20):INDIRECT(CM$21)))</f>
        <v>2</v>
      </c>
      <c r="CN15">
        <f ca="1">SUMPRODUCT(--($E15:$AC15=INDIRECT(CN$20):INDIRECT(CN$21)))</f>
        <v>0</v>
      </c>
      <c r="CO15">
        <f ca="1">SUMPRODUCT(--($E15:$AC15=INDIRECT(CO$20):INDIRECT(CO$21)))</f>
        <v>2</v>
      </c>
      <c r="CP15">
        <f ca="1">SUMPRODUCT(--($E15:$AC15=INDIRECT(CP$20):INDIRECT(CP$21)))</f>
        <v>0</v>
      </c>
      <c r="CQ15">
        <f ca="1">SUMPRODUCT(--($E15:$AC15=INDIRECT(CQ$20):INDIRECT(CQ$21)))</f>
        <v>2</v>
      </c>
      <c r="CR15">
        <f ca="1">SUMPRODUCT(--($E15:$AC15=INDIRECT(CR$20):INDIRECT(CR$21)))</f>
        <v>2</v>
      </c>
      <c r="CS15">
        <f ca="1">SUMPRODUCT(--($E15:$AC15=INDIRECT(CS$20):INDIRECT(CS$21)))</f>
        <v>0</v>
      </c>
      <c r="CT15">
        <f ca="1">SUMPRODUCT(--($E15:$AC15=INDIRECT(CT$20):INDIRECT(CT$21)))</f>
        <v>1</v>
      </c>
      <c r="CU15">
        <f ca="1">SUMPRODUCT(--($E15:$AC15=INDIRECT(CU$20):INDIRECT(CU$21)))</f>
        <v>2</v>
      </c>
      <c r="CV15">
        <f ca="1">SUMPRODUCT(--($E15:$AC15=INDIRECT(CV$20):INDIRECT(CV$21)))</f>
        <v>2</v>
      </c>
      <c r="CW15">
        <f ca="1">SUMPRODUCT(--($E15:$AC15=INDIRECT(CW$20):INDIRECT(CW$21)))</f>
        <v>1</v>
      </c>
      <c r="CX15">
        <f ca="1">SUMPRODUCT(--($E15:$AC15=INDIRECT(CX$20):INDIRECT(CX$21)))</f>
        <v>2</v>
      </c>
      <c r="CY15">
        <f ca="1">SUMPRODUCT(--($E15:$AC15=INDIRECT(CY$20):INDIRECT(CY$21)))</f>
        <v>0</v>
      </c>
      <c r="CZ15">
        <f ca="1">SUMPRODUCT(--($E15:$AC15=INDIRECT(CZ$20):INDIRECT(CZ$21)))</f>
        <v>2</v>
      </c>
      <c r="DA15">
        <f ca="1">SUMPRODUCT(--($E15:$AC15=INDIRECT(DA$20):INDIRECT(DA$21)))</f>
        <v>3</v>
      </c>
      <c r="DB15">
        <f ca="1">SUMPRODUCT(--($E15:$AC15=INDIRECT(DB$20):INDIRECT(DB$21)))</f>
        <v>4</v>
      </c>
      <c r="DC15">
        <f ca="1">SUMPRODUCT(--($E15:$AC15=INDIRECT(DC$20):INDIRECT(DC$21)))</f>
        <v>6</v>
      </c>
      <c r="DD15">
        <f ca="1">SUMPRODUCT(--($E15:$AC15=INDIRECT(DD$20):INDIRECT(DD$21)))</f>
        <v>4</v>
      </c>
      <c r="DE15">
        <f ca="1">SUMPRODUCT(--($E15:$AC15=INDIRECT(DE$20):INDIRECT(DE$21)))</f>
        <v>2</v>
      </c>
      <c r="DF15">
        <f ca="1">SUMPRODUCT(--($E15:$AC15=INDIRECT(DF$20):INDIRECT(DF$21)))</f>
        <v>4</v>
      </c>
      <c r="DG15">
        <f ca="1">SUMPRODUCT(--($E15:$AC15=INDIRECT(DG$20):INDIRECT(DG$21)))</f>
        <v>4</v>
      </c>
      <c r="DH15">
        <f ca="1">SUMPRODUCT(--($E15:$AC15=INDIRECT(DH$20):INDIRECT(DH$21)))</f>
        <v>2</v>
      </c>
      <c r="DI15">
        <f ca="1">SUMPRODUCT(--($E15:$AC15=INDIRECT(DI$20):INDIRECT(DI$21)))</f>
        <v>3</v>
      </c>
      <c r="DJ15">
        <f ca="1">SUMPRODUCT(--($E15:$AC15=INDIRECT(DJ$20):INDIRECT(DJ$21)))</f>
        <v>3</v>
      </c>
      <c r="DK15">
        <f ca="1">SUMPRODUCT(--($E15:$AC15=INDIRECT(DK$20):INDIRECT(DK$21)))</f>
        <v>1</v>
      </c>
      <c r="DL15">
        <f ca="1">SUMPRODUCT(--($E15:$AC15=INDIRECT(DL$20):INDIRECT(DL$21)))</f>
        <v>1</v>
      </c>
      <c r="DM15">
        <f ca="1">SUMPRODUCT(--($E15:$AC15=INDIRECT(DM$20):INDIRECT(DM$21)))</f>
        <v>1</v>
      </c>
      <c r="DN15">
        <f ca="1">SUMPRODUCT(--($E15:$AC15=INDIRECT(DN$20):INDIRECT(DN$21)))</f>
        <v>0</v>
      </c>
      <c r="DO15">
        <f ca="1">SUMPRODUCT(--($E15:$AC15=INDIRECT(DO$20):INDIRECT(DO$21)))</f>
        <v>0</v>
      </c>
      <c r="DP15">
        <f ca="1">SUMPRODUCT(--($E15:$AC15=INDIRECT(DP$20):INDIRECT(DP$21)))</f>
        <v>0</v>
      </c>
      <c r="DQ15">
        <f ca="1">SUMPRODUCT(--($E15:$AC15=INDIRECT(DQ$20):INDIRECT(DQ$21)))</f>
        <v>2</v>
      </c>
      <c r="DR15">
        <f ca="1">SUMPRODUCT(--($E15:$AC15=INDIRECT(DR$20):INDIRECT(DR$21)))</f>
        <v>1</v>
      </c>
      <c r="DS15">
        <f ca="1">SUMPRODUCT(--($E15:$AC15=INDIRECT(DS$20):INDIRECT(DS$21)))</f>
        <v>1</v>
      </c>
      <c r="DT15">
        <f ca="1">SUMPRODUCT(--($E15:$AC15=INDIRECT(DT$20):INDIRECT(DT$21)))</f>
        <v>3</v>
      </c>
      <c r="DU15">
        <f ca="1">SUMPRODUCT(--($E15:$AC15=INDIRECT(DU$20):INDIRECT(DU$21)))</f>
        <v>0</v>
      </c>
      <c r="DV15">
        <f ca="1">SUMPRODUCT(--($E15:$AC15=INDIRECT(DV$20):INDIRECT(DV$21)))</f>
        <v>2</v>
      </c>
      <c r="DW15">
        <f ca="1">SUMPRODUCT(--($E15:$AC15=INDIRECT(DW$20):INDIRECT(DW$21)))</f>
        <v>2</v>
      </c>
      <c r="DX15">
        <f ca="1">SUMPRODUCT(--($E15:$AC15=INDIRECT(DX$20):INDIRECT(DX$21)))</f>
        <v>6</v>
      </c>
      <c r="DY15">
        <f ca="1">SUMPRODUCT(--($E15:$AC15=INDIRECT(DY$20):INDIRECT(DY$21)))</f>
        <v>5</v>
      </c>
      <c r="DZ15">
        <f ca="1">SUMPRODUCT(--($E15:$AC15=INDIRECT(DZ$20):INDIRECT(DZ$21)))</f>
        <v>5</v>
      </c>
      <c r="EA15">
        <f ca="1">SUMPRODUCT(--($E15:$AC15=INDIRECT(EA$20):INDIRECT(EA$21)))</f>
        <v>3</v>
      </c>
      <c r="EB15">
        <f ca="1">SUMPRODUCT(--($E15:$AC15=INDIRECT(EB$20):INDIRECT(EB$21)))</f>
        <v>3</v>
      </c>
      <c r="EC15">
        <f ca="1">SUMPRODUCT(--($E15:$AC15=INDIRECT(EC$20):INDIRECT(EC$21)))</f>
        <v>0</v>
      </c>
      <c r="ED15">
        <f ca="1">SUMPRODUCT(--($E15:$AC15=INDIRECT(ED$20):INDIRECT(ED$21)))</f>
        <v>2</v>
      </c>
      <c r="EE15">
        <f ca="1">SUMPRODUCT(--($E15:$AC15=INDIRECT(EE$20):INDIRECT(EE$21)))</f>
        <v>0</v>
      </c>
      <c r="EF15">
        <f ca="1">SUMPRODUCT(--($E15:$AC15=INDIRECT(EF$20):INDIRECT(EF$21)))</f>
        <v>1</v>
      </c>
      <c r="EG15">
        <f ca="1">SUMPRODUCT(--($E15:$AC15=INDIRECT(EG$20):INDIRECT(EG$21)))</f>
        <v>2</v>
      </c>
      <c r="EH15">
        <f ca="1">SUMPRODUCT(--($E15:$AC15=INDIRECT(EH$20):INDIRECT(EH$21)))</f>
        <v>3</v>
      </c>
      <c r="EI15">
        <f ca="1">SUMPRODUCT(--($E15:$AC15=INDIRECT(EI$20):INDIRECT(EI$21)))</f>
        <v>3</v>
      </c>
      <c r="EJ15">
        <f ca="1">SUMPRODUCT(--($E15:$AC15=INDIRECT(EJ$20):INDIRECT(EJ$21)))</f>
        <v>0</v>
      </c>
      <c r="EK15">
        <f ca="1">SUMPRODUCT(--($E15:$AC15=INDIRECT(EK$20):INDIRECT(EK$21)))</f>
        <v>3</v>
      </c>
      <c r="EL15">
        <f ca="1">SUMPRODUCT(--($E15:$AC15=INDIRECT(EL$20):INDIRECT(EL$21)))</f>
        <v>1</v>
      </c>
      <c r="EM15">
        <f ca="1">SUMPRODUCT(--($E15:$AC15=INDIRECT(EM$20):INDIRECT(EM$21)))</f>
        <v>2</v>
      </c>
      <c r="EN15">
        <f ca="1">SUMPRODUCT(--($E15:$AC15=INDIRECT(EN$20):INDIRECT(EN$21)))</f>
        <v>0</v>
      </c>
    </row>
    <row r="16" spans="1:144" x14ac:dyDescent="0.35">
      <c r="A16" t="s">
        <v>17282</v>
      </c>
      <c r="B16" t="s">
        <v>15132</v>
      </c>
      <c r="C16" t="s">
        <v>85</v>
      </c>
      <c r="D16">
        <v>1</v>
      </c>
      <c r="E16" t="s">
        <v>17968</v>
      </c>
      <c r="F16" t="s">
        <v>17952</v>
      </c>
      <c r="G16" s="2" t="s">
        <v>17950</v>
      </c>
      <c r="H16" t="s">
        <v>17963</v>
      </c>
      <c r="I16" t="s">
        <v>18040</v>
      </c>
      <c r="J16" t="s">
        <v>17949</v>
      </c>
      <c r="K16" t="s">
        <v>17991</v>
      </c>
      <c r="L16" t="s">
        <v>17988</v>
      </c>
      <c r="M16" t="s">
        <v>17955</v>
      </c>
      <c r="N16" t="s">
        <v>18049</v>
      </c>
      <c r="O16" t="s">
        <v>18071</v>
      </c>
      <c r="P16" t="s">
        <v>17951</v>
      </c>
      <c r="Q16" t="s">
        <v>17964</v>
      </c>
      <c r="R16" t="s">
        <v>17956</v>
      </c>
      <c r="S16" t="s">
        <v>17965</v>
      </c>
      <c r="T16" t="s">
        <v>17960</v>
      </c>
      <c r="U16" t="s">
        <v>18209</v>
      </c>
      <c r="V16" t="s">
        <v>18328</v>
      </c>
      <c r="W16" t="s">
        <v>18284</v>
      </c>
      <c r="X16" t="s">
        <v>18316</v>
      </c>
      <c r="Y16" t="s">
        <v>18362</v>
      </c>
      <c r="Z16" t="s">
        <v>18350</v>
      </c>
      <c r="AA16" t="s">
        <v>18406</v>
      </c>
      <c r="AB16" t="s">
        <v>18445</v>
      </c>
      <c r="AC16" t="s">
        <v>17947</v>
      </c>
      <c r="AD16">
        <f ca="1">SUMPRODUCT(--($E16:$AC16=INDIRECT(AD$20):INDIRECT(AD$21)))</f>
        <v>6</v>
      </c>
      <c r="AE16">
        <f ca="1">SUMPRODUCT(--($E16:$AC16=INDIRECT(AE$20):INDIRECT(AE$21)))</f>
        <v>4</v>
      </c>
      <c r="AF16">
        <f ca="1">SUMPRODUCT(--($E16:$AC16=INDIRECT(AF$20):INDIRECT(AF$21)))</f>
        <v>0</v>
      </c>
      <c r="AG16">
        <f ca="1">SUMPRODUCT(--($E16:$AC16=INDIRECT(AG$20):INDIRECT(AG$21)))</f>
        <v>0</v>
      </c>
      <c r="AH16">
        <f ca="1">SUMPRODUCT(--($E16:$AC16=INDIRECT(AH$20):INDIRECT(AH$21)))</f>
        <v>6</v>
      </c>
      <c r="AI16">
        <f ca="1">SUMPRODUCT(--($E16:$AC16=INDIRECT(AI$20):INDIRECT(AI$21)))</f>
        <v>0</v>
      </c>
      <c r="AJ16">
        <f ca="1">SUMPRODUCT(--($E16:$AC16=INDIRECT(AJ$20):INDIRECT(AJ$21)))</f>
        <v>2</v>
      </c>
      <c r="AK16">
        <f ca="1">SUMPRODUCT(--($E16:$AC16=INDIRECT(AK$20):INDIRECT(AK$21)))</f>
        <v>1</v>
      </c>
      <c r="AL16">
        <f ca="1">SUMPRODUCT(--($E16:$AC16=INDIRECT(AL$20):INDIRECT(AL$21)))</f>
        <v>2</v>
      </c>
      <c r="AM16">
        <f ca="1">SUMPRODUCT(--($E16:$AC16=INDIRECT(AM$20):INDIRECT(AM$21)))</f>
        <v>3</v>
      </c>
      <c r="AN16">
        <f ca="1">SUMPRODUCT(--($E16:$AC16=INDIRECT(AN$20):INDIRECT(AN$21)))</f>
        <v>0</v>
      </c>
      <c r="AO16">
        <f ca="1">SUMPRODUCT(--($E16:$AC16=INDIRECT(AO$20):INDIRECT(AO$21)))</f>
        <v>0</v>
      </c>
      <c r="AP16">
        <f ca="1">SUMPRODUCT(--($E16:$AC16=INDIRECT(AP$20):INDIRECT(AP$21)))</f>
        <v>3</v>
      </c>
      <c r="AQ16">
        <f ca="1">SUMPRODUCT(--($E16:$AC16=INDIRECT(AQ$20):INDIRECT(AQ$21)))</f>
        <v>9</v>
      </c>
      <c r="AR16">
        <f ca="1">SUMPRODUCT(--($E16:$AC16=INDIRECT(AR$20):INDIRECT(AR$21)))</f>
        <v>2</v>
      </c>
      <c r="AS16">
        <f ca="1">SUMPRODUCT(--($E16:$AC16=INDIRECT(AS$20):INDIRECT(AS$21)))</f>
        <v>0</v>
      </c>
      <c r="AT16">
        <f ca="1">SUMPRODUCT(--($E16:$AC16=INDIRECT(AT$20):INDIRECT(AT$21)))</f>
        <v>2</v>
      </c>
      <c r="AU16">
        <f ca="1">SUMPRODUCT(--($E16:$AC16=INDIRECT(AU$20):INDIRECT(AU$21)))</f>
        <v>0</v>
      </c>
      <c r="AV16">
        <f ca="1">SUMPRODUCT(--($E16:$AC16=INDIRECT(AV$20):INDIRECT(AV$21)))</f>
        <v>0</v>
      </c>
      <c r="AW16">
        <f ca="1">SUMPRODUCT(--($E16:$AC16=INDIRECT(AW$20):INDIRECT(AW$21)))</f>
        <v>1</v>
      </c>
      <c r="AX16">
        <f ca="1">SUMPRODUCT(--($E16:$AC16=INDIRECT(AX$20):INDIRECT(AX$21)))</f>
        <v>0</v>
      </c>
      <c r="AY16">
        <f ca="1">SUMPRODUCT(--($E16:$AC16=INDIRECT(AY$20):INDIRECT(AY$21)))</f>
        <v>2</v>
      </c>
      <c r="AZ16">
        <f ca="1">SUMPRODUCT(--($E16:$AC16=INDIRECT(AZ$20):INDIRECT(AZ$21)))</f>
        <v>2</v>
      </c>
      <c r="BA16">
        <f ca="1">SUMPRODUCT(--($E16:$AC16=INDIRECT(BA$20):INDIRECT(BA$21)))</f>
        <v>1</v>
      </c>
      <c r="BB16">
        <f ca="1">SUMPRODUCT(--($E16:$AC16=INDIRECT(BB$20):INDIRECT(BB$21)))</f>
        <v>1</v>
      </c>
      <c r="BC16">
        <f ca="1">SUMPRODUCT(--($E16:$AC16=INDIRECT(BC$20):INDIRECT(BC$21)))</f>
        <v>1</v>
      </c>
      <c r="BD16">
        <f ca="1">SUMPRODUCT(--($E16:$AC16=INDIRECT(BD$20):INDIRECT(BD$21)))</f>
        <v>0</v>
      </c>
      <c r="BE16">
        <f ca="1">SUMPRODUCT(--($E16:$AC16=INDIRECT(BE$20):INDIRECT(BE$21)))</f>
        <v>2</v>
      </c>
      <c r="BF16">
        <f ca="1">SUMPRODUCT(--($E16:$AC16=INDIRECT(BF$20):INDIRECT(BF$21)))</f>
        <v>4</v>
      </c>
      <c r="BG16">
        <f ca="1">SUMPRODUCT(--($E16:$AC16=INDIRECT(BG$20):INDIRECT(BG$21)))</f>
        <v>1</v>
      </c>
      <c r="BH16">
        <f ca="1">SUMPRODUCT(--($E16:$AC16=INDIRECT(BH$20):INDIRECT(BH$21)))</f>
        <v>1</v>
      </c>
      <c r="BI16">
        <f ca="1">SUMPRODUCT(--($E16:$AC16=INDIRECT(BI$20):INDIRECT(BI$21)))</f>
        <v>0</v>
      </c>
      <c r="BJ16">
        <f ca="1">SUMPRODUCT(--($E16:$AC16=INDIRECT(BJ$20):INDIRECT(BJ$21)))</f>
        <v>2</v>
      </c>
      <c r="BK16">
        <f ca="1">SUMPRODUCT(--($E16:$AC16=INDIRECT(BK$20):INDIRECT(BK$21)))</f>
        <v>3</v>
      </c>
      <c r="BL16">
        <f ca="1">SUMPRODUCT(--($E16:$AC16=INDIRECT(BL$20):INDIRECT(BL$21)))</f>
        <v>1</v>
      </c>
      <c r="BM16">
        <f ca="1">SUMPRODUCT(--($E16:$AC16=INDIRECT(BM$20):INDIRECT(BM$21)))</f>
        <v>2</v>
      </c>
      <c r="BN16">
        <f ca="1">SUMPRODUCT(--($E16:$AC16=INDIRECT(BN$20):INDIRECT(BN$21)))</f>
        <v>0</v>
      </c>
      <c r="BO16">
        <f ca="1">SUMPRODUCT(--($E16:$AC16=INDIRECT(BO$20):INDIRECT(BO$21)))</f>
        <v>3</v>
      </c>
      <c r="BP16">
        <f ca="1">SUMPRODUCT(--($E16:$AC16=INDIRECT(BP$20):INDIRECT(BP$21)))</f>
        <v>5</v>
      </c>
      <c r="BQ16">
        <f ca="1">SUMPRODUCT(--($E16:$AC16=INDIRECT(BQ$20):INDIRECT(BQ$21)))</f>
        <v>1</v>
      </c>
      <c r="BR16">
        <f ca="1">SUMPRODUCT(--($E16:$AC16=INDIRECT(BR$20):INDIRECT(BR$21)))</f>
        <v>1</v>
      </c>
      <c r="BS16">
        <f ca="1">SUMPRODUCT(--($E16:$AC16=INDIRECT(BS$20):INDIRECT(BS$21)))</f>
        <v>6</v>
      </c>
      <c r="BT16">
        <f ca="1">SUMPRODUCT(--($E16:$AC16=INDIRECT(BT$20):INDIRECT(BT$21)))</f>
        <v>1</v>
      </c>
      <c r="BU16">
        <f ca="1">SUMPRODUCT(--($E16:$AC16=INDIRECT(BU$20):INDIRECT(BU$21)))</f>
        <v>1</v>
      </c>
      <c r="BV16">
        <f ca="1">SUMPRODUCT(--($E16:$AC16=INDIRECT(BV$20):INDIRECT(BV$21)))</f>
        <v>2</v>
      </c>
      <c r="BW16">
        <f ca="1">SUMPRODUCT(--($E16:$AC16=INDIRECT(BW$20):INDIRECT(BW$21)))</f>
        <v>0</v>
      </c>
      <c r="BX16">
        <f ca="1">SUMPRODUCT(--($E16:$AC16=INDIRECT(BX$20):INDIRECT(BX$21)))</f>
        <v>1</v>
      </c>
      <c r="BY16">
        <f ca="1">SUMPRODUCT(--($E16:$AC16=INDIRECT(BY$20):INDIRECT(BY$21)))</f>
        <v>4</v>
      </c>
      <c r="BZ16">
        <f ca="1">SUMPRODUCT(--($E16:$AC16=INDIRECT(BZ$20):INDIRECT(BZ$21)))</f>
        <v>1</v>
      </c>
      <c r="CA16">
        <f ca="1">SUMPRODUCT(--($E16:$AC16=INDIRECT(CA$20):INDIRECT(CA$21)))</f>
        <v>3</v>
      </c>
      <c r="CB16">
        <f ca="1">SUMPRODUCT(--($E16:$AC16=INDIRECT(CB$20):INDIRECT(CB$21)))</f>
        <v>1</v>
      </c>
      <c r="CC16">
        <f ca="1">SUMPRODUCT(--($E16:$AC16=INDIRECT(CC$20):INDIRECT(CC$21)))</f>
        <v>2</v>
      </c>
      <c r="CD16">
        <f ca="1">SUMPRODUCT(--($E16:$AC16=INDIRECT(CD$20):INDIRECT(CD$21)))</f>
        <v>0</v>
      </c>
      <c r="CE16">
        <f ca="1">SUMPRODUCT(--($E16:$AC16=INDIRECT(CE$20):INDIRECT(CE$21)))</f>
        <v>8</v>
      </c>
      <c r="CF16">
        <f ca="1">SUMPRODUCT(--($E16:$AC16=INDIRECT(CF$20):INDIRECT(CF$21)))</f>
        <v>3</v>
      </c>
      <c r="CG16">
        <f ca="1">SUMPRODUCT(--($E16:$AC16=INDIRECT(CG$20):INDIRECT(CG$21)))</f>
        <v>3</v>
      </c>
      <c r="CH16">
        <f ca="1">SUMPRODUCT(--($E16:$AC16=INDIRECT(CH$20):INDIRECT(CH$21)))</f>
        <v>0</v>
      </c>
      <c r="CI16">
        <f ca="1">SUMPRODUCT(--($E16:$AC16=INDIRECT(CI$20):INDIRECT(CI$21)))</f>
        <v>1</v>
      </c>
      <c r="CJ16">
        <f ca="1">SUMPRODUCT(--($E16:$AC16=INDIRECT(CJ$20):INDIRECT(CJ$21)))</f>
        <v>4</v>
      </c>
      <c r="CK16">
        <f ca="1">SUMPRODUCT(--($E16:$AC16=INDIRECT(CK$20):INDIRECT(CK$21)))</f>
        <v>0</v>
      </c>
      <c r="CL16">
        <f ca="1">SUMPRODUCT(--($E16:$AC16=INDIRECT(CL$20):INDIRECT(CL$21)))</f>
        <v>3</v>
      </c>
      <c r="CM16">
        <f ca="1">SUMPRODUCT(--($E16:$AC16=INDIRECT(CM$20):INDIRECT(CM$21)))</f>
        <v>0</v>
      </c>
      <c r="CN16">
        <f ca="1">SUMPRODUCT(--($E16:$AC16=INDIRECT(CN$20):INDIRECT(CN$21)))</f>
        <v>0</v>
      </c>
      <c r="CO16">
        <f ca="1">SUMPRODUCT(--($E16:$AC16=INDIRECT(CO$20):INDIRECT(CO$21)))</f>
        <v>1</v>
      </c>
      <c r="CP16">
        <f ca="1">SUMPRODUCT(--($E16:$AC16=INDIRECT(CP$20):INDIRECT(CP$21)))</f>
        <v>2</v>
      </c>
      <c r="CQ16">
        <f ca="1">SUMPRODUCT(--($E16:$AC16=INDIRECT(CQ$20):INDIRECT(CQ$21)))</f>
        <v>4</v>
      </c>
      <c r="CR16">
        <f ca="1">SUMPRODUCT(--($E16:$AC16=INDIRECT(CR$20):INDIRECT(CR$21)))</f>
        <v>0</v>
      </c>
      <c r="CS16">
        <f ca="1">SUMPRODUCT(--($E16:$AC16=INDIRECT(CS$20):INDIRECT(CS$21)))</f>
        <v>0</v>
      </c>
      <c r="CT16">
        <f ca="1">SUMPRODUCT(--($E16:$AC16=INDIRECT(CT$20):INDIRECT(CT$21)))</f>
        <v>0</v>
      </c>
      <c r="CU16">
        <f ca="1">SUMPRODUCT(--($E16:$AC16=INDIRECT(CU$20):INDIRECT(CU$21)))</f>
        <v>1</v>
      </c>
      <c r="CV16">
        <f ca="1">SUMPRODUCT(--($E16:$AC16=INDIRECT(CV$20):INDIRECT(CV$21)))</f>
        <v>3</v>
      </c>
      <c r="CW16">
        <f ca="1">SUMPRODUCT(--($E16:$AC16=INDIRECT(CW$20):INDIRECT(CW$21)))</f>
        <v>1</v>
      </c>
      <c r="CX16">
        <f ca="1">SUMPRODUCT(--($E16:$AC16=INDIRECT(CX$20):INDIRECT(CX$21)))</f>
        <v>4</v>
      </c>
      <c r="CY16">
        <f ca="1">SUMPRODUCT(--($E16:$AC16=INDIRECT(CY$20):INDIRECT(CY$21)))</f>
        <v>0</v>
      </c>
      <c r="CZ16">
        <f ca="1">SUMPRODUCT(--($E16:$AC16=INDIRECT(CZ$20):INDIRECT(CZ$21)))</f>
        <v>0</v>
      </c>
      <c r="DA16">
        <f ca="1">SUMPRODUCT(--($E16:$AC16=INDIRECT(DA$20):INDIRECT(DA$21)))</f>
        <v>3</v>
      </c>
      <c r="DB16">
        <f ca="1">SUMPRODUCT(--($E16:$AC16=INDIRECT(DB$20):INDIRECT(DB$21)))</f>
        <v>4</v>
      </c>
      <c r="DC16">
        <f ca="1">SUMPRODUCT(--($E16:$AC16=INDIRECT(DC$20):INDIRECT(DC$21)))</f>
        <v>3</v>
      </c>
      <c r="DD16">
        <f ca="1">SUMPRODUCT(--($E16:$AC16=INDIRECT(DD$20):INDIRECT(DD$21)))</f>
        <v>4</v>
      </c>
      <c r="DE16">
        <f ca="1">SUMPRODUCT(--($E16:$AC16=INDIRECT(DE$20):INDIRECT(DE$21)))</f>
        <v>3</v>
      </c>
      <c r="DF16">
        <f ca="1">SUMPRODUCT(--($E16:$AC16=INDIRECT(DF$20):INDIRECT(DF$21)))</f>
        <v>4</v>
      </c>
      <c r="DG16">
        <f ca="1">SUMPRODUCT(--($E16:$AC16=INDIRECT(DG$20):INDIRECT(DG$21)))</f>
        <v>2</v>
      </c>
      <c r="DH16">
        <f ca="1">SUMPRODUCT(--($E16:$AC16=INDIRECT(DH$20):INDIRECT(DH$21)))</f>
        <v>1</v>
      </c>
      <c r="DI16">
        <f ca="1">SUMPRODUCT(--($E16:$AC16=INDIRECT(DI$20):INDIRECT(DI$21)))</f>
        <v>0</v>
      </c>
      <c r="DJ16">
        <f ca="1">SUMPRODUCT(--($E16:$AC16=INDIRECT(DJ$20):INDIRECT(DJ$21)))</f>
        <v>6</v>
      </c>
      <c r="DK16">
        <f ca="1">SUMPRODUCT(--($E16:$AC16=INDIRECT(DK$20):INDIRECT(DK$21)))</f>
        <v>1</v>
      </c>
      <c r="DL16">
        <f ca="1">SUMPRODUCT(--($E16:$AC16=INDIRECT(DL$20):INDIRECT(DL$21)))</f>
        <v>0</v>
      </c>
      <c r="DM16">
        <f ca="1">SUMPRODUCT(--($E16:$AC16=INDIRECT(DM$20):INDIRECT(DM$21)))</f>
        <v>0</v>
      </c>
      <c r="DN16">
        <f ca="1">SUMPRODUCT(--($E16:$AC16=INDIRECT(DN$20):INDIRECT(DN$21)))</f>
        <v>3</v>
      </c>
      <c r="DO16">
        <f ca="1">SUMPRODUCT(--($E16:$AC16=INDIRECT(DO$20):INDIRECT(DO$21)))</f>
        <v>2</v>
      </c>
      <c r="DP16">
        <f ca="1">SUMPRODUCT(--($E16:$AC16=INDIRECT(DP$20):INDIRECT(DP$21)))</f>
        <v>1</v>
      </c>
      <c r="DQ16">
        <f ca="1">SUMPRODUCT(--($E16:$AC16=INDIRECT(DQ$20):INDIRECT(DQ$21)))</f>
        <v>2</v>
      </c>
      <c r="DR16">
        <f ca="1">SUMPRODUCT(--($E16:$AC16=INDIRECT(DR$20):INDIRECT(DR$21)))</f>
        <v>1</v>
      </c>
      <c r="DS16">
        <f ca="1">SUMPRODUCT(--($E16:$AC16=INDIRECT(DS$20):INDIRECT(DS$21)))</f>
        <v>2</v>
      </c>
      <c r="DT16">
        <f ca="1">SUMPRODUCT(--($E16:$AC16=INDIRECT(DT$20):INDIRECT(DT$21)))</f>
        <v>6</v>
      </c>
      <c r="DU16">
        <f ca="1">SUMPRODUCT(--($E16:$AC16=INDIRECT(DU$20):INDIRECT(DU$21)))</f>
        <v>1</v>
      </c>
      <c r="DV16">
        <f ca="1">SUMPRODUCT(--($E16:$AC16=INDIRECT(DV$20):INDIRECT(DV$21)))</f>
        <v>1</v>
      </c>
      <c r="DW16">
        <f ca="1">SUMPRODUCT(--($E16:$AC16=INDIRECT(DW$20):INDIRECT(DW$21)))</f>
        <v>3</v>
      </c>
      <c r="DX16">
        <f ca="1">SUMPRODUCT(--($E16:$AC16=INDIRECT(DX$20):INDIRECT(DX$21)))</f>
        <v>3</v>
      </c>
      <c r="DY16">
        <f ca="1">SUMPRODUCT(--($E16:$AC16=INDIRECT(DY$20):INDIRECT(DY$21)))</f>
        <v>2</v>
      </c>
      <c r="DZ16">
        <f ca="1">SUMPRODUCT(--($E16:$AC16=INDIRECT(DZ$20):INDIRECT(DZ$21)))</f>
        <v>3</v>
      </c>
      <c r="EA16">
        <f ca="1">SUMPRODUCT(--($E16:$AC16=INDIRECT(EA$20):INDIRECT(EA$21)))</f>
        <v>1</v>
      </c>
      <c r="EB16">
        <f ca="1">SUMPRODUCT(--($E16:$AC16=INDIRECT(EB$20):INDIRECT(EB$21)))</f>
        <v>1</v>
      </c>
      <c r="EC16">
        <f ca="1">SUMPRODUCT(--($E16:$AC16=INDIRECT(EC$20):INDIRECT(EC$21)))</f>
        <v>0</v>
      </c>
      <c r="ED16">
        <f ca="1">SUMPRODUCT(--($E16:$AC16=INDIRECT(ED$20):INDIRECT(ED$21)))</f>
        <v>5</v>
      </c>
      <c r="EE16">
        <f ca="1">SUMPRODUCT(--($E16:$AC16=INDIRECT(EE$20):INDIRECT(EE$21)))</f>
        <v>0</v>
      </c>
      <c r="EF16">
        <f ca="1">SUMPRODUCT(--($E16:$AC16=INDIRECT(EF$20):INDIRECT(EF$21)))</f>
        <v>0</v>
      </c>
      <c r="EG16">
        <f ca="1">SUMPRODUCT(--($E16:$AC16=INDIRECT(EG$20):INDIRECT(EG$21)))</f>
        <v>3</v>
      </c>
      <c r="EH16">
        <f ca="1">SUMPRODUCT(--($E16:$AC16=INDIRECT(EH$20):INDIRECT(EH$21)))</f>
        <v>1</v>
      </c>
      <c r="EI16">
        <f ca="1">SUMPRODUCT(--($E16:$AC16=INDIRECT(EI$20):INDIRECT(EI$21)))</f>
        <v>4</v>
      </c>
      <c r="EJ16">
        <f ca="1">SUMPRODUCT(--($E16:$AC16=INDIRECT(EJ$20):INDIRECT(EJ$21)))</f>
        <v>1</v>
      </c>
      <c r="EK16">
        <f ca="1">SUMPRODUCT(--($E16:$AC16=INDIRECT(EK$20):INDIRECT(EK$21)))</f>
        <v>3</v>
      </c>
      <c r="EL16">
        <f ca="1">SUMPRODUCT(--($E16:$AC16=INDIRECT(EL$20):INDIRECT(EL$21)))</f>
        <v>2</v>
      </c>
      <c r="EM16">
        <f ca="1">SUMPRODUCT(--($E16:$AC16=INDIRECT(EM$20):INDIRECT(EM$21)))</f>
        <v>5</v>
      </c>
      <c r="EN16">
        <f ca="1">SUMPRODUCT(--($E16:$AC16=INDIRECT(EN$20):INDIRECT(EN$21)))</f>
        <v>1</v>
      </c>
    </row>
    <row r="17" spans="1:144" x14ac:dyDescent="0.35">
      <c r="A17" t="s">
        <v>17504</v>
      </c>
      <c r="B17" t="s">
        <v>17502</v>
      </c>
      <c r="C17" t="s">
        <v>85</v>
      </c>
      <c r="D17">
        <v>1</v>
      </c>
      <c r="E17" t="s">
        <v>17950</v>
      </c>
      <c r="F17" t="s">
        <v>17963</v>
      </c>
      <c r="G17" s="2" t="s">
        <v>17949</v>
      </c>
      <c r="H17" t="s">
        <v>18006</v>
      </c>
      <c r="I17" t="s">
        <v>17955</v>
      </c>
      <c r="J17" t="s">
        <v>18004</v>
      </c>
      <c r="K17" t="s">
        <v>18054</v>
      </c>
      <c r="L17" t="s">
        <v>17951</v>
      </c>
      <c r="M17" t="s">
        <v>17964</v>
      </c>
      <c r="N17" t="s">
        <v>17965</v>
      </c>
      <c r="O17" t="s">
        <v>18179</v>
      </c>
      <c r="P17" t="s">
        <v>18198</v>
      </c>
      <c r="Q17" t="s">
        <v>17957</v>
      </c>
      <c r="R17" t="s">
        <v>18209</v>
      </c>
      <c r="S17" t="s">
        <v>18207</v>
      </c>
      <c r="T17" t="s">
        <v>18233</v>
      </c>
      <c r="U17" t="s">
        <v>18226</v>
      </c>
      <c r="V17" t="s">
        <v>17961</v>
      </c>
      <c r="W17" t="s">
        <v>18316</v>
      </c>
      <c r="X17" t="s">
        <v>18340</v>
      </c>
      <c r="Y17" t="s">
        <v>17946</v>
      </c>
      <c r="Z17" t="s">
        <v>18389</v>
      </c>
      <c r="AA17" t="s">
        <v>18498</v>
      </c>
      <c r="AB17" t="s">
        <v>18330</v>
      </c>
      <c r="AC17" t="s">
        <v>18414</v>
      </c>
      <c r="AD17">
        <f ca="1">SUMPRODUCT(--($E17:$AC17=INDIRECT(AD$20):INDIRECT(AD$21)))</f>
        <v>1</v>
      </c>
      <c r="AE17">
        <f ca="1">SUMPRODUCT(--($E17:$AC17=INDIRECT(AE$20):INDIRECT(AE$21)))</f>
        <v>0</v>
      </c>
      <c r="AF17">
        <f ca="1">SUMPRODUCT(--($E17:$AC17=INDIRECT(AF$20):INDIRECT(AF$21)))</f>
        <v>0</v>
      </c>
      <c r="AG17">
        <f ca="1">SUMPRODUCT(--($E17:$AC17=INDIRECT(AG$20):INDIRECT(AG$21)))</f>
        <v>2</v>
      </c>
      <c r="AH17">
        <f ca="1">SUMPRODUCT(--($E17:$AC17=INDIRECT(AH$20):INDIRECT(AH$21)))</f>
        <v>0</v>
      </c>
      <c r="AI17">
        <f ca="1">SUMPRODUCT(--($E17:$AC17=INDIRECT(AI$20):INDIRECT(AI$21)))</f>
        <v>1</v>
      </c>
      <c r="AJ17">
        <f ca="1">SUMPRODUCT(--($E17:$AC17=INDIRECT(AJ$20):INDIRECT(AJ$21)))</f>
        <v>1</v>
      </c>
      <c r="AK17">
        <f ca="1">SUMPRODUCT(--($E17:$AC17=INDIRECT(AK$20):INDIRECT(AK$21)))</f>
        <v>5</v>
      </c>
      <c r="AL17">
        <f ca="1">SUMPRODUCT(--($E17:$AC17=INDIRECT(AL$20):INDIRECT(AL$21)))</f>
        <v>2</v>
      </c>
      <c r="AM17">
        <f ca="1">SUMPRODUCT(--($E17:$AC17=INDIRECT(AM$20):INDIRECT(AM$21)))</f>
        <v>1</v>
      </c>
      <c r="AN17">
        <f ca="1">SUMPRODUCT(--($E17:$AC17=INDIRECT(AN$20):INDIRECT(AN$21)))</f>
        <v>2</v>
      </c>
      <c r="AO17">
        <f ca="1">SUMPRODUCT(--($E17:$AC17=INDIRECT(AO$20):INDIRECT(AO$21)))</f>
        <v>1</v>
      </c>
      <c r="AP17">
        <f ca="1">SUMPRODUCT(--($E17:$AC17=INDIRECT(AP$20):INDIRECT(AP$21)))</f>
        <v>0</v>
      </c>
      <c r="AQ17">
        <f ca="1">SUMPRODUCT(--($E17:$AC17=INDIRECT(AQ$20):INDIRECT(AQ$21)))</f>
        <v>2</v>
      </c>
      <c r="AR17">
        <f ca="1">SUMPRODUCT(--($E17:$AC17=INDIRECT(AR$20):INDIRECT(AR$21)))</f>
        <v>0</v>
      </c>
      <c r="AS17">
        <f ca="1">SUMPRODUCT(--($E17:$AC17=INDIRECT(AS$20):INDIRECT(AS$21)))</f>
        <v>2</v>
      </c>
      <c r="AT17">
        <f ca="1">SUMPRODUCT(--($E17:$AC17=INDIRECT(AT$20):INDIRECT(AT$21)))</f>
        <v>0</v>
      </c>
      <c r="AU17">
        <f ca="1">SUMPRODUCT(--($E17:$AC17=INDIRECT(AU$20):INDIRECT(AU$21)))</f>
        <v>5</v>
      </c>
      <c r="AV17">
        <f ca="1">SUMPRODUCT(--($E17:$AC17=INDIRECT(AV$20):INDIRECT(AV$21)))</f>
        <v>1</v>
      </c>
      <c r="AW17">
        <f ca="1">SUMPRODUCT(--($E17:$AC17=INDIRECT(AW$20):INDIRECT(AW$21)))</f>
        <v>3</v>
      </c>
      <c r="AX17">
        <f ca="1">SUMPRODUCT(--($E17:$AC17=INDIRECT(AX$20):INDIRECT(AX$21)))</f>
        <v>1</v>
      </c>
      <c r="AY17">
        <f ca="1">SUMPRODUCT(--($E17:$AC17=INDIRECT(AY$20):INDIRECT(AY$21)))</f>
        <v>0</v>
      </c>
      <c r="AZ17">
        <f ca="1">SUMPRODUCT(--($E17:$AC17=INDIRECT(AZ$20):INDIRECT(AZ$21)))</f>
        <v>1</v>
      </c>
      <c r="BA17">
        <f ca="1">SUMPRODUCT(--($E17:$AC17=INDIRECT(BA$20):INDIRECT(BA$21)))</f>
        <v>0</v>
      </c>
      <c r="BB17">
        <f ca="1">SUMPRODUCT(--($E17:$AC17=INDIRECT(BB$20):INDIRECT(BB$21)))</f>
        <v>2</v>
      </c>
      <c r="BC17">
        <f ca="1">SUMPRODUCT(--($E17:$AC17=INDIRECT(BC$20):INDIRECT(BC$21)))</f>
        <v>4</v>
      </c>
      <c r="BD17">
        <f ca="1">SUMPRODUCT(--($E17:$AC17=INDIRECT(BD$20):INDIRECT(BD$21)))</f>
        <v>1</v>
      </c>
      <c r="BE17">
        <f ca="1">SUMPRODUCT(--($E17:$AC17=INDIRECT(BE$20):INDIRECT(BE$21)))</f>
        <v>0</v>
      </c>
      <c r="BF17">
        <f ca="1">SUMPRODUCT(--($E17:$AC17=INDIRECT(BF$20):INDIRECT(BF$21)))</f>
        <v>1</v>
      </c>
      <c r="BG17">
        <f ca="1">SUMPRODUCT(--($E17:$AC17=INDIRECT(BG$20):INDIRECT(BG$21)))</f>
        <v>2</v>
      </c>
      <c r="BH17">
        <f ca="1">SUMPRODUCT(--($E17:$AC17=INDIRECT(BH$20):INDIRECT(BH$21)))</f>
        <v>0</v>
      </c>
      <c r="BI17">
        <f ca="1">SUMPRODUCT(--($E17:$AC17=INDIRECT(BI$20):INDIRECT(BI$21)))</f>
        <v>1</v>
      </c>
      <c r="BJ17">
        <f ca="1">SUMPRODUCT(--($E17:$AC17=INDIRECT(BJ$20):INDIRECT(BJ$21)))</f>
        <v>0</v>
      </c>
      <c r="BK17">
        <f ca="1">SUMPRODUCT(--($E17:$AC17=INDIRECT(BK$20):INDIRECT(BK$21)))</f>
        <v>0</v>
      </c>
      <c r="BL17">
        <f ca="1">SUMPRODUCT(--($E17:$AC17=INDIRECT(BL$20):INDIRECT(BL$21)))</f>
        <v>3</v>
      </c>
      <c r="BM17">
        <f ca="1">SUMPRODUCT(--($E17:$AC17=INDIRECT(BM$20):INDIRECT(BM$21)))</f>
        <v>2</v>
      </c>
      <c r="BN17">
        <f ca="1">SUMPRODUCT(--($E17:$AC17=INDIRECT(BN$20):INDIRECT(BN$21)))</f>
        <v>1</v>
      </c>
      <c r="BO17">
        <f ca="1">SUMPRODUCT(--($E17:$AC17=INDIRECT(BO$20):INDIRECT(BO$21)))</f>
        <v>2</v>
      </c>
      <c r="BP17">
        <f ca="1">SUMPRODUCT(--($E17:$AC17=INDIRECT(BP$20):INDIRECT(BP$21)))</f>
        <v>2</v>
      </c>
      <c r="BQ17">
        <f ca="1">SUMPRODUCT(--($E17:$AC17=INDIRECT(BQ$20):INDIRECT(BQ$21)))</f>
        <v>0</v>
      </c>
      <c r="BR17">
        <f ca="1">SUMPRODUCT(--($E17:$AC17=INDIRECT(BR$20):INDIRECT(BR$21)))</f>
        <v>2</v>
      </c>
      <c r="BS17">
        <f ca="1">SUMPRODUCT(--($E17:$AC17=INDIRECT(BS$20):INDIRECT(BS$21)))</f>
        <v>0</v>
      </c>
      <c r="BT17">
        <f ca="1">SUMPRODUCT(--($E17:$AC17=INDIRECT(BT$20):INDIRECT(BT$21)))</f>
        <v>2</v>
      </c>
      <c r="BU17">
        <f ca="1">SUMPRODUCT(--($E17:$AC17=INDIRECT(BU$20):INDIRECT(BU$21)))</f>
        <v>4</v>
      </c>
      <c r="BV17">
        <f ca="1">SUMPRODUCT(--($E17:$AC17=INDIRECT(BV$20):INDIRECT(BV$21)))</f>
        <v>2</v>
      </c>
      <c r="BW17">
        <f ca="1">SUMPRODUCT(--($E17:$AC17=INDIRECT(BW$20):INDIRECT(BW$21)))</f>
        <v>2</v>
      </c>
      <c r="BX17">
        <f ca="1">SUMPRODUCT(--($E17:$AC17=INDIRECT(BX$20):INDIRECT(BX$21)))</f>
        <v>0</v>
      </c>
      <c r="BY17">
        <f ca="1">SUMPRODUCT(--($E17:$AC17=INDIRECT(BY$20):INDIRECT(BY$21)))</f>
        <v>0</v>
      </c>
      <c r="BZ17">
        <f ca="1">SUMPRODUCT(--($E17:$AC17=INDIRECT(BZ$20):INDIRECT(BZ$21)))</f>
        <v>0</v>
      </c>
      <c r="CA17">
        <f ca="1">SUMPRODUCT(--($E17:$AC17=INDIRECT(CA$20):INDIRECT(CA$21)))</f>
        <v>0</v>
      </c>
      <c r="CB17">
        <f ca="1">SUMPRODUCT(--($E17:$AC17=INDIRECT(CB$20):INDIRECT(CB$21)))</f>
        <v>1</v>
      </c>
      <c r="CC17">
        <f ca="1">SUMPRODUCT(--($E17:$AC17=INDIRECT(CC$20):INDIRECT(CC$21)))</f>
        <v>0</v>
      </c>
      <c r="CD17">
        <f ca="1">SUMPRODUCT(--($E17:$AC17=INDIRECT(CD$20):INDIRECT(CD$21)))</f>
        <v>1</v>
      </c>
      <c r="CE17">
        <f ca="1">SUMPRODUCT(--($E17:$AC17=INDIRECT(CE$20):INDIRECT(CE$21)))</f>
        <v>0</v>
      </c>
      <c r="CF17">
        <f ca="1">SUMPRODUCT(--($E17:$AC17=INDIRECT(CF$20):INDIRECT(CF$21)))</f>
        <v>0</v>
      </c>
      <c r="CG17">
        <f ca="1">SUMPRODUCT(--($E17:$AC17=INDIRECT(CG$20):INDIRECT(CG$21)))</f>
        <v>0</v>
      </c>
      <c r="CH17">
        <f ca="1">SUMPRODUCT(--($E17:$AC17=INDIRECT(CH$20):INDIRECT(CH$21)))</f>
        <v>1</v>
      </c>
      <c r="CI17">
        <f ca="1">SUMPRODUCT(--($E17:$AC17=INDIRECT(CI$20):INDIRECT(CI$21)))</f>
        <v>1</v>
      </c>
      <c r="CJ17">
        <f ca="1">SUMPRODUCT(--($E17:$AC17=INDIRECT(CJ$20):INDIRECT(CJ$21)))</f>
        <v>0</v>
      </c>
      <c r="CK17">
        <f ca="1">SUMPRODUCT(--($E17:$AC17=INDIRECT(CK$20):INDIRECT(CK$21)))</f>
        <v>5</v>
      </c>
      <c r="CL17">
        <f ca="1">SUMPRODUCT(--($E17:$AC17=INDIRECT(CL$20):INDIRECT(CL$21)))</f>
        <v>0</v>
      </c>
      <c r="CM17">
        <f ca="1">SUMPRODUCT(--($E17:$AC17=INDIRECT(CM$20):INDIRECT(CM$21)))</f>
        <v>2</v>
      </c>
      <c r="CN17">
        <f ca="1">SUMPRODUCT(--($E17:$AC17=INDIRECT(CN$20):INDIRECT(CN$21)))</f>
        <v>4</v>
      </c>
      <c r="CO17">
        <f ca="1">SUMPRODUCT(--($E17:$AC17=INDIRECT(CO$20):INDIRECT(CO$21)))</f>
        <v>1</v>
      </c>
      <c r="CP17">
        <f ca="1">SUMPRODUCT(--($E17:$AC17=INDIRECT(CP$20):INDIRECT(CP$21)))</f>
        <v>2</v>
      </c>
      <c r="CQ17">
        <f ca="1">SUMPRODUCT(--($E17:$AC17=INDIRECT(CQ$20):INDIRECT(CQ$21)))</f>
        <v>1</v>
      </c>
      <c r="CR17">
        <f ca="1">SUMPRODUCT(--($E17:$AC17=INDIRECT(CR$20):INDIRECT(CR$21)))</f>
        <v>4</v>
      </c>
      <c r="CS17">
        <f ca="1">SUMPRODUCT(--($E17:$AC17=INDIRECT(CS$20):INDIRECT(CS$21)))</f>
        <v>0</v>
      </c>
      <c r="CT17">
        <f ca="1">SUMPRODUCT(--($E17:$AC17=INDIRECT(CT$20):INDIRECT(CT$21)))</f>
        <v>3</v>
      </c>
      <c r="CU17">
        <f ca="1">SUMPRODUCT(--($E17:$AC17=INDIRECT(CU$20):INDIRECT(CU$21)))</f>
        <v>1</v>
      </c>
      <c r="CV17">
        <f ca="1">SUMPRODUCT(--($E17:$AC17=INDIRECT(CV$20):INDIRECT(CV$21)))</f>
        <v>0</v>
      </c>
      <c r="CW17">
        <f ca="1">SUMPRODUCT(--($E17:$AC17=INDIRECT(CW$20):INDIRECT(CW$21)))</f>
        <v>1</v>
      </c>
      <c r="CX17">
        <f ca="1">SUMPRODUCT(--($E17:$AC17=INDIRECT(CX$20):INDIRECT(CX$21)))</f>
        <v>0</v>
      </c>
      <c r="CY17">
        <f ca="1">SUMPRODUCT(--($E17:$AC17=INDIRECT(CY$20):INDIRECT(CY$21)))</f>
        <v>0</v>
      </c>
      <c r="CZ17">
        <f ca="1">SUMPRODUCT(--($E17:$AC17=INDIRECT(CZ$20):INDIRECT(CZ$21)))</f>
        <v>2</v>
      </c>
      <c r="DA17">
        <f ca="1">SUMPRODUCT(--($E17:$AC17=INDIRECT(DA$20):INDIRECT(DA$21)))</f>
        <v>1</v>
      </c>
      <c r="DB17">
        <f ca="1">SUMPRODUCT(--($E17:$AC17=INDIRECT(DB$20):INDIRECT(DB$21)))</f>
        <v>0</v>
      </c>
      <c r="DC17">
        <f ca="1">SUMPRODUCT(--($E17:$AC17=INDIRECT(DC$20):INDIRECT(DC$21)))</f>
        <v>0</v>
      </c>
      <c r="DD17">
        <f ca="1">SUMPRODUCT(--($E17:$AC17=INDIRECT(DD$20):INDIRECT(DD$21)))</f>
        <v>1</v>
      </c>
      <c r="DE17">
        <f ca="1">SUMPRODUCT(--($E17:$AC17=INDIRECT(DE$20):INDIRECT(DE$21)))</f>
        <v>0</v>
      </c>
      <c r="DF17">
        <f ca="1">SUMPRODUCT(--($E17:$AC17=INDIRECT(DF$20):INDIRECT(DF$21)))</f>
        <v>2</v>
      </c>
      <c r="DG17">
        <f ca="1">SUMPRODUCT(--($E17:$AC17=INDIRECT(DG$20):INDIRECT(DG$21)))</f>
        <v>1</v>
      </c>
      <c r="DH17">
        <f ca="1">SUMPRODUCT(--($E17:$AC17=INDIRECT(DH$20):INDIRECT(DH$21)))</f>
        <v>2</v>
      </c>
      <c r="DI17">
        <f ca="1">SUMPRODUCT(--($E17:$AC17=INDIRECT(DI$20):INDIRECT(DI$21)))</f>
        <v>2</v>
      </c>
      <c r="DJ17">
        <f ca="1">SUMPRODUCT(--($E17:$AC17=INDIRECT(DJ$20):INDIRECT(DJ$21)))</f>
        <v>2</v>
      </c>
      <c r="DK17">
        <f ca="1">SUMPRODUCT(--($E17:$AC17=INDIRECT(DK$20):INDIRECT(DK$21)))</f>
        <v>2</v>
      </c>
      <c r="DL17">
        <f ca="1">SUMPRODUCT(--($E17:$AC17=INDIRECT(DL$20):INDIRECT(DL$21)))</f>
        <v>4</v>
      </c>
      <c r="DM17">
        <f ca="1">SUMPRODUCT(--($E17:$AC17=INDIRECT(DM$20):INDIRECT(DM$21)))</f>
        <v>3</v>
      </c>
      <c r="DN17">
        <f ca="1">SUMPRODUCT(--($E17:$AC17=INDIRECT(DN$20):INDIRECT(DN$21)))</f>
        <v>0</v>
      </c>
      <c r="DO17">
        <f ca="1">SUMPRODUCT(--($E17:$AC17=INDIRECT(DO$20):INDIRECT(DO$21)))</f>
        <v>0</v>
      </c>
      <c r="DP17">
        <f ca="1">SUMPRODUCT(--($E17:$AC17=INDIRECT(DP$20):INDIRECT(DP$21)))</f>
        <v>3</v>
      </c>
      <c r="DQ17">
        <f ca="1">SUMPRODUCT(--($E17:$AC17=INDIRECT(DQ$20):INDIRECT(DQ$21)))</f>
        <v>0</v>
      </c>
      <c r="DR17">
        <f ca="1">SUMPRODUCT(--($E17:$AC17=INDIRECT(DR$20):INDIRECT(DR$21)))</f>
        <v>1</v>
      </c>
      <c r="DS17">
        <f ca="1">SUMPRODUCT(--($E17:$AC17=INDIRECT(DS$20):INDIRECT(DS$21)))</f>
        <v>1</v>
      </c>
      <c r="DT17">
        <f ca="1">SUMPRODUCT(--($E17:$AC17=INDIRECT(DT$20):INDIRECT(DT$21)))</f>
        <v>1</v>
      </c>
      <c r="DU17">
        <f ca="1">SUMPRODUCT(--($E17:$AC17=INDIRECT(DU$20):INDIRECT(DU$21)))</f>
        <v>3</v>
      </c>
      <c r="DV17">
        <f ca="1">SUMPRODUCT(--($E17:$AC17=INDIRECT(DV$20):INDIRECT(DV$21)))</f>
        <v>1</v>
      </c>
      <c r="DW17">
        <f ca="1">SUMPRODUCT(--($E17:$AC17=INDIRECT(DW$20):INDIRECT(DW$21)))</f>
        <v>2</v>
      </c>
      <c r="DX17">
        <f ca="1">SUMPRODUCT(--($E17:$AC17=INDIRECT(DX$20):INDIRECT(DX$21)))</f>
        <v>0</v>
      </c>
      <c r="DY17">
        <f ca="1">SUMPRODUCT(--($E17:$AC17=INDIRECT(DY$20):INDIRECT(DY$21)))</f>
        <v>1</v>
      </c>
      <c r="DZ17">
        <f ca="1">SUMPRODUCT(--($E17:$AC17=INDIRECT(DZ$20):INDIRECT(DZ$21)))</f>
        <v>0</v>
      </c>
      <c r="EA17">
        <f ca="1">SUMPRODUCT(--($E17:$AC17=INDIRECT(EA$20):INDIRECT(EA$21)))</f>
        <v>1</v>
      </c>
      <c r="EB17">
        <f ca="1">SUMPRODUCT(--($E17:$AC17=INDIRECT(EB$20):INDIRECT(EB$21)))</f>
        <v>0</v>
      </c>
      <c r="EC17">
        <f ca="1">SUMPRODUCT(--($E17:$AC17=INDIRECT(EC$20):INDIRECT(EC$21)))</f>
        <v>0</v>
      </c>
      <c r="ED17">
        <f ca="1">SUMPRODUCT(--($E17:$AC17=INDIRECT(ED$20):INDIRECT(ED$21)))</f>
        <v>0</v>
      </c>
      <c r="EE17">
        <f ca="1">SUMPRODUCT(--($E17:$AC17=INDIRECT(EE$20):INDIRECT(EE$21)))</f>
        <v>3</v>
      </c>
      <c r="EF17">
        <f ca="1">SUMPRODUCT(--($E17:$AC17=INDIRECT(EF$20):INDIRECT(EF$21)))</f>
        <v>1</v>
      </c>
      <c r="EG17">
        <f ca="1">SUMPRODUCT(--($E17:$AC17=INDIRECT(EG$20):INDIRECT(EG$21)))</f>
        <v>0</v>
      </c>
      <c r="EH17">
        <f ca="1">SUMPRODUCT(--($E17:$AC17=INDIRECT(EH$20):INDIRECT(EH$21)))</f>
        <v>0</v>
      </c>
      <c r="EI17">
        <f ca="1">SUMPRODUCT(--($E17:$AC17=INDIRECT(EI$20):INDIRECT(EI$21)))</f>
        <v>1</v>
      </c>
      <c r="EJ17">
        <f ca="1">SUMPRODUCT(--($E17:$AC17=INDIRECT(EJ$20):INDIRECT(EJ$21)))</f>
        <v>1</v>
      </c>
      <c r="EK17">
        <f ca="1">SUMPRODUCT(--($E17:$AC17=INDIRECT(EK$20):INDIRECT(EK$21)))</f>
        <v>0</v>
      </c>
      <c r="EL17">
        <f ca="1">SUMPRODUCT(--($E17:$AC17=INDIRECT(EL$20):INDIRECT(EL$21)))</f>
        <v>0</v>
      </c>
      <c r="EM17">
        <f ca="1">SUMPRODUCT(--($E17:$AC17=INDIRECT(EM$20):INDIRECT(EM$21)))</f>
        <v>0</v>
      </c>
      <c r="EN17">
        <f ca="1">SUMPRODUCT(--($E17:$AC17=INDIRECT(EN$20):INDIRECT(EN$21)))</f>
        <v>2</v>
      </c>
    </row>
    <row r="18" spans="1:144" x14ac:dyDescent="0.35">
      <c r="A18" t="s">
        <v>17539</v>
      </c>
      <c r="B18" t="s">
        <v>17537</v>
      </c>
      <c r="C18" t="s">
        <v>85</v>
      </c>
      <c r="D18">
        <v>1</v>
      </c>
      <c r="E18" t="s">
        <v>17967</v>
      </c>
      <c r="F18" t="s">
        <v>17970</v>
      </c>
      <c r="G18" s="2" t="s">
        <v>17950</v>
      </c>
      <c r="H18" t="s">
        <v>17949</v>
      </c>
      <c r="I18" t="s">
        <v>17959</v>
      </c>
      <c r="J18" t="s">
        <v>18071</v>
      </c>
      <c r="K18" t="s">
        <v>17948</v>
      </c>
      <c r="L18" t="s">
        <v>17956</v>
      </c>
      <c r="M18" t="s">
        <v>18119</v>
      </c>
      <c r="N18" t="s">
        <v>18034</v>
      </c>
      <c r="O18" t="s">
        <v>17965</v>
      </c>
      <c r="P18" t="s">
        <v>18162</v>
      </c>
      <c r="Q18" t="s">
        <v>18100</v>
      </c>
      <c r="R18" t="s">
        <v>17954</v>
      </c>
      <c r="S18" t="s">
        <v>18130</v>
      </c>
      <c r="T18" t="s">
        <v>18165</v>
      </c>
      <c r="U18" t="s">
        <v>17957</v>
      </c>
      <c r="V18" t="s">
        <v>18316</v>
      </c>
      <c r="W18" t="s">
        <v>17946</v>
      </c>
      <c r="X18" t="s">
        <v>18420</v>
      </c>
      <c r="Y18" t="s">
        <v>18350</v>
      </c>
      <c r="Z18" t="s">
        <v>18365</v>
      </c>
      <c r="AA18" t="s">
        <v>18406</v>
      </c>
      <c r="AB18" t="s">
        <v>18503</v>
      </c>
      <c r="AC18" t="s">
        <v>18451</v>
      </c>
      <c r="AD18">
        <f ca="1">SUMPRODUCT(--($E18:$AC18=INDIRECT(AD$20):INDIRECT(AD$21)))</f>
        <v>2</v>
      </c>
      <c r="AE18">
        <f ca="1">SUMPRODUCT(--($E18:$AC18=INDIRECT(AE$20):INDIRECT(AE$21)))</f>
        <v>1</v>
      </c>
      <c r="AF18">
        <f ca="1">SUMPRODUCT(--($E18:$AC18=INDIRECT(AF$20):INDIRECT(AF$21)))</f>
        <v>0</v>
      </c>
      <c r="AG18">
        <f ca="1">SUMPRODUCT(--($E18:$AC18=INDIRECT(AG$20):INDIRECT(AG$21)))</f>
        <v>0</v>
      </c>
      <c r="AH18">
        <f ca="1">SUMPRODUCT(--($E18:$AC18=INDIRECT(AH$20):INDIRECT(AH$21)))</f>
        <v>2</v>
      </c>
      <c r="AI18">
        <f ca="1">SUMPRODUCT(--($E18:$AC18=INDIRECT(AI$20):INDIRECT(AI$21)))</f>
        <v>1</v>
      </c>
      <c r="AJ18">
        <f ca="1">SUMPRODUCT(--($E18:$AC18=INDIRECT(AJ$20):INDIRECT(AJ$21)))</f>
        <v>2</v>
      </c>
      <c r="AK18">
        <f ca="1">SUMPRODUCT(--($E18:$AC18=INDIRECT(AK$20):INDIRECT(AK$21)))</f>
        <v>4</v>
      </c>
      <c r="AL18">
        <f ca="1">SUMPRODUCT(--($E18:$AC18=INDIRECT(AL$20):INDIRECT(AL$21)))</f>
        <v>3</v>
      </c>
      <c r="AM18">
        <f ca="1">SUMPRODUCT(--($E18:$AC18=INDIRECT(AM$20):INDIRECT(AM$21)))</f>
        <v>1</v>
      </c>
      <c r="AN18">
        <f ca="1">SUMPRODUCT(--($E18:$AC18=INDIRECT(AN$20):INDIRECT(AN$21)))</f>
        <v>5</v>
      </c>
      <c r="AO18">
        <f ca="1">SUMPRODUCT(--($E18:$AC18=INDIRECT(AO$20):INDIRECT(AO$21)))</f>
        <v>2</v>
      </c>
      <c r="AP18">
        <f ca="1">SUMPRODUCT(--($E18:$AC18=INDIRECT(AP$20):INDIRECT(AP$21)))</f>
        <v>3</v>
      </c>
      <c r="AQ18">
        <f ca="1">SUMPRODUCT(--($E18:$AC18=INDIRECT(AQ$20):INDIRECT(AQ$21)))</f>
        <v>2</v>
      </c>
      <c r="AR18">
        <f ca="1">SUMPRODUCT(--($E18:$AC18=INDIRECT(AR$20):INDIRECT(AR$21)))</f>
        <v>1</v>
      </c>
      <c r="AS18">
        <f ca="1">SUMPRODUCT(--($E18:$AC18=INDIRECT(AS$20):INDIRECT(AS$21)))</f>
        <v>0</v>
      </c>
      <c r="AT18">
        <f ca="1">SUMPRODUCT(--($E18:$AC18=INDIRECT(AT$20):INDIRECT(AT$21)))</f>
        <v>0</v>
      </c>
      <c r="AU18">
        <f ca="1">SUMPRODUCT(--($E18:$AC18=INDIRECT(AU$20):INDIRECT(AU$21)))</f>
        <v>2</v>
      </c>
      <c r="AV18">
        <f ca="1">SUMPRODUCT(--($E18:$AC18=INDIRECT(AV$20):INDIRECT(AV$21)))</f>
        <v>2</v>
      </c>
      <c r="AW18">
        <f ca="1">SUMPRODUCT(--($E18:$AC18=INDIRECT(AW$20):INDIRECT(AW$21)))</f>
        <v>3</v>
      </c>
      <c r="AX18">
        <f ca="1">SUMPRODUCT(--($E18:$AC18=INDIRECT(AX$20):INDIRECT(AX$21)))</f>
        <v>2</v>
      </c>
      <c r="AY18">
        <f ca="1">SUMPRODUCT(--($E18:$AC18=INDIRECT(AY$20):INDIRECT(AY$21)))</f>
        <v>1</v>
      </c>
      <c r="AZ18">
        <f ca="1">SUMPRODUCT(--($E18:$AC18=INDIRECT(AZ$20):INDIRECT(AZ$21)))</f>
        <v>2</v>
      </c>
      <c r="BA18">
        <f ca="1">SUMPRODUCT(--($E18:$AC18=INDIRECT(BA$20):INDIRECT(BA$21)))</f>
        <v>1</v>
      </c>
      <c r="BB18">
        <f ca="1">SUMPRODUCT(--($E18:$AC18=INDIRECT(BB$20):INDIRECT(BB$21)))</f>
        <v>0</v>
      </c>
      <c r="BC18">
        <f ca="1">SUMPRODUCT(--($E18:$AC18=INDIRECT(BC$20):INDIRECT(BC$21)))</f>
        <v>3</v>
      </c>
      <c r="BD18">
        <f ca="1">SUMPRODUCT(--($E18:$AC18=INDIRECT(BD$20):INDIRECT(BD$21)))</f>
        <v>2</v>
      </c>
      <c r="BE18">
        <f ca="1">SUMPRODUCT(--($E18:$AC18=INDIRECT(BE$20):INDIRECT(BE$21)))</f>
        <v>0</v>
      </c>
      <c r="BF18">
        <f ca="1">SUMPRODUCT(--($E18:$AC18=INDIRECT(BF$20):INDIRECT(BF$21)))</f>
        <v>1</v>
      </c>
      <c r="BG18">
        <f ca="1">SUMPRODUCT(--($E18:$AC18=INDIRECT(BG$20):INDIRECT(BG$21)))</f>
        <v>4</v>
      </c>
      <c r="BH18">
        <f ca="1">SUMPRODUCT(--($E18:$AC18=INDIRECT(BH$20):INDIRECT(BH$21)))</f>
        <v>2</v>
      </c>
      <c r="BI18">
        <f ca="1">SUMPRODUCT(--($E18:$AC18=INDIRECT(BI$20):INDIRECT(BI$21)))</f>
        <v>0</v>
      </c>
      <c r="BJ18">
        <f ca="1">SUMPRODUCT(--($E18:$AC18=INDIRECT(BJ$20):INDIRECT(BJ$21)))</f>
        <v>0</v>
      </c>
      <c r="BK18">
        <f ca="1">SUMPRODUCT(--($E18:$AC18=INDIRECT(BK$20):INDIRECT(BK$21)))</f>
        <v>4</v>
      </c>
      <c r="BL18">
        <f ca="1">SUMPRODUCT(--($E18:$AC18=INDIRECT(BL$20):INDIRECT(BL$21)))</f>
        <v>1</v>
      </c>
      <c r="BM18">
        <f ca="1">SUMPRODUCT(--($E18:$AC18=INDIRECT(BM$20):INDIRECT(BM$21)))</f>
        <v>3</v>
      </c>
      <c r="BN18">
        <f ca="1">SUMPRODUCT(--($E18:$AC18=INDIRECT(BN$20):INDIRECT(BN$21)))</f>
        <v>2</v>
      </c>
      <c r="BO18">
        <f ca="1">SUMPRODUCT(--($E18:$AC18=INDIRECT(BO$20):INDIRECT(BO$21)))</f>
        <v>2</v>
      </c>
      <c r="BP18">
        <f ca="1">SUMPRODUCT(--($E18:$AC18=INDIRECT(BP$20):INDIRECT(BP$21)))</f>
        <v>2</v>
      </c>
      <c r="BQ18">
        <f ca="1">SUMPRODUCT(--($E18:$AC18=INDIRECT(BQ$20):INDIRECT(BQ$21)))</f>
        <v>0</v>
      </c>
      <c r="BR18">
        <f ca="1">SUMPRODUCT(--($E18:$AC18=INDIRECT(BR$20):INDIRECT(BR$21)))</f>
        <v>1</v>
      </c>
      <c r="BS18">
        <f ca="1">SUMPRODUCT(--($E18:$AC18=INDIRECT(BS$20):INDIRECT(BS$21)))</f>
        <v>0</v>
      </c>
      <c r="BT18">
        <f ca="1">SUMPRODUCT(--($E18:$AC18=INDIRECT(BT$20):INDIRECT(BT$21)))</f>
        <v>2</v>
      </c>
      <c r="BU18">
        <f ca="1">SUMPRODUCT(--($E18:$AC18=INDIRECT(BU$20):INDIRECT(BU$21)))</f>
        <v>2</v>
      </c>
      <c r="BV18">
        <f ca="1">SUMPRODUCT(--($E18:$AC18=INDIRECT(BV$20):INDIRECT(BV$21)))</f>
        <v>1</v>
      </c>
      <c r="BW18">
        <f ca="1">SUMPRODUCT(--($E18:$AC18=INDIRECT(BW$20):INDIRECT(BW$21)))</f>
        <v>3</v>
      </c>
      <c r="BX18">
        <f ca="1">SUMPRODUCT(--($E18:$AC18=INDIRECT(BX$20):INDIRECT(BX$21)))</f>
        <v>1</v>
      </c>
      <c r="BY18">
        <f ca="1">SUMPRODUCT(--($E18:$AC18=INDIRECT(BY$20):INDIRECT(BY$21)))</f>
        <v>0</v>
      </c>
      <c r="BZ18">
        <f ca="1">SUMPRODUCT(--($E18:$AC18=INDIRECT(BZ$20):INDIRECT(BZ$21)))</f>
        <v>2</v>
      </c>
      <c r="CA18">
        <f ca="1">SUMPRODUCT(--($E18:$AC18=INDIRECT(CA$20):INDIRECT(CA$21)))</f>
        <v>2</v>
      </c>
      <c r="CB18">
        <f ca="1">SUMPRODUCT(--($E18:$AC18=INDIRECT(CB$20):INDIRECT(CB$21)))</f>
        <v>2</v>
      </c>
      <c r="CC18">
        <f ca="1">SUMPRODUCT(--($E18:$AC18=INDIRECT(CC$20):INDIRECT(CC$21)))</f>
        <v>0</v>
      </c>
      <c r="CD18">
        <f ca="1">SUMPRODUCT(--($E18:$AC18=INDIRECT(CD$20):INDIRECT(CD$21)))</f>
        <v>1</v>
      </c>
      <c r="CE18">
        <f ca="1">SUMPRODUCT(--($E18:$AC18=INDIRECT(CE$20):INDIRECT(CE$21)))</f>
        <v>3</v>
      </c>
      <c r="CF18">
        <f ca="1">SUMPRODUCT(--($E18:$AC18=INDIRECT(CF$20):INDIRECT(CF$21)))</f>
        <v>1</v>
      </c>
      <c r="CG18">
        <f ca="1">SUMPRODUCT(--($E18:$AC18=INDIRECT(CG$20):INDIRECT(CG$21)))</f>
        <v>1</v>
      </c>
      <c r="CH18">
        <f ca="1">SUMPRODUCT(--($E18:$AC18=INDIRECT(CH$20):INDIRECT(CH$21)))</f>
        <v>2</v>
      </c>
      <c r="CI18">
        <f ca="1">SUMPRODUCT(--($E18:$AC18=INDIRECT(CI$20):INDIRECT(CI$21)))</f>
        <v>1</v>
      </c>
      <c r="CJ18">
        <f ca="1">SUMPRODUCT(--($E18:$AC18=INDIRECT(CJ$20):INDIRECT(CJ$21)))</f>
        <v>1</v>
      </c>
      <c r="CK18">
        <f ca="1">SUMPRODUCT(--($E18:$AC18=INDIRECT(CK$20):INDIRECT(CK$21)))</f>
        <v>0</v>
      </c>
      <c r="CL18">
        <f ca="1">SUMPRODUCT(--($E18:$AC18=INDIRECT(CL$20):INDIRECT(CL$21)))</f>
        <v>2</v>
      </c>
      <c r="CM18">
        <f ca="1">SUMPRODUCT(--($E18:$AC18=INDIRECT(CM$20):INDIRECT(CM$21)))</f>
        <v>1</v>
      </c>
      <c r="CN18">
        <f ca="1">SUMPRODUCT(--($E18:$AC18=INDIRECT(CN$20):INDIRECT(CN$21)))</f>
        <v>4</v>
      </c>
      <c r="CO18">
        <f ca="1">SUMPRODUCT(--($E18:$AC18=INDIRECT(CO$20):INDIRECT(CO$21)))</f>
        <v>3</v>
      </c>
      <c r="CP18">
        <f ca="1">SUMPRODUCT(--($E18:$AC18=INDIRECT(CP$20):INDIRECT(CP$21)))</f>
        <v>1</v>
      </c>
      <c r="CQ18">
        <f ca="1">SUMPRODUCT(--($E18:$AC18=INDIRECT(CQ$20):INDIRECT(CQ$21)))</f>
        <v>2</v>
      </c>
      <c r="CR18">
        <f ca="1">SUMPRODUCT(--($E18:$AC18=INDIRECT(CR$20):INDIRECT(CR$21)))</f>
        <v>0</v>
      </c>
      <c r="CS18">
        <f ca="1">SUMPRODUCT(--($E18:$AC18=INDIRECT(CS$20):INDIRECT(CS$21)))</f>
        <v>2</v>
      </c>
      <c r="CT18">
        <f ca="1">SUMPRODUCT(--($E18:$AC18=INDIRECT(CT$20):INDIRECT(CT$21)))</f>
        <v>3</v>
      </c>
      <c r="CU18">
        <f ca="1">SUMPRODUCT(--($E18:$AC18=INDIRECT(CU$20):INDIRECT(CU$21)))</f>
        <v>1</v>
      </c>
      <c r="CV18">
        <f ca="1">SUMPRODUCT(--($E18:$AC18=INDIRECT(CV$20):INDIRECT(CV$21)))</f>
        <v>2</v>
      </c>
      <c r="CW18">
        <f ca="1">SUMPRODUCT(--($E18:$AC18=INDIRECT(CW$20):INDIRECT(CW$21)))</f>
        <v>1</v>
      </c>
      <c r="CX18">
        <f ca="1">SUMPRODUCT(--($E18:$AC18=INDIRECT(CX$20):INDIRECT(CX$21)))</f>
        <v>4</v>
      </c>
      <c r="CY18">
        <f ca="1">SUMPRODUCT(--($E18:$AC18=INDIRECT(CY$20):INDIRECT(CY$21)))</f>
        <v>1</v>
      </c>
      <c r="CZ18">
        <f ca="1">SUMPRODUCT(--($E18:$AC18=INDIRECT(CZ$20):INDIRECT(CZ$21)))</f>
        <v>3</v>
      </c>
      <c r="DA18">
        <f ca="1">SUMPRODUCT(--($E18:$AC18=INDIRECT(DA$20):INDIRECT(DA$21)))</f>
        <v>4</v>
      </c>
      <c r="DB18">
        <f ca="1">SUMPRODUCT(--($E18:$AC18=INDIRECT(DB$20):INDIRECT(DB$21)))</f>
        <v>1</v>
      </c>
      <c r="DC18">
        <f ca="1">SUMPRODUCT(--($E18:$AC18=INDIRECT(DC$20):INDIRECT(DC$21)))</f>
        <v>6</v>
      </c>
      <c r="DD18">
        <f ca="1">SUMPRODUCT(--($E18:$AC18=INDIRECT(DD$20):INDIRECT(DD$21)))</f>
        <v>3</v>
      </c>
      <c r="DE18">
        <f ca="1">SUMPRODUCT(--($E18:$AC18=INDIRECT(DE$20):INDIRECT(DE$21)))</f>
        <v>2</v>
      </c>
      <c r="DF18">
        <f ca="1">SUMPRODUCT(--($E18:$AC18=INDIRECT(DF$20):INDIRECT(DF$21)))</f>
        <v>3</v>
      </c>
      <c r="DG18">
        <f ca="1">SUMPRODUCT(--($E18:$AC18=INDIRECT(DG$20):INDIRECT(DG$21)))</f>
        <v>3</v>
      </c>
      <c r="DH18">
        <f ca="1">SUMPRODUCT(--($E18:$AC18=INDIRECT(DH$20):INDIRECT(DH$21)))</f>
        <v>1</v>
      </c>
      <c r="DI18">
        <f ca="1">SUMPRODUCT(--($E18:$AC18=INDIRECT(DI$20):INDIRECT(DI$21)))</f>
        <v>2</v>
      </c>
      <c r="DJ18">
        <f ca="1">SUMPRODUCT(--($E18:$AC18=INDIRECT(DJ$20):INDIRECT(DJ$21)))</f>
        <v>3</v>
      </c>
      <c r="DK18">
        <f ca="1">SUMPRODUCT(--($E18:$AC18=INDIRECT(DK$20):INDIRECT(DK$21)))</f>
        <v>1</v>
      </c>
      <c r="DL18">
        <f ca="1">SUMPRODUCT(--($E18:$AC18=INDIRECT(DL$20):INDIRECT(DL$21)))</f>
        <v>2</v>
      </c>
      <c r="DM18">
        <f ca="1">SUMPRODUCT(--($E18:$AC18=INDIRECT(DM$20):INDIRECT(DM$21)))</f>
        <v>1</v>
      </c>
      <c r="DN18">
        <f ca="1">SUMPRODUCT(--($E18:$AC18=INDIRECT(DN$20):INDIRECT(DN$21)))</f>
        <v>0</v>
      </c>
      <c r="DO18">
        <f ca="1">SUMPRODUCT(--($E18:$AC18=INDIRECT(DO$20):INDIRECT(DO$21)))</f>
        <v>3</v>
      </c>
      <c r="DP18">
        <f ca="1">SUMPRODUCT(--($E18:$AC18=INDIRECT(DP$20):INDIRECT(DP$21)))</f>
        <v>1</v>
      </c>
      <c r="DQ18">
        <f ca="1">SUMPRODUCT(--($E18:$AC18=INDIRECT(DQ$20):INDIRECT(DQ$21)))</f>
        <v>0</v>
      </c>
      <c r="DR18">
        <f ca="1">SUMPRODUCT(--($E18:$AC18=INDIRECT(DR$20):INDIRECT(DR$21)))</f>
        <v>1</v>
      </c>
      <c r="DS18">
        <f ca="1">SUMPRODUCT(--($E18:$AC18=INDIRECT(DS$20):INDIRECT(DS$21)))</f>
        <v>5</v>
      </c>
      <c r="DT18">
        <f ca="1">SUMPRODUCT(--($E18:$AC18=INDIRECT(DT$20):INDIRECT(DT$21)))</f>
        <v>1</v>
      </c>
      <c r="DU18">
        <f ca="1">SUMPRODUCT(--($E18:$AC18=INDIRECT(DU$20):INDIRECT(DU$21)))</f>
        <v>4</v>
      </c>
      <c r="DV18">
        <f ca="1">SUMPRODUCT(--($E18:$AC18=INDIRECT(DV$20):INDIRECT(DV$21)))</f>
        <v>1</v>
      </c>
      <c r="DW18">
        <f ca="1">SUMPRODUCT(--($E18:$AC18=INDIRECT(DW$20):INDIRECT(DW$21)))</f>
        <v>2</v>
      </c>
      <c r="DX18">
        <f ca="1">SUMPRODUCT(--($E18:$AC18=INDIRECT(DX$20):INDIRECT(DX$21)))</f>
        <v>2</v>
      </c>
      <c r="DY18">
        <f ca="1">SUMPRODUCT(--($E18:$AC18=INDIRECT(DY$20):INDIRECT(DY$21)))</f>
        <v>4</v>
      </c>
      <c r="DZ18">
        <f ca="1">SUMPRODUCT(--($E18:$AC18=INDIRECT(DZ$20):INDIRECT(DZ$21)))</f>
        <v>2</v>
      </c>
      <c r="EA18">
        <f ca="1">SUMPRODUCT(--($E18:$AC18=INDIRECT(EA$20):INDIRECT(EA$21)))</f>
        <v>0</v>
      </c>
      <c r="EB18">
        <f ca="1">SUMPRODUCT(--($E18:$AC18=INDIRECT(EB$20):INDIRECT(EB$21)))</f>
        <v>2</v>
      </c>
      <c r="EC18">
        <f ca="1">SUMPRODUCT(--($E18:$AC18=INDIRECT(EC$20):INDIRECT(EC$21)))</f>
        <v>2</v>
      </c>
      <c r="ED18">
        <f ca="1">SUMPRODUCT(--($E18:$AC18=INDIRECT(ED$20):INDIRECT(ED$21)))</f>
        <v>1</v>
      </c>
      <c r="EE18">
        <f ca="1">SUMPRODUCT(--($E18:$AC18=INDIRECT(EE$20):INDIRECT(EE$21)))</f>
        <v>2</v>
      </c>
      <c r="EF18">
        <f ca="1">SUMPRODUCT(--($E18:$AC18=INDIRECT(EF$20):INDIRECT(EF$21)))</f>
        <v>1</v>
      </c>
      <c r="EG18">
        <f ca="1">SUMPRODUCT(--($E18:$AC18=INDIRECT(EG$20):INDIRECT(EG$21)))</f>
        <v>2</v>
      </c>
      <c r="EH18">
        <f ca="1">SUMPRODUCT(--($E18:$AC18=INDIRECT(EH$20):INDIRECT(EH$21)))</f>
        <v>1</v>
      </c>
      <c r="EI18">
        <f ca="1">SUMPRODUCT(--($E18:$AC18=INDIRECT(EI$20):INDIRECT(EI$21)))</f>
        <v>1</v>
      </c>
      <c r="EJ18">
        <f ca="1">SUMPRODUCT(--($E18:$AC18=INDIRECT(EJ$20):INDIRECT(EJ$21)))</f>
        <v>1</v>
      </c>
      <c r="EK18">
        <f ca="1">SUMPRODUCT(--($E18:$AC18=INDIRECT(EK$20):INDIRECT(EK$21)))</f>
        <v>3</v>
      </c>
      <c r="EL18">
        <f ca="1">SUMPRODUCT(--($E18:$AC18=INDIRECT(EL$20):INDIRECT(EL$21)))</f>
        <v>2</v>
      </c>
      <c r="EM18">
        <f ca="1">SUMPRODUCT(--($E18:$AC18=INDIRECT(EM$20):INDIRECT(EM$21)))</f>
        <v>2</v>
      </c>
      <c r="EN18">
        <f ca="1">SUMPRODUCT(--($E18:$AC18=INDIRECT(EN$20):INDIRECT(EN$21)))</f>
        <v>1</v>
      </c>
    </row>
    <row r="19" spans="1:144" x14ac:dyDescent="0.35">
      <c r="A19" t="s">
        <v>17311</v>
      </c>
      <c r="B19" t="s">
        <v>17309</v>
      </c>
      <c r="C19" t="s">
        <v>85</v>
      </c>
      <c r="D19">
        <v>1</v>
      </c>
      <c r="E19" t="s">
        <v>17968</v>
      </c>
      <c r="F19" t="s">
        <v>17967</v>
      </c>
      <c r="G19" s="2" t="s">
        <v>17950</v>
      </c>
      <c r="H19" t="s">
        <v>17963</v>
      </c>
      <c r="I19" t="s">
        <v>17949</v>
      </c>
      <c r="J19" t="s">
        <v>18050</v>
      </c>
      <c r="K19" t="s">
        <v>17988</v>
      </c>
      <c r="L19" t="s">
        <v>17959</v>
      </c>
      <c r="M19" t="s">
        <v>17951</v>
      </c>
      <c r="N19" t="s">
        <v>17948</v>
      </c>
      <c r="O19" t="s">
        <v>17964</v>
      </c>
      <c r="P19" t="s">
        <v>18034</v>
      </c>
      <c r="Q19" t="s">
        <v>18217</v>
      </c>
      <c r="R19" t="s">
        <v>18130</v>
      </c>
      <c r="S19" t="s">
        <v>17957</v>
      </c>
      <c r="T19" t="s">
        <v>18209</v>
      </c>
      <c r="U19" t="s">
        <v>18207</v>
      </c>
      <c r="V19" t="s">
        <v>17961</v>
      </c>
      <c r="W19" t="s">
        <v>18212</v>
      </c>
      <c r="X19" t="s">
        <v>17946</v>
      </c>
      <c r="Y19" t="s">
        <v>18300</v>
      </c>
      <c r="Z19" t="s">
        <v>18290</v>
      </c>
      <c r="AA19" t="s">
        <v>18350</v>
      </c>
      <c r="AB19" t="s">
        <v>18483</v>
      </c>
      <c r="AC19" t="s">
        <v>18520</v>
      </c>
      <c r="AD19">
        <f ca="1">SUMPRODUCT(--($E19:$AC19=INDIRECT(AD$20):INDIRECT(AD$21)))</f>
        <v>3</v>
      </c>
      <c r="AE19">
        <f ca="1">SUMPRODUCT(--($E19:$AC19=INDIRECT(AE$20):INDIRECT(AE$21)))</f>
        <v>3</v>
      </c>
      <c r="AF19">
        <f ca="1">SUMPRODUCT(--($E19:$AC19=INDIRECT(AF$20):INDIRECT(AF$21)))</f>
        <v>2</v>
      </c>
      <c r="AG19">
        <f ca="1">SUMPRODUCT(--($E19:$AC19=INDIRECT(AG$20):INDIRECT(AG$21)))</f>
        <v>3</v>
      </c>
      <c r="AH19">
        <f ca="1">SUMPRODUCT(--($E19:$AC19=INDIRECT(AH$20):INDIRECT(AH$21)))</f>
        <v>2</v>
      </c>
      <c r="AI19">
        <f ca="1">SUMPRODUCT(--($E19:$AC19=INDIRECT(AI$20):INDIRECT(AI$21)))</f>
        <v>2</v>
      </c>
      <c r="AJ19">
        <f ca="1">SUMPRODUCT(--($E19:$AC19=INDIRECT(AJ$20):INDIRECT(AJ$21)))</f>
        <v>1</v>
      </c>
      <c r="AK19">
        <f ca="1">SUMPRODUCT(--($E19:$AC19=INDIRECT(AK$20):INDIRECT(AK$21)))</f>
        <v>0</v>
      </c>
      <c r="AL19">
        <f ca="1">SUMPRODUCT(--($E19:$AC19=INDIRECT(AL$20):INDIRECT(AL$21)))</f>
        <v>3</v>
      </c>
      <c r="AM19">
        <f ca="1">SUMPRODUCT(--($E19:$AC19=INDIRECT(AM$20):INDIRECT(AM$21)))</f>
        <v>1</v>
      </c>
      <c r="AN19">
        <f ca="1">SUMPRODUCT(--($E19:$AC19=INDIRECT(AN$20):INDIRECT(AN$21)))</f>
        <v>1</v>
      </c>
      <c r="AO19">
        <f ca="1">SUMPRODUCT(--($E19:$AC19=INDIRECT(AO$20):INDIRECT(AO$21)))</f>
        <v>1</v>
      </c>
      <c r="AP19">
        <f ca="1">SUMPRODUCT(--($E19:$AC19=INDIRECT(AP$20):INDIRECT(AP$21)))</f>
        <v>0</v>
      </c>
      <c r="AQ19">
        <f ca="1">SUMPRODUCT(--($E19:$AC19=INDIRECT(AQ$20):INDIRECT(AQ$21)))</f>
        <v>4</v>
      </c>
      <c r="AR19">
        <f ca="1">SUMPRODUCT(--($E19:$AC19=INDIRECT(AR$20):INDIRECT(AR$21)))</f>
        <v>0</v>
      </c>
      <c r="AS19">
        <f ca="1">SUMPRODUCT(--($E19:$AC19=INDIRECT(AS$20):INDIRECT(AS$21)))</f>
        <v>0</v>
      </c>
      <c r="AT19">
        <f ca="1">SUMPRODUCT(--($E19:$AC19=INDIRECT(AT$20):INDIRECT(AT$21)))</f>
        <v>1</v>
      </c>
      <c r="AU19">
        <f ca="1">SUMPRODUCT(--($E19:$AC19=INDIRECT(AU$20):INDIRECT(AU$21)))</f>
        <v>1</v>
      </c>
      <c r="AV19">
        <f ca="1">SUMPRODUCT(--($E19:$AC19=INDIRECT(AV$20):INDIRECT(AV$21)))</f>
        <v>0</v>
      </c>
      <c r="AW19">
        <f ca="1">SUMPRODUCT(--($E19:$AC19=INDIRECT(AW$20):INDIRECT(AW$21)))</f>
        <v>3</v>
      </c>
      <c r="AX19">
        <f ca="1">SUMPRODUCT(--($E19:$AC19=INDIRECT(AX$20):INDIRECT(AX$21)))</f>
        <v>1</v>
      </c>
      <c r="AY19">
        <f ca="1">SUMPRODUCT(--($E19:$AC19=INDIRECT(AY$20):INDIRECT(AY$21)))</f>
        <v>0</v>
      </c>
      <c r="AZ19">
        <f ca="1">SUMPRODUCT(--($E19:$AC19=INDIRECT(AZ$20):INDIRECT(AZ$21)))</f>
        <v>1</v>
      </c>
      <c r="BA19">
        <f ca="1">SUMPRODUCT(--($E19:$AC19=INDIRECT(BA$20):INDIRECT(BA$21)))</f>
        <v>0</v>
      </c>
      <c r="BB19">
        <f ca="1">SUMPRODUCT(--($E19:$AC19=INDIRECT(BB$20):INDIRECT(BB$21)))</f>
        <v>1</v>
      </c>
      <c r="BC19">
        <f ca="1">SUMPRODUCT(--($E19:$AC19=INDIRECT(BC$20):INDIRECT(BC$21)))</f>
        <v>0</v>
      </c>
      <c r="BD19">
        <f ca="1">SUMPRODUCT(--($E19:$AC19=INDIRECT(BD$20):INDIRECT(BD$21)))</f>
        <v>0</v>
      </c>
      <c r="BE19">
        <f ca="1">SUMPRODUCT(--($E19:$AC19=INDIRECT(BE$20):INDIRECT(BE$21)))</f>
        <v>4</v>
      </c>
      <c r="BF19">
        <f ca="1">SUMPRODUCT(--($E19:$AC19=INDIRECT(BF$20):INDIRECT(BF$21)))</f>
        <v>2</v>
      </c>
      <c r="BG19">
        <f ca="1">SUMPRODUCT(--($E19:$AC19=INDIRECT(BG$20):INDIRECT(BG$21)))</f>
        <v>1</v>
      </c>
      <c r="BH19">
        <f ca="1">SUMPRODUCT(--($E19:$AC19=INDIRECT(BH$20):INDIRECT(BH$21)))</f>
        <v>5</v>
      </c>
      <c r="BI19">
        <f ca="1">SUMPRODUCT(--($E19:$AC19=INDIRECT(BI$20):INDIRECT(BI$21)))</f>
        <v>0</v>
      </c>
      <c r="BJ19">
        <f ca="1">SUMPRODUCT(--($E19:$AC19=INDIRECT(BJ$20):INDIRECT(BJ$21)))</f>
        <v>3</v>
      </c>
      <c r="BK19">
        <f ca="1">SUMPRODUCT(--($E19:$AC19=INDIRECT(BK$20):INDIRECT(BK$21)))</f>
        <v>2</v>
      </c>
      <c r="BL19">
        <f ca="1">SUMPRODUCT(--($E19:$AC19=INDIRECT(BL$20):INDIRECT(BL$21)))</f>
        <v>2</v>
      </c>
      <c r="BM19">
        <f ca="1">SUMPRODUCT(--($E19:$AC19=INDIRECT(BM$20):INDIRECT(BM$21)))</f>
        <v>5</v>
      </c>
      <c r="BN19">
        <f ca="1">SUMPRODUCT(--($E19:$AC19=INDIRECT(BN$20):INDIRECT(BN$21)))</f>
        <v>0</v>
      </c>
      <c r="BO19">
        <f ca="1">SUMPRODUCT(--($E19:$AC19=INDIRECT(BO$20):INDIRECT(BO$21)))</f>
        <v>9</v>
      </c>
      <c r="BP19">
        <f ca="1">SUMPRODUCT(--($E19:$AC19=INDIRECT(BP$20):INDIRECT(BP$21)))</f>
        <v>7</v>
      </c>
      <c r="BQ19">
        <f ca="1">SUMPRODUCT(--($E19:$AC19=INDIRECT(BQ$20):INDIRECT(BQ$21)))</f>
        <v>3</v>
      </c>
      <c r="BR19">
        <f ca="1">SUMPRODUCT(--($E19:$AC19=INDIRECT(BR$20):INDIRECT(BR$21)))</f>
        <v>1</v>
      </c>
      <c r="BS19">
        <f ca="1">SUMPRODUCT(--($E19:$AC19=INDIRECT(BS$20):INDIRECT(BS$21)))</f>
        <v>1</v>
      </c>
      <c r="BT19">
        <f ca="1">SUMPRODUCT(--($E19:$AC19=INDIRECT(BT$20):INDIRECT(BT$21)))</f>
        <v>0</v>
      </c>
      <c r="BU19">
        <f ca="1">SUMPRODUCT(--($E19:$AC19=INDIRECT(BU$20):INDIRECT(BU$21)))</f>
        <v>1</v>
      </c>
      <c r="BV19">
        <f ca="1">SUMPRODUCT(--($E19:$AC19=INDIRECT(BV$20):INDIRECT(BV$21)))</f>
        <v>3</v>
      </c>
      <c r="BW19">
        <f ca="1">SUMPRODUCT(--($E19:$AC19=INDIRECT(BW$20):INDIRECT(BW$21)))</f>
        <v>2</v>
      </c>
      <c r="BX19">
        <f ca="1">SUMPRODUCT(--($E19:$AC19=INDIRECT(BX$20):INDIRECT(BX$21)))</f>
        <v>1</v>
      </c>
      <c r="BY19">
        <f ca="1">SUMPRODUCT(--($E19:$AC19=INDIRECT(BY$20):INDIRECT(BY$21)))</f>
        <v>2</v>
      </c>
      <c r="BZ19">
        <f ca="1">SUMPRODUCT(--($E19:$AC19=INDIRECT(BZ$20):INDIRECT(BZ$21)))</f>
        <v>0</v>
      </c>
      <c r="CA19">
        <f ca="1">SUMPRODUCT(--($E19:$AC19=INDIRECT(CA$20):INDIRECT(CA$21)))</f>
        <v>3</v>
      </c>
      <c r="CB19">
        <f ca="1">SUMPRODUCT(--($E19:$AC19=INDIRECT(CB$20):INDIRECT(CB$21)))</f>
        <v>0</v>
      </c>
      <c r="CC19">
        <f ca="1">SUMPRODUCT(--($E19:$AC19=INDIRECT(CC$20):INDIRECT(CC$21)))</f>
        <v>7</v>
      </c>
      <c r="CD19">
        <f ca="1">SUMPRODUCT(--($E19:$AC19=INDIRECT(CD$20):INDIRECT(CD$21)))</f>
        <v>0</v>
      </c>
      <c r="CE19">
        <f ca="1">SUMPRODUCT(--($E19:$AC19=INDIRECT(CE$20):INDIRECT(CE$21)))</f>
        <v>3</v>
      </c>
      <c r="CF19">
        <f ca="1">SUMPRODUCT(--($E19:$AC19=INDIRECT(CF$20):INDIRECT(CF$21)))</f>
        <v>4</v>
      </c>
      <c r="CG19">
        <f ca="1">SUMPRODUCT(--($E19:$AC19=INDIRECT(CG$20):INDIRECT(CG$21)))</f>
        <v>5</v>
      </c>
      <c r="CH19">
        <f ca="1">SUMPRODUCT(--($E19:$AC19=INDIRECT(CH$20):INDIRECT(CH$21)))</f>
        <v>3</v>
      </c>
      <c r="CI19">
        <f ca="1">SUMPRODUCT(--($E19:$AC19=INDIRECT(CI$20):INDIRECT(CI$21)))</f>
        <v>2</v>
      </c>
      <c r="CJ19">
        <f ca="1">SUMPRODUCT(--($E19:$AC19=INDIRECT(CJ$20):INDIRECT(CJ$21)))</f>
        <v>7</v>
      </c>
      <c r="CK19">
        <f ca="1">SUMPRODUCT(--($E19:$AC19=INDIRECT(CK$20):INDIRECT(CK$21)))</f>
        <v>0</v>
      </c>
      <c r="CL19">
        <f ca="1">SUMPRODUCT(--($E19:$AC19=INDIRECT(CL$20):INDIRECT(CL$21)))</f>
        <v>0</v>
      </c>
      <c r="CM19">
        <f ca="1">SUMPRODUCT(--($E19:$AC19=INDIRECT(CM$20):INDIRECT(CM$21)))</f>
        <v>2</v>
      </c>
      <c r="CN19">
        <f ca="1">SUMPRODUCT(--($E19:$AC19=INDIRECT(CN$20):INDIRECT(CN$21)))</f>
        <v>0</v>
      </c>
      <c r="CO19">
        <f ca="1">SUMPRODUCT(--($E19:$AC19=INDIRECT(CO$20):INDIRECT(CO$21)))</f>
        <v>6</v>
      </c>
      <c r="CP19">
        <f ca="1">SUMPRODUCT(--($E19:$AC19=INDIRECT(CP$20):INDIRECT(CP$21)))</f>
        <v>0</v>
      </c>
      <c r="CQ19">
        <f ca="1">SUMPRODUCT(--($E19:$AC19=INDIRECT(CQ$20):INDIRECT(CQ$21)))</f>
        <v>2</v>
      </c>
      <c r="CR19">
        <f ca="1">SUMPRODUCT(--($E19:$AC19=INDIRECT(CR$20):INDIRECT(CR$21)))</f>
        <v>1</v>
      </c>
      <c r="CS19">
        <f ca="1">SUMPRODUCT(--($E19:$AC19=INDIRECT(CS$20):INDIRECT(CS$21)))</f>
        <v>1</v>
      </c>
      <c r="CT19">
        <f ca="1">SUMPRODUCT(--($E19:$AC19=INDIRECT(CT$20):INDIRECT(CT$21)))</f>
        <v>1</v>
      </c>
      <c r="CU19">
        <f ca="1">SUMPRODUCT(--($E19:$AC19=INDIRECT(CU$20):INDIRECT(CU$21)))</f>
        <v>3</v>
      </c>
      <c r="CV19">
        <f ca="1">SUMPRODUCT(--($E19:$AC19=INDIRECT(CV$20):INDIRECT(CV$21)))</f>
        <v>5</v>
      </c>
      <c r="CW19">
        <f ca="1">SUMPRODUCT(--($E19:$AC19=INDIRECT(CW$20):INDIRECT(CW$21)))</f>
        <v>1</v>
      </c>
      <c r="CX19">
        <f ca="1">SUMPRODUCT(--($E19:$AC19=INDIRECT(CX$20):INDIRECT(CX$21)))</f>
        <v>3</v>
      </c>
      <c r="CY19">
        <f ca="1">SUMPRODUCT(--($E19:$AC19=INDIRECT(CY$20):INDIRECT(CY$21)))</f>
        <v>0</v>
      </c>
      <c r="CZ19">
        <f ca="1">SUMPRODUCT(--($E19:$AC19=INDIRECT(CZ$20):INDIRECT(CZ$21)))</f>
        <v>0</v>
      </c>
      <c r="DA19">
        <f ca="1">SUMPRODUCT(--($E19:$AC19=INDIRECT(DA$20):INDIRECT(DA$21)))</f>
        <v>1</v>
      </c>
      <c r="DB19">
        <f ca="1">SUMPRODUCT(--($E19:$AC19=INDIRECT(DB$20):INDIRECT(DB$21)))</f>
        <v>3</v>
      </c>
      <c r="DC19">
        <f ca="1">SUMPRODUCT(--($E19:$AC19=INDIRECT(DC$20):INDIRECT(DC$21)))</f>
        <v>4</v>
      </c>
      <c r="DD19">
        <f ca="1">SUMPRODUCT(--($E19:$AC19=INDIRECT(DD$20):INDIRECT(DD$21)))</f>
        <v>4</v>
      </c>
      <c r="DE19">
        <f ca="1">SUMPRODUCT(--($E19:$AC19=INDIRECT(DE$20):INDIRECT(DE$21)))</f>
        <v>5</v>
      </c>
      <c r="DF19">
        <f ca="1">SUMPRODUCT(--($E19:$AC19=INDIRECT(DF$20):INDIRECT(DF$21)))</f>
        <v>3</v>
      </c>
      <c r="DG19">
        <f ca="1">SUMPRODUCT(--($E19:$AC19=INDIRECT(DG$20):INDIRECT(DG$21)))</f>
        <v>4</v>
      </c>
      <c r="DH19">
        <f ca="1">SUMPRODUCT(--($E19:$AC19=INDIRECT(DH$20):INDIRECT(DH$21)))</f>
        <v>0</v>
      </c>
      <c r="DI19">
        <f ca="1">SUMPRODUCT(--($E19:$AC19=INDIRECT(DI$20):INDIRECT(DI$21)))</f>
        <v>0</v>
      </c>
      <c r="DJ19">
        <f ca="1">SUMPRODUCT(--($E19:$AC19=INDIRECT(DJ$20):INDIRECT(DJ$21)))</f>
        <v>6</v>
      </c>
      <c r="DK19">
        <f ca="1">SUMPRODUCT(--($E19:$AC19=INDIRECT(DK$20):INDIRECT(DK$21)))</f>
        <v>0</v>
      </c>
      <c r="DL19">
        <f ca="1">SUMPRODUCT(--($E19:$AC19=INDIRECT(DL$20):INDIRECT(DL$21)))</f>
        <v>0</v>
      </c>
      <c r="DM19">
        <f ca="1">SUMPRODUCT(--($E19:$AC19=INDIRECT(DM$20):INDIRECT(DM$21)))</f>
        <v>0</v>
      </c>
      <c r="DN19">
        <f ca="1">SUMPRODUCT(--($E19:$AC19=INDIRECT(DN$20):INDIRECT(DN$21)))</f>
        <v>2</v>
      </c>
      <c r="DO19">
        <f ca="1">SUMPRODUCT(--($E19:$AC19=INDIRECT(DO$20):INDIRECT(DO$21)))</f>
        <v>1</v>
      </c>
      <c r="DP19">
        <f ca="1">SUMPRODUCT(--($E19:$AC19=INDIRECT(DP$20):INDIRECT(DP$21)))</f>
        <v>1</v>
      </c>
      <c r="DQ19">
        <f ca="1">SUMPRODUCT(--($E19:$AC19=INDIRECT(DQ$20):INDIRECT(DQ$21)))</f>
        <v>3</v>
      </c>
      <c r="DR19">
        <f ca="1">SUMPRODUCT(--($E19:$AC19=INDIRECT(DR$20):INDIRECT(DR$21)))</f>
        <v>0</v>
      </c>
      <c r="DS19">
        <f ca="1">SUMPRODUCT(--($E19:$AC19=INDIRECT(DS$20):INDIRECT(DS$21)))</f>
        <v>3</v>
      </c>
      <c r="DT19">
        <f ca="1">SUMPRODUCT(--($E19:$AC19=INDIRECT(DT$20):INDIRECT(DT$21)))</f>
        <v>4</v>
      </c>
      <c r="DU19">
        <f ca="1">SUMPRODUCT(--($E19:$AC19=INDIRECT(DU$20):INDIRECT(DU$21)))</f>
        <v>1</v>
      </c>
      <c r="DV19">
        <f ca="1">SUMPRODUCT(--($E19:$AC19=INDIRECT(DV$20):INDIRECT(DV$21)))</f>
        <v>5</v>
      </c>
      <c r="DW19">
        <f ca="1">SUMPRODUCT(--($E19:$AC19=INDIRECT(DW$20):INDIRECT(DW$21)))</f>
        <v>2</v>
      </c>
      <c r="DX19">
        <f ca="1">SUMPRODUCT(--($E19:$AC19=INDIRECT(DX$20):INDIRECT(DX$21)))</f>
        <v>6</v>
      </c>
      <c r="DY19">
        <f ca="1">SUMPRODUCT(--($E19:$AC19=INDIRECT(DY$20):INDIRECT(DY$21)))</f>
        <v>4</v>
      </c>
      <c r="DZ19">
        <f ca="1">SUMPRODUCT(--($E19:$AC19=INDIRECT(DZ$20):INDIRECT(DZ$21)))</f>
        <v>4</v>
      </c>
      <c r="EA19">
        <f ca="1">SUMPRODUCT(--($E19:$AC19=INDIRECT(EA$20):INDIRECT(EA$21)))</f>
        <v>2</v>
      </c>
      <c r="EB19">
        <f ca="1">SUMPRODUCT(--($E19:$AC19=INDIRECT(EB$20):INDIRECT(EB$21)))</f>
        <v>6</v>
      </c>
      <c r="EC19">
        <f ca="1">SUMPRODUCT(--($E19:$AC19=INDIRECT(EC$20):INDIRECT(EC$21)))</f>
        <v>2</v>
      </c>
      <c r="ED19">
        <f ca="1">SUMPRODUCT(--($E19:$AC19=INDIRECT(ED$20):INDIRECT(ED$21)))</f>
        <v>4</v>
      </c>
      <c r="EE19">
        <f ca="1">SUMPRODUCT(--($E19:$AC19=INDIRECT(EE$20):INDIRECT(EE$21)))</f>
        <v>0</v>
      </c>
      <c r="EF19">
        <f ca="1">SUMPRODUCT(--($E19:$AC19=INDIRECT(EF$20):INDIRECT(EF$21)))</f>
        <v>0</v>
      </c>
      <c r="EG19">
        <f ca="1">SUMPRODUCT(--($E19:$AC19=INDIRECT(EG$20):INDIRECT(EG$21)))</f>
        <v>6</v>
      </c>
      <c r="EH19">
        <f ca="1">SUMPRODUCT(--($E19:$AC19=INDIRECT(EH$20):INDIRECT(EH$21)))</f>
        <v>2</v>
      </c>
      <c r="EI19">
        <f ca="1">SUMPRODUCT(--($E19:$AC19=INDIRECT(EI$20):INDIRECT(EI$21)))</f>
        <v>6</v>
      </c>
      <c r="EJ19">
        <f ca="1">SUMPRODUCT(--($E19:$AC19=INDIRECT(EJ$20):INDIRECT(EJ$21)))</f>
        <v>0</v>
      </c>
      <c r="EK19">
        <f ca="1">SUMPRODUCT(--($E19:$AC19=INDIRECT(EK$20):INDIRECT(EK$21)))</f>
        <v>4</v>
      </c>
      <c r="EL19">
        <f ca="1">SUMPRODUCT(--($E19:$AC19=INDIRECT(EL$20):INDIRECT(EL$21)))</f>
        <v>4</v>
      </c>
      <c r="EM19">
        <f ca="1">SUMPRODUCT(--($E19:$AC19=INDIRECT(EM$20):INDIRECT(EM$21)))</f>
        <v>1</v>
      </c>
      <c r="EN19">
        <f ca="1">SUMPRODUCT(--($E19:$AC19=INDIRECT(EN$20):INDIRECT(EN$21)))</f>
        <v>4</v>
      </c>
    </row>
    <row r="20" spans="1:144" x14ac:dyDescent="0.35">
      <c r="AD20" t="str">
        <f>"E"&amp;AD22</f>
        <v>E25</v>
      </c>
      <c r="AE20" t="str">
        <f t="shared" ref="AE20:CP20" si="0">"E"&amp;AE22</f>
        <v>E26</v>
      </c>
      <c r="AF20" t="str">
        <f t="shared" si="0"/>
        <v>E27</v>
      </c>
      <c r="AG20" t="str">
        <f t="shared" si="0"/>
        <v>E28</v>
      </c>
      <c r="AH20" t="str">
        <f t="shared" si="0"/>
        <v>E29</v>
      </c>
      <c r="AI20" t="str">
        <f t="shared" si="0"/>
        <v>E30</v>
      </c>
      <c r="AJ20" t="str">
        <f t="shared" si="0"/>
        <v>E31</v>
      </c>
      <c r="AK20" t="str">
        <f t="shared" si="0"/>
        <v>E32</v>
      </c>
      <c r="AL20" t="str">
        <f t="shared" si="0"/>
        <v>E33</v>
      </c>
      <c r="AM20" t="str">
        <f t="shared" si="0"/>
        <v>E34</v>
      </c>
      <c r="AN20" t="str">
        <f t="shared" si="0"/>
        <v>E35</v>
      </c>
      <c r="AO20" t="str">
        <f t="shared" si="0"/>
        <v>E36</v>
      </c>
      <c r="AP20" t="str">
        <f t="shared" si="0"/>
        <v>E37</v>
      </c>
      <c r="AQ20" t="str">
        <f t="shared" si="0"/>
        <v>E38</v>
      </c>
      <c r="AR20" t="str">
        <f t="shared" si="0"/>
        <v>E39</v>
      </c>
      <c r="AS20" t="str">
        <f t="shared" si="0"/>
        <v>E40</v>
      </c>
      <c r="AT20" t="str">
        <f t="shared" si="0"/>
        <v>E41</v>
      </c>
      <c r="AU20" t="str">
        <f t="shared" si="0"/>
        <v>E42</v>
      </c>
      <c r="AV20" t="str">
        <f t="shared" si="0"/>
        <v>E43</v>
      </c>
      <c r="AW20" t="str">
        <f t="shared" si="0"/>
        <v>E44</v>
      </c>
      <c r="AX20" t="str">
        <f t="shared" si="0"/>
        <v>E45</v>
      </c>
      <c r="AY20" t="str">
        <f t="shared" si="0"/>
        <v>E46</v>
      </c>
      <c r="AZ20" t="str">
        <f t="shared" si="0"/>
        <v>E47</v>
      </c>
      <c r="BA20" t="str">
        <f t="shared" si="0"/>
        <v>E48</v>
      </c>
      <c r="BB20" t="str">
        <f t="shared" si="0"/>
        <v>E49</v>
      </c>
      <c r="BC20" t="str">
        <f t="shared" si="0"/>
        <v>E50</v>
      </c>
      <c r="BD20" t="str">
        <f t="shared" si="0"/>
        <v>E51</v>
      </c>
      <c r="BE20" t="str">
        <f t="shared" si="0"/>
        <v>E52</v>
      </c>
      <c r="BF20" t="str">
        <f t="shared" si="0"/>
        <v>E53</v>
      </c>
      <c r="BG20" t="str">
        <f t="shared" si="0"/>
        <v>E54</v>
      </c>
      <c r="BH20" t="str">
        <f t="shared" si="0"/>
        <v>E55</v>
      </c>
      <c r="BI20" t="str">
        <f t="shared" si="0"/>
        <v>E56</v>
      </c>
      <c r="BJ20" t="str">
        <f t="shared" si="0"/>
        <v>E57</v>
      </c>
      <c r="BK20" t="str">
        <f t="shared" si="0"/>
        <v>E58</v>
      </c>
      <c r="BL20" t="str">
        <f t="shared" si="0"/>
        <v>E59</v>
      </c>
      <c r="BM20" t="str">
        <f t="shared" si="0"/>
        <v>E60</v>
      </c>
      <c r="BN20" t="str">
        <f t="shared" si="0"/>
        <v>E61</v>
      </c>
      <c r="BO20" t="str">
        <f t="shared" si="0"/>
        <v>E62</v>
      </c>
      <c r="BP20" t="str">
        <f t="shared" si="0"/>
        <v>E63</v>
      </c>
      <c r="BQ20" t="str">
        <f t="shared" si="0"/>
        <v>E64</v>
      </c>
      <c r="BR20" t="str">
        <f t="shared" si="0"/>
        <v>E65</v>
      </c>
      <c r="BS20" t="str">
        <f t="shared" si="0"/>
        <v>E66</v>
      </c>
      <c r="BT20" t="str">
        <f t="shared" si="0"/>
        <v>E67</v>
      </c>
      <c r="BU20" t="str">
        <f t="shared" si="0"/>
        <v>E68</v>
      </c>
      <c r="BV20" t="str">
        <f t="shared" si="0"/>
        <v>E69</v>
      </c>
      <c r="BW20" t="str">
        <f t="shared" si="0"/>
        <v>E70</v>
      </c>
      <c r="BX20" t="str">
        <f t="shared" si="0"/>
        <v>E71</v>
      </c>
      <c r="BY20" t="str">
        <f t="shared" si="0"/>
        <v>E72</v>
      </c>
      <c r="BZ20" t="str">
        <f t="shared" si="0"/>
        <v>E73</v>
      </c>
      <c r="CA20" t="str">
        <f t="shared" si="0"/>
        <v>E74</v>
      </c>
      <c r="CB20" t="str">
        <f t="shared" si="0"/>
        <v>E75</v>
      </c>
      <c r="CC20" t="str">
        <f t="shared" si="0"/>
        <v>E76</v>
      </c>
      <c r="CD20" t="str">
        <f t="shared" si="0"/>
        <v>E77</v>
      </c>
      <c r="CE20" t="str">
        <f t="shared" si="0"/>
        <v>E78</v>
      </c>
      <c r="CF20" t="str">
        <f t="shared" si="0"/>
        <v>E79</v>
      </c>
      <c r="CG20" t="str">
        <f t="shared" si="0"/>
        <v>E80</v>
      </c>
      <c r="CH20" t="str">
        <f t="shared" si="0"/>
        <v>E81</v>
      </c>
      <c r="CI20" t="str">
        <f t="shared" si="0"/>
        <v>E82</v>
      </c>
      <c r="CJ20" t="str">
        <f t="shared" si="0"/>
        <v>E83</v>
      </c>
      <c r="CK20" t="str">
        <f t="shared" si="0"/>
        <v>E84</v>
      </c>
      <c r="CL20" t="str">
        <f t="shared" si="0"/>
        <v>E85</v>
      </c>
      <c r="CM20" t="str">
        <f t="shared" si="0"/>
        <v>E86</v>
      </c>
      <c r="CN20" t="str">
        <f t="shared" si="0"/>
        <v>E87</v>
      </c>
      <c r="CO20" t="str">
        <f t="shared" si="0"/>
        <v>E88</v>
      </c>
      <c r="CP20" t="str">
        <f t="shared" si="0"/>
        <v>E89</v>
      </c>
      <c r="CQ20" t="str">
        <f t="shared" ref="CQ20:EN20" si="1">"E"&amp;CQ22</f>
        <v>E90</v>
      </c>
      <c r="CR20" t="str">
        <f t="shared" si="1"/>
        <v>E91</v>
      </c>
      <c r="CS20" t="str">
        <f t="shared" si="1"/>
        <v>E92</v>
      </c>
      <c r="CT20" t="str">
        <f t="shared" si="1"/>
        <v>E93</v>
      </c>
      <c r="CU20" t="str">
        <f t="shared" si="1"/>
        <v>E94</v>
      </c>
      <c r="CV20" t="str">
        <f t="shared" si="1"/>
        <v>E95</v>
      </c>
      <c r="CW20" t="str">
        <f t="shared" si="1"/>
        <v>E96</v>
      </c>
      <c r="CX20" t="str">
        <f t="shared" si="1"/>
        <v>E97</v>
      </c>
      <c r="CY20" t="str">
        <f t="shared" si="1"/>
        <v>E98</v>
      </c>
      <c r="CZ20" t="str">
        <f t="shared" si="1"/>
        <v>E99</v>
      </c>
      <c r="DA20" t="str">
        <f t="shared" si="1"/>
        <v>E100</v>
      </c>
      <c r="DB20" t="str">
        <f t="shared" si="1"/>
        <v>E101</v>
      </c>
      <c r="DC20" t="str">
        <f t="shared" si="1"/>
        <v>E102</v>
      </c>
      <c r="DD20" t="str">
        <f t="shared" si="1"/>
        <v>E103</v>
      </c>
      <c r="DE20" t="str">
        <f t="shared" si="1"/>
        <v>E104</v>
      </c>
      <c r="DF20" t="str">
        <f t="shared" si="1"/>
        <v>E105</v>
      </c>
      <c r="DG20" t="str">
        <f t="shared" si="1"/>
        <v>E106</v>
      </c>
      <c r="DH20" t="str">
        <f t="shared" si="1"/>
        <v>E107</v>
      </c>
      <c r="DI20" t="str">
        <f t="shared" si="1"/>
        <v>E108</v>
      </c>
      <c r="DJ20" t="str">
        <f t="shared" si="1"/>
        <v>E109</v>
      </c>
      <c r="DK20" t="str">
        <f t="shared" si="1"/>
        <v>E110</v>
      </c>
      <c r="DL20" t="str">
        <f t="shared" si="1"/>
        <v>E111</v>
      </c>
      <c r="DM20" t="str">
        <f t="shared" si="1"/>
        <v>E112</v>
      </c>
      <c r="DN20" t="str">
        <f t="shared" si="1"/>
        <v>E113</v>
      </c>
      <c r="DO20" t="str">
        <f t="shared" si="1"/>
        <v>E114</v>
      </c>
      <c r="DP20" t="str">
        <f t="shared" si="1"/>
        <v>E115</v>
      </c>
      <c r="DQ20" t="str">
        <f t="shared" si="1"/>
        <v>E116</v>
      </c>
      <c r="DR20" t="str">
        <f t="shared" si="1"/>
        <v>E117</v>
      </c>
      <c r="DS20" t="str">
        <f t="shared" si="1"/>
        <v>E118</v>
      </c>
      <c r="DT20" t="str">
        <f t="shared" si="1"/>
        <v>E119</v>
      </c>
      <c r="DU20" t="str">
        <f t="shared" si="1"/>
        <v>E120</v>
      </c>
      <c r="DV20" t="str">
        <f t="shared" si="1"/>
        <v>E121</v>
      </c>
      <c r="DW20" t="str">
        <f t="shared" si="1"/>
        <v>E122</v>
      </c>
      <c r="DX20" t="str">
        <f t="shared" si="1"/>
        <v>E123</v>
      </c>
      <c r="DY20" t="str">
        <f t="shared" si="1"/>
        <v>E124</v>
      </c>
      <c r="DZ20" t="str">
        <f t="shared" si="1"/>
        <v>E125</v>
      </c>
      <c r="EA20" t="str">
        <f t="shared" si="1"/>
        <v>E126</v>
      </c>
      <c r="EB20" t="str">
        <f t="shared" si="1"/>
        <v>E127</v>
      </c>
      <c r="EC20" t="str">
        <f t="shared" si="1"/>
        <v>E128</v>
      </c>
      <c r="ED20" t="str">
        <f t="shared" si="1"/>
        <v>E129</v>
      </c>
      <c r="EE20" t="str">
        <f t="shared" si="1"/>
        <v>E130</v>
      </c>
      <c r="EF20" t="str">
        <f t="shared" si="1"/>
        <v>E131</v>
      </c>
      <c r="EG20" t="str">
        <f t="shared" si="1"/>
        <v>E132</v>
      </c>
      <c r="EH20" t="str">
        <f t="shared" si="1"/>
        <v>E133</v>
      </c>
      <c r="EI20" t="str">
        <f t="shared" si="1"/>
        <v>E134</v>
      </c>
      <c r="EJ20" t="str">
        <f t="shared" si="1"/>
        <v>E135</v>
      </c>
      <c r="EK20" t="str">
        <f t="shared" si="1"/>
        <v>E136</v>
      </c>
      <c r="EL20" t="str">
        <f t="shared" si="1"/>
        <v>E137</v>
      </c>
      <c r="EM20" t="str">
        <f t="shared" si="1"/>
        <v>E138</v>
      </c>
      <c r="EN20" t="str">
        <f t="shared" si="1"/>
        <v>E139</v>
      </c>
    </row>
    <row r="21" spans="1:144" x14ac:dyDescent="0.35">
      <c r="AD21" t="str">
        <f>"AC"&amp;AD22</f>
        <v>AC25</v>
      </c>
      <c r="AE21" t="str">
        <f t="shared" ref="AE21:CP21" si="2">"AC"&amp;AE22</f>
        <v>AC26</v>
      </c>
      <c r="AF21" t="str">
        <f t="shared" si="2"/>
        <v>AC27</v>
      </c>
      <c r="AG21" t="str">
        <f t="shared" si="2"/>
        <v>AC28</v>
      </c>
      <c r="AH21" t="str">
        <f t="shared" si="2"/>
        <v>AC29</v>
      </c>
      <c r="AI21" t="str">
        <f t="shared" si="2"/>
        <v>AC30</v>
      </c>
      <c r="AJ21" t="str">
        <f t="shared" si="2"/>
        <v>AC31</v>
      </c>
      <c r="AK21" t="str">
        <f t="shared" si="2"/>
        <v>AC32</v>
      </c>
      <c r="AL21" t="str">
        <f t="shared" si="2"/>
        <v>AC33</v>
      </c>
      <c r="AM21" t="str">
        <f t="shared" si="2"/>
        <v>AC34</v>
      </c>
      <c r="AN21" t="str">
        <f t="shared" si="2"/>
        <v>AC35</v>
      </c>
      <c r="AO21" t="str">
        <f t="shared" si="2"/>
        <v>AC36</v>
      </c>
      <c r="AP21" t="str">
        <f t="shared" si="2"/>
        <v>AC37</v>
      </c>
      <c r="AQ21" t="str">
        <f t="shared" si="2"/>
        <v>AC38</v>
      </c>
      <c r="AR21" t="str">
        <f t="shared" si="2"/>
        <v>AC39</v>
      </c>
      <c r="AS21" t="str">
        <f t="shared" si="2"/>
        <v>AC40</v>
      </c>
      <c r="AT21" t="str">
        <f t="shared" si="2"/>
        <v>AC41</v>
      </c>
      <c r="AU21" t="str">
        <f t="shared" si="2"/>
        <v>AC42</v>
      </c>
      <c r="AV21" t="str">
        <f t="shared" si="2"/>
        <v>AC43</v>
      </c>
      <c r="AW21" t="str">
        <f t="shared" si="2"/>
        <v>AC44</v>
      </c>
      <c r="AX21" t="str">
        <f t="shared" si="2"/>
        <v>AC45</v>
      </c>
      <c r="AY21" t="str">
        <f t="shared" si="2"/>
        <v>AC46</v>
      </c>
      <c r="AZ21" t="str">
        <f t="shared" si="2"/>
        <v>AC47</v>
      </c>
      <c r="BA21" t="str">
        <f t="shared" si="2"/>
        <v>AC48</v>
      </c>
      <c r="BB21" t="str">
        <f t="shared" si="2"/>
        <v>AC49</v>
      </c>
      <c r="BC21" t="str">
        <f t="shared" si="2"/>
        <v>AC50</v>
      </c>
      <c r="BD21" t="str">
        <f t="shared" si="2"/>
        <v>AC51</v>
      </c>
      <c r="BE21" t="str">
        <f t="shared" si="2"/>
        <v>AC52</v>
      </c>
      <c r="BF21" t="str">
        <f t="shared" si="2"/>
        <v>AC53</v>
      </c>
      <c r="BG21" t="str">
        <f t="shared" si="2"/>
        <v>AC54</v>
      </c>
      <c r="BH21" t="str">
        <f t="shared" si="2"/>
        <v>AC55</v>
      </c>
      <c r="BI21" t="str">
        <f t="shared" si="2"/>
        <v>AC56</v>
      </c>
      <c r="BJ21" t="str">
        <f t="shared" si="2"/>
        <v>AC57</v>
      </c>
      <c r="BK21" t="str">
        <f t="shared" si="2"/>
        <v>AC58</v>
      </c>
      <c r="BL21" t="str">
        <f t="shared" si="2"/>
        <v>AC59</v>
      </c>
      <c r="BM21" t="str">
        <f t="shared" si="2"/>
        <v>AC60</v>
      </c>
      <c r="BN21" t="str">
        <f t="shared" si="2"/>
        <v>AC61</v>
      </c>
      <c r="BO21" t="str">
        <f t="shared" si="2"/>
        <v>AC62</v>
      </c>
      <c r="BP21" t="str">
        <f t="shared" si="2"/>
        <v>AC63</v>
      </c>
      <c r="BQ21" t="str">
        <f t="shared" si="2"/>
        <v>AC64</v>
      </c>
      <c r="BR21" t="str">
        <f t="shared" si="2"/>
        <v>AC65</v>
      </c>
      <c r="BS21" t="str">
        <f t="shared" si="2"/>
        <v>AC66</v>
      </c>
      <c r="BT21" t="str">
        <f t="shared" si="2"/>
        <v>AC67</v>
      </c>
      <c r="BU21" t="str">
        <f t="shared" si="2"/>
        <v>AC68</v>
      </c>
      <c r="BV21" t="str">
        <f t="shared" si="2"/>
        <v>AC69</v>
      </c>
      <c r="BW21" t="str">
        <f t="shared" si="2"/>
        <v>AC70</v>
      </c>
      <c r="BX21" t="str">
        <f t="shared" si="2"/>
        <v>AC71</v>
      </c>
      <c r="BY21" t="str">
        <f t="shared" si="2"/>
        <v>AC72</v>
      </c>
      <c r="BZ21" t="str">
        <f t="shared" si="2"/>
        <v>AC73</v>
      </c>
      <c r="CA21" t="str">
        <f t="shared" si="2"/>
        <v>AC74</v>
      </c>
      <c r="CB21" t="str">
        <f t="shared" si="2"/>
        <v>AC75</v>
      </c>
      <c r="CC21" t="str">
        <f t="shared" si="2"/>
        <v>AC76</v>
      </c>
      <c r="CD21" t="str">
        <f t="shared" si="2"/>
        <v>AC77</v>
      </c>
      <c r="CE21" t="str">
        <f t="shared" si="2"/>
        <v>AC78</v>
      </c>
      <c r="CF21" t="str">
        <f t="shared" si="2"/>
        <v>AC79</v>
      </c>
      <c r="CG21" t="str">
        <f t="shared" si="2"/>
        <v>AC80</v>
      </c>
      <c r="CH21" t="str">
        <f t="shared" si="2"/>
        <v>AC81</v>
      </c>
      <c r="CI21" t="str">
        <f t="shared" si="2"/>
        <v>AC82</v>
      </c>
      <c r="CJ21" t="str">
        <f t="shared" si="2"/>
        <v>AC83</v>
      </c>
      <c r="CK21" t="str">
        <f t="shared" si="2"/>
        <v>AC84</v>
      </c>
      <c r="CL21" t="str">
        <f t="shared" si="2"/>
        <v>AC85</v>
      </c>
      <c r="CM21" t="str">
        <f t="shared" si="2"/>
        <v>AC86</v>
      </c>
      <c r="CN21" t="str">
        <f t="shared" si="2"/>
        <v>AC87</v>
      </c>
      <c r="CO21" t="str">
        <f t="shared" si="2"/>
        <v>AC88</v>
      </c>
      <c r="CP21" t="str">
        <f t="shared" si="2"/>
        <v>AC89</v>
      </c>
      <c r="CQ21" t="str">
        <f t="shared" ref="CQ21:EN21" si="3">"AC"&amp;CQ22</f>
        <v>AC90</v>
      </c>
      <c r="CR21" t="str">
        <f t="shared" si="3"/>
        <v>AC91</v>
      </c>
      <c r="CS21" t="str">
        <f t="shared" si="3"/>
        <v>AC92</v>
      </c>
      <c r="CT21" t="str">
        <f t="shared" si="3"/>
        <v>AC93</v>
      </c>
      <c r="CU21" t="str">
        <f t="shared" si="3"/>
        <v>AC94</v>
      </c>
      <c r="CV21" t="str">
        <f t="shared" si="3"/>
        <v>AC95</v>
      </c>
      <c r="CW21" t="str">
        <f t="shared" si="3"/>
        <v>AC96</v>
      </c>
      <c r="CX21" t="str">
        <f t="shared" si="3"/>
        <v>AC97</v>
      </c>
      <c r="CY21" t="str">
        <f t="shared" si="3"/>
        <v>AC98</v>
      </c>
      <c r="CZ21" t="str">
        <f t="shared" si="3"/>
        <v>AC99</v>
      </c>
      <c r="DA21" t="str">
        <f t="shared" si="3"/>
        <v>AC100</v>
      </c>
      <c r="DB21" t="str">
        <f t="shared" si="3"/>
        <v>AC101</v>
      </c>
      <c r="DC21" t="str">
        <f t="shared" si="3"/>
        <v>AC102</v>
      </c>
      <c r="DD21" t="str">
        <f t="shared" si="3"/>
        <v>AC103</v>
      </c>
      <c r="DE21" t="str">
        <f t="shared" si="3"/>
        <v>AC104</v>
      </c>
      <c r="DF21" t="str">
        <f t="shared" si="3"/>
        <v>AC105</v>
      </c>
      <c r="DG21" t="str">
        <f t="shared" si="3"/>
        <v>AC106</v>
      </c>
      <c r="DH21" t="str">
        <f t="shared" si="3"/>
        <v>AC107</v>
      </c>
      <c r="DI21" t="str">
        <f t="shared" si="3"/>
        <v>AC108</v>
      </c>
      <c r="DJ21" t="str">
        <f t="shared" si="3"/>
        <v>AC109</v>
      </c>
      <c r="DK21" t="str">
        <f t="shared" si="3"/>
        <v>AC110</v>
      </c>
      <c r="DL21" t="str">
        <f t="shared" si="3"/>
        <v>AC111</v>
      </c>
      <c r="DM21" t="str">
        <f t="shared" si="3"/>
        <v>AC112</v>
      </c>
      <c r="DN21" t="str">
        <f t="shared" si="3"/>
        <v>AC113</v>
      </c>
      <c r="DO21" t="str">
        <f t="shared" si="3"/>
        <v>AC114</v>
      </c>
      <c r="DP21" t="str">
        <f t="shared" si="3"/>
        <v>AC115</v>
      </c>
      <c r="DQ21" t="str">
        <f t="shared" si="3"/>
        <v>AC116</v>
      </c>
      <c r="DR21" t="str">
        <f t="shared" si="3"/>
        <v>AC117</v>
      </c>
      <c r="DS21" t="str">
        <f t="shared" si="3"/>
        <v>AC118</v>
      </c>
      <c r="DT21" t="str">
        <f t="shared" si="3"/>
        <v>AC119</v>
      </c>
      <c r="DU21" t="str">
        <f t="shared" si="3"/>
        <v>AC120</v>
      </c>
      <c r="DV21" t="str">
        <f t="shared" si="3"/>
        <v>AC121</v>
      </c>
      <c r="DW21" t="str">
        <f t="shared" si="3"/>
        <v>AC122</v>
      </c>
      <c r="DX21" t="str">
        <f t="shared" si="3"/>
        <v>AC123</v>
      </c>
      <c r="DY21" t="str">
        <f t="shared" si="3"/>
        <v>AC124</v>
      </c>
      <c r="DZ21" t="str">
        <f t="shared" si="3"/>
        <v>AC125</v>
      </c>
      <c r="EA21" t="str">
        <f t="shared" si="3"/>
        <v>AC126</v>
      </c>
      <c r="EB21" t="str">
        <f t="shared" si="3"/>
        <v>AC127</v>
      </c>
      <c r="EC21" t="str">
        <f t="shared" si="3"/>
        <v>AC128</v>
      </c>
      <c r="ED21" t="str">
        <f t="shared" si="3"/>
        <v>AC129</v>
      </c>
      <c r="EE21" t="str">
        <f t="shared" si="3"/>
        <v>AC130</v>
      </c>
      <c r="EF21" t="str">
        <f t="shared" si="3"/>
        <v>AC131</v>
      </c>
      <c r="EG21" t="str">
        <f t="shared" si="3"/>
        <v>AC132</v>
      </c>
      <c r="EH21" t="str">
        <f t="shared" si="3"/>
        <v>AC133</v>
      </c>
      <c r="EI21" t="str">
        <f t="shared" si="3"/>
        <v>AC134</v>
      </c>
      <c r="EJ21" t="str">
        <f t="shared" si="3"/>
        <v>AC135</v>
      </c>
      <c r="EK21" t="str">
        <f t="shared" si="3"/>
        <v>AC136</v>
      </c>
      <c r="EL21" t="str">
        <f t="shared" si="3"/>
        <v>AC137</v>
      </c>
      <c r="EM21" t="str">
        <f t="shared" si="3"/>
        <v>AC138</v>
      </c>
      <c r="EN21" t="str">
        <f t="shared" si="3"/>
        <v>AC139</v>
      </c>
    </row>
    <row r="22" spans="1:144" x14ac:dyDescent="0.35">
      <c r="E22" s="2"/>
      <c r="F22" s="2"/>
      <c r="I22" s="2"/>
      <c r="M22" s="2"/>
      <c r="O22" s="2"/>
      <c r="AD22" s="3" t="s">
        <v>18553</v>
      </c>
      <c r="AE22" s="3" t="s">
        <v>18554</v>
      </c>
      <c r="AF22" s="3" t="s">
        <v>18555</v>
      </c>
      <c r="AG22" s="3" t="s">
        <v>18556</v>
      </c>
      <c r="AH22" s="3" t="s">
        <v>18557</v>
      </c>
      <c r="AI22" s="3" t="s">
        <v>18558</v>
      </c>
      <c r="AJ22" s="3" t="s">
        <v>18559</v>
      </c>
      <c r="AK22" s="3" t="s">
        <v>18560</v>
      </c>
      <c r="AL22" s="3" t="s">
        <v>18561</v>
      </c>
      <c r="AM22" s="3" t="s">
        <v>18562</v>
      </c>
      <c r="AN22" s="3" t="s">
        <v>18563</v>
      </c>
      <c r="AO22" s="3" t="s">
        <v>18564</v>
      </c>
      <c r="AP22" s="3" t="s">
        <v>18565</v>
      </c>
      <c r="AQ22" s="3" t="s">
        <v>18566</v>
      </c>
      <c r="AR22" s="3" t="s">
        <v>18567</v>
      </c>
      <c r="AS22" s="3" t="s">
        <v>18568</v>
      </c>
      <c r="AT22" s="3" t="s">
        <v>18569</v>
      </c>
      <c r="AU22" s="3" t="s">
        <v>18570</v>
      </c>
      <c r="AV22" s="3" t="s">
        <v>18571</v>
      </c>
      <c r="AW22" s="3" t="s">
        <v>18572</v>
      </c>
      <c r="AX22" s="3" t="s">
        <v>18573</v>
      </c>
      <c r="AY22" s="3" t="s">
        <v>18574</v>
      </c>
      <c r="AZ22" s="3" t="s">
        <v>18575</v>
      </c>
      <c r="BA22" s="3" t="s">
        <v>18576</v>
      </c>
      <c r="BB22" s="3" t="s">
        <v>18577</v>
      </c>
      <c r="BC22" s="3" t="s">
        <v>18578</v>
      </c>
      <c r="BD22" s="3" t="s">
        <v>18579</v>
      </c>
      <c r="BE22" s="3" t="s">
        <v>18580</v>
      </c>
      <c r="BF22" s="3" t="s">
        <v>18581</v>
      </c>
      <c r="BG22" s="3" t="s">
        <v>18582</v>
      </c>
      <c r="BH22" s="3" t="s">
        <v>18583</v>
      </c>
      <c r="BI22" s="3" t="s">
        <v>18584</v>
      </c>
      <c r="BJ22" s="3" t="s">
        <v>18585</v>
      </c>
      <c r="BK22" s="3" t="s">
        <v>18586</v>
      </c>
      <c r="BL22" s="3" t="s">
        <v>18587</v>
      </c>
      <c r="BM22" s="3" t="s">
        <v>18588</v>
      </c>
      <c r="BN22" s="3" t="s">
        <v>18589</v>
      </c>
      <c r="BO22" s="3" t="s">
        <v>18590</v>
      </c>
      <c r="BP22" s="3" t="s">
        <v>18591</v>
      </c>
      <c r="BQ22" s="3" t="s">
        <v>18592</v>
      </c>
      <c r="BR22" s="3" t="s">
        <v>18593</v>
      </c>
      <c r="BS22" s="3" t="s">
        <v>18594</v>
      </c>
      <c r="BT22" s="3" t="s">
        <v>18595</v>
      </c>
      <c r="BU22" s="3" t="s">
        <v>18596</v>
      </c>
      <c r="BV22" s="3" t="s">
        <v>18597</v>
      </c>
      <c r="BW22" s="3" t="s">
        <v>18598</v>
      </c>
      <c r="BX22" s="3" t="s">
        <v>18599</v>
      </c>
      <c r="BY22" s="3" t="s">
        <v>18600</v>
      </c>
      <c r="BZ22" s="3" t="s">
        <v>18601</v>
      </c>
      <c r="CA22" s="3" t="s">
        <v>18602</v>
      </c>
      <c r="CB22" s="3" t="s">
        <v>18603</v>
      </c>
      <c r="CC22" s="3" t="s">
        <v>18604</v>
      </c>
      <c r="CD22" s="3" t="s">
        <v>18605</v>
      </c>
      <c r="CE22" s="3" t="s">
        <v>18606</v>
      </c>
      <c r="CF22" s="3" t="s">
        <v>18607</v>
      </c>
      <c r="CG22" s="3" t="s">
        <v>18608</v>
      </c>
      <c r="CH22" s="3" t="s">
        <v>18609</v>
      </c>
      <c r="CI22" s="3" t="s">
        <v>18610</v>
      </c>
      <c r="CJ22" s="3" t="s">
        <v>18611</v>
      </c>
      <c r="CK22" s="3" t="s">
        <v>18612</v>
      </c>
      <c r="CL22" s="3" t="s">
        <v>18613</v>
      </c>
      <c r="CM22" s="3" t="s">
        <v>18614</v>
      </c>
      <c r="CN22" s="3" t="s">
        <v>18615</v>
      </c>
      <c r="CO22" s="3" t="s">
        <v>18616</v>
      </c>
      <c r="CP22" s="3" t="s">
        <v>18617</v>
      </c>
      <c r="CQ22" s="3" t="s">
        <v>18618</v>
      </c>
      <c r="CR22" s="3" t="s">
        <v>18619</v>
      </c>
      <c r="CS22" s="3" t="s">
        <v>18620</v>
      </c>
      <c r="CT22" s="3" t="s">
        <v>18621</v>
      </c>
      <c r="CU22" s="3" t="s">
        <v>18622</v>
      </c>
      <c r="CV22" s="3" t="s">
        <v>18623</v>
      </c>
      <c r="CW22" s="3" t="s">
        <v>18624</v>
      </c>
      <c r="CX22" s="3" t="s">
        <v>18625</v>
      </c>
      <c r="CY22" s="3" t="s">
        <v>18626</v>
      </c>
      <c r="CZ22" s="3" t="s">
        <v>18627</v>
      </c>
      <c r="DA22" s="3" t="s">
        <v>18628</v>
      </c>
      <c r="DB22" s="3" t="s">
        <v>18629</v>
      </c>
      <c r="DC22" s="3" t="s">
        <v>18630</v>
      </c>
      <c r="DD22" s="3" t="s">
        <v>18631</v>
      </c>
      <c r="DE22" s="3" t="s">
        <v>18632</v>
      </c>
      <c r="DF22" s="3" t="s">
        <v>18633</v>
      </c>
      <c r="DG22" s="3" t="s">
        <v>18634</v>
      </c>
      <c r="DH22" s="3" t="s">
        <v>18635</v>
      </c>
      <c r="DI22" s="3" t="s">
        <v>18636</v>
      </c>
      <c r="DJ22" s="3" t="s">
        <v>18637</v>
      </c>
      <c r="DK22" s="3" t="s">
        <v>18638</v>
      </c>
      <c r="DL22" s="3" t="s">
        <v>18639</v>
      </c>
      <c r="DM22" s="3" t="s">
        <v>18640</v>
      </c>
      <c r="DN22" s="3" t="s">
        <v>18641</v>
      </c>
      <c r="DO22" s="3" t="s">
        <v>18642</v>
      </c>
      <c r="DP22" s="3" t="s">
        <v>18643</v>
      </c>
      <c r="DQ22" s="3" t="s">
        <v>18644</v>
      </c>
      <c r="DR22" s="3" t="s">
        <v>18645</v>
      </c>
      <c r="DS22" s="3" t="s">
        <v>18646</v>
      </c>
      <c r="DT22" s="3" t="s">
        <v>18647</v>
      </c>
      <c r="DU22" s="3" t="s">
        <v>18648</v>
      </c>
      <c r="DV22" s="3" t="s">
        <v>18649</v>
      </c>
      <c r="DW22" s="3" t="s">
        <v>18650</v>
      </c>
      <c r="DX22" s="3" t="s">
        <v>18651</v>
      </c>
      <c r="DY22" s="3" t="s">
        <v>18652</v>
      </c>
      <c r="DZ22" s="3" t="s">
        <v>18653</v>
      </c>
      <c r="EA22" s="3" t="s">
        <v>18654</v>
      </c>
      <c r="EB22" s="3" t="s">
        <v>18655</v>
      </c>
      <c r="EC22" s="3" t="s">
        <v>18656</v>
      </c>
      <c r="ED22" s="3" t="s">
        <v>18657</v>
      </c>
      <c r="EE22" s="3" t="s">
        <v>18658</v>
      </c>
      <c r="EF22" s="3" t="s">
        <v>18659</v>
      </c>
      <c r="EG22" s="3" t="s">
        <v>18660</v>
      </c>
      <c r="EH22" s="3" t="s">
        <v>18661</v>
      </c>
      <c r="EI22" s="3" t="s">
        <v>18662</v>
      </c>
      <c r="EJ22" s="3" t="s">
        <v>18663</v>
      </c>
      <c r="EK22" s="3" t="s">
        <v>18664</v>
      </c>
      <c r="EL22" s="3" t="s">
        <v>18665</v>
      </c>
      <c r="EM22" s="3" t="s">
        <v>18666</v>
      </c>
      <c r="EN22" s="3" t="s">
        <v>18667</v>
      </c>
    </row>
    <row r="23" spans="1:144" x14ac:dyDescent="0.35">
      <c r="J23" s="2"/>
      <c r="S23" s="2"/>
      <c r="T23" s="2"/>
      <c r="U23" s="2"/>
      <c r="V23" s="2"/>
    </row>
    <row r="24" spans="1:144" x14ac:dyDescent="0.35">
      <c r="G24" s="2"/>
      <c r="P24" s="2"/>
    </row>
    <row r="25" spans="1:144" x14ac:dyDescent="0.35">
      <c r="A25" t="s">
        <v>17386</v>
      </c>
      <c r="B25" t="s">
        <v>17340</v>
      </c>
      <c r="C25" t="s">
        <v>6</v>
      </c>
      <c r="D25">
        <v>1</v>
      </c>
      <c r="E25" t="s">
        <v>17967</v>
      </c>
      <c r="F25" t="s">
        <v>17952</v>
      </c>
      <c r="G25" t="s">
        <v>17950</v>
      </c>
      <c r="H25" t="s">
        <v>17963</v>
      </c>
      <c r="I25" t="s">
        <v>18041</v>
      </c>
      <c r="J25" t="s">
        <v>17949</v>
      </c>
      <c r="K25" t="s">
        <v>18061</v>
      </c>
      <c r="L25" t="s">
        <v>17955</v>
      </c>
      <c r="M25" t="s">
        <v>18004</v>
      </c>
      <c r="N25" t="s">
        <v>18046</v>
      </c>
      <c r="O25" t="s">
        <v>17951</v>
      </c>
      <c r="P25" t="s">
        <v>17948</v>
      </c>
      <c r="Q25" t="s">
        <v>17956</v>
      </c>
      <c r="R25" t="s">
        <v>18107</v>
      </c>
      <c r="S25" t="s">
        <v>17965</v>
      </c>
      <c r="T25" t="s">
        <v>17954</v>
      </c>
      <c r="U25" t="s">
        <v>18130</v>
      </c>
      <c r="V25" t="s">
        <v>18283</v>
      </c>
      <c r="W25" t="s">
        <v>18388</v>
      </c>
      <c r="X25" t="s">
        <v>18279</v>
      </c>
      <c r="Y25" s="2" t="s">
        <v>17946</v>
      </c>
      <c r="Z25" t="s">
        <v>18394</v>
      </c>
      <c r="AA25" t="s">
        <v>18350</v>
      </c>
      <c r="AB25" t="s">
        <v>17958</v>
      </c>
      <c r="AC25" t="s">
        <v>17947</v>
      </c>
    </row>
    <row r="26" spans="1:144" x14ac:dyDescent="0.35">
      <c r="A26" t="s">
        <v>17341</v>
      </c>
      <c r="B26" t="s">
        <v>17340</v>
      </c>
      <c r="C26" t="s">
        <v>6</v>
      </c>
      <c r="D26">
        <v>1</v>
      </c>
      <c r="E26" t="s">
        <v>17968</v>
      </c>
      <c r="F26" t="s">
        <v>17952</v>
      </c>
      <c r="G26" t="s">
        <v>17950</v>
      </c>
      <c r="H26" t="s">
        <v>18007</v>
      </c>
      <c r="I26" t="s">
        <v>18041</v>
      </c>
      <c r="J26" t="s">
        <v>18072</v>
      </c>
      <c r="K26" t="s">
        <v>17949</v>
      </c>
      <c r="L26" t="s">
        <v>17998</v>
      </c>
      <c r="M26" t="s">
        <v>17991</v>
      </c>
      <c r="N26" t="s">
        <v>18118</v>
      </c>
      <c r="O26" t="s">
        <v>17953</v>
      </c>
      <c r="P26" t="s">
        <v>17955</v>
      </c>
      <c r="Q26" t="s">
        <v>17951</v>
      </c>
      <c r="R26" t="s">
        <v>17948</v>
      </c>
      <c r="S26" t="s">
        <v>18107</v>
      </c>
      <c r="T26" t="s">
        <v>18106</v>
      </c>
      <c r="U26" t="s">
        <v>18100</v>
      </c>
      <c r="V26" t="s">
        <v>18130</v>
      </c>
      <c r="W26" t="s">
        <v>17957</v>
      </c>
      <c r="X26" t="s">
        <v>18279</v>
      </c>
      <c r="Y26" t="s">
        <v>18449</v>
      </c>
      <c r="Z26" t="s">
        <v>18290</v>
      </c>
      <c r="AA26" t="s">
        <v>18499</v>
      </c>
      <c r="AB26" t="s">
        <v>17958</v>
      </c>
      <c r="AC26" s="2" t="s">
        <v>17947</v>
      </c>
    </row>
    <row r="27" spans="1:144" x14ac:dyDescent="0.35">
      <c r="A27" t="s">
        <v>61</v>
      </c>
      <c r="B27" t="s">
        <v>60</v>
      </c>
      <c r="C27" t="s">
        <v>6</v>
      </c>
      <c r="D27">
        <v>1</v>
      </c>
      <c r="E27" t="s">
        <v>17952</v>
      </c>
      <c r="F27" t="s">
        <v>17950</v>
      </c>
      <c r="G27" t="s">
        <v>17979</v>
      </c>
      <c r="H27" t="s">
        <v>18000</v>
      </c>
      <c r="I27" t="s">
        <v>17949</v>
      </c>
      <c r="J27" t="s">
        <v>18032</v>
      </c>
      <c r="K27" t="s">
        <v>17953</v>
      </c>
      <c r="L27" t="s">
        <v>17955</v>
      </c>
      <c r="M27" t="s">
        <v>18145</v>
      </c>
      <c r="N27" t="s">
        <v>17951</v>
      </c>
      <c r="O27" s="2" t="s">
        <v>17948</v>
      </c>
      <c r="P27" t="s">
        <v>17964</v>
      </c>
      <c r="Q27" t="s">
        <v>17956</v>
      </c>
      <c r="R27" t="s">
        <v>17965</v>
      </c>
      <c r="S27" t="s">
        <v>18187</v>
      </c>
      <c r="T27" t="s">
        <v>18127</v>
      </c>
      <c r="U27" t="s">
        <v>18283</v>
      </c>
      <c r="V27" t="s">
        <v>18222</v>
      </c>
      <c r="W27" t="s">
        <v>18279</v>
      </c>
      <c r="X27" t="s">
        <v>17961</v>
      </c>
      <c r="Y27" t="s">
        <v>18406</v>
      </c>
      <c r="Z27" t="s">
        <v>18445</v>
      </c>
      <c r="AA27" t="s">
        <v>18451</v>
      </c>
      <c r="AB27" t="s">
        <v>17947</v>
      </c>
      <c r="AC27" t="s">
        <v>18520</v>
      </c>
    </row>
    <row r="28" spans="1:144" x14ac:dyDescent="0.35">
      <c r="A28" t="s">
        <v>20</v>
      </c>
      <c r="B28" t="s">
        <v>19</v>
      </c>
      <c r="C28" t="s">
        <v>6</v>
      </c>
      <c r="D28">
        <v>1</v>
      </c>
      <c r="E28">
        <v>5</v>
      </c>
      <c r="F28" t="s">
        <v>17950</v>
      </c>
      <c r="G28" t="s">
        <v>17963</v>
      </c>
      <c r="H28" t="s">
        <v>18008</v>
      </c>
      <c r="I28" s="2" t="s">
        <v>17949</v>
      </c>
      <c r="J28" t="s">
        <v>18002</v>
      </c>
      <c r="K28" t="s">
        <v>17955</v>
      </c>
      <c r="L28" t="s">
        <v>17951</v>
      </c>
      <c r="M28" t="s">
        <v>18121</v>
      </c>
      <c r="N28" t="s">
        <v>17956</v>
      </c>
      <c r="O28" t="s">
        <v>18034</v>
      </c>
      <c r="P28" t="s">
        <v>18106</v>
      </c>
      <c r="Q28" t="s">
        <v>17965</v>
      </c>
      <c r="R28" t="s">
        <v>18218</v>
      </c>
      <c r="S28" t="s">
        <v>18241</v>
      </c>
      <c r="T28" t="s">
        <v>18222</v>
      </c>
      <c r="U28" t="s">
        <v>18279</v>
      </c>
      <c r="V28" t="s">
        <v>17961</v>
      </c>
      <c r="W28" t="s">
        <v>18212</v>
      </c>
      <c r="X28" t="s">
        <v>18343</v>
      </c>
      <c r="Y28" t="s">
        <v>18398</v>
      </c>
      <c r="Z28" t="s">
        <v>18450</v>
      </c>
      <c r="AA28" t="s">
        <v>17958</v>
      </c>
      <c r="AB28" t="s">
        <v>18422</v>
      </c>
      <c r="AC28" t="s">
        <v>18514</v>
      </c>
    </row>
    <row r="29" spans="1:144" x14ac:dyDescent="0.35">
      <c r="A29" t="s">
        <v>17300</v>
      </c>
      <c r="B29" t="s">
        <v>19</v>
      </c>
      <c r="C29" t="s">
        <v>6</v>
      </c>
      <c r="D29">
        <v>1</v>
      </c>
      <c r="E29" t="s">
        <v>17968</v>
      </c>
      <c r="F29" t="s">
        <v>17952</v>
      </c>
      <c r="G29" t="s">
        <v>17950</v>
      </c>
      <c r="H29" t="s">
        <v>18001</v>
      </c>
      <c r="I29" t="s">
        <v>17963</v>
      </c>
      <c r="J29" s="2" t="s">
        <v>17949</v>
      </c>
      <c r="K29" t="s">
        <v>17951</v>
      </c>
      <c r="L29" t="s">
        <v>18106</v>
      </c>
      <c r="M29" t="s">
        <v>17965</v>
      </c>
      <c r="N29" t="s">
        <v>18146</v>
      </c>
      <c r="O29" t="s">
        <v>18100</v>
      </c>
      <c r="P29" t="s">
        <v>18180</v>
      </c>
      <c r="Q29" t="s">
        <v>18175</v>
      </c>
      <c r="R29" t="s">
        <v>18219</v>
      </c>
      <c r="S29" t="s">
        <v>18222</v>
      </c>
      <c r="T29" t="s">
        <v>18226</v>
      </c>
      <c r="U29" t="s">
        <v>17961</v>
      </c>
      <c r="V29" t="s">
        <v>18264</v>
      </c>
      <c r="W29" t="s">
        <v>17946</v>
      </c>
      <c r="X29" t="s">
        <v>18389</v>
      </c>
      <c r="Y29" t="s">
        <v>18414</v>
      </c>
      <c r="Z29" t="s">
        <v>18427</v>
      </c>
      <c r="AA29" t="s">
        <v>17958</v>
      </c>
      <c r="AB29" t="s">
        <v>18445</v>
      </c>
      <c r="AC29" t="s">
        <v>17947</v>
      </c>
    </row>
    <row r="30" spans="1:144" x14ac:dyDescent="0.35">
      <c r="A30" t="s">
        <v>17336</v>
      </c>
      <c r="B30" t="s">
        <v>17335</v>
      </c>
      <c r="C30" t="s">
        <v>6</v>
      </c>
      <c r="D30">
        <v>1</v>
      </c>
      <c r="E30" t="s">
        <v>17950</v>
      </c>
      <c r="F30" t="s">
        <v>17973</v>
      </c>
      <c r="G30" t="s">
        <v>17963</v>
      </c>
      <c r="H30" s="2" t="s">
        <v>17949</v>
      </c>
      <c r="I30" t="s">
        <v>18009</v>
      </c>
      <c r="J30" t="s">
        <v>17990</v>
      </c>
      <c r="K30" t="s">
        <v>18073</v>
      </c>
      <c r="L30" t="s">
        <v>17955</v>
      </c>
      <c r="M30" t="s">
        <v>17951</v>
      </c>
      <c r="N30" t="s">
        <v>17948</v>
      </c>
      <c r="O30" t="s">
        <v>17956</v>
      </c>
      <c r="P30" t="s">
        <v>18119</v>
      </c>
      <c r="Q30" t="s">
        <v>18034</v>
      </c>
      <c r="R30" t="s">
        <v>18216</v>
      </c>
      <c r="S30" t="s">
        <v>17960</v>
      </c>
      <c r="T30" t="s">
        <v>17954</v>
      </c>
      <c r="U30" t="s">
        <v>18173</v>
      </c>
      <c r="V30" t="s">
        <v>17957</v>
      </c>
      <c r="W30" t="s">
        <v>18222</v>
      </c>
      <c r="X30" t="s">
        <v>18207</v>
      </c>
      <c r="Y30" t="s">
        <v>18331</v>
      </c>
      <c r="Z30" t="s">
        <v>18409</v>
      </c>
      <c r="AA30" t="s">
        <v>17958</v>
      </c>
      <c r="AB30" t="s">
        <v>18500</v>
      </c>
      <c r="AC30" t="s">
        <v>18503</v>
      </c>
    </row>
    <row r="31" spans="1:144" x14ac:dyDescent="0.35">
      <c r="A31" t="s">
        <v>17523</v>
      </c>
      <c r="B31" t="s">
        <v>15204</v>
      </c>
      <c r="C31" t="s">
        <v>6</v>
      </c>
      <c r="D31">
        <v>1</v>
      </c>
      <c r="E31" t="s">
        <v>17968</v>
      </c>
      <c r="F31" s="2" t="s">
        <v>17950</v>
      </c>
      <c r="G31" t="s">
        <v>17949</v>
      </c>
      <c r="H31" t="s">
        <v>17987</v>
      </c>
      <c r="I31" t="s">
        <v>17953</v>
      </c>
      <c r="J31" t="s">
        <v>17955</v>
      </c>
      <c r="K31" t="s">
        <v>17948</v>
      </c>
      <c r="L31" t="s">
        <v>17964</v>
      </c>
      <c r="M31" t="s">
        <v>17956</v>
      </c>
      <c r="N31" t="s">
        <v>18129</v>
      </c>
      <c r="O31" t="s">
        <v>18034</v>
      </c>
      <c r="P31" t="s">
        <v>17960</v>
      </c>
      <c r="Q31" t="s">
        <v>18100</v>
      </c>
      <c r="R31" t="s">
        <v>18159</v>
      </c>
      <c r="S31" t="s">
        <v>18242</v>
      </c>
      <c r="T31" t="s">
        <v>17957</v>
      </c>
      <c r="U31" t="s">
        <v>18209</v>
      </c>
      <c r="V31" t="s">
        <v>18318</v>
      </c>
      <c r="W31" t="s">
        <v>17961</v>
      </c>
      <c r="X31" t="s">
        <v>18390</v>
      </c>
      <c r="Y31" t="s">
        <v>18365</v>
      </c>
      <c r="Z31" t="s">
        <v>18406</v>
      </c>
      <c r="AA31" t="s">
        <v>18424</v>
      </c>
      <c r="AB31" t="s">
        <v>18455</v>
      </c>
      <c r="AC31" t="s">
        <v>17958</v>
      </c>
    </row>
    <row r="32" spans="1:144" x14ac:dyDescent="0.35">
      <c r="A32" t="s">
        <v>32</v>
      </c>
      <c r="B32" t="s">
        <v>31</v>
      </c>
      <c r="C32" t="s">
        <v>6</v>
      </c>
      <c r="D32">
        <v>1</v>
      </c>
      <c r="E32" s="2" t="s">
        <v>17950</v>
      </c>
      <c r="F32" t="s">
        <v>17963</v>
      </c>
      <c r="G32" t="s">
        <v>17949</v>
      </c>
      <c r="H32" t="s">
        <v>17988</v>
      </c>
      <c r="I32" t="s">
        <v>17955</v>
      </c>
      <c r="J32" t="s">
        <v>17951</v>
      </c>
      <c r="K32" t="s">
        <v>17948</v>
      </c>
      <c r="L32" t="s">
        <v>17956</v>
      </c>
      <c r="M32" t="s">
        <v>18129</v>
      </c>
      <c r="N32" t="s">
        <v>17965</v>
      </c>
      <c r="O32" t="s">
        <v>18158</v>
      </c>
      <c r="P32" t="s">
        <v>18169</v>
      </c>
      <c r="Q32" t="s">
        <v>18199</v>
      </c>
      <c r="R32" t="s">
        <v>18213</v>
      </c>
      <c r="S32" t="s">
        <v>18243</v>
      </c>
      <c r="T32" t="s">
        <v>18227</v>
      </c>
      <c r="U32" t="s">
        <v>17961</v>
      </c>
      <c r="V32" t="s">
        <v>18264</v>
      </c>
      <c r="W32" t="s">
        <v>17946</v>
      </c>
      <c r="X32" t="s">
        <v>18338</v>
      </c>
      <c r="Y32" t="s">
        <v>18421</v>
      </c>
      <c r="Z32" t="s">
        <v>18350</v>
      </c>
      <c r="AA32" t="s">
        <v>18365</v>
      </c>
      <c r="AB32" t="s">
        <v>18501</v>
      </c>
      <c r="AC32" t="s">
        <v>18451</v>
      </c>
    </row>
    <row r="33" spans="1:29" x14ac:dyDescent="0.35">
      <c r="A33" t="s">
        <v>17294</v>
      </c>
      <c r="B33" t="s">
        <v>17292</v>
      </c>
      <c r="C33" t="s">
        <v>6</v>
      </c>
      <c r="D33">
        <v>1</v>
      </c>
      <c r="E33" t="s">
        <v>17968</v>
      </c>
      <c r="F33" t="s">
        <v>17970</v>
      </c>
      <c r="G33" t="s">
        <v>17950</v>
      </c>
      <c r="H33" t="s">
        <v>17992</v>
      </c>
      <c r="I33" s="2" t="s">
        <v>17951</v>
      </c>
      <c r="J33" t="s">
        <v>17948</v>
      </c>
      <c r="K33" t="s">
        <v>17964</v>
      </c>
      <c r="L33" t="s">
        <v>18107</v>
      </c>
      <c r="M33" t="s">
        <v>18130</v>
      </c>
      <c r="N33" t="s">
        <v>18147</v>
      </c>
      <c r="O33" t="s">
        <v>18159</v>
      </c>
      <c r="P33" t="s">
        <v>18181</v>
      </c>
      <c r="Q33" t="s">
        <v>17957</v>
      </c>
      <c r="R33" t="s">
        <v>18220</v>
      </c>
      <c r="S33" t="s">
        <v>18243</v>
      </c>
      <c r="T33" t="s">
        <v>18222</v>
      </c>
      <c r="U33" t="s">
        <v>18293</v>
      </c>
      <c r="V33" t="s">
        <v>17961</v>
      </c>
      <c r="W33" t="s">
        <v>17946</v>
      </c>
      <c r="X33" t="s">
        <v>18391</v>
      </c>
      <c r="Y33" t="s">
        <v>18422</v>
      </c>
      <c r="Z33" t="s">
        <v>18451</v>
      </c>
      <c r="AA33" t="s">
        <v>18480</v>
      </c>
      <c r="AB33" t="s">
        <v>17947</v>
      </c>
      <c r="AC33" t="s">
        <v>18521</v>
      </c>
    </row>
    <row r="34" spans="1:29" x14ac:dyDescent="0.35">
      <c r="A34" t="s">
        <v>17286</v>
      </c>
      <c r="B34" t="s">
        <v>17284</v>
      </c>
      <c r="C34" t="s">
        <v>6</v>
      </c>
      <c r="D34">
        <v>1</v>
      </c>
      <c r="E34" t="s">
        <v>17968</v>
      </c>
      <c r="F34" t="s">
        <v>17974</v>
      </c>
      <c r="G34" s="2" t="s">
        <v>17952</v>
      </c>
      <c r="H34" t="s">
        <v>17950</v>
      </c>
      <c r="I34" t="s">
        <v>17992</v>
      </c>
      <c r="J34" t="s">
        <v>17949</v>
      </c>
      <c r="K34" t="s">
        <v>18074</v>
      </c>
      <c r="L34" t="s">
        <v>18108</v>
      </c>
      <c r="M34" t="s">
        <v>18033</v>
      </c>
      <c r="N34" t="s">
        <v>17953</v>
      </c>
      <c r="O34" t="s">
        <v>17955</v>
      </c>
      <c r="P34" t="s">
        <v>18056</v>
      </c>
      <c r="Q34" t="s">
        <v>17965</v>
      </c>
      <c r="R34" t="s">
        <v>17954</v>
      </c>
      <c r="S34" t="s">
        <v>18244</v>
      </c>
      <c r="T34" t="s">
        <v>17957</v>
      </c>
      <c r="U34" t="s">
        <v>18211</v>
      </c>
      <c r="V34" t="s">
        <v>18319</v>
      </c>
      <c r="W34" t="s">
        <v>18207</v>
      </c>
      <c r="X34" t="s">
        <v>17961</v>
      </c>
      <c r="Y34" t="s">
        <v>17946</v>
      </c>
      <c r="Z34" t="s">
        <v>18350</v>
      </c>
      <c r="AA34" t="s">
        <v>18398</v>
      </c>
      <c r="AB34" t="s">
        <v>18427</v>
      </c>
      <c r="AC34" t="s">
        <v>17958</v>
      </c>
    </row>
    <row r="35" spans="1:29" x14ac:dyDescent="0.35">
      <c r="A35" t="s">
        <v>17350</v>
      </c>
      <c r="B35" t="s">
        <v>17348</v>
      </c>
      <c r="C35" t="s">
        <v>6</v>
      </c>
      <c r="D35">
        <v>1</v>
      </c>
      <c r="E35" s="2" t="s">
        <v>17950</v>
      </c>
      <c r="F35" t="s">
        <v>17969</v>
      </c>
      <c r="G35" t="s">
        <v>17963</v>
      </c>
      <c r="H35" t="s">
        <v>17949</v>
      </c>
      <c r="I35" t="s">
        <v>17998</v>
      </c>
      <c r="J35" t="s">
        <v>17955</v>
      </c>
      <c r="K35" t="s">
        <v>17948</v>
      </c>
      <c r="L35" t="s">
        <v>17964</v>
      </c>
      <c r="M35" t="s">
        <v>17956</v>
      </c>
      <c r="N35" t="s">
        <v>18034</v>
      </c>
      <c r="O35" t="s">
        <v>17965</v>
      </c>
      <c r="P35" t="s">
        <v>18140</v>
      </c>
      <c r="Q35" t="s">
        <v>17954</v>
      </c>
      <c r="R35" t="s">
        <v>18130</v>
      </c>
      <c r="S35" t="s">
        <v>18165</v>
      </c>
      <c r="T35" t="s">
        <v>17962</v>
      </c>
      <c r="U35" t="s">
        <v>18188</v>
      </c>
      <c r="V35" t="s">
        <v>18226</v>
      </c>
      <c r="W35" t="s">
        <v>17961</v>
      </c>
      <c r="X35" t="s">
        <v>18392</v>
      </c>
      <c r="Y35" t="s">
        <v>17946</v>
      </c>
      <c r="Z35" t="s">
        <v>18365</v>
      </c>
      <c r="AA35" t="s">
        <v>18481</v>
      </c>
      <c r="AB35" t="s">
        <v>17958</v>
      </c>
      <c r="AC35" t="s">
        <v>18473</v>
      </c>
    </row>
    <row r="36" spans="1:29" x14ac:dyDescent="0.35">
      <c r="A36" t="s">
        <v>17713</v>
      </c>
      <c r="B36" t="s">
        <v>17711</v>
      </c>
      <c r="C36" t="s">
        <v>6</v>
      </c>
      <c r="D36">
        <v>1</v>
      </c>
      <c r="E36" t="s">
        <v>17952</v>
      </c>
      <c r="F36" t="s">
        <v>17950</v>
      </c>
      <c r="G36" t="s">
        <v>17989</v>
      </c>
      <c r="H36" s="2" t="s">
        <v>17949</v>
      </c>
      <c r="I36" t="s">
        <v>18010</v>
      </c>
      <c r="J36" t="s">
        <v>18042</v>
      </c>
      <c r="K36" t="s">
        <v>18075</v>
      </c>
      <c r="L36" t="s">
        <v>17955</v>
      </c>
      <c r="M36" t="s">
        <v>17951</v>
      </c>
      <c r="N36" t="s">
        <v>18034</v>
      </c>
      <c r="O36" t="s">
        <v>18107</v>
      </c>
      <c r="P36" t="s">
        <v>17965</v>
      </c>
      <c r="Q36" t="s">
        <v>18117</v>
      </c>
      <c r="R36" t="s">
        <v>18221</v>
      </c>
      <c r="S36" t="s">
        <v>18209</v>
      </c>
      <c r="T36" t="s">
        <v>18270</v>
      </c>
      <c r="U36" t="s">
        <v>18222</v>
      </c>
      <c r="V36" t="s">
        <v>18320</v>
      </c>
      <c r="W36" t="s">
        <v>17961</v>
      </c>
      <c r="X36" t="s">
        <v>18264</v>
      </c>
      <c r="Y36" t="s">
        <v>17946</v>
      </c>
      <c r="Z36" t="s">
        <v>18338</v>
      </c>
      <c r="AA36" t="s">
        <v>18343</v>
      </c>
      <c r="AB36" t="s">
        <v>18450</v>
      </c>
      <c r="AC36" t="s">
        <v>17958</v>
      </c>
    </row>
    <row r="37" spans="1:29" x14ac:dyDescent="0.35">
      <c r="A37" t="s">
        <v>17339</v>
      </c>
      <c r="B37" t="s">
        <v>17337</v>
      </c>
      <c r="C37" t="s">
        <v>6</v>
      </c>
      <c r="D37">
        <v>1</v>
      </c>
      <c r="E37" t="s">
        <v>17952</v>
      </c>
      <c r="F37" s="2" t="s">
        <v>17950</v>
      </c>
      <c r="G37" t="s">
        <v>17963</v>
      </c>
      <c r="H37" t="s">
        <v>17949</v>
      </c>
      <c r="I37" t="s">
        <v>18011</v>
      </c>
      <c r="J37" t="s">
        <v>18043</v>
      </c>
      <c r="K37" t="s">
        <v>18076</v>
      </c>
      <c r="L37" t="s">
        <v>17988</v>
      </c>
      <c r="M37" t="s">
        <v>17955</v>
      </c>
      <c r="N37" t="s">
        <v>18091</v>
      </c>
      <c r="O37" t="s">
        <v>17956</v>
      </c>
      <c r="P37" t="s">
        <v>17965</v>
      </c>
      <c r="Q37" t="s">
        <v>18100</v>
      </c>
      <c r="R37" t="s">
        <v>18135</v>
      </c>
      <c r="S37" t="s">
        <v>17954</v>
      </c>
      <c r="T37" t="s">
        <v>18130</v>
      </c>
      <c r="U37" t="s">
        <v>18142</v>
      </c>
      <c r="V37" t="s">
        <v>17957</v>
      </c>
      <c r="W37" t="s">
        <v>17946</v>
      </c>
      <c r="X37" t="s">
        <v>18310</v>
      </c>
      <c r="Y37" t="s">
        <v>18423</v>
      </c>
      <c r="Z37" t="s">
        <v>18350</v>
      </c>
      <c r="AA37" t="s">
        <v>18343</v>
      </c>
      <c r="AB37" t="s">
        <v>18426</v>
      </c>
      <c r="AC37" t="s">
        <v>18522</v>
      </c>
    </row>
    <row r="38" spans="1:29" x14ac:dyDescent="0.35">
      <c r="A38" t="s">
        <v>17451</v>
      </c>
      <c r="B38" t="s">
        <v>17449</v>
      </c>
      <c r="C38" t="s">
        <v>6</v>
      </c>
      <c r="D38">
        <v>1</v>
      </c>
      <c r="E38" t="s">
        <v>17968</v>
      </c>
      <c r="F38" t="s">
        <v>17975</v>
      </c>
      <c r="G38" t="s">
        <v>17950</v>
      </c>
      <c r="H38" t="s">
        <v>17963</v>
      </c>
      <c r="I38" t="s">
        <v>18044</v>
      </c>
      <c r="J38" s="2" t="s">
        <v>17949</v>
      </c>
      <c r="K38" t="s">
        <v>18077</v>
      </c>
      <c r="L38" t="s">
        <v>17988</v>
      </c>
      <c r="M38" t="s">
        <v>17959</v>
      </c>
      <c r="N38" t="s">
        <v>17951</v>
      </c>
      <c r="O38" t="s">
        <v>17948</v>
      </c>
      <c r="P38" t="s">
        <v>18129</v>
      </c>
      <c r="Q38" t="s">
        <v>18200</v>
      </c>
      <c r="R38" t="s">
        <v>18034</v>
      </c>
      <c r="S38" t="s">
        <v>17965</v>
      </c>
      <c r="T38" t="s">
        <v>18260</v>
      </c>
      <c r="U38" t="s">
        <v>18209</v>
      </c>
      <c r="V38" t="s">
        <v>17961</v>
      </c>
      <c r="W38" t="s">
        <v>18264</v>
      </c>
      <c r="X38" t="s">
        <v>18368</v>
      </c>
      <c r="Y38" t="s">
        <v>17946</v>
      </c>
      <c r="Z38" t="s">
        <v>18452</v>
      </c>
      <c r="AA38" t="s">
        <v>18406</v>
      </c>
      <c r="AB38" t="s">
        <v>18462</v>
      </c>
      <c r="AC38" t="s">
        <v>17947</v>
      </c>
    </row>
    <row r="39" spans="1:29" x14ac:dyDescent="0.35">
      <c r="A39" t="s">
        <v>17543</v>
      </c>
      <c r="B39" t="s">
        <v>17541</v>
      </c>
      <c r="C39" t="s">
        <v>6</v>
      </c>
      <c r="D39">
        <v>1</v>
      </c>
      <c r="E39">
        <v>5</v>
      </c>
      <c r="F39" t="s">
        <v>17968</v>
      </c>
      <c r="G39" t="s">
        <v>17970</v>
      </c>
      <c r="H39" t="s">
        <v>17950</v>
      </c>
      <c r="I39" t="s">
        <v>17963</v>
      </c>
      <c r="J39" s="2" t="s">
        <v>17949</v>
      </c>
      <c r="K39" t="s">
        <v>17987</v>
      </c>
      <c r="L39" t="s">
        <v>17956</v>
      </c>
      <c r="M39" t="s">
        <v>17965</v>
      </c>
      <c r="N39" t="s">
        <v>69</v>
      </c>
      <c r="O39" t="s">
        <v>18100</v>
      </c>
      <c r="P39" t="s">
        <v>17954</v>
      </c>
      <c r="Q39" t="s">
        <v>18165</v>
      </c>
      <c r="R39" t="s">
        <v>17957</v>
      </c>
      <c r="S39" t="s">
        <v>17961</v>
      </c>
      <c r="T39" t="s">
        <v>18271</v>
      </c>
      <c r="U39" t="s">
        <v>18294</v>
      </c>
      <c r="V39" t="s">
        <v>18321</v>
      </c>
      <c r="W39" t="s">
        <v>18349</v>
      </c>
      <c r="X39" t="s">
        <v>18393</v>
      </c>
      <c r="Y39" t="s">
        <v>18424</v>
      </c>
      <c r="Z39" t="s">
        <v>18453</v>
      </c>
      <c r="AA39" t="s">
        <v>17958</v>
      </c>
      <c r="AB39" t="s">
        <v>18494</v>
      </c>
      <c r="AC39" t="s">
        <v>17947</v>
      </c>
    </row>
    <row r="40" spans="1:29" x14ac:dyDescent="0.35">
      <c r="A40" t="s">
        <v>17565</v>
      </c>
      <c r="B40" t="s">
        <v>17563</v>
      </c>
      <c r="C40" t="s">
        <v>6</v>
      </c>
      <c r="D40">
        <v>1</v>
      </c>
      <c r="E40" s="2" t="s">
        <v>17950</v>
      </c>
      <c r="F40" t="s">
        <v>17969</v>
      </c>
      <c r="G40" t="s">
        <v>17949</v>
      </c>
      <c r="H40" t="s">
        <v>17990</v>
      </c>
      <c r="I40" t="s">
        <v>18012</v>
      </c>
      <c r="J40" t="s">
        <v>17951</v>
      </c>
      <c r="K40" t="s">
        <v>18034</v>
      </c>
      <c r="L40" t="s">
        <v>18109</v>
      </c>
      <c r="M40" t="s">
        <v>18131</v>
      </c>
      <c r="N40" t="s">
        <v>18130</v>
      </c>
      <c r="O40" t="s">
        <v>18160</v>
      </c>
      <c r="P40" t="s">
        <v>17957</v>
      </c>
      <c r="Q40" t="s">
        <v>18188</v>
      </c>
      <c r="R40" t="s">
        <v>18222</v>
      </c>
      <c r="S40" t="s">
        <v>17961</v>
      </c>
      <c r="T40" t="s">
        <v>18212</v>
      </c>
      <c r="U40" t="s">
        <v>17946</v>
      </c>
      <c r="V40" t="s">
        <v>18322</v>
      </c>
      <c r="W40" t="s">
        <v>18350</v>
      </c>
      <c r="X40" t="s">
        <v>18343</v>
      </c>
      <c r="Y40" t="s">
        <v>18398</v>
      </c>
      <c r="Z40" t="s">
        <v>18454</v>
      </c>
      <c r="AA40" t="s">
        <v>18365</v>
      </c>
      <c r="AB40" t="s">
        <v>18406</v>
      </c>
      <c r="AC40" t="s">
        <v>17958</v>
      </c>
    </row>
    <row r="41" spans="1:29" x14ac:dyDescent="0.35">
      <c r="A41" t="s">
        <v>17279</v>
      </c>
      <c r="B41" t="s">
        <v>17277</v>
      </c>
      <c r="C41" t="s">
        <v>6</v>
      </c>
      <c r="D41">
        <v>1</v>
      </c>
      <c r="E41" t="s">
        <v>17968</v>
      </c>
      <c r="F41" t="s">
        <v>17950</v>
      </c>
      <c r="G41" t="s">
        <v>17969</v>
      </c>
      <c r="H41" t="s">
        <v>18000</v>
      </c>
      <c r="I41" t="s">
        <v>17963</v>
      </c>
      <c r="J41" t="s">
        <v>17949</v>
      </c>
      <c r="K41" t="s">
        <v>18011</v>
      </c>
      <c r="L41" t="s">
        <v>18132</v>
      </c>
      <c r="M41" t="s">
        <v>18148</v>
      </c>
      <c r="N41" t="s">
        <v>18161</v>
      </c>
      <c r="O41" t="s">
        <v>18064</v>
      </c>
      <c r="P41" s="2" t="s">
        <v>17953</v>
      </c>
      <c r="Q41" t="s">
        <v>17955</v>
      </c>
      <c r="R41" t="s">
        <v>17951</v>
      </c>
      <c r="S41" t="s">
        <v>17956</v>
      </c>
      <c r="T41" t="s">
        <v>69</v>
      </c>
      <c r="U41" t="s">
        <v>18295</v>
      </c>
      <c r="V41" t="s">
        <v>17954</v>
      </c>
      <c r="W41" t="s">
        <v>18244</v>
      </c>
      <c r="X41" t="s">
        <v>18209</v>
      </c>
      <c r="Y41" t="s">
        <v>18396</v>
      </c>
      <c r="Z41" t="s">
        <v>18398</v>
      </c>
      <c r="AA41" t="s">
        <v>18414</v>
      </c>
      <c r="AB41" t="s">
        <v>18502</v>
      </c>
      <c r="AC41" t="s">
        <v>18473</v>
      </c>
    </row>
    <row r="42" spans="1:29" x14ac:dyDescent="0.35">
      <c r="A42" t="s">
        <v>17517</v>
      </c>
      <c r="B42" t="s">
        <v>17515</v>
      </c>
      <c r="C42" t="s">
        <v>6</v>
      </c>
      <c r="D42">
        <v>1</v>
      </c>
      <c r="E42" t="s">
        <v>17970</v>
      </c>
      <c r="F42" s="2" t="s">
        <v>17950</v>
      </c>
      <c r="G42" t="s">
        <v>17963</v>
      </c>
      <c r="H42" t="s">
        <v>17949</v>
      </c>
      <c r="I42" t="s">
        <v>17955</v>
      </c>
      <c r="J42" t="s">
        <v>18004</v>
      </c>
      <c r="K42" t="s">
        <v>17951</v>
      </c>
      <c r="L42" t="s">
        <v>17948</v>
      </c>
      <c r="M42" t="s">
        <v>17964</v>
      </c>
      <c r="N42" t="s">
        <v>17965</v>
      </c>
      <c r="O42" t="s">
        <v>17960</v>
      </c>
      <c r="P42" t="s">
        <v>18100</v>
      </c>
      <c r="Q42" t="s">
        <v>17954</v>
      </c>
      <c r="R42" t="s">
        <v>17957</v>
      </c>
      <c r="S42" t="s">
        <v>18209</v>
      </c>
      <c r="T42" t="s">
        <v>18272</v>
      </c>
      <c r="U42" t="s">
        <v>18188</v>
      </c>
      <c r="V42" t="s">
        <v>17961</v>
      </c>
      <c r="W42" t="s">
        <v>17946</v>
      </c>
      <c r="X42" t="s">
        <v>18350</v>
      </c>
      <c r="Y42" t="s">
        <v>18414</v>
      </c>
      <c r="Z42" t="s">
        <v>17958</v>
      </c>
      <c r="AA42" t="s">
        <v>18482</v>
      </c>
      <c r="AB42" t="s">
        <v>18478</v>
      </c>
      <c r="AC42" t="s">
        <v>18507</v>
      </c>
    </row>
    <row r="43" spans="1:29" x14ac:dyDescent="0.35">
      <c r="A43" t="s">
        <v>17448</v>
      </c>
      <c r="B43" t="s">
        <v>17446</v>
      </c>
      <c r="C43" t="s">
        <v>6</v>
      </c>
      <c r="D43">
        <v>1</v>
      </c>
      <c r="E43" t="s">
        <v>17950</v>
      </c>
      <c r="F43" t="s">
        <v>17949</v>
      </c>
      <c r="G43" t="s">
        <v>17987</v>
      </c>
      <c r="H43" t="s">
        <v>17995</v>
      </c>
      <c r="I43" t="s">
        <v>18045</v>
      </c>
      <c r="J43" t="s">
        <v>17955</v>
      </c>
      <c r="K43" t="s">
        <v>18110</v>
      </c>
      <c r="L43" t="s">
        <v>18126</v>
      </c>
      <c r="M43" t="s">
        <v>17948</v>
      </c>
      <c r="N43" t="s">
        <v>17964</v>
      </c>
      <c r="O43" t="s">
        <v>17956</v>
      </c>
      <c r="P43" t="s">
        <v>17965</v>
      </c>
      <c r="Q43" t="s">
        <v>18158</v>
      </c>
      <c r="R43" s="2" t="s">
        <v>17954</v>
      </c>
      <c r="S43" t="s">
        <v>18169</v>
      </c>
      <c r="T43" t="s">
        <v>18142</v>
      </c>
      <c r="U43" t="s">
        <v>18296</v>
      </c>
      <c r="V43" t="s">
        <v>17957</v>
      </c>
      <c r="W43" t="s">
        <v>17962</v>
      </c>
      <c r="X43" t="s">
        <v>18283</v>
      </c>
      <c r="Y43" t="s">
        <v>18414</v>
      </c>
      <c r="Z43" t="s">
        <v>18455</v>
      </c>
      <c r="AA43" t="s">
        <v>17958</v>
      </c>
      <c r="AB43" t="s">
        <v>18489</v>
      </c>
      <c r="AC43" t="s">
        <v>18451</v>
      </c>
    </row>
    <row r="44" spans="1:29" x14ac:dyDescent="0.35">
      <c r="A44" t="s">
        <v>17445</v>
      </c>
      <c r="B44" t="s">
        <v>17443</v>
      </c>
      <c r="C44" t="s">
        <v>6</v>
      </c>
      <c r="D44">
        <v>1</v>
      </c>
      <c r="E44" t="s">
        <v>17967</v>
      </c>
      <c r="F44" t="s">
        <v>17970</v>
      </c>
      <c r="G44" s="2" t="s">
        <v>17950</v>
      </c>
      <c r="H44" t="s">
        <v>17984</v>
      </c>
      <c r="I44" t="s">
        <v>17949</v>
      </c>
      <c r="J44" t="s">
        <v>17955</v>
      </c>
      <c r="K44" t="s">
        <v>18054</v>
      </c>
      <c r="L44" t="s">
        <v>17951</v>
      </c>
      <c r="M44" t="s">
        <v>17948</v>
      </c>
      <c r="N44" t="s">
        <v>17965</v>
      </c>
      <c r="O44" t="s">
        <v>18117</v>
      </c>
      <c r="P44" t="s">
        <v>17954</v>
      </c>
      <c r="Q44" t="s">
        <v>18201</v>
      </c>
      <c r="R44" t="s">
        <v>18175</v>
      </c>
      <c r="S44" t="s">
        <v>17957</v>
      </c>
      <c r="T44" t="s">
        <v>17962</v>
      </c>
      <c r="U44" t="s">
        <v>18243</v>
      </c>
      <c r="V44" t="s">
        <v>18233</v>
      </c>
      <c r="W44" t="s">
        <v>18226</v>
      </c>
      <c r="X44" t="s">
        <v>17961</v>
      </c>
      <c r="Y44" t="s">
        <v>18264</v>
      </c>
      <c r="Z44" t="s">
        <v>18212</v>
      </c>
      <c r="AA44" t="s">
        <v>17946</v>
      </c>
      <c r="AB44" t="s">
        <v>18350</v>
      </c>
      <c r="AC44" t="s">
        <v>18517</v>
      </c>
    </row>
    <row r="45" spans="1:29" x14ac:dyDescent="0.35">
      <c r="A45" t="s">
        <v>17441</v>
      </c>
      <c r="B45" t="s">
        <v>10543</v>
      </c>
      <c r="C45" t="s">
        <v>6</v>
      </c>
      <c r="D45">
        <v>1</v>
      </c>
      <c r="E45" t="s">
        <v>17970</v>
      </c>
      <c r="F45" t="s">
        <v>17950</v>
      </c>
      <c r="G45" t="s">
        <v>17963</v>
      </c>
      <c r="H45" s="2" t="s">
        <v>17949</v>
      </c>
      <c r="I45" t="s">
        <v>18013</v>
      </c>
      <c r="J45" t="s">
        <v>18030</v>
      </c>
      <c r="K45" t="s">
        <v>17951</v>
      </c>
      <c r="L45" t="s">
        <v>17956</v>
      </c>
      <c r="M45" t="s">
        <v>18129</v>
      </c>
      <c r="N45" t="s">
        <v>17965</v>
      </c>
      <c r="O45" t="s">
        <v>18162</v>
      </c>
      <c r="P45" t="s">
        <v>18117</v>
      </c>
      <c r="Q45" t="s">
        <v>18169</v>
      </c>
      <c r="R45" t="s">
        <v>18223</v>
      </c>
      <c r="S45" t="s">
        <v>17962</v>
      </c>
      <c r="T45" t="s">
        <v>18243</v>
      </c>
      <c r="U45" t="s">
        <v>17961</v>
      </c>
      <c r="V45" t="s">
        <v>18264</v>
      </c>
      <c r="W45" t="s">
        <v>18323</v>
      </c>
      <c r="X45" t="s">
        <v>17946</v>
      </c>
      <c r="Y45" t="s">
        <v>18409</v>
      </c>
      <c r="Z45" t="s">
        <v>18398</v>
      </c>
      <c r="AA45" t="s">
        <v>18365</v>
      </c>
      <c r="AB45" t="s">
        <v>18406</v>
      </c>
      <c r="AC45" t="s">
        <v>18523</v>
      </c>
    </row>
    <row r="46" spans="1:29" x14ac:dyDescent="0.35">
      <c r="A46" t="s">
        <v>17553</v>
      </c>
      <c r="B46" t="s">
        <v>17551</v>
      </c>
      <c r="C46" t="s">
        <v>6</v>
      </c>
      <c r="D46">
        <v>1</v>
      </c>
      <c r="E46">
        <v>5</v>
      </c>
      <c r="F46" t="s">
        <v>17968</v>
      </c>
      <c r="G46" t="s">
        <v>17970</v>
      </c>
      <c r="H46" t="s">
        <v>17952</v>
      </c>
      <c r="I46" t="s">
        <v>17950</v>
      </c>
      <c r="J46" t="s">
        <v>17949</v>
      </c>
      <c r="K46" t="s">
        <v>18111</v>
      </c>
      <c r="L46" t="s">
        <v>18083</v>
      </c>
      <c r="M46" t="s">
        <v>18046</v>
      </c>
      <c r="N46" s="2" t="s">
        <v>17951</v>
      </c>
      <c r="O46" t="s">
        <v>17948</v>
      </c>
      <c r="P46" t="s">
        <v>17965</v>
      </c>
      <c r="Q46" t="s">
        <v>18169</v>
      </c>
      <c r="R46" t="s">
        <v>18165</v>
      </c>
      <c r="S46" t="s">
        <v>18222</v>
      </c>
      <c r="T46" t="s">
        <v>18207</v>
      </c>
      <c r="U46" t="s">
        <v>17961</v>
      </c>
      <c r="V46" t="s">
        <v>18323</v>
      </c>
      <c r="W46" t="s">
        <v>17946</v>
      </c>
      <c r="X46" t="s">
        <v>18265</v>
      </c>
      <c r="Y46" t="s">
        <v>18337</v>
      </c>
      <c r="Z46" t="s">
        <v>18350</v>
      </c>
      <c r="AA46" t="s">
        <v>18414</v>
      </c>
      <c r="AB46" t="s">
        <v>18437</v>
      </c>
      <c r="AC46" t="s">
        <v>17958</v>
      </c>
    </row>
    <row r="47" spans="1:29" x14ac:dyDescent="0.35">
      <c r="A47" t="s">
        <v>17367</v>
      </c>
      <c r="B47" t="s">
        <v>17365</v>
      </c>
      <c r="C47" t="s">
        <v>6</v>
      </c>
      <c r="D47">
        <v>1</v>
      </c>
      <c r="E47" t="s">
        <v>17952</v>
      </c>
      <c r="F47" s="2" t="s">
        <v>17950</v>
      </c>
      <c r="G47" t="s">
        <v>17969</v>
      </c>
      <c r="H47" t="s">
        <v>17963</v>
      </c>
      <c r="I47" t="s">
        <v>18014</v>
      </c>
      <c r="J47" t="s">
        <v>17949</v>
      </c>
      <c r="K47" t="s">
        <v>17955</v>
      </c>
      <c r="L47" t="s">
        <v>18112</v>
      </c>
      <c r="M47" t="s">
        <v>18091</v>
      </c>
      <c r="N47" t="s">
        <v>18149</v>
      </c>
      <c r="O47" t="s">
        <v>18100</v>
      </c>
      <c r="P47" t="s">
        <v>17954</v>
      </c>
      <c r="Q47" t="s">
        <v>17957</v>
      </c>
      <c r="R47" t="s">
        <v>18224</v>
      </c>
      <c r="S47" t="s">
        <v>18209</v>
      </c>
      <c r="T47" t="s">
        <v>18273</v>
      </c>
      <c r="U47" t="s">
        <v>18297</v>
      </c>
      <c r="V47" t="s">
        <v>18192</v>
      </c>
      <c r="W47" t="s">
        <v>18351</v>
      </c>
      <c r="X47" t="s">
        <v>18358</v>
      </c>
      <c r="Y47" t="s">
        <v>18365</v>
      </c>
      <c r="Z47" t="s">
        <v>18406</v>
      </c>
      <c r="AA47" t="s">
        <v>17958</v>
      </c>
      <c r="AB47" t="s">
        <v>18503</v>
      </c>
      <c r="AC47" t="s">
        <v>18451</v>
      </c>
    </row>
    <row r="48" spans="1:29" x14ac:dyDescent="0.35">
      <c r="A48" t="s">
        <v>17307</v>
      </c>
      <c r="B48" t="s">
        <v>17305</v>
      </c>
      <c r="C48" t="s">
        <v>6</v>
      </c>
      <c r="D48">
        <v>1</v>
      </c>
      <c r="E48" t="s">
        <v>17952</v>
      </c>
      <c r="F48" s="2" t="s">
        <v>17950</v>
      </c>
      <c r="G48" t="s">
        <v>17963</v>
      </c>
      <c r="H48" t="s">
        <v>17949</v>
      </c>
      <c r="I48" t="s">
        <v>18015</v>
      </c>
      <c r="J48" t="s">
        <v>18006</v>
      </c>
      <c r="K48" t="s">
        <v>18027</v>
      </c>
      <c r="L48" t="s">
        <v>18113</v>
      </c>
      <c r="M48" t="s">
        <v>18009</v>
      </c>
      <c r="N48" t="s">
        <v>17955</v>
      </c>
      <c r="O48" t="s">
        <v>17951</v>
      </c>
      <c r="P48" t="s">
        <v>17964</v>
      </c>
      <c r="Q48" t="s">
        <v>17965</v>
      </c>
      <c r="R48" t="s">
        <v>17960</v>
      </c>
      <c r="S48" t="s">
        <v>18100</v>
      </c>
      <c r="T48" t="s">
        <v>17954</v>
      </c>
      <c r="U48" t="s">
        <v>18165</v>
      </c>
      <c r="V48" t="s">
        <v>18207</v>
      </c>
      <c r="W48" t="s">
        <v>18202</v>
      </c>
      <c r="X48" t="s">
        <v>17961</v>
      </c>
      <c r="Y48" t="s">
        <v>18212</v>
      </c>
      <c r="Z48" t="s">
        <v>18350</v>
      </c>
      <c r="AA48" t="s">
        <v>18470</v>
      </c>
      <c r="AB48" t="s">
        <v>18406</v>
      </c>
      <c r="AC48" t="s">
        <v>17958</v>
      </c>
    </row>
    <row r="49" spans="1:29" x14ac:dyDescent="0.35">
      <c r="A49" t="s">
        <v>52</v>
      </c>
      <c r="B49" t="s">
        <v>51</v>
      </c>
      <c r="C49" t="s">
        <v>6</v>
      </c>
      <c r="D49">
        <v>1</v>
      </c>
      <c r="E49">
        <v>5</v>
      </c>
      <c r="F49">
        <v>7</v>
      </c>
      <c r="G49" t="s">
        <v>17967</v>
      </c>
      <c r="H49" t="s">
        <v>17950</v>
      </c>
      <c r="I49" t="s">
        <v>17963</v>
      </c>
      <c r="J49" s="2" t="s">
        <v>17949</v>
      </c>
      <c r="K49" t="s">
        <v>18078</v>
      </c>
      <c r="L49" t="s">
        <v>17951</v>
      </c>
      <c r="M49" t="s">
        <v>17948</v>
      </c>
      <c r="N49" t="s">
        <v>17956</v>
      </c>
      <c r="O49" t="s">
        <v>17960</v>
      </c>
      <c r="P49" t="s">
        <v>18100</v>
      </c>
      <c r="Q49" t="s">
        <v>18130</v>
      </c>
      <c r="R49" t="s">
        <v>18225</v>
      </c>
      <c r="S49" t="s">
        <v>18175</v>
      </c>
      <c r="T49" t="s">
        <v>17957</v>
      </c>
      <c r="U49" t="s">
        <v>18243</v>
      </c>
      <c r="V49" t="s">
        <v>17961</v>
      </c>
      <c r="W49" t="s">
        <v>18264</v>
      </c>
      <c r="X49" t="s">
        <v>18355</v>
      </c>
      <c r="Y49" t="s">
        <v>18421</v>
      </c>
      <c r="Z49" t="s">
        <v>18456</v>
      </c>
      <c r="AA49" t="s">
        <v>18426</v>
      </c>
      <c r="AB49" t="s">
        <v>18479</v>
      </c>
      <c r="AC49" t="s">
        <v>18521</v>
      </c>
    </row>
    <row r="50" spans="1:29" x14ac:dyDescent="0.35">
      <c r="A50" t="s">
        <v>17647</v>
      </c>
      <c r="B50" t="s">
        <v>17645</v>
      </c>
      <c r="C50" t="s">
        <v>6</v>
      </c>
      <c r="D50">
        <v>1</v>
      </c>
      <c r="E50" s="2" t="s">
        <v>17950</v>
      </c>
      <c r="F50" t="s">
        <v>17963</v>
      </c>
      <c r="G50" t="s">
        <v>17949</v>
      </c>
      <c r="H50" t="s">
        <v>17991</v>
      </c>
      <c r="I50" t="s">
        <v>17955</v>
      </c>
      <c r="J50" t="s">
        <v>17948</v>
      </c>
      <c r="K50" t="s">
        <v>17964</v>
      </c>
      <c r="L50" t="s">
        <v>17956</v>
      </c>
      <c r="M50" t="s">
        <v>17965</v>
      </c>
      <c r="N50" t="s">
        <v>18150</v>
      </c>
      <c r="O50" t="s">
        <v>17954</v>
      </c>
      <c r="P50" t="s">
        <v>18130</v>
      </c>
      <c r="Q50" t="s">
        <v>18165</v>
      </c>
      <c r="R50" t="s">
        <v>17957</v>
      </c>
      <c r="S50" t="s">
        <v>18245</v>
      </c>
      <c r="T50" t="s">
        <v>18274</v>
      </c>
      <c r="U50" t="s">
        <v>17961</v>
      </c>
      <c r="V50" t="s">
        <v>18264</v>
      </c>
      <c r="W50" t="s">
        <v>17946</v>
      </c>
      <c r="X50" t="s">
        <v>18300</v>
      </c>
      <c r="Y50" t="s">
        <v>18350</v>
      </c>
      <c r="Z50" t="s">
        <v>18343</v>
      </c>
      <c r="AA50" t="s">
        <v>17958</v>
      </c>
      <c r="AB50" t="s">
        <v>18473</v>
      </c>
      <c r="AC50" t="s">
        <v>17947</v>
      </c>
    </row>
    <row r="51" spans="1:29" x14ac:dyDescent="0.35">
      <c r="A51" t="s">
        <v>17624</v>
      </c>
      <c r="B51" t="s">
        <v>17623</v>
      </c>
      <c r="C51" t="s">
        <v>6</v>
      </c>
      <c r="D51">
        <v>1</v>
      </c>
      <c r="E51" t="s">
        <v>17967</v>
      </c>
      <c r="F51" t="s">
        <v>17950</v>
      </c>
      <c r="G51" t="s">
        <v>17949</v>
      </c>
      <c r="H51" t="s">
        <v>17955</v>
      </c>
      <c r="I51" t="s">
        <v>18046</v>
      </c>
      <c r="J51" t="s">
        <v>17948</v>
      </c>
      <c r="K51" t="s">
        <v>17964</v>
      </c>
      <c r="L51" t="s">
        <v>17956</v>
      </c>
      <c r="M51" t="s">
        <v>17965</v>
      </c>
      <c r="N51" t="s">
        <v>17954</v>
      </c>
      <c r="O51" t="s">
        <v>18182</v>
      </c>
      <c r="P51" t="s">
        <v>18159</v>
      </c>
      <c r="Q51" t="s">
        <v>18226</v>
      </c>
      <c r="R51" t="s">
        <v>17961</v>
      </c>
      <c r="S51" t="s">
        <v>18212</v>
      </c>
      <c r="T51" t="s">
        <v>18275</v>
      </c>
      <c r="U51" s="2" t="s">
        <v>17946</v>
      </c>
      <c r="V51" t="s">
        <v>18300</v>
      </c>
      <c r="W51" t="s">
        <v>18352</v>
      </c>
      <c r="X51" t="s">
        <v>18394</v>
      </c>
      <c r="Y51" t="s">
        <v>18313</v>
      </c>
      <c r="Z51" t="s">
        <v>18406</v>
      </c>
      <c r="AA51" t="s">
        <v>18437</v>
      </c>
      <c r="AB51" t="s">
        <v>17958</v>
      </c>
      <c r="AC51" t="s">
        <v>18445</v>
      </c>
    </row>
    <row r="52" spans="1:29" x14ac:dyDescent="0.35">
      <c r="A52" t="s">
        <v>17705</v>
      </c>
      <c r="B52" t="s">
        <v>17703</v>
      </c>
      <c r="C52" t="s">
        <v>6</v>
      </c>
      <c r="D52">
        <v>1</v>
      </c>
      <c r="E52">
        <v>5</v>
      </c>
      <c r="F52" s="2" t="s">
        <v>17950</v>
      </c>
      <c r="G52" t="s">
        <v>17976</v>
      </c>
      <c r="H52" t="s">
        <v>17963</v>
      </c>
      <c r="I52" t="s">
        <v>17949</v>
      </c>
      <c r="J52" t="s">
        <v>17991</v>
      </c>
      <c r="K52" t="s">
        <v>18079</v>
      </c>
      <c r="L52" t="s">
        <v>17953</v>
      </c>
      <c r="M52" t="s">
        <v>17955</v>
      </c>
      <c r="N52" t="s">
        <v>17951</v>
      </c>
      <c r="O52" t="s">
        <v>17948</v>
      </c>
      <c r="P52" t="s">
        <v>17964</v>
      </c>
      <c r="Q52" t="s">
        <v>17956</v>
      </c>
      <c r="R52" t="s">
        <v>18034</v>
      </c>
      <c r="S52" t="s">
        <v>18187</v>
      </c>
      <c r="T52" t="s">
        <v>18109</v>
      </c>
      <c r="U52" t="s">
        <v>18199</v>
      </c>
      <c r="V52" t="s">
        <v>18211</v>
      </c>
      <c r="W52" t="s">
        <v>17961</v>
      </c>
      <c r="X52" t="s">
        <v>17946</v>
      </c>
      <c r="Y52" t="s">
        <v>18300</v>
      </c>
      <c r="Z52" t="s">
        <v>18420</v>
      </c>
      <c r="AA52" t="s">
        <v>18343</v>
      </c>
      <c r="AB52" t="s">
        <v>18365</v>
      </c>
      <c r="AC52" t="s">
        <v>17958</v>
      </c>
    </row>
    <row r="53" spans="1:29" x14ac:dyDescent="0.35">
      <c r="A53" t="s">
        <v>17407</v>
      </c>
      <c r="B53" t="s">
        <v>13226</v>
      </c>
      <c r="C53" t="s">
        <v>6</v>
      </c>
      <c r="D53">
        <v>1</v>
      </c>
      <c r="E53" t="s">
        <v>17968</v>
      </c>
      <c r="F53" t="s">
        <v>17952</v>
      </c>
      <c r="G53" t="s">
        <v>17950</v>
      </c>
      <c r="H53" t="s">
        <v>18016</v>
      </c>
      <c r="I53" t="s">
        <v>17969</v>
      </c>
      <c r="J53" t="s">
        <v>17963</v>
      </c>
      <c r="K53" t="s">
        <v>17949</v>
      </c>
      <c r="L53" t="s">
        <v>18133</v>
      </c>
      <c r="M53" s="2" t="s">
        <v>17955</v>
      </c>
      <c r="N53" t="s">
        <v>18151</v>
      </c>
      <c r="O53" t="s">
        <v>17951</v>
      </c>
      <c r="P53" t="s">
        <v>17948</v>
      </c>
      <c r="Q53" t="s">
        <v>17956</v>
      </c>
      <c r="R53" t="s">
        <v>18034</v>
      </c>
      <c r="S53" t="s">
        <v>18106</v>
      </c>
      <c r="T53" t="s">
        <v>18164</v>
      </c>
      <c r="U53" t="s">
        <v>18100</v>
      </c>
      <c r="V53" t="s">
        <v>18324</v>
      </c>
      <c r="W53" t="s">
        <v>18353</v>
      </c>
      <c r="X53" t="s">
        <v>18212</v>
      </c>
      <c r="Y53" t="s">
        <v>17946</v>
      </c>
      <c r="Z53" t="s">
        <v>18420</v>
      </c>
      <c r="AA53" t="s">
        <v>18310</v>
      </c>
      <c r="AB53" t="s">
        <v>18365</v>
      </c>
      <c r="AC53" t="s">
        <v>18484</v>
      </c>
    </row>
    <row r="54" spans="1:29" x14ac:dyDescent="0.35">
      <c r="A54" t="s">
        <v>17573</v>
      </c>
      <c r="B54" t="s">
        <v>17571</v>
      </c>
      <c r="C54" t="s">
        <v>6</v>
      </c>
      <c r="D54">
        <v>1</v>
      </c>
      <c r="E54" t="s">
        <v>17970</v>
      </c>
      <c r="F54" s="2" t="s">
        <v>17950</v>
      </c>
      <c r="G54" t="s">
        <v>17977</v>
      </c>
      <c r="H54" t="s">
        <v>17949</v>
      </c>
      <c r="I54" t="s">
        <v>17955</v>
      </c>
      <c r="J54" t="s">
        <v>18031</v>
      </c>
      <c r="K54" t="s">
        <v>17948</v>
      </c>
      <c r="L54" t="s">
        <v>17964</v>
      </c>
      <c r="M54" t="s">
        <v>18129</v>
      </c>
      <c r="N54" t="s">
        <v>18152</v>
      </c>
      <c r="O54" t="s">
        <v>18163</v>
      </c>
      <c r="P54" t="s">
        <v>18130</v>
      </c>
      <c r="Q54" t="s">
        <v>18165</v>
      </c>
      <c r="R54" t="s">
        <v>17957</v>
      </c>
      <c r="S54" t="s">
        <v>18209</v>
      </c>
      <c r="T54" t="s">
        <v>17962</v>
      </c>
      <c r="U54" t="s">
        <v>18188</v>
      </c>
      <c r="V54" t="s">
        <v>17961</v>
      </c>
      <c r="W54" t="s">
        <v>18264</v>
      </c>
      <c r="X54" t="s">
        <v>18394</v>
      </c>
      <c r="Y54" t="s">
        <v>18398</v>
      </c>
      <c r="Z54" t="s">
        <v>18365</v>
      </c>
      <c r="AA54" t="s">
        <v>18406</v>
      </c>
      <c r="AB54" t="s">
        <v>18437</v>
      </c>
      <c r="AC54" t="s">
        <v>17958</v>
      </c>
    </row>
    <row r="55" spans="1:29" x14ac:dyDescent="0.35">
      <c r="A55" t="s">
        <v>17546</v>
      </c>
      <c r="B55" t="s">
        <v>17544</v>
      </c>
      <c r="C55" t="s">
        <v>6</v>
      </c>
      <c r="D55">
        <v>1</v>
      </c>
      <c r="E55" t="s">
        <v>17968</v>
      </c>
      <c r="F55" t="s">
        <v>17950</v>
      </c>
      <c r="G55" t="s">
        <v>17963</v>
      </c>
      <c r="H55" s="2" t="s">
        <v>17949</v>
      </c>
      <c r="I55" t="s">
        <v>17996</v>
      </c>
      <c r="J55" t="s">
        <v>17953</v>
      </c>
      <c r="K55" t="s">
        <v>17955</v>
      </c>
      <c r="L55" t="s">
        <v>17959</v>
      </c>
      <c r="M55" t="s">
        <v>18134</v>
      </c>
      <c r="N55" t="s">
        <v>17948</v>
      </c>
      <c r="O55" t="s">
        <v>17964</v>
      </c>
      <c r="P55" t="s">
        <v>17956</v>
      </c>
      <c r="Q55" t="s">
        <v>18034</v>
      </c>
      <c r="R55" t="s">
        <v>17965</v>
      </c>
      <c r="S55" t="s">
        <v>18100</v>
      </c>
      <c r="T55" t="s">
        <v>17954</v>
      </c>
      <c r="U55" t="s">
        <v>17962</v>
      </c>
      <c r="V55" t="s">
        <v>18325</v>
      </c>
      <c r="W55" t="s">
        <v>17961</v>
      </c>
      <c r="X55" t="s">
        <v>17946</v>
      </c>
      <c r="Y55" t="s">
        <v>18425</v>
      </c>
      <c r="Z55" t="s">
        <v>18365</v>
      </c>
      <c r="AA55" t="s">
        <v>18455</v>
      </c>
      <c r="AB55" t="s">
        <v>17958</v>
      </c>
      <c r="AC55" t="s">
        <v>18445</v>
      </c>
    </row>
    <row r="56" spans="1:29" x14ac:dyDescent="0.35">
      <c r="A56" t="s">
        <v>17654</v>
      </c>
      <c r="B56" t="s">
        <v>17652</v>
      </c>
      <c r="C56" t="s">
        <v>6</v>
      </c>
      <c r="D56">
        <v>1</v>
      </c>
      <c r="E56">
        <v>0</v>
      </c>
      <c r="F56">
        <v>50</v>
      </c>
      <c r="G56">
        <v>99</v>
      </c>
      <c r="H56" t="s">
        <v>17950</v>
      </c>
      <c r="I56" t="s">
        <v>17963</v>
      </c>
      <c r="J56" t="s">
        <v>18080</v>
      </c>
      <c r="K56" t="s">
        <v>17949</v>
      </c>
      <c r="L56" s="2" t="s">
        <v>17955</v>
      </c>
      <c r="M56" t="s">
        <v>17948</v>
      </c>
      <c r="N56" t="s">
        <v>17956</v>
      </c>
      <c r="O56" t="s">
        <v>18164</v>
      </c>
      <c r="P56" t="s">
        <v>18172</v>
      </c>
      <c r="Q56" t="s">
        <v>17954</v>
      </c>
      <c r="R56" t="s">
        <v>18147</v>
      </c>
      <c r="S56" t="s">
        <v>18246</v>
      </c>
      <c r="T56" t="s">
        <v>17957</v>
      </c>
      <c r="U56" t="s">
        <v>18233</v>
      </c>
      <c r="V56" t="s">
        <v>18326</v>
      </c>
      <c r="W56" t="s">
        <v>17961</v>
      </c>
      <c r="X56" t="s">
        <v>18395</v>
      </c>
      <c r="Y56" t="s">
        <v>17946</v>
      </c>
      <c r="Z56" t="s">
        <v>18400</v>
      </c>
      <c r="AA56" t="s">
        <v>18398</v>
      </c>
      <c r="AB56" t="s">
        <v>18427</v>
      </c>
      <c r="AC56" t="s">
        <v>17958</v>
      </c>
    </row>
    <row r="57" spans="1:29" x14ac:dyDescent="0.35">
      <c r="A57" t="s">
        <v>17514</v>
      </c>
      <c r="B57" t="s">
        <v>14280</v>
      </c>
      <c r="C57" t="s">
        <v>6</v>
      </c>
      <c r="D57">
        <v>1</v>
      </c>
      <c r="E57">
        <v>5</v>
      </c>
      <c r="F57" s="2" t="s">
        <v>17950</v>
      </c>
      <c r="G57" t="s">
        <v>17978</v>
      </c>
      <c r="H57" t="s">
        <v>17963</v>
      </c>
      <c r="I57" t="s">
        <v>17989</v>
      </c>
      <c r="J57" t="s">
        <v>17949</v>
      </c>
      <c r="K57" t="s">
        <v>18004</v>
      </c>
      <c r="L57" t="s">
        <v>18054</v>
      </c>
      <c r="M57" t="s">
        <v>18046</v>
      </c>
      <c r="N57" t="s">
        <v>17948</v>
      </c>
      <c r="O57" t="s">
        <v>17964</v>
      </c>
      <c r="P57" t="s">
        <v>17956</v>
      </c>
      <c r="Q57" t="s">
        <v>18034</v>
      </c>
      <c r="R57" t="s">
        <v>17965</v>
      </c>
      <c r="S57" t="s">
        <v>18100</v>
      </c>
      <c r="T57" t="s">
        <v>18222</v>
      </c>
      <c r="U57" t="s">
        <v>18212</v>
      </c>
      <c r="V57" t="s">
        <v>18275</v>
      </c>
      <c r="W57" t="s">
        <v>18354</v>
      </c>
      <c r="X57" t="s">
        <v>18330</v>
      </c>
      <c r="Y57" t="s">
        <v>18357</v>
      </c>
      <c r="Z57" t="s">
        <v>18414</v>
      </c>
      <c r="AA57" t="s">
        <v>17958</v>
      </c>
      <c r="AB57" t="s">
        <v>18478</v>
      </c>
      <c r="AC57" t="s">
        <v>18514</v>
      </c>
    </row>
    <row r="58" spans="1:29" x14ac:dyDescent="0.35">
      <c r="A58" t="s">
        <v>17511</v>
      </c>
      <c r="B58" t="s">
        <v>14280</v>
      </c>
      <c r="C58" t="s">
        <v>6</v>
      </c>
      <c r="D58">
        <v>1</v>
      </c>
      <c r="E58" t="s">
        <v>17968</v>
      </c>
      <c r="F58" t="s">
        <v>17970</v>
      </c>
      <c r="G58" t="s">
        <v>17950</v>
      </c>
      <c r="H58" t="s">
        <v>17969</v>
      </c>
      <c r="I58" t="s">
        <v>18004</v>
      </c>
      <c r="J58" t="s">
        <v>18054</v>
      </c>
      <c r="K58" t="s">
        <v>17948</v>
      </c>
      <c r="L58" s="2" t="s">
        <v>17956</v>
      </c>
      <c r="M58" t="s">
        <v>18135</v>
      </c>
      <c r="N58" t="s">
        <v>18153</v>
      </c>
      <c r="O58" t="s">
        <v>18165</v>
      </c>
      <c r="P58" t="s">
        <v>18159</v>
      </c>
      <c r="Q58" t="s">
        <v>18202</v>
      </c>
      <c r="R58" t="s">
        <v>18227</v>
      </c>
      <c r="S58" t="s">
        <v>18226</v>
      </c>
      <c r="T58" t="s">
        <v>17961</v>
      </c>
      <c r="U58" t="s">
        <v>18212</v>
      </c>
      <c r="V58" t="s">
        <v>17946</v>
      </c>
      <c r="W58" t="s">
        <v>18355</v>
      </c>
      <c r="X58" t="s">
        <v>18343</v>
      </c>
      <c r="Y58" t="s">
        <v>18365</v>
      </c>
      <c r="Z58" t="s">
        <v>18457</v>
      </c>
      <c r="AA58" t="s">
        <v>18483</v>
      </c>
      <c r="AB58" t="s">
        <v>18445</v>
      </c>
      <c r="AC58" t="s">
        <v>18523</v>
      </c>
    </row>
    <row r="59" spans="1:29" x14ac:dyDescent="0.35">
      <c r="A59" t="s">
        <v>26</v>
      </c>
      <c r="B59" t="s">
        <v>25</v>
      </c>
      <c r="C59" t="s">
        <v>6</v>
      </c>
      <c r="D59">
        <v>1</v>
      </c>
      <c r="E59" t="s">
        <v>17950</v>
      </c>
      <c r="F59" t="s">
        <v>17979</v>
      </c>
      <c r="G59" t="s">
        <v>17963</v>
      </c>
      <c r="H59" s="2" t="s">
        <v>17949</v>
      </c>
      <c r="I59" t="s">
        <v>18002</v>
      </c>
      <c r="J59" t="s">
        <v>17988</v>
      </c>
      <c r="K59" t="s">
        <v>18081</v>
      </c>
      <c r="L59" t="s">
        <v>17953</v>
      </c>
      <c r="M59" t="s">
        <v>17955</v>
      </c>
      <c r="N59" t="s">
        <v>17951</v>
      </c>
      <c r="O59" t="s">
        <v>17956</v>
      </c>
      <c r="P59" t="s">
        <v>18034</v>
      </c>
      <c r="Q59" t="s">
        <v>17965</v>
      </c>
      <c r="R59" t="s">
        <v>17957</v>
      </c>
      <c r="S59" t="s">
        <v>18247</v>
      </c>
      <c r="T59" t="s">
        <v>18222</v>
      </c>
      <c r="U59" t="s">
        <v>18226</v>
      </c>
      <c r="V59" t="s">
        <v>17961</v>
      </c>
      <c r="W59" t="s">
        <v>18356</v>
      </c>
      <c r="X59" t="s">
        <v>18396</v>
      </c>
      <c r="Y59" t="s">
        <v>18394</v>
      </c>
      <c r="Z59" t="s">
        <v>18458</v>
      </c>
      <c r="AA59" t="s">
        <v>18398</v>
      </c>
      <c r="AB59" t="s">
        <v>18406</v>
      </c>
      <c r="AC59" t="s">
        <v>18503</v>
      </c>
    </row>
    <row r="60" spans="1:29" x14ac:dyDescent="0.35">
      <c r="A60" t="s">
        <v>17688</v>
      </c>
      <c r="B60" t="s">
        <v>17687</v>
      </c>
      <c r="C60" t="s">
        <v>6</v>
      </c>
      <c r="D60">
        <v>1</v>
      </c>
      <c r="E60" t="s">
        <v>17968</v>
      </c>
      <c r="F60" t="s">
        <v>17967</v>
      </c>
      <c r="G60" t="s">
        <v>17970</v>
      </c>
      <c r="H60" s="2" t="s">
        <v>17950</v>
      </c>
      <c r="I60" t="s">
        <v>17949</v>
      </c>
      <c r="J60" t="s">
        <v>17959</v>
      </c>
      <c r="K60" t="s">
        <v>18082</v>
      </c>
      <c r="L60" t="s">
        <v>17951</v>
      </c>
      <c r="M60" t="s">
        <v>17948</v>
      </c>
      <c r="N60" t="s">
        <v>17964</v>
      </c>
      <c r="O60" t="s">
        <v>17956</v>
      </c>
      <c r="P60" t="s">
        <v>18129</v>
      </c>
      <c r="Q60" t="s">
        <v>18119</v>
      </c>
      <c r="R60" t="s">
        <v>18034</v>
      </c>
      <c r="S60" t="s">
        <v>18130</v>
      </c>
      <c r="T60" t="s">
        <v>18165</v>
      </c>
      <c r="U60" t="s">
        <v>18229</v>
      </c>
      <c r="V60" t="s">
        <v>17961</v>
      </c>
      <c r="W60" t="s">
        <v>18264</v>
      </c>
      <c r="X60" t="s">
        <v>17946</v>
      </c>
      <c r="Y60" t="s">
        <v>18365</v>
      </c>
      <c r="Z60" t="s">
        <v>18406</v>
      </c>
      <c r="AA60" t="s">
        <v>17958</v>
      </c>
      <c r="AB60" t="s">
        <v>18445</v>
      </c>
      <c r="AC60" t="s">
        <v>18451</v>
      </c>
    </row>
    <row r="61" spans="1:29" x14ac:dyDescent="0.35">
      <c r="A61" t="s">
        <v>55</v>
      </c>
      <c r="B61" t="s">
        <v>54</v>
      </c>
      <c r="C61" t="s">
        <v>6</v>
      </c>
      <c r="D61">
        <v>1</v>
      </c>
      <c r="E61" t="s">
        <v>17967</v>
      </c>
      <c r="F61" t="s">
        <v>17950</v>
      </c>
      <c r="G61" t="s">
        <v>17963</v>
      </c>
      <c r="H61" t="s">
        <v>17949</v>
      </c>
      <c r="I61" t="s">
        <v>18035</v>
      </c>
      <c r="J61" t="s">
        <v>17955</v>
      </c>
      <c r="K61" t="s">
        <v>17951</v>
      </c>
      <c r="L61" s="2" t="s">
        <v>17948</v>
      </c>
      <c r="M61" t="s">
        <v>17964</v>
      </c>
      <c r="N61" t="s">
        <v>17956</v>
      </c>
      <c r="O61" t="s">
        <v>18034</v>
      </c>
      <c r="P61" t="s">
        <v>18166</v>
      </c>
      <c r="Q61" t="s">
        <v>17960</v>
      </c>
      <c r="R61" t="s">
        <v>18187</v>
      </c>
      <c r="S61" t="s">
        <v>18127</v>
      </c>
      <c r="T61" t="s">
        <v>18130</v>
      </c>
      <c r="U61" t="s">
        <v>18165</v>
      </c>
      <c r="V61" t="s">
        <v>18175</v>
      </c>
      <c r="W61" t="s">
        <v>18243</v>
      </c>
      <c r="X61" t="s">
        <v>18222</v>
      </c>
      <c r="Y61" t="s">
        <v>17961</v>
      </c>
      <c r="Z61" t="s">
        <v>18264</v>
      </c>
      <c r="AA61" t="s">
        <v>17946</v>
      </c>
      <c r="AB61" t="s">
        <v>18362</v>
      </c>
      <c r="AC61" t="s">
        <v>17958</v>
      </c>
    </row>
    <row r="62" spans="1:29" x14ac:dyDescent="0.35">
      <c r="A62" t="s">
        <v>17702</v>
      </c>
      <c r="B62" t="s">
        <v>17700</v>
      </c>
      <c r="C62" t="s">
        <v>6</v>
      </c>
      <c r="D62">
        <v>1</v>
      </c>
      <c r="E62" t="s">
        <v>17968</v>
      </c>
      <c r="F62" t="s">
        <v>17967</v>
      </c>
      <c r="G62" s="2" t="s">
        <v>17950</v>
      </c>
      <c r="H62" t="s">
        <v>17963</v>
      </c>
      <c r="I62" t="s">
        <v>17949</v>
      </c>
      <c r="J62" t="s">
        <v>17953</v>
      </c>
      <c r="K62" t="s">
        <v>17955</v>
      </c>
      <c r="L62" t="s">
        <v>18091</v>
      </c>
      <c r="M62" t="s">
        <v>17951</v>
      </c>
      <c r="N62" t="s">
        <v>17948</v>
      </c>
      <c r="O62" t="s">
        <v>17964</v>
      </c>
      <c r="P62" t="s">
        <v>18100</v>
      </c>
      <c r="Q62" t="s">
        <v>17954</v>
      </c>
      <c r="R62" t="s">
        <v>18199</v>
      </c>
      <c r="S62" t="s">
        <v>18165</v>
      </c>
      <c r="T62" t="s">
        <v>18159</v>
      </c>
      <c r="U62" t="s">
        <v>18222</v>
      </c>
      <c r="V62" t="s">
        <v>17961</v>
      </c>
      <c r="W62" t="s">
        <v>18264</v>
      </c>
      <c r="X62" t="s">
        <v>18397</v>
      </c>
      <c r="Y62" t="s">
        <v>17946</v>
      </c>
      <c r="Z62" t="s">
        <v>18459</v>
      </c>
      <c r="AA62" t="s">
        <v>17958</v>
      </c>
      <c r="AB62" t="s">
        <v>18473</v>
      </c>
      <c r="AC62" t="s">
        <v>18451</v>
      </c>
    </row>
    <row r="63" spans="1:29" x14ac:dyDescent="0.35">
      <c r="A63" t="s">
        <v>14</v>
      </c>
      <c r="B63" t="s">
        <v>13</v>
      </c>
      <c r="C63" t="s">
        <v>6</v>
      </c>
      <c r="D63">
        <v>1</v>
      </c>
      <c r="E63" t="s">
        <v>17968</v>
      </c>
      <c r="F63" t="s">
        <v>17967</v>
      </c>
      <c r="G63" s="2" t="s">
        <v>17950</v>
      </c>
      <c r="H63" t="s">
        <v>17963</v>
      </c>
      <c r="I63" t="s">
        <v>17949</v>
      </c>
      <c r="J63" t="s">
        <v>17955</v>
      </c>
      <c r="K63" t="s">
        <v>18083</v>
      </c>
      <c r="L63" t="s">
        <v>17951</v>
      </c>
      <c r="M63" t="s">
        <v>17948</v>
      </c>
      <c r="N63" t="s">
        <v>17964</v>
      </c>
      <c r="O63" t="s">
        <v>18129</v>
      </c>
      <c r="P63" t="s">
        <v>18034</v>
      </c>
      <c r="Q63" t="s">
        <v>17965</v>
      </c>
      <c r="R63" t="s">
        <v>17954</v>
      </c>
      <c r="S63" t="s">
        <v>17962</v>
      </c>
      <c r="T63" t="s">
        <v>18232</v>
      </c>
      <c r="U63" t="s">
        <v>18222</v>
      </c>
      <c r="V63" t="s">
        <v>17961</v>
      </c>
      <c r="W63" t="s">
        <v>18357</v>
      </c>
      <c r="X63" t="s">
        <v>18398</v>
      </c>
      <c r="Y63" t="s">
        <v>18365</v>
      </c>
      <c r="Z63" t="s">
        <v>18460</v>
      </c>
      <c r="AA63" t="s">
        <v>17958</v>
      </c>
      <c r="AB63" t="s">
        <v>18445</v>
      </c>
      <c r="AC63" t="s">
        <v>17947</v>
      </c>
    </row>
    <row r="64" spans="1:29" x14ac:dyDescent="0.35">
      <c r="A64" t="s">
        <v>17708</v>
      </c>
      <c r="B64" t="s">
        <v>17313</v>
      </c>
      <c r="C64" t="s">
        <v>6</v>
      </c>
      <c r="D64">
        <v>1</v>
      </c>
      <c r="E64">
        <v>5</v>
      </c>
      <c r="F64" s="2" t="s">
        <v>17950</v>
      </c>
      <c r="G64" t="s">
        <v>17973</v>
      </c>
      <c r="H64" t="s">
        <v>17963</v>
      </c>
      <c r="I64" t="s">
        <v>17949</v>
      </c>
      <c r="J64" t="s">
        <v>18047</v>
      </c>
      <c r="K64" t="s">
        <v>18084</v>
      </c>
      <c r="L64" t="s">
        <v>17955</v>
      </c>
      <c r="M64" t="s">
        <v>18017</v>
      </c>
      <c r="N64" t="s">
        <v>18046</v>
      </c>
      <c r="O64" t="s">
        <v>17948</v>
      </c>
      <c r="P64" t="s">
        <v>17964</v>
      </c>
      <c r="Q64" t="s">
        <v>17956</v>
      </c>
      <c r="R64" t="s">
        <v>18034</v>
      </c>
      <c r="S64" t="s">
        <v>18107</v>
      </c>
      <c r="T64" t="s">
        <v>17965</v>
      </c>
      <c r="U64" t="s">
        <v>17954</v>
      </c>
      <c r="V64" t="s">
        <v>18225</v>
      </c>
      <c r="W64" t="s">
        <v>17957</v>
      </c>
      <c r="X64" t="s">
        <v>17961</v>
      </c>
      <c r="Y64" t="s">
        <v>18259</v>
      </c>
      <c r="Z64" t="s">
        <v>17958</v>
      </c>
      <c r="AA64" t="s">
        <v>18484</v>
      </c>
      <c r="AB64" t="s">
        <v>18451</v>
      </c>
      <c r="AC64" t="s">
        <v>18520</v>
      </c>
    </row>
    <row r="65" spans="1:29" x14ac:dyDescent="0.35">
      <c r="A65" t="s">
        <v>17315</v>
      </c>
      <c r="B65" t="s">
        <v>17313</v>
      </c>
      <c r="C65" t="s">
        <v>6</v>
      </c>
      <c r="D65">
        <v>1</v>
      </c>
      <c r="E65" t="s">
        <v>17968</v>
      </c>
      <c r="F65" s="2" t="s">
        <v>17950</v>
      </c>
      <c r="G65" t="s">
        <v>17963</v>
      </c>
      <c r="H65" t="s">
        <v>17949</v>
      </c>
      <c r="I65" t="s">
        <v>17955</v>
      </c>
      <c r="J65" t="s">
        <v>17951</v>
      </c>
      <c r="K65" t="s">
        <v>17956</v>
      </c>
      <c r="L65" t="s">
        <v>17965</v>
      </c>
      <c r="M65" t="s">
        <v>17960</v>
      </c>
      <c r="N65" t="s">
        <v>17954</v>
      </c>
      <c r="O65" t="s">
        <v>18130</v>
      </c>
      <c r="P65" t="s">
        <v>18183</v>
      </c>
      <c r="Q65" t="s">
        <v>17957</v>
      </c>
      <c r="R65" t="s">
        <v>18222</v>
      </c>
      <c r="S65" t="s">
        <v>18233</v>
      </c>
      <c r="T65" t="s">
        <v>18275</v>
      </c>
      <c r="U65" t="s">
        <v>17946</v>
      </c>
      <c r="V65" t="s">
        <v>18327</v>
      </c>
      <c r="W65" t="s">
        <v>18350</v>
      </c>
      <c r="X65" t="s">
        <v>18399</v>
      </c>
      <c r="Y65" t="s">
        <v>18426</v>
      </c>
      <c r="Z65" t="s">
        <v>17958</v>
      </c>
      <c r="AA65" t="s">
        <v>18485</v>
      </c>
      <c r="AB65" t="s">
        <v>18451</v>
      </c>
      <c r="AC65" t="s">
        <v>18524</v>
      </c>
    </row>
    <row r="66" spans="1:29" x14ac:dyDescent="0.35">
      <c r="A66" t="s">
        <v>17716</v>
      </c>
      <c r="B66" t="s">
        <v>17714</v>
      </c>
      <c r="C66" t="s">
        <v>6</v>
      </c>
      <c r="D66">
        <v>1</v>
      </c>
      <c r="E66" t="s">
        <v>17952</v>
      </c>
      <c r="F66" s="2" t="s">
        <v>17950</v>
      </c>
      <c r="G66" t="s">
        <v>17969</v>
      </c>
      <c r="H66" t="s">
        <v>17963</v>
      </c>
      <c r="I66" t="s">
        <v>17992</v>
      </c>
      <c r="J66" t="s">
        <v>17949</v>
      </c>
      <c r="K66" t="s">
        <v>18085</v>
      </c>
      <c r="L66" t="s">
        <v>17988</v>
      </c>
      <c r="M66" t="s">
        <v>17955</v>
      </c>
      <c r="N66" t="s">
        <v>17959</v>
      </c>
      <c r="O66" t="s">
        <v>18136</v>
      </c>
      <c r="P66" t="s">
        <v>18054</v>
      </c>
      <c r="Q66" t="s">
        <v>17948</v>
      </c>
      <c r="R66" t="s">
        <v>18121</v>
      </c>
      <c r="S66" t="s">
        <v>17956</v>
      </c>
      <c r="T66" t="s">
        <v>18135</v>
      </c>
      <c r="U66" t="s">
        <v>17954</v>
      </c>
      <c r="V66" t="s">
        <v>17957</v>
      </c>
      <c r="W66" t="s">
        <v>18209</v>
      </c>
      <c r="X66" t="s">
        <v>17961</v>
      </c>
      <c r="Y66" t="s">
        <v>18290</v>
      </c>
      <c r="Z66" t="s">
        <v>18350</v>
      </c>
      <c r="AA66" t="s">
        <v>18365</v>
      </c>
      <c r="AB66" t="s">
        <v>18494</v>
      </c>
      <c r="AC66" t="s">
        <v>17947</v>
      </c>
    </row>
    <row r="67" spans="1:29" x14ac:dyDescent="0.35">
      <c r="A67" t="s">
        <v>17598</v>
      </c>
      <c r="B67" t="s">
        <v>17596</v>
      </c>
      <c r="C67" t="s">
        <v>6</v>
      </c>
      <c r="D67">
        <v>1</v>
      </c>
      <c r="E67" t="s">
        <v>17950</v>
      </c>
      <c r="F67" t="s">
        <v>17963</v>
      </c>
      <c r="G67" t="s">
        <v>17992</v>
      </c>
      <c r="H67" t="s">
        <v>17949</v>
      </c>
      <c r="I67" t="s">
        <v>18048</v>
      </c>
      <c r="J67" t="s">
        <v>18086</v>
      </c>
      <c r="K67" t="s">
        <v>17953</v>
      </c>
      <c r="L67" t="s">
        <v>17948</v>
      </c>
      <c r="M67" t="s">
        <v>18121</v>
      </c>
      <c r="N67" t="s">
        <v>18107</v>
      </c>
      <c r="O67" t="s">
        <v>18100</v>
      </c>
      <c r="P67" s="2" t="s">
        <v>17954</v>
      </c>
      <c r="Q67" t="s">
        <v>18203</v>
      </c>
      <c r="R67" t="s">
        <v>18228</v>
      </c>
      <c r="S67" t="s">
        <v>18248</v>
      </c>
      <c r="T67" t="s">
        <v>18276</v>
      </c>
      <c r="U67" t="s">
        <v>17957</v>
      </c>
      <c r="V67" t="s">
        <v>18328</v>
      </c>
      <c r="W67" t="s">
        <v>18192</v>
      </c>
      <c r="X67" t="s">
        <v>18400</v>
      </c>
      <c r="Y67" t="s">
        <v>18310</v>
      </c>
      <c r="Z67" t="s">
        <v>18461</v>
      </c>
      <c r="AA67" t="s">
        <v>18414</v>
      </c>
      <c r="AB67" t="s">
        <v>18479</v>
      </c>
      <c r="AC67" t="s">
        <v>18494</v>
      </c>
    </row>
    <row r="68" spans="1:29" x14ac:dyDescent="0.35">
      <c r="A68" t="s">
        <v>49</v>
      </c>
      <c r="B68" t="s">
        <v>22</v>
      </c>
      <c r="C68" t="s">
        <v>6</v>
      </c>
      <c r="D68">
        <v>1</v>
      </c>
      <c r="E68" s="2" t="s">
        <v>17950</v>
      </c>
      <c r="F68" t="s">
        <v>17963</v>
      </c>
      <c r="G68" t="s">
        <v>17949</v>
      </c>
      <c r="H68" t="s">
        <v>17955</v>
      </c>
      <c r="I68" t="s">
        <v>18017</v>
      </c>
      <c r="J68" t="s">
        <v>18049</v>
      </c>
      <c r="K68" t="s">
        <v>17948</v>
      </c>
      <c r="L68" t="s">
        <v>17956</v>
      </c>
      <c r="M68" t="s">
        <v>18106</v>
      </c>
      <c r="N68" t="s">
        <v>17965</v>
      </c>
      <c r="O68" t="s">
        <v>18166</v>
      </c>
      <c r="P68" t="s">
        <v>17954</v>
      </c>
      <c r="Q68" t="s">
        <v>18141</v>
      </c>
      <c r="R68" t="s">
        <v>18199</v>
      </c>
      <c r="S68" t="s">
        <v>17957</v>
      </c>
      <c r="T68" t="s">
        <v>18222</v>
      </c>
      <c r="U68" t="s">
        <v>17946</v>
      </c>
      <c r="V68" t="s">
        <v>18290</v>
      </c>
      <c r="W68" t="s">
        <v>18358</v>
      </c>
      <c r="X68" t="s">
        <v>18401</v>
      </c>
      <c r="Y68" t="s">
        <v>17958</v>
      </c>
      <c r="Z68" t="s">
        <v>18422</v>
      </c>
      <c r="AA68" t="s">
        <v>18451</v>
      </c>
      <c r="AB68" t="s">
        <v>18480</v>
      </c>
      <c r="AC68" t="s">
        <v>17947</v>
      </c>
    </row>
    <row r="69" spans="1:29" x14ac:dyDescent="0.35">
      <c r="A69" t="s">
        <v>23</v>
      </c>
      <c r="B69" t="s">
        <v>22</v>
      </c>
      <c r="C69" t="s">
        <v>6</v>
      </c>
      <c r="D69">
        <v>1</v>
      </c>
      <c r="E69" s="2" t="s">
        <v>17950</v>
      </c>
      <c r="F69" t="s">
        <v>17963</v>
      </c>
      <c r="G69" t="s">
        <v>17980</v>
      </c>
      <c r="H69" t="s">
        <v>17949</v>
      </c>
      <c r="I69" t="s">
        <v>18018</v>
      </c>
      <c r="J69" t="s">
        <v>17955</v>
      </c>
      <c r="K69" t="s">
        <v>18004</v>
      </c>
      <c r="L69" t="s">
        <v>18114</v>
      </c>
      <c r="M69" t="s">
        <v>17951</v>
      </c>
      <c r="N69" t="s">
        <v>17948</v>
      </c>
      <c r="O69" t="s">
        <v>17964</v>
      </c>
      <c r="P69" t="s">
        <v>17956</v>
      </c>
      <c r="Q69" t="s">
        <v>18034</v>
      </c>
      <c r="R69" t="s">
        <v>17965</v>
      </c>
      <c r="S69" t="s">
        <v>17960</v>
      </c>
      <c r="T69" t="s">
        <v>17957</v>
      </c>
      <c r="U69" t="s">
        <v>18209</v>
      </c>
      <c r="V69" t="s">
        <v>18222</v>
      </c>
      <c r="W69" t="s">
        <v>18264</v>
      </c>
      <c r="X69" t="s">
        <v>18350</v>
      </c>
      <c r="Y69" t="s">
        <v>18427</v>
      </c>
      <c r="Z69" t="s">
        <v>17958</v>
      </c>
      <c r="AA69" t="s">
        <v>18451</v>
      </c>
      <c r="AB69" t="s">
        <v>18480</v>
      </c>
      <c r="AC69" t="s">
        <v>17947</v>
      </c>
    </row>
    <row r="70" spans="1:29" x14ac:dyDescent="0.35">
      <c r="A70" t="s">
        <v>17320</v>
      </c>
      <c r="B70" t="s">
        <v>17318</v>
      </c>
      <c r="C70" t="s">
        <v>6</v>
      </c>
      <c r="D70">
        <v>1</v>
      </c>
      <c r="E70" t="s">
        <v>17952</v>
      </c>
      <c r="F70" t="s">
        <v>17950</v>
      </c>
      <c r="G70" t="s">
        <v>17993</v>
      </c>
      <c r="H70" t="s">
        <v>18014</v>
      </c>
      <c r="I70" s="2" t="s">
        <v>17949</v>
      </c>
      <c r="J70" t="s">
        <v>18050</v>
      </c>
      <c r="K70" t="s">
        <v>18087</v>
      </c>
      <c r="L70" t="s">
        <v>17955</v>
      </c>
      <c r="M70" t="s">
        <v>17964</v>
      </c>
      <c r="N70" t="s">
        <v>18034</v>
      </c>
      <c r="O70" t="s">
        <v>17965</v>
      </c>
      <c r="P70" t="s">
        <v>18100</v>
      </c>
      <c r="Q70" t="s">
        <v>18109</v>
      </c>
      <c r="R70" t="s">
        <v>17954</v>
      </c>
      <c r="S70" t="s">
        <v>18249</v>
      </c>
      <c r="T70" t="s">
        <v>17957</v>
      </c>
      <c r="U70" t="s">
        <v>17962</v>
      </c>
      <c r="V70" t="s">
        <v>18202</v>
      </c>
      <c r="W70" t="s">
        <v>17961</v>
      </c>
      <c r="X70" t="s">
        <v>18402</v>
      </c>
      <c r="Y70" t="s">
        <v>17946</v>
      </c>
      <c r="Z70" t="s">
        <v>18394</v>
      </c>
      <c r="AA70" t="s">
        <v>18313</v>
      </c>
      <c r="AB70" t="s">
        <v>18365</v>
      </c>
      <c r="AC70" t="s">
        <v>17958</v>
      </c>
    </row>
    <row r="71" spans="1:29" x14ac:dyDescent="0.35">
      <c r="A71" t="s">
        <v>17476</v>
      </c>
      <c r="B71" t="s">
        <v>17474</v>
      </c>
      <c r="C71" t="s">
        <v>6</v>
      </c>
      <c r="D71">
        <v>1</v>
      </c>
      <c r="E71" t="s">
        <v>17968</v>
      </c>
      <c r="F71" s="2" t="s">
        <v>17950</v>
      </c>
      <c r="G71" t="s">
        <v>17963</v>
      </c>
      <c r="H71" t="s">
        <v>17994</v>
      </c>
      <c r="I71" t="s">
        <v>18019</v>
      </c>
      <c r="J71" t="s">
        <v>18051</v>
      </c>
      <c r="K71" t="s">
        <v>18088</v>
      </c>
      <c r="L71" t="s">
        <v>18115</v>
      </c>
      <c r="M71" t="s">
        <v>17948</v>
      </c>
      <c r="N71" t="s">
        <v>17956</v>
      </c>
      <c r="O71" t="s">
        <v>17965</v>
      </c>
      <c r="P71" t="s">
        <v>17954</v>
      </c>
      <c r="Q71" t="s">
        <v>18204</v>
      </c>
      <c r="R71" t="s">
        <v>17957</v>
      </c>
      <c r="S71" t="s">
        <v>18250</v>
      </c>
      <c r="T71" t="s">
        <v>18277</v>
      </c>
      <c r="U71" t="s">
        <v>18288</v>
      </c>
      <c r="V71" t="s">
        <v>18329</v>
      </c>
      <c r="W71" t="s">
        <v>18359</v>
      </c>
      <c r="X71" t="s">
        <v>18360</v>
      </c>
      <c r="Y71" t="s">
        <v>18414</v>
      </c>
      <c r="Z71" t="s">
        <v>18455</v>
      </c>
      <c r="AA71" t="s">
        <v>17958</v>
      </c>
      <c r="AB71" t="s">
        <v>18485</v>
      </c>
      <c r="AC71" t="s">
        <v>18473</v>
      </c>
    </row>
    <row r="72" spans="1:29" x14ac:dyDescent="0.35">
      <c r="A72" t="s">
        <v>11</v>
      </c>
      <c r="B72" t="s">
        <v>10</v>
      </c>
      <c r="C72" t="s">
        <v>6</v>
      </c>
      <c r="D72">
        <v>1</v>
      </c>
      <c r="E72" t="s">
        <v>17970</v>
      </c>
      <c r="F72" t="s">
        <v>17950</v>
      </c>
      <c r="G72" t="s">
        <v>17963</v>
      </c>
      <c r="H72" t="s">
        <v>18020</v>
      </c>
      <c r="I72" t="s">
        <v>17949</v>
      </c>
      <c r="J72" t="s">
        <v>18089</v>
      </c>
      <c r="K72" t="s">
        <v>18116</v>
      </c>
      <c r="L72" t="s">
        <v>18084</v>
      </c>
      <c r="M72" t="s">
        <v>17955</v>
      </c>
      <c r="N72" t="s">
        <v>18049</v>
      </c>
      <c r="O72" t="s">
        <v>17951</v>
      </c>
      <c r="P72" s="2" t="s">
        <v>17948</v>
      </c>
      <c r="Q72" t="s">
        <v>18135</v>
      </c>
      <c r="R72" t="s">
        <v>18130</v>
      </c>
      <c r="S72" t="s">
        <v>18165</v>
      </c>
      <c r="T72" t="s">
        <v>17957</v>
      </c>
      <c r="U72" t="s">
        <v>18209</v>
      </c>
      <c r="V72" t="s">
        <v>18222</v>
      </c>
      <c r="W72" t="s">
        <v>18284</v>
      </c>
      <c r="X72" t="s">
        <v>17961</v>
      </c>
      <c r="Y72" t="s">
        <v>18264</v>
      </c>
      <c r="Z72" t="s">
        <v>18439</v>
      </c>
      <c r="AA72" t="s">
        <v>18486</v>
      </c>
      <c r="AB72" t="s">
        <v>18426</v>
      </c>
      <c r="AC72" t="s">
        <v>18494</v>
      </c>
    </row>
    <row r="73" spans="1:29" x14ac:dyDescent="0.35">
      <c r="A73" t="s">
        <v>17384</v>
      </c>
      <c r="B73" t="s">
        <v>17383</v>
      </c>
      <c r="C73" t="s">
        <v>6</v>
      </c>
      <c r="D73">
        <v>1</v>
      </c>
      <c r="E73" t="s">
        <v>17952</v>
      </c>
      <c r="F73" s="2" t="s">
        <v>17950</v>
      </c>
      <c r="G73" t="s">
        <v>17973</v>
      </c>
      <c r="H73" t="s">
        <v>17949</v>
      </c>
      <c r="I73" t="s">
        <v>18021</v>
      </c>
      <c r="J73" t="s">
        <v>18052</v>
      </c>
      <c r="K73" t="s">
        <v>17953</v>
      </c>
      <c r="L73" t="s">
        <v>17955</v>
      </c>
      <c r="M73" t="s">
        <v>18004</v>
      </c>
      <c r="N73" t="s">
        <v>17951</v>
      </c>
      <c r="O73" t="s">
        <v>18121</v>
      </c>
      <c r="P73" t="s">
        <v>17964</v>
      </c>
      <c r="Q73" t="s">
        <v>17956</v>
      </c>
      <c r="R73" t="s">
        <v>18034</v>
      </c>
      <c r="S73" t="s">
        <v>17965</v>
      </c>
      <c r="T73" t="s">
        <v>18135</v>
      </c>
      <c r="U73" t="s">
        <v>17957</v>
      </c>
      <c r="V73" t="s">
        <v>17962</v>
      </c>
      <c r="W73" t="s">
        <v>18222</v>
      </c>
      <c r="X73" t="s">
        <v>18192</v>
      </c>
      <c r="Y73" t="s">
        <v>17961</v>
      </c>
      <c r="Z73" t="s">
        <v>18212</v>
      </c>
      <c r="AA73" t="s">
        <v>17946</v>
      </c>
      <c r="AB73" t="s">
        <v>18398</v>
      </c>
      <c r="AC73" t="s">
        <v>17958</v>
      </c>
    </row>
    <row r="74" spans="1:29" x14ac:dyDescent="0.35">
      <c r="A74" t="s">
        <v>17499</v>
      </c>
      <c r="B74" t="s">
        <v>17497</v>
      </c>
      <c r="C74" t="s">
        <v>6</v>
      </c>
      <c r="D74">
        <v>1</v>
      </c>
      <c r="E74">
        <v>5</v>
      </c>
      <c r="F74" s="2" t="s">
        <v>17952</v>
      </c>
      <c r="G74" t="s">
        <v>17950</v>
      </c>
      <c r="H74" t="s">
        <v>17963</v>
      </c>
      <c r="I74" t="s">
        <v>17949</v>
      </c>
      <c r="J74" t="s">
        <v>18011</v>
      </c>
      <c r="K74" t="s">
        <v>18058</v>
      </c>
      <c r="L74" t="s">
        <v>17991</v>
      </c>
      <c r="M74" t="s">
        <v>17953</v>
      </c>
      <c r="N74" t="s">
        <v>17955</v>
      </c>
      <c r="O74" t="s">
        <v>18129</v>
      </c>
      <c r="P74" t="s">
        <v>18135</v>
      </c>
      <c r="Q74" t="s">
        <v>17954</v>
      </c>
      <c r="R74" t="s">
        <v>18165</v>
      </c>
      <c r="S74" t="s">
        <v>18251</v>
      </c>
      <c r="T74" t="s">
        <v>18278</v>
      </c>
      <c r="U74" t="s">
        <v>17957</v>
      </c>
      <c r="V74" t="s">
        <v>18209</v>
      </c>
      <c r="W74" t="s">
        <v>18328</v>
      </c>
      <c r="X74" t="s">
        <v>18400</v>
      </c>
      <c r="Y74" t="s">
        <v>18428</v>
      </c>
      <c r="Z74" t="s">
        <v>18414</v>
      </c>
      <c r="AA74" t="s">
        <v>18455</v>
      </c>
      <c r="AB74" t="s">
        <v>17958</v>
      </c>
      <c r="AC74" t="s">
        <v>18485</v>
      </c>
    </row>
    <row r="75" spans="1:29" x14ac:dyDescent="0.35">
      <c r="A75" t="s">
        <v>17577</v>
      </c>
      <c r="B75" t="s">
        <v>11297</v>
      </c>
      <c r="C75" t="s">
        <v>6</v>
      </c>
      <c r="D75">
        <v>1</v>
      </c>
      <c r="E75" t="s">
        <v>17952</v>
      </c>
      <c r="F75" t="s">
        <v>17950</v>
      </c>
      <c r="G75" t="s">
        <v>17963</v>
      </c>
      <c r="H75" s="2" t="s">
        <v>17949</v>
      </c>
      <c r="I75" t="s">
        <v>17955</v>
      </c>
      <c r="J75" t="s">
        <v>17964</v>
      </c>
      <c r="K75" t="s">
        <v>17965</v>
      </c>
      <c r="L75" t="s">
        <v>18117</v>
      </c>
      <c r="M75" t="s">
        <v>17954</v>
      </c>
      <c r="N75" t="s">
        <v>18154</v>
      </c>
      <c r="O75" t="s">
        <v>18167</v>
      </c>
      <c r="P75" t="s">
        <v>18173</v>
      </c>
      <c r="Q75" t="s">
        <v>18185</v>
      </c>
      <c r="R75" t="s">
        <v>18229</v>
      </c>
      <c r="S75" t="s">
        <v>17962</v>
      </c>
      <c r="T75" t="s">
        <v>18279</v>
      </c>
      <c r="U75" t="s">
        <v>17961</v>
      </c>
      <c r="V75" t="s">
        <v>17946</v>
      </c>
      <c r="W75" t="s">
        <v>18360</v>
      </c>
      <c r="X75" t="s">
        <v>18358</v>
      </c>
      <c r="Y75" t="s">
        <v>18313</v>
      </c>
      <c r="Z75" t="s">
        <v>18365</v>
      </c>
      <c r="AA75" t="s">
        <v>17958</v>
      </c>
      <c r="AB75" t="s">
        <v>18478</v>
      </c>
      <c r="AC75" t="s">
        <v>17947</v>
      </c>
    </row>
    <row r="76" spans="1:29" x14ac:dyDescent="0.35">
      <c r="A76" t="s">
        <v>17528</v>
      </c>
      <c r="B76" t="s">
        <v>17527</v>
      </c>
      <c r="C76" t="s">
        <v>6</v>
      </c>
      <c r="D76">
        <v>1</v>
      </c>
      <c r="E76" t="s">
        <v>17968</v>
      </c>
      <c r="F76" s="2" t="s">
        <v>17950</v>
      </c>
      <c r="G76" t="s">
        <v>17973</v>
      </c>
      <c r="H76" t="s">
        <v>17963</v>
      </c>
      <c r="I76" t="s">
        <v>17949</v>
      </c>
      <c r="J76" t="s">
        <v>18053</v>
      </c>
      <c r="K76" t="s">
        <v>18090</v>
      </c>
      <c r="L76" t="s">
        <v>17955</v>
      </c>
      <c r="M76" t="s">
        <v>17959</v>
      </c>
      <c r="N76" t="s">
        <v>18054</v>
      </c>
      <c r="O76" t="s">
        <v>17964</v>
      </c>
      <c r="P76" t="s">
        <v>17965</v>
      </c>
      <c r="Q76" t="s">
        <v>17954</v>
      </c>
      <c r="R76" t="s">
        <v>18230</v>
      </c>
      <c r="S76" t="s">
        <v>17957</v>
      </c>
      <c r="T76" t="s">
        <v>18243</v>
      </c>
      <c r="U76" t="s">
        <v>18298</v>
      </c>
      <c r="V76" t="s">
        <v>18207</v>
      </c>
      <c r="W76" t="s">
        <v>18361</v>
      </c>
      <c r="X76" t="s">
        <v>18373</v>
      </c>
      <c r="Y76" t="s">
        <v>18300</v>
      </c>
      <c r="Z76" t="s">
        <v>18309</v>
      </c>
      <c r="AA76" t="s">
        <v>18426</v>
      </c>
      <c r="AB76" t="s">
        <v>17958</v>
      </c>
      <c r="AC76" t="s">
        <v>18520</v>
      </c>
    </row>
    <row r="77" spans="1:29" x14ac:dyDescent="0.35">
      <c r="A77" t="s">
        <v>17334</v>
      </c>
      <c r="B77" t="s">
        <v>17332</v>
      </c>
      <c r="C77" t="s">
        <v>6</v>
      </c>
      <c r="D77">
        <v>1</v>
      </c>
      <c r="E77" t="s">
        <v>17970</v>
      </c>
      <c r="F77" t="s">
        <v>17949</v>
      </c>
      <c r="G77" t="s">
        <v>17959</v>
      </c>
      <c r="H77" t="s">
        <v>18004</v>
      </c>
      <c r="I77" t="s">
        <v>18054</v>
      </c>
      <c r="J77" t="s">
        <v>18046</v>
      </c>
      <c r="K77" t="s">
        <v>17948</v>
      </c>
      <c r="L77" t="s">
        <v>17964</v>
      </c>
      <c r="M77" t="s">
        <v>18096</v>
      </c>
      <c r="N77" t="s">
        <v>17965</v>
      </c>
      <c r="O77" t="s">
        <v>18140</v>
      </c>
      <c r="P77" t="s">
        <v>18100</v>
      </c>
      <c r="Q77" t="s">
        <v>17954</v>
      </c>
      <c r="R77" t="s">
        <v>18252</v>
      </c>
      <c r="S77" t="s">
        <v>18242</v>
      </c>
      <c r="T77" t="s">
        <v>18227</v>
      </c>
      <c r="U77" t="s">
        <v>18212</v>
      </c>
      <c r="V77" s="2" t="s">
        <v>17946</v>
      </c>
      <c r="W77" t="s">
        <v>18362</v>
      </c>
      <c r="X77" t="s">
        <v>18350</v>
      </c>
      <c r="Y77" t="s">
        <v>18313</v>
      </c>
      <c r="Z77" t="s">
        <v>18406</v>
      </c>
      <c r="AA77" t="s">
        <v>18427</v>
      </c>
      <c r="AB77" t="s">
        <v>17958</v>
      </c>
      <c r="AC77" t="s">
        <v>18509</v>
      </c>
    </row>
    <row r="78" spans="1:29" x14ac:dyDescent="0.35">
      <c r="A78" t="s">
        <v>17357</v>
      </c>
      <c r="B78" t="s">
        <v>17355</v>
      </c>
      <c r="C78" t="s">
        <v>6</v>
      </c>
      <c r="D78">
        <v>1</v>
      </c>
      <c r="E78" t="s">
        <v>17968</v>
      </c>
      <c r="F78" t="s">
        <v>17967</v>
      </c>
      <c r="G78" t="s">
        <v>17950</v>
      </c>
      <c r="H78" t="s">
        <v>17969</v>
      </c>
      <c r="I78" t="s">
        <v>17992</v>
      </c>
      <c r="J78" s="2" t="s">
        <v>17949</v>
      </c>
      <c r="K78" t="s">
        <v>18064</v>
      </c>
      <c r="L78" t="s">
        <v>17955</v>
      </c>
      <c r="M78" t="s">
        <v>18136</v>
      </c>
      <c r="N78" t="s">
        <v>18049</v>
      </c>
      <c r="O78" t="s">
        <v>17951</v>
      </c>
      <c r="P78" t="s">
        <v>17948</v>
      </c>
      <c r="Q78" t="s">
        <v>17964</v>
      </c>
      <c r="R78" t="s">
        <v>17956</v>
      </c>
      <c r="S78" t="s">
        <v>17965</v>
      </c>
      <c r="T78" t="s">
        <v>18155</v>
      </c>
      <c r="U78" t="s">
        <v>17957</v>
      </c>
      <c r="V78" t="s">
        <v>18243</v>
      </c>
      <c r="W78" t="s">
        <v>17961</v>
      </c>
      <c r="X78" t="s">
        <v>18403</v>
      </c>
      <c r="Y78" t="s">
        <v>18406</v>
      </c>
      <c r="Z78" t="s">
        <v>18462</v>
      </c>
      <c r="AA78" t="s">
        <v>18487</v>
      </c>
      <c r="AB78" t="s">
        <v>18445</v>
      </c>
      <c r="AC78" t="s">
        <v>18451</v>
      </c>
    </row>
    <row r="79" spans="1:29" x14ac:dyDescent="0.35">
      <c r="A79" t="s">
        <v>17479</v>
      </c>
      <c r="B79" t="s">
        <v>17415</v>
      </c>
      <c r="C79" t="s">
        <v>6</v>
      </c>
      <c r="D79">
        <v>1</v>
      </c>
      <c r="E79" t="s">
        <v>17968</v>
      </c>
      <c r="F79" t="s">
        <v>17970</v>
      </c>
      <c r="G79" t="s">
        <v>17952</v>
      </c>
      <c r="H79" t="s">
        <v>17950</v>
      </c>
      <c r="I79" t="s">
        <v>18022</v>
      </c>
      <c r="J79" t="s">
        <v>17949</v>
      </c>
      <c r="K79" t="s">
        <v>17953</v>
      </c>
      <c r="L79" t="s">
        <v>18137</v>
      </c>
      <c r="M79" t="s">
        <v>17951</v>
      </c>
      <c r="N79" t="s">
        <v>17948</v>
      </c>
      <c r="O79" t="s">
        <v>17964</v>
      </c>
      <c r="P79" t="s">
        <v>17956</v>
      </c>
      <c r="Q79" t="s">
        <v>17965</v>
      </c>
      <c r="R79" t="s">
        <v>18117</v>
      </c>
      <c r="S79" t="s">
        <v>17954</v>
      </c>
      <c r="T79" t="s">
        <v>18169</v>
      </c>
      <c r="U79" t="s">
        <v>18165</v>
      </c>
      <c r="V79" t="s">
        <v>18363</v>
      </c>
      <c r="W79" s="2" t="s">
        <v>17957</v>
      </c>
      <c r="X79" t="s">
        <v>18404</v>
      </c>
      <c r="Y79" t="s">
        <v>18212</v>
      </c>
      <c r="Z79" t="s">
        <v>18463</v>
      </c>
      <c r="AA79" t="s">
        <v>18488</v>
      </c>
      <c r="AB79" t="s">
        <v>17958</v>
      </c>
      <c r="AC79" t="s">
        <v>17947</v>
      </c>
    </row>
    <row r="80" spans="1:29" x14ac:dyDescent="0.35">
      <c r="A80" t="s">
        <v>17417</v>
      </c>
      <c r="B80" t="s">
        <v>17415</v>
      </c>
      <c r="C80" t="s">
        <v>6</v>
      </c>
      <c r="D80">
        <v>1</v>
      </c>
      <c r="E80" t="s">
        <v>17968</v>
      </c>
      <c r="F80" t="s">
        <v>17967</v>
      </c>
      <c r="G80" t="s">
        <v>17950</v>
      </c>
      <c r="H80" t="s">
        <v>18022</v>
      </c>
      <c r="I80" t="s">
        <v>17949</v>
      </c>
      <c r="J80" t="s">
        <v>18027</v>
      </c>
      <c r="K80" t="s">
        <v>18118</v>
      </c>
      <c r="L80" t="s">
        <v>18138</v>
      </c>
      <c r="M80" t="s">
        <v>17951</v>
      </c>
      <c r="N80" t="s">
        <v>18164</v>
      </c>
      <c r="O80" t="s">
        <v>17960</v>
      </c>
      <c r="P80" t="s">
        <v>18117</v>
      </c>
      <c r="Q80" t="s">
        <v>18141</v>
      </c>
      <c r="R80" t="s">
        <v>17957</v>
      </c>
      <c r="S80" t="s">
        <v>18222</v>
      </c>
      <c r="T80" t="s">
        <v>18299</v>
      </c>
      <c r="U80" t="s">
        <v>17961</v>
      </c>
      <c r="V80" t="s">
        <v>18364</v>
      </c>
      <c r="W80" t="s">
        <v>18405</v>
      </c>
      <c r="X80" t="s">
        <v>18212</v>
      </c>
      <c r="Y80" t="s">
        <v>18464</v>
      </c>
      <c r="Z80" t="s">
        <v>18358</v>
      </c>
      <c r="AA80" t="s">
        <v>18426</v>
      </c>
      <c r="AB80" s="2" t="s">
        <v>17958</v>
      </c>
      <c r="AC80" t="s">
        <v>17947</v>
      </c>
    </row>
    <row r="81" spans="1:29" x14ac:dyDescent="0.35">
      <c r="A81" t="s">
        <v>17657</v>
      </c>
      <c r="B81" t="s">
        <v>17655</v>
      </c>
      <c r="C81" t="s">
        <v>6</v>
      </c>
      <c r="D81">
        <v>1</v>
      </c>
      <c r="E81" t="s">
        <v>17970</v>
      </c>
      <c r="F81" t="s">
        <v>17950</v>
      </c>
      <c r="G81" t="s">
        <v>17963</v>
      </c>
      <c r="H81" t="s">
        <v>17949</v>
      </c>
      <c r="I81" t="s">
        <v>18055</v>
      </c>
      <c r="J81" t="s">
        <v>17988</v>
      </c>
      <c r="K81" t="s">
        <v>17955</v>
      </c>
      <c r="L81" s="2" t="s">
        <v>17959</v>
      </c>
      <c r="M81" t="s">
        <v>18046</v>
      </c>
      <c r="N81" t="s">
        <v>17951</v>
      </c>
      <c r="O81" t="s">
        <v>17964</v>
      </c>
      <c r="P81" t="s">
        <v>17956</v>
      </c>
      <c r="Q81" t="s">
        <v>17965</v>
      </c>
      <c r="R81" t="s">
        <v>18166</v>
      </c>
      <c r="S81" t="s">
        <v>18165</v>
      </c>
      <c r="T81" t="s">
        <v>18280</v>
      </c>
      <c r="U81" t="s">
        <v>18222</v>
      </c>
      <c r="V81" t="s">
        <v>17961</v>
      </c>
      <c r="W81" t="s">
        <v>17946</v>
      </c>
      <c r="X81" t="s">
        <v>18362</v>
      </c>
      <c r="Y81" t="s">
        <v>18426</v>
      </c>
      <c r="Z81" t="s">
        <v>17958</v>
      </c>
      <c r="AA81" t="s">
        <v>18489</v>
      </c>
      <c r="AB81" t="s">
        <v>17947</v>
      </c>
      <c r="AC81" t="s">
        <v>18514</v>
      </c>
    </row>
    <row r="82" spans="1:29" x14ac:dyDescent="0.35">
      <c r="A82" t="s">
        <v>17353</v>
      </c>
      <c r="B82" t="s">
        <v>17352</v>
      </c>
      <c r="C82" t="s">
        <v>6</v>
      </c>
      <c r="D82">
        <v>1</v>
      </c>
      <c r="E82" t="s">
        <v>17952</v>
      </c>
      <c r="F82" t="s">
        <v>17950</v>
      </c>
      <c r="G82" t="s">
        <v>17969</v>
      </c>
      <c r="H82" t="s">
        <v>17963</v>
      </c>
      <c r="I82" s="2" t="s">
        <v>17949</v>
      </c>
      <c r="J82" t="s">
        <v>18046</v>
      </c>
      <c r="K82" t="s">
        <v>17964</v>
      </c>
      <c r="L82" t="s">
        <v>17956</v>
      </c>
      <c r="M82" t="s">
        <v>18034</v>
      </c>
      <c r="N82" t="s">
        <v>17965</v>
      </c>
      <c r="O82" t="s">
        <v>17954</v>
      </c>
      <c r="P82" t="s">
        <v>18184</v>
      </c>
      <c r="Q82" t="s">
        <v>18159</v>
      </c>
      <c r="R82" t="s">
        <v>18213</v>
      </c>
      <c r="S82" t="s">
        <v>18212</v>
      </c>
      <c r="T82" t="s">
        <v>18259</v>
      </c>
      <c r="U82" t="s">
        <v>18300</v>
      </c>
      <c r="V82" t="s">
        <v>18330</v>
      </c>
      <c r="W82" t="s">
        <v>18365</v>
      </c>
      <c r="X82" t="s">
        <v>18406</v>
      </c>
      <c r="Y82" t="s">
        <v>18427</v>
      </c>
      <c r="Z82" t="s">
        <v>17958</v>
      </c>
      <c r="AA82" t="s">
        <v>18445</v>
      </c>
      <c r="AB82" t="s">
        <v>18504</v>
      </c>
      <c r="AC82" t="s">
        <v>18525</v>
      </c>
    </row>
    <row r="83" spans="1:29" x14ac:dyDescent="0.35">
      <c r="A83" t="s">
        <v>17588</v>
      </c>
      <c r="B83" t="s">
        <v>17586</v>
      </c>
      <c r="C83" t="s">
        <v>6</v>
      </c>
      <c r="D83">
        <v>1</v>
      </c>
      <c r="E83" t="s">
        <v>17968</v>
      </c>
      <c r="F83" t="s">
        <v>17952</v>
      </c>
      <c r="G83" s="2" t="s">
        <v>17950</v>
      </c>
      <c r="H83" t="s">
        <v>17963</v>
      </c>
      <c r="I83" t="s">
        <v>17949</v>
      </c>
      <c r="J83" t="s">
        <v>18005</v>
      </c>
      <c r="K83" t="s">
        <v>17988</v>
      </c>
      <c r="L83" t="s">
        <v>17955</v>
      </c>
      <c r="M83" t="s">
        <v>18046</v>
      </c>
      <c r="N83" t="s">
        <v>17948</v>
      </c>
      <c r="O83" t="s">
        <v>17964</v>
      </c>
      <c r="P83" t="s">
        <v>17956</v>
      </c>
      <c r="Q83" t="s">
        <v>18034</v>
      </c>
      <c r="R83" t="s">
        <v>18100</v>
      </c>
      <c r="S83" t="s">
        <v>18244</v>
      </c>
      <c r="T83" t="s">
        <v>18281</v>
      </c>
      <c r="U83" t="s">
        <v>17962</v>
      </c>
      <c r="V83" t="s">
        <v>18222</v>
      </c>
      <c r="W83" t="s">
        <v>17961</v>
      </c>
      <c r="X83" t="s">
        <v>18264</v>
      </c>
      <c r="Y83" t="s">
        <v>18259</v>
      </c>
      <c r="Z83" t="s">
        <v>17946</v>
      </c>
      <c r="AA83" t="s">
        <v>18453</v>
      </c>
      <c r="AB83" t="s">
        <v>17958</v>
      </c>
      <c r="AC83" t="s">
        <v>18489</v>
      </c>
    </row>
    <row r="84" spans="1:29" x14ac:dyDescent="0.35">
      <c r="A84" t="s">
        <v>17410</v>
      </c>
      <c r="B84" t="s">
        <v>13952</v>
      </c>
      <c r="C84" t="s">
        <v>6</v>
      </c>
      <c r="D84">
        <v>1</v>
      </c>
      <c r="E84" t="s">
        <v>17950</v>
      </c>
      <c r="F84" t="s">
        <v>17963</v>
      </c>
      <c r="G84" t="s">
        <v>17949</v>
      </c>
      <c r="H84" t="s">
        <v>18023</v>
      </c>
      <c r="I84" t="s">
        <v>17955</v>
      </c>
      <c r="J84" t="s">
        <v>18046</v>
      </c>
      <c r="K84" t="s">
        <v>17951</v>
      </c>
      <c r="L84" t="s">
        <v>17948</v>
      </c>
      <c r="M84" t="s">
        <v>17964</v>
      </c>
      <c r="N84" t="s">
        <v>17956</v>
      </c>
      <c r="O84" t="s">
        <v>18034</v>
      </c>
      <c r="P84" t="s">
        <v>17965</v>
      </c>
      <c r="Q84" s="2" t="s">
        <v>17960</v>
      </c>
      <c r="R84" t="s">
        <v>18158</v>
      </c>
      <c r="S84" t="s">
        <v>17954</v>
      </c>
      <c r="T84" t="s">
        <v>17957</v>
      </c>
      <c r="U84" t="s">
        <v>17745</v>
      </c>
      <c r="V84" t="s">
        <v>18207</v>
      </c>
      <c r="W84" t="s">
        <v>18245</v>
      </c>
      <c r="X84" t="s">
        <v>17961</v>
      </c>
      <c r="Y84" t="s">
        <v>18424</v>
      </c>
      <c r="Z84" t="s">
        <v>18455</v>
      </c>
      <c r="AA84" t="s">
        <v>17958</v>
      </c>
      <c r="AB84" t="s">
        <v>18451</v>
      </c>
      <c r="AC84" t="s">
        <v>18526</v>
      </c>
    </row>
    <row r="85" spans="1:29" x14ac:dyDescent="0.35">
      <c r="A85" t="s">
        <v>17569</v>
      </c>
      <c r="B85" t="s">
        <v>17567</v>
      </c>
      <c r="C85" t="s">
        <v>6</v>
      </c>
      <c r="D85">
        <v>1</v>
      </c>
      <c r="E85" t="s">
        <v>17967</v>
      </c>
      <c r="F85" t="s">
        <v>17970</v>
      </c>
      <c r="G85" t="s">
        <v>17952</v>
      </c>
      <c r="H85" s="2" t="s">
        <v>17950</v>
      </c>
      <c r="I85" t="s">
        <v>17963</v>
      </c>
      <c r="J85" t="s">
        <v>17949</v>
      </c>
      <c r="K85" t="s">
        <v>17987</v>
      </c>
      <c r="L85" t="s">
        <v>17953</v>
      </c>
      <c r="M85" t="s">
        <v>17959</v>
      </c>
      <c r="N85" t="s">
        <v>18004</v>
      </c>
      <c r="O85" t="s">
        <v>18054</v>
      </c>
      <c r="P85" t="s">
        <v>17948</v>
      </c>
      <c r="Q85" t="s">
        <v>17964</v>
      </c>
      <c r="R85" t="s">
        <v>18034</v>
      </c>
      <c r="S85" t="s">
        <v>17965</v>
      </c>
      <c r="T85" t="s">
        <v>18282</v>
      </c>
      <c r="U85" t="s">
        <v>18301</v>
      </c>
      <c r="V85" t="s">
        <v>17957</v>
      </c>
      <c r="W85" t="s">
        <v>18222</v>
      </c>
      <c r="X85" t="s">
        <v>18407</v>
      </c>
      <c r="Y85" t="s">
        <v>18226</v>
      </c>
      <c r="Z85" t="s">
        <v>17961</v>
      </c>
      <c r="AA85" t="s">
        <v>17946</v>
      </c>
      <c r="AB85" t="s">
        <v>18310</v>
      </c>
      <c r="AC85" t="s">
        <v>17958</v>
      </c>
    </row>
    <row r="86" spans="1:29" x14ac:dyDescent="0.35">
      <c r="A86" t="s">
        <v>17682</v>
      </c>
      <c r="B86" t="s">
        <v>17680</v>
      </c>
      <c r="C86" t="s">
        <v>6</v>
      </c>
      <c r="D86">
        <v>1</v>
      </c>
      <c r="E86" t="s">
        <v>17967</v>
      </c>
      <c r="F86" s="2" t="s">
        <v>17950</v>
      </c>
      <c r="G86" t="s">
        <v>17949</v>
      </c>
      <c r="H86" t="s">
        <v>17995</v>
      </c>
      <c r="I86" t="s">
        <v>18024</v>
      </c>
      <c r="J86" t="s">
        <v>18056</v>
      </c>
      <c r="K86" t="s">
        <v>18091</v>
      </c>
      <c r="L86" t="s">
        <v>17948</v>
      </c>
      <c r="M86" t="s">
        <v>17964</v>
      </c>
      <c r="N86" t="s">
        <v>17956</v>
      </c>
      <c r="O86" t="s">
        <v>18107</v>
      </c>
      <c r="P86" t="s">
        <v>17965</v>
      </c>
      <c r="Q86" t="s">
        <v>17954</v>
      </c>
      <c r="R86" t="s">
        <v>17957</v>
      </c>
      <c r="S86" t="s">
        <v>18209</v>
      </c>
      <c r="T86" t="s">
        <v>17962</v>
      </c>
      <c r="U86" t="s">
        <v>18283</v>
      </c>
      <c r="V86" t="s">
        <v>18222</v>
      </c>
      <c r="W86" t="s">
        <v>18366</v>
      </c>
      <c r="X86" t="s">
        <v>17946</v>
      </c>
      <c r="Y86" t="s">
        <v>18265</v>
      </c>
      <c r="Z86" t="s">
        <v>18290</v>
      </c>
      <c r="AA86" t="s">
        <v>17958</v>
      </c>
      <c r="AB86" t="s">
        <v>18451</v>
      </c>
      <c r="AC86" t="s">
        <v>18514</v>
      </c>
    </row>
    <row r="87" spans="1:29" x14ac:dyDescent="0.35">
      <c r="A87" t="s">
        <v>41</v>
      </c>
      <c r="B87" t="s">
        <v>40</v>
      </c>
      <c r="C87" t="s">
        <v>6</v>
      </c>
      <c r="D87">
        <v>1</v>
      </c>
      <c r="E87" t="s">
        <v>17950</v>
      </c>
      <c r="F87" t="s">
        <v>17981</v>
      </c>
      <c r="G87" s="2" t="s">
        <v>17949</v>
      </c>
      <c r="H87" t="s">
        <v>17996</v>
      </c>
      <c r="I87" t="s">
        <v>18025</v>
      </c>
      <c r="J87" t="s">
        <v>18004</v>
      </c>
      <c r="K87" t="s">
        <v>17951</v>
      </c>
      <c r="L87" t="s">
        <v>17948</v>
      </c>
      <c r="M87" t="s">
        <v>17964</v>
      </c>
      <c r="N87" t="s">
        <v>18034</v>
      </c>
      <c r="O87" t="s">
        <v>17965</v>
      </c>
      <c r="P87" t="s">
        <v>17960</v>
      </c>
      <c r="Q87" t="s">
        <v>18205</v>
      </c>
      <c r="R87" t="s">
        <v>18127</v>
      </c>
      <c r="S87" t="s">
        <v>18130</v>
      </c>
      <c r="T87" t="s">
        <v>18165</v>
      </c>
      <c r="U87" t="s">
        <v>18213</v>
      </c>
      <c r="V87" t="s">
        <v>17957</v>
      </c>
      <c r="W87" t="s">
        <v>18367</v>
      </c>
      <c r="X87" t="s">
        <v>18284</v>
      </c>
      <c r="Y87" t="s">
        <v>17961</v>
      </c>
      <c r="Z87" t="s">
        <v>18338</v>
      </c>
      <c r="AA87" t="s">
        <v>18490</v>
      </c>
      <c r="AB87" t="s">
        <v>18505</v>
      </c>
      <c r="AC87" t="s">
        <v>18491</v>
      </c>
    </row>
    <row r="88" spans="1:29" x14ac:dyDescent="0.35">
      <c r="A88" t="s">
        <v>17438</v>
      </c>
      <c r="B88" t="s">
        <v>3724</v>
      </c>
      <c r="C88" t="s">
        <v>6</v>
      </c>
      <c r="D88">
        <v>1</v>
      </c>
      <c r="E88" t="s">
        <v>17968</v>
      </c>
      <c r="F88" t="s">
        <v>17967</v>
      </c>
      <c r="G88" t="s">
        <v>17970</v>
      </c>
      <c r="H88" t="s">
        <v>17952</v>
      </c>
      <c r="I88" s="2" t="s">
        <v>17950</v>
      </c>
      <c r="J88" t="s">
        <v>17963</v>
      </c>
      <c r="K88" t="s">
        <v>17949</v>
      </c>
      <c r="L88" t="s">
        <v>17955</v>
      </c>
      <c r="M88" t="s">
        <v>18092</v>
      </c>
      <c r="N88" t="s">
        <v>17964</v>
      </c>
      <c r="O88" t="s">
        <v>18129</v>
      </c>
      <c r="P88" t="s">
        <v>17965</v>
      </c>
      <c r="Q88" t="s">
        <v>18169</v>
      </c>
      <c r="R88" t="s">
        <v>18130</v>
      </c>
      <c r="S88" t="s">
        <v>17957</v>
      </c>
      <c r="T88" t="s">
        <v>18209</v>
      </c>
      <c r="U88" t="s">
        <v>18302</v>
      </c>
      <c r="V88" t="s">
        <v>17961</v>
      </c>
      <c r="W88" t="s">
        <v>17946</v>
      </c>
      <c r="X88" t="s">
        <v>18408</v>
      </c>
      <c r="Y88" t="s">
        <v>18343</v>
      </c>
      <c r="Z88" t="s">
        <v>18365</v>
      </c>
      <c r="AA88" t="s">
        <v>17958</v>
      </c>
      <c r="AB88" t="s">
        <v>18506</v>
      </c>
      <c r="AC88" t="s">
        <v>18451</v>
      </c>
    </row>
    <row r="89" spans="1:29" x14ac:dyDescent="0.35">
      <c r="A89" t="s">
        <v>17501</v>
      </c>
      <c r="B89" t="s">
        <v>4590</v>
      </c>
      <c r="C89" t="s">
        <v>6</v>
      </c>
      <c r="D89">
        <v>1</v>
      </c>
      <c r="E89" s="2" t="s">
        <v>17952</v>
      </c>
      <c r="F89" t="s">
        <v>17950</v>
      </c>
      <c r="G89" t="s">
        <v>17963</v>
      </c>
      <c r="H89" t="s">
        <v>17997</v>
      </c>
      <c r="I89" t="s">
        <v>18026</v>
      </c>
      <c r="J89" t="s">
        <v>17949</v>
      </c>
      <c r="K89" t="s">
        <v>17951</v>
      </c>
      <c r="L89" t="s">
        <v>17948</v>
      </c>
      <c r="M89" t="s">
        <v>17956</v>
      </c>
      <c r="N89" t="s">
        <v>17965</v>
      </c>
      <c r="O89" t="s">
        <v>17954</v>
      </c>
      <c r="P89" t="s">
        <v>18185</v>
      </c>
      <c r="Q89" t="s">
        <v>17957</v>
      </c>
      <c r="R89" t="s">
        <v>17962</v>
      </c>
      <c r="S89" t="s">
        <v>18253</v>
      </c>
      <c r="T89" t="s">
        <v>18222</v>
      </c>
      <c r="U89" t="s">
        <v>17745</v>
      </c>
      <c r="V89" t="s">
        <v>18331</v>
      </c>
      <c r="W89" t="s">
        <v>17946</v>
      </c>
      <c r="X89" t="s">
        <v>18381</v>
      </c>
      <c r="Y89" t="s">
        <v>17958</v>
      </c>
      <c r="Z89" t="s">
        <v>18465</v>
      </c>
      <c r="AA89" t="s">
        <v>18445</v>
      </c>
      <c r="AB89" t="s">
        <v>18507</v>
      </c>
      <c r="AC89" t="s">
        <v>17947</v>
      </c>
    </row>
    <row r="90" spans="1:29" x14ac:dyDescent="0.35">
      <c r="A90" t="s">
        <v>17440</v>
      </c>
      <c r="B90" t="s">
        <v>15781</v>
      </c>
      <c r="C90" t="s">
        <v>6</v>
      </c>
      <c r="D90">
        <v>1</v>
      </c>
      <c r="E90" t="s">
        <v>17968</v>
      </c>
      <c r="F90" t="s">
        <v>17952</v>
      </c>
      <c r="G90" t="s">
        <v>17950</v>
      </c>
      <c r="H90" t="s">
        <v>17949</v>
      </c>
      <c r="I90" t="s">
        <v>18057</v>
      </c>
      <c r="J90" t="s">
        <v>18046</v>
      </c>
      <c r="K90" t="s">
        <v>17951</v>
      </c>
      <c r="L90" t="s">
        <v>17948</v>
      </c>
      <c r="M90" t="s">
        <v>17964</v>
      </c>
      <c r="N90" t="s">
        <v>18165</v>
      </c>
      <c r="O90" t="s">
        <v>17957</v>
      </c>
      <c r="P90" t="s">
        <v>17962</v>
      </c>
      <c r="Q90" t="s">
        <v>18231</v>
      </c>
      <c r="R90" t="s">
        <v>18243</v>
      </c>
      <c r="S90" s="2" t="s">
        <v>17961</v>
      </c>
      <c r="T90" t="s">
        <v>18212</v>
      </c>
      <c r="U90" t="s">
        <v>17946</v>
      </c>
      <c r="V90" t="s">
        <v>18332</v>
      </c>
      <c r="W90" t="s">
        <v>18313</v>
      </c>
      <c r="X90" t="s">
        <v>18398</v>
      </c>
      <c r="Y90" t="s">
        <v>18414</v>
      </c>
      <c r="Z90" t="s">
        <v>18406</v>
      </c>
      <c r="AA90" t="s">
        <v>17958</v>
      </c>
      <c r="AB90" t="s">
        <v>18451</v>
      </c>
      <c r="AC90" t="s">
        <v>17947</v>
      </c>
    </row>
    <row r="91" spans="1:29" x14ac:dyDescent="0.35">
      <c r="A91" t="s">
        <v>17</v>
      </c>
      <c r="B91" t="s">
        <v>16</v>
      </c>
      <c r="C91" t="s">
        <v>6</v>
      </c>
      <c r="D91">
        <v>1</v>
      </c>
      <c r="E91" s="2" t="s">
        <v>17950</v>
      </c>
      <c r="F91" t="s">
        <v>17963</v>
      </c>
      <c r="G91" t="s">
        <v>17949</v>
      </c>
      <c r="H91" t="s">
        <v>17998</v>
      </c>
      <c r="I91" t="s">
        <v>18027</v>
      </c>
      <c r="J91" t="s">
        <v>17955</v>
      </c>
      <c r="K91" t="s">
        <v>18092</v>
      </c>
      <c r="L91" t="s">
        <v>17951</v>
      </c>
      <c r="M91" t="s">
        <v>17948</v>
      </c>
      <c r="N91" t="s">
        <v>17964</v>
      </c>
      <c r="O91" t="s">
        <v>18034</v>
      </c>
      <c r="P91" t="s">
        <v>17965</v>
      </c>
      <c r="Q91" t="s">
        <v>18163</v>
      </c>
      <c r="R91" t="s">
        <v>18130</v>
      </c>
      <c r="S91" t="s">
        <v>18165</v>
      </c>
      <c r="T91" t="s">
        <v>18263</v>
      </c>
      <c r="U91" t="s">
        <v>18182</v>
      </c>
      <c r="V91" t="s">
        <v>18243</v>
      </c>
      <c r="W91" t="s">
        <v>18222</v>
      </c>
      <c r="X91" t="s">
        <v>17961</v>
      </c>
      <c r="Y91" t="s">
        <v>18360</v>
      </c>
      <c r="Z91" t="s">
        <v>18406</v>
      </c>
      <c r="AA91" t="s">
        <v>17958</v>
      </c>
      <c r="AB91" t="s">
        <v>17947</v>
      </c>
      <c r="AC91" t="s">
        <v>18514</v>
      </c>
    </row>
    <row r="92" spans="1:29" x14ac:dyDescent="0.35">
      <c r="A92" t="s">
        <v>29</v>
      </c>
      <c r="B92" t="s">
        <v>28</v>
      </c>
      <c r="C92" t="s">
        <v>6</v>
      </c>
      <c r="D92">
        <v>1</v>
      </c>
      <c r="E92" t="s">
        <v>17952</v>
      </c>
      <c r="F92" t="s">
        <v>17950</v>
      </c>
      <c r="G92" t="s">
        <v>17980</v>
      </c>
      <c r="H92" t="s">
        <v>17949</v>
      </c>
      <c r="I92" t="s">
        <v>18058</v>
      </c>
      <c r="J92" t="s">
        <v>18093</v>
      </c>
      <c r="K92" t="s">
        <v>17948</v>
      </c>
      <c r="L92" t="s">
        <v>17964</v>
      </c>
      <c r="M92" t="s">
        <v>69</v>
      </c>
      <c r="N92" t="s">
        <v>18168</v>
      </c>
      <c r="O92" t="s">
        <v>17954</v>
      </c>
      <c r="P92" t="s">
        <v>18130</v>
      </c>
      <c r="Q92" t="s">
        <v>18175</v>
      </c>
      <c r="R92" s="2" t="s">
        <v>17957</v>
      </c>
      <c r="S92" t="s">
        <v>18209</v>
      </c>
      <c r="T92" t="s">
        <v>18283</v>
      </c>
      <c r="U92" t="s">
        <v>18303</v>
      </c>
      <c r="V92" t="s">
        <v>18333</v>
      </c>
      <c r="W92" t="s">
        <v>18335</v>
      </c>
      <c r="X92" t="s">
        <v>18310</v>
      </c>
      <c r="Y92" t="s">
        <v>18429</v>
      </c>
      <c r="Z92" t="s">
        <v>18466</v>
      </c>
      <c r="AA92" t="s">
        <v>17958</v>
      </c>
      <c r="AB92" t="s">
        <v>18485</v>
      </c>
      <c r="AC92" t="s">
        <v>18520</v>
      </c>
    </row>
    <row r="93" spans="1:29" x14ac:dyDescent="0.35">
      <c r="A93" t="s">
        <v>64</v>
      </c>
      <c r="B93" t="s">
        <v>63</v>
      </c>
      <c r="C93" t="s">
        <v>6</v>
      </c>
      <c r="D93">
        <v>1</v>
      </c>
      <c r="E93" t="s">
        <v>17952</v>
      </c>
      <c r="F93" t="s">
        <v>17950</v>
      </c>
      <c r="G93" s="2" t="s">
        <v>17949</v>
      </c>
      <c r="H93" t="s">
        <v>17951</v>
      </c>
      <c r="I93" t="s">
        <v>17948</v>
      </c>
      <c r="J93" t="s">
        <v>17964</v>
      </c>
      <c r="K93" t="s">
        <v>17956</v>
      </c>
      <c r="L93" t="s">
        <v>18119</v>
      </c>
      <c r="M93" t="s">
        <v>17965</v>
      </c>
      <c r="N93" t="s">
        <v>18155</v>
      </c>
      <c r="O93" t="s">
        <v>18169</v>
      </c>
      <c r="P93" t="s">
        <v>18130</v>
      </c>
      <c r="Q93" t="s">
        <v>18165</v>
      </c>
      <c r="R93" t="s">
        <v>18232</v>
      </c>
      <c r="S93" t="s">
        <v>18222</v>
      </c>
      <c r="T93" t="s">
        <v>18284</v>
      </c>
      <c r="U93" t="s">
        <v>18226</v>
      </c>
      <c r="V93" t="s">
        <v>17961</v>
      </c>
      <c r="W93" t="s">
        <v>18368</v>
      </c>
      <c r="X93" t="s">
        <v>18290</v>
      </c>
      <c r="Y93" t="s">
        <v>18430</v>
      </c>
      <c r="Z93" t="s">
        <v>18365</v>
      </c>
      <c r="AA93" t="s">
        <v>18426</v>
      </c>
      <c r="AB93" t="s">
        <v>18503</v>
      </c>
      <c r="AC93" t="s">
        <v>18451</v>
      </c>
    </row>
    <row r="94" spans="1:29" x14ac:dyDescent="0.35">
      <c r="A94" t="s">
        <v>17692</v>
      </c>
      <c r="B94" t="s">
        <v>17690</v>
      </c>
      <c r="C94" t="s">
        <v>6</v>
      </c>
      <c r="D94">
        <v>1</v>
      </c>
      <c r="E94">
        <v>20</v>
      </c>
      <c r="F94" t="s">
        <v>17982</v>
      </c>
      <c r="G94" t="s">
        <v>17999</v>
      </c>
      <c r="H94" s="2" t="s">
        <v>17950</v>
      </c>
      <c r="I94" t="s">
        <v>17949</v>
      </c>
      <c r="J94" t="s">
        <v>18002</v>
      </c>
      <c r="K94" t="s">
        <v>18094</v>
      </c>
      <c r="L94" t="s">
        <v>17955</v>
      </c>
      <c r="M94" t="s">
        <v>17951</v>
      </c>
      <c r="N94" t="s">
        <v>18107</v>
      </c>
      <c r="O94" t="s">
        <v>17965</v>
      </c>
      <c r="P94" t="s">
        <v>18186</v>
      </c>
      <c r="Q94" t="s">
        <v>18169</v>
      </c>
      <c r="R94" t="s">
        <v>18130</v>
      </c>
      <c r="S94" t="s">
        <v>18254</v>
      </c>
      <c r="T94" t="s">
        <v>17957</v>
      </c>
      <c r="U94" t="s">
        <v>18243</v>
      </c>
      <c r="V94" t="s">
        <v>18264</v>
      </c>
      <c r="W94" t="s">
        <v>18369</v>
      </c>
      <c r="X94" t="s">
        <v>18373</v>
      </c>
      <c r="Y94" t="s">
        <v>17946</v>
      </c>
      <c r="Z94" t="s">
        <v>18317</v>
      </c>
      <c r="AA94" t="s">
        <v>18313</v>
      </c>
      <c r="AB94" t="s">
        <v>18508</v>
      </c>
      <c r="AC94" t="s">
        <v>17947</v>
      </c>
    </row>
    <row r="95" spans="1:29" x14ac:dyDescent="0.35">
      <c r="A95" t="s">
        <v>17359</v>
      </c>
      <c r="B95" t="s">
        <v>17358</v>
      </c>
      <c r="C95" t="s">
        <v>6</v>
      </c>
      <c r="D95">
        <v>1</v>
      </c>
      <c r="E95" t="s">
        <v>17952</v>
      </c>
      <c r="F95" t="s">
        <v>17950</v>
      </c>
      <c r="G95" t="s">
        <v>18000</v>
      </c>
      <c r="H95" t="s">
        <v>17963</v>
      </c>
      <c r="I95" s="2" t="s">
        <v>17949</v>
      </c>
      <c r="J95" t="s">
        <v>17991</v>
      </c>
      <c r="K95" t="s">
        <v>17988</v>
      </c>
      <c r="L95" t="s">
        <v>17953</v>
      </c>
      <c r="M95" t="s">
        <v>17955</v>
      </c>
      <c r="N95" t="s">
        <v>18156</v>
      </c>
      <c r="O95" t="s">
        <v>17948</v>
      </c>
      <c r="P95" t="s">
        <v>17964</v>
      </c>
      <c r="Q95" t="s">
        <v>17956</v>
      </c>
      <c r="R95" t="s">
        <v>17965</v>
      </c>
      <c r="S95" t="s">
        <v>17954</v>
      </c>
      <c r="T95" t="s">
        <v>18130</v>
      </c>
      <c r="U95" t="s">
        <v>17957</v>
      </c>
      <c r="V95" t="s">
        <v>18245</v>
      </c>
      <c r="W95" t="s">
        <v>18212</v>
      </c>
      <c r="X95" t="s">
        <v>17946</v>
      </c>
      <c r="Y95" t="s">
        <v>18431</v>
      </c>
      <c r="Z95" t="s">
        <v>18350</v>
      </c>
      <c r="AA95" t="s">
        <v>18398</v>
      </c>
      <c r="AB95" t="s">
        <v>17958</v>
      </c>
      <c r="AC95" t="s">
        <v>18451</v>
      </c>
    </row>
    <row r="96" spans="1:29" x14ac:dyDescent="0.35">
      <c r="A96" t="s">
        <v>17508</v>
      </c>
      <c r="B96" t="s">
        <v>17506</v>
      </c>
      <c r="C96" t="s">
        <v>6</v>
      </c>
      <c r="D96">
        <v>1</v>
      </c>
      <c r="E96" t="s">
        <v>17968</v>
      </c>
      <c r="F96" t="s">
        <v>17950</v>
      </c>
      <c r="G96" t="s">
        <v>17963</v>
      </c>
      <c r="H96" t="s">
        <v>17949</v>
      </c>
      <c r="I96" t="s">
        <v>17988</v>
      </c>
      <c r="J96" t="s">
        <v>17953</v>
      </c>
      <c r="K96" t="s">
        <v>18120</v>
      </c>
      <c r="L96" t="s">
        <v>17951</v>
      </c>
      <c r="M96" t="s">
        <v>17948</v>
      </c>
      <c r="N96" t="s">
        <v>17964</v>
      </c>
      <c r="O96" t="s">
        <v>18034</v>
      </c>
      <c r="P96" t="s">
        <v>17954</v>
      </c>
      <c r="Q96" t="s">
        <v>18206</v>
      </c>
      <c r="R96" s="2" t="s">
        <v>17962</v>
      </c>
      <c r="S96" t="s">
        <v>18255</v>
      </c>
      <c r="T96" t="s">
        <v>18222</v>
      </c>
      <c r="U96" t="s">
        <v>17961</v>
      </c>
      <c r="V96" t="s">
        <v>17946</v>
      </c>
      <c r="W96" t="s">
        <v>18290</v>
      </c>
      <c r="X96" t="s">
        <v>18365</v>
      </c>
      <c r="Y96" t="s">
        <v>18414</v>
      </c>
      <c r="Z96" t="s">
        <v>18427</v>
      </c>
      <c r="AA96" t="s">
        <v>18457</v>
      </c>
      <c r="AB96" t="s">
        <v>17958</v>
      </c>
      <c r="AC96" t="s">
        <v>18527</v>
      </c>
    </row>
    <row r="97" spans="1:29" x14ac:dyDescent="0.35">
      <c r="A97" t="s">
        <v>17401</v>
      </c>
      <c r="B97" t="s">
        <v>17399</v>
      </c>
      <c r="C97" t="s">
        <v>6</v>
      </c>
      <c r="D97">
        <v>1</v>
      </c>
      <c r="E97" t="s">
        <v>17968</v>
      </c>
      <c r="F97" t="s">
        <v>17952</v>
      </c>
      <c r="G97" t="s">
        <v>17950</v>
      </c>
      <c r="H97" s="2" t="s">
        <v>17949</v>
      </c>
      <c r="I97" t="s">
        <v>18028</v>
      </c>
      <c r="J97" t="s">
        <v>17991</v>
      </c>
      <c r="K97" t="s">
        <v>17955</v>
      </c>
      <c r="L97" t="s">
        <v>17948</v>
      </c>
      <c r="M97" t="s">
        <v>17956</v>
      </c>
      <c r="N97" t="s">
        <v>18034</v>
      </c>
      <c r="O97" t="s">
        <v>18170</v>
      </c>
      <c r="P97" t="s">
        <v>18187</v>
      </c>
      <c r="Q97" t="s">
        <v>18206</v>
      </c>
      <c r="R97" t="s">
        <v>18224</v>
      </c>
      <c r="S97" t="s">
        <v>18255</v>
      </c>
      <c r="T97" t="s">
        <v>18285</v>
      </c>
      <c r="U97" t="s">
        <v>18304</v>
      </c>
      <c r="V97" t="s">
        <v>18245</v>
      </c>
      <c r="W97" t="s">
        <v>17961</v>
      </c>
      <c r="X97" t="s">
        <v>17946</v>
      </c>
      <c r="Y97" t="s">
        <v>18365</v>
      </c>
      <c r="Z97" t="s">
        <v>18414</v>
      </c>
      <c r="AA97" t="s">
        <v>18406</v>
      </c>
      <c r="AB97" t="s">
        <v>17958</v>
      </c>
      <c r="AC97" t="s">
        <v>18527</v>
      </c>
    </row>
    <row r="98" spans="1:29" x14ac:dyDescent="0.35">
      <c r="A98" t="s">
        <v>17427</v>
      </c>
      <c r="B98" t="s">
        <v>17425</v>
      </c>
      <c r="C98" t="s">
        <v>6</v>
      </c>
      <c r="D98">
        <v>1</v>
      </c>
      <c r="E98" t="s">
        <v>17970</v>
      </c>
      <c r="F98" s="2" t="s">
        <v>17950</v>
      </c>
      <c r="G98" t="s">
        <v>17983</v>
      </c>
      <c r="H98" t="s">
        <v>17949</v>
      </c>
      <c r="I98" t="s">
        <v>17991</v>
      </c>
      <c r="J98" t="s">
        <v>18059</v>
      </c>
      <c r="K98" t="s">
        <v>17956</v>
      </c>
      <c r="L98" t="s">
        <v>18096</v>
      </c>
      <c r="M98" t="s">
        <v>18109</v>
      </c>
      <c r="N98" t="s">
        <v>18130</v>
      </c>
      <c r="O98" t="s">
        <v>17957</v>
      </c>
      <c r="P98" t="s">
        <v>18188</v>
      </c>
      <c r="Q98" t="s">
        <v>18207</v>
      </c>
      <c r="R98" t="s">
        <v>18227</v>
      </c>
      <c r="S98" t="s">
        <v>18256</v>
      </c>
      <c r="T98" t="s">
        <v>17961</v>
      </c>
      <c r="U98" t="s">
        <v>18212</v>
      </c>
      <c r="V98" t="s">
        <v>17946</v>
      </c>
      <c r="W98" t="s">
        <v>18300</v>
      </c>
      <c r="X98" t="s">
        <v>18350</v>
      </c>
      <c r="Y98" t="s">
        <v>18313</v>
      </c>
      <c r="Z98" t="s">
        <v>18414</v>
      </c>
      <c r="AA98" t="s">
        <v>17958</v>
      </c>
      <c r="AB98" t="s">
        <v>18504</v>
      </c>
      <c r="AC98" t="s">
        <v>18521</v>
      </c>
    </row>
    <row r="99" spans="1:29" x14ac:dyDescent="0.35">
      <c r="A99" t="s">
        <v>17628</v>
      </c>
      <c r="B99" t="s">
        <v>17626</v>
      </c>
      <c r="C99" t="s">
        <v>6</v>
      </c>
      <c r="D99">
        <v>1</v>
      </c>
      <c r="E99" t="s">
        <v>17970</v>
      </c>
      <c r="F99" s="2" t="s">
        <v>17950</v>
      </c>
      <c r="G99" t="s">
        <v>17949</v>
      </c>
      <c r="H99" t="s">
        <v>17996</v>
      </c>
      <c r="I99" t="s">
        <v>17953</v>
      </c>
      <c r="J99" t="s">
        <v>17951</v>
      </c>
      <c r="K99" t="s">
        <v>17948</v>
      </c>
      <c r="L99" t="s">
        <v>18121</v>
      </c>
      <c r="M99" t="s">
        <v>17964</v>
      </c>
      <c r="N99" t="s">
        <v>17956</v>
      </c>
      <c r="O99" t="s">
        <v>18129</v>
      </c>
      <c r="P99" t="s">
        <v>18119</v>
      </c>
      <c r="Q99" t="s">
        <v>18174</v>
      </c>
      <c r="R99" t="s">
        <v>17965</v>
      </c>
      <c r="S99" t="s">
        <v>18100</v>
      </c>
      <c r="T99" t="s">
        <v>17957</v>
      </c>
      <c r="U99" t="s">
        <v>18305</v>
      </c>
      <c r="V99" t="s">
        <v>18222</v>
      </c>
      <c r="W99" t="s">
        <v>18370</v>
      </c>
      <c r="X99" t="s">
        <v>17961</v>
      </c>
      <c r="Y99" t="s">
        <v>18432</v>
      </c>
      <c r="Z99" t="s">
        <v>18406</v>
      </c>
      <c r="AA99" t="s">
        <v>17958</v>
      </c>
      <c r="AB99" t="s">
        <v>18503</v>
      </c>
      <c r="AC99" t="s">
        <v>18451</v>
      </c>
    </row>
    <row r="100" spans="1:29" x14ac:dyDescent="0.35">
      <c r="A100" t="s">
        <v>17343</v>
      </c>
      <c r="B100" t="s">
        <v>14737</v>
      </c>
      <c r="C100" t="s">
        <v>6</v>
      </c>
      <c r="D100">
        <v>1</v>
      </c>
      <c r="E100" t="s">
        <v>17952</v>
      </c>
      <c r="F100" t="s">
        <v>17950</v>
      </c>
      <c r="G100" t="s">
        <v>18001</v>
      </c>
      <c r="H100" t="s">
        <v>17963</v>
      </c>
      <c r="I100" t="s">
        <v>18060</v>
      </c>
      <c r="J100" t="s">
        <v>17949</v>
      </c>
      <c r="K100" t="s">
        <v>17959</v>
      </c>
      <c r="L100" t="s">
        <v>17948</v>
      </c>
      <c r="M100" t="s">
        <v>17964</v>
      </c>
      <c r="N100" t="s">
        <v>18106</v>
      </c>
      <c r="O100" t="s">
        <v>17965</v>
      </c>
      <c r="P100" t="s">
        <v>17960</v>
      </c>
      <c r="Q100" t="s">
        <v>18100</v>
      </c>
      <c r="R100" t="s">
        <v>18117</v>
      </c>
      <c r="S100" t="s">
        <v>17954</v>
      </c>
      <c r="T100" t="s">
        <v>17957</v>
      </c>
      <c r="U100" t="s">
        <v>17962</v>
      </c>
      <c r="V100" t="s">
        <v>18211</v>
      </c>
      <c r="W100" t="s">
        <v>18265</v>
      </c>
      <c r="X100" t="s">
        <v>18294</v>
      </c>
      <c r="Y100" t="s">
        <v>18467</v>
      </c>
      <c r="Z100" t="s">
        <v>18365</v>
      </c>
      <c r="AA100" s="2" t="s">
        <v>17958</v>
      </c>
      <c r="AB100" t="s">
        <v>18503</v>
      </c>
      <c r="AC100" t="s">
        <v>17947</v>
      </c>
    </row>
    <row r="101" spans="1:29" x14ac:dyDescent="0.35">
      <c r="A101" t="s">
        <v>17676</v>
      </c>
      <c r="B101" t="s">
        <v>7251</v>
      </c>
      <c r="C101" t="s">
        <v>6</v>
      </c>
      <c r="D101">
        <v>1</v>
      </c>
      <c r="E101" t="s">
        <v>17970</v>
      </c>
      <c r="F101" t="s">
        <v>17952</v>
      </c>
      <c r="G101" t="s">
        <v>17950</v>
      </c>
      <c r="H101" t="s">
        <v>17963</v>
      </c>
      <c r="I101" s="2" t="s">
        <v>17949</v>
      </c>
      <c r="J101" t="s">
        <v>18002</v>
      </c>
      <c r="K101" t="s">
        <v>18095</v>
      </c>
      <c r="L101" t="s">
        <v>18122</v>
      </c>
      <c r="M101" t="s">
        <v>17991</v>
      </c>
      <c r="N101" t="s">
        <v>17988</v>
      </c>
      <c r="O101" t="s">
        <v>17955</v>
      </c>
      <c r="P101" t="s">
        <v>17951</v>
      </c>
      <c r="Q101" t="s">
        <v>17948</v>
      </c>
      <c r="R101" t="s">
        <v>17965</v>
      </c>
      <c r="S101" t="s">
        <v>18164</v>
      </c>
      <c r="T101" t="s">
        <v>18196</v>
      </c>
      <c r="U101" t="s">
        <v>18306</v>
      </c>
      <c r="V101" t="s">
        <v>18222</v>
      </c>
      <c r="W101" t="s">
        <v>17961</v>
      </c>
      <c r="X101" t="s">
        <v>18409</v>
      </c>
      <c r="Y101" t="s">
        <v>18433</v>
      </c>
      <c r="Z101" t="s">
        <v>18431</v>
      </c>
      <c r="AA101" t="s">
        <v>17958</v>
      </c>
      <c r="AB101" t="s">
        <v>17947</v>
      </c>
      <c r="AC101" t="s">
        <v>18504</v>
      </c>
    </row>
    <row r="102" spans="1:29" x14ac:dyDescent="0.35">
      <c r="A102" t="s">
        <v>17639</v>
      </c>
      <c r="B102" t="s">
        <v>17637</v>
      </c>
      <c r="C102" t="s">
        <v>6</v>
      </c>
      <c r="D102">
        <v>1</v>
      </c>
      <c r="E102" t="s">
        <v>17970</v>
      </c>
      <c r="F102" t="s">
        <v>17952</v>
      </c>
      <c r="G102" s="2" t="s">
        <v>17950</v>
      </c>
      <c r="H102" t="s">
        <v>17963</v>
      </c>
      <c r="I102" t="s">
        <v>17949</v>
      </c>
      <c r="J102" t="s">
        <v>18061</v>
      </c>
      <c r="K102" t="s">
        <v>17953</v>
      </c>
      <c r="L102" t="s">
        <v>17955</v>
      </c>
      <c r="M102" t="s">
        <v>17948</v>
      </c>
      <c r="N102" t="s">
        <v>17964</v>
      </c>
      <c r="O102" t="s">
        <v>17956</v>
      </c>
      <c r="P102" t="s">
        <v>17965</v>
      </c>
      <c r="Q102" t="s">
        <v>18208</v>
      </c>
      <c r="R102" t="s">
        <v>17954</v>
      </c>
      <c r="S102" t="s">
        <v>18173</v>
      </c>
      <c r="T102" t="s">
        <v>18286</v>
      </c>
      <c r="U102" t="s">
        <v>17957</v>
      </c>
      <c r="V102" t="s">
        <v>18192</v>
      </c>
      <c r="W102" t="s">
        <v>18371</v>
      </c>
      <c r="X102" t="s">
        <v>17946</v>
      </c>
      <c r="Y102" t="s">
        <v>18398</v>
      </c>
      <c r="Z102" t="s">
        <v>18365</v>
      </c>
      <c r="AA102" t="s">
        <v>17958</v>
      </c>
      <c r="AB102" t="s">
        <v>18503</v>
      </c>
      <c r="AC102" t="s">
        <v>18451</v>
      </c>
    </row>
    <row r="103" spans="1:29" x14ac:dyDescent="0.35">
      <c r="A103" t="s">
        <v>17720</v>
      </c>
      <c r="B103" t="s">
        <v>17718</v>
      </c>
      <c r="C103" t="s">
        <v>6</v>
      </c>
      <c r="D103">
        <v>1</v>
      </c>
      <c r="E103" t="s">
        <v>17967</v>
      </c>
      <c r="F103" t="s">
        <v>17952</v>
      </c>
      <c r="G103" t="s">
        <v>17950</v>
      </c>
      <c r="H103" s="2" t="s">
        <v>17963</v>
      </c>
      <c r="I103" t="s">
        <v>17949</v>
      </c>
      <c r="J103" t="s">
        <v>18062</v>
      </c>
      <c r="K103" t="s">
        <v>18057</v>
      </c>
      <c r="L103" t="s">
        <v>17955</v>
      </c>
      <c r="M103" t="s">
        <v>18139</v>
      </c>
      <c r="N103" t="s">
        <v>18106</v>
      </c>
      <c r="O103" t="s">
        <v>17965</v>
      </c>
      <c r="P103" t="s">
        <v>17954</v>
      </c>
      <c r="Q103" t="s">
        <v>18130</v>
      </c>
      <c r="R103" t="s">
        <v>18197</v>
      </c>
      <c r="S103" t="s">
        <v>17957</v>
      </c>
      <c r="T103" t="s">
        <v>18193</v>
      </c>
      <c r="U103" t="s">
        <v>17961</v>
      </c>
      <c r="V103" t="s">
        <v>18212</v>
      </c>
      <c r="W103" t="s">
        <v>18372</v>
      </c>
      <c r="X103" t="s">
        <v>18369</v>
      </c>
      <c r="Y103" t="s">
        <v>17946</v>
      </c>
      <c r="Z103" t="s">
        <v>18406</v>
      </c>
      <c r="AA103" t="s">
        <v>18427</v>
      </c>
      <c r="AB103" t="s">
        <v>18509</v>
      </c>
      <c r="AC103" t="s">
        <v>17947</v>
      </c>
    </row>
    <row r="104" spans="1:29" x14ac:dyDescent="0.35">
      <c r="A104" t="s">
        <v>17617</v>
      </c>
      <c r="B104" t="s">
        <v>14874</v>
      </c>
      <c r="C104" t="s">
        <v>6</v>
      </c>
      <c r="D104">
        <v>1</v>
      </c>
      <c r="E104" t="s">
        <v>17967</v>
      </c>
      <c r="F104" t="s">
        <v>17950</v>
      </c>
      <c r="G104" t="s">
        <v>17969</v>
      </c>
      <c r="H104" t="s">
        <v>17963</v>
      </c>
      <c r="I104" t="s">
        <v>17993</v>
      </c>
      <c r="J104" t="s">
        <v>17949</v>
      </c>
      <c r="K104" t="s">
        <v>17988</v>
      </c>
      <c r="L104" t="s">
        <v>18054</v>
      </c>
      <c r="M104" t="s">
        <v>17951</v>
      </c>
      <c r="N104" t="s">
        <v>17948</v>
      </c>
      <c r="O104" t="s">
        <v>17956</v>
      </c>
      <c r="P104" t="s">
        <v>18034</v>
      </c>
      <c r="Q104" t="s">
        <v>17965</v>
      </c>
      <c r="R104" t="s">
        <v>17960</v>
      </c>
      <c r="S104" t="s">
        <v>18100</v>
      </c>
      <c r="T104" t="s">
        <v>18244</v>
      </c>
      <c r="U104" t="s">
        <v>18159</v>
      </c>
      <c r="V104" t="s">
        <v>17957</v>
      </c>
      <c r="W104" t="s">
        <v>17961</v>
      </c>
      <c r="X104" t="s">
        <v>18212</v>
      </c>
      <c r="Y104" t="s">
        <v>18420</v>
      </c>
      <c r="Z104" t="s">
        <v>18365</v>
      </c>
      <c r="AA104" s="2" t="s">
        <v>17958</v>
      </c>
      <c r="AB104" t="s">
        <v>18445</v>
      </c>
      <c r="AC104" t="s">
        <v>18504</v>
      </c>
    </row>
    <row r="105" spans="1:29" x14ac:dyDescent="0.35">
      <c r="A105" t="s">
        <v>17461</v>
      </c>
      <c r="B105" t="s">
        <v>17459</v>
      </c>
      <c r="C105" t="s">
        <v>6</v>
      </c>
      <c r="D105">
        <v>1</v>
      </c>
      <c r="E105" t="s">
        <v>17968</v>
      </c>
      <c r="F105" t="s">
        <v>17952</v>
      </c>
      <c r="G105" t="s">
        <v>17950</v>
      </c>
      <c r="H105" t="s">
        <v>17949</v>
      </c>
      <c r="I105" t="s">
        <v>17996</v>
      </c>
      <c r="J105" t="s">
        <v>17990</v>
      </c>
      <c r="K105" t="s">
        <v>17953</v>
      </c>
      <c r="L105" t="s">
        <v>17951</v>
      </c>
      <c r="M105" t="s">
        <v>17948</v>
      </c>
      <c r="N105" t="s">
        <v>17964</v>
      </c>
      <c r="O105" t="s">
        <v>17956</v>
      </c>
      <c r="P105" t="s">
        <v>17965</v>
      </c>
      <c r="Q105" t="s">
        <v>18223</v>
      </c>
      <c r="R105" t="s">
        <v>18201</v>
      </c>
      <c r="S105" t="s">
        <v>18246</v>
      </c>
      <c r="T105" t="s">
        <v>17962</v>
      </c>
      <c r="U105" t="s">
        <v>18222</v>
      </c>
      <c r="V105" t="s">
        <v>17961</v>
      </c>
      <c r="W105" t="s">
        <v>18340</v>
      </c>
      <c r="X105" t="s">
        <v>18309</v>
      </c>
      <c r="Y105" t="s">
        <v>18468</v>
      </c>
      <c r="Z105" t="s">
        <v>18313</v>
      </c>
      <c r="AA105" t="s">
        <v>18406</v>
      </c>
      <c r="AB105" s="2" t="s">
        <v>17958</v>
      </c>
      <c r="AC105" t="s">
        <v>18526</v>
      </c>
    </row>
    <row r="106" spans="1:29" x14ac:dyDescent="0.35">
      <c r="A106" t="s">
        <v>17389</v>
      </c>
      <c r="B106" t="s">
        <v>17388</v>
      </c>
      <c r="C106" t="s">
        <v>6</v>
      </c>
      <c r="D106">
        <v>1</v>
      </c>
      <c r="E106" t="s">
        <v>17967</v>
      </c>
      <c r="F106" t="s">
        <v>17952</v>
      </c>
      <c r="G106" t="s">
        <v>17950</v>
      </c>
      <c r="H106" s="2" t="s">
        <v>17949</v>
      </c>
      <c r="I106" t="s">
        <v>18029</v>
      </c>
      <c r="J106" t="s">
        <v>18063</v>
      </c>
      <c r="K106" t="s">
        <v>17953</v>
      </c>
      <c r="L106" t="s">
        <v>17955</v>
      </c>
      <c r="M106" t="s">
        <v>18046</v>
      </c>
      <c r="N106" t="s">
        <v>17948</v>
      </c>
      <c r="O106" t="s">
        <v>18171</v>
      </c>
      <c r="P106" t="s">
        <v>17965</v>
      </c>
      <c r="Q106" t="s">
        <v>18158</v>
      </c>
      <c r="R106" t="s">
        <v>18117</v>
      </c>
      <c r="S106" t="s">
        <v>18230</v>
      </c>
      <c r="T106" t="s">
        <v>18258</v>
      </c>
      <c r="U106" t="s">
        <v>18243</v>
      </c>
      <c r="V106" t="s">
        <v>17961</v>
      </c>
      <c r="W106" t="s">
        <v>18373</v>
      </c>
      <c r="X106" t="s">
        <v>17946</v>
      </c>
      <c r="Y106" t="s">
        <v>18434</v>
      </c>
      <c r="Z106" t="s">
        <v>18469</v>
      </c>
      <c r="AA106" t="s">
        <v>18343</v>
      </c>
      <c r="AB106" t="s">
        <v>17958</v>
      </c>
      <c r="AC106" t="s">
        <v>18509</v>
      </c>
    </row>
    <row r="107" spans="1:29" x14ac:dyDescent="0.35">
      <c r="A107" t="s">
        <v>17374</v>
      </c>
      <c r="B107" t="s">
        <v>17372</v>
      </c>
      <c r="C107" t="s">
        <v>6</v>
      </c>
      <c r="D107">
        <v>1</v>
      </c>
      <c r="E107" t="s">
        <v>17950</v>
      </c>
      <c r="F107" t="s">
        <v>17973</v>
      </c>
      <c r="G107" t="s">
        <v>17963</v>
      </c>
      <c r="H107" s="2" t="s">
        <v>17949</v>
      </c>
      <c r="I107" t="s">
        <v>18030</v>
      </c>
      <c r="J107" t="s">
        <v>18064</v>
      </c>
      <c r="K107" t="s">
        <v>17955</v>
      </c>
      <c r="L107" t="s">
        <v>17948</v>
      </c>
      <c r="M107" t="s">
        <v>17964</v>
      </c>
      <c r="N107" t="s">
        <v>17956</v>
      </c>
      <c r="O107" t="s">
        <v>18034</v>
      </c>
      <c r="P107" t="s">
        <v>18100</v>
      </c>
      <c r="Q107" t="s">
        <v>17954</v>
      </c>
      <c r="R107" t="s">
        <v>18169</v>
      </c>
      <c r="S107" t="s">
        <v>18159</v>
      </c>
      <c r="T107" t="s">
        <v>17946</v>
      </c>
      <c r="U107" t="s">
        <v>18307</v>
      </c>
      <c r="V107" t="s">
        <v>18334</v>
      </c>
      <c r="W107" t="s">
        <v>18374</v>
      </c>
      <c r="X107" t="s">
        <v>18358</v>
      </c>
      <c r="Y107" t="s">
        <v>18343</v>
      </c>
      <c r="Z107" t="s">
        <v>18470</v>
      </c>
      <c r="AA107" t="s">
        <v>17958</v>
      </c>
      <c r="AB107" t="s">
        <v>18510</v>
      </c>
      <c r="AC107" t="s">
        <v>17947</v>
      </c>
    </row>
    <row r="108" spans="1:29" x14ac:dyDescent="0.35">
      <c r="A108" t="s">
        <v>17696</v>
      </c>
      <c r="B108" t="s">
        <v>17694</v>
      </c>
      <c r="C108" t="s">
        <v>6</v>
      </c>
      <c r="D108">
        <v>1</v>
      </c>
      <c r="E108" t="s">
        <v>17952</v>
      </c>
      <c r="F108" s="2" t="s">
        <v>17950</v>
      </c>
      <c r="G108" t="s">
        <v>17949</v>
      </c>
      <c r="H108" t="s">
        <v>17955</v>
      </c>
      <c r="I108" t="s">
        <v>18017</v>
      </c>
      <c r="J108" t="s">
        <v>17948</v>
      </c>
      <c r="K108" t="s">
        <v>17964</v>
      </c>
      <c r="L108" t="s">
        <v>17956</v>
      </c>
      <c r="M108" t="s">
        <v>18034</v>
      </c>
      <c r="N108" t="s">
        <v>17965</v>
      </c>
      <c r="O108" t="s">
        <v>18158</v>
      </c>
      <c r="P108" t="s">
        <v>17954</v>
      </c>
      <c r="Q108" t="s">
        <v>18141</v>
      </c>
      <c r="R108" t="s">
        <v>18147</v>
      </c>
      <c r="S108" t="s">
        <v>18257</v>
      </c>
      <c r="T108" t="s">
        <v>17957</v>
      </c>
      <c r="U108" t="s">
        <v>18222</v>
      </c>
      <c r="V108" t="s">
        <v>18279</v>
      </c>
      <c r="W108" t="s">
        <v>17961</v>
      </c>
      <c r="X108" t="s">
        <v>18355</v>
      </c>
      <c r="Y108" t="s">
        <v>18358</v>
      </c>
      <c r="Z108" t="s">
        <v>18365</v>
      </c>
      <c r="AA108" t="s">
        <v>18426</v>
      </c>
      <c r="AB108" t="s">
        <v>18455</v>
      </c>
      <c r="AC108" t="s">
        <v>17958</v>
      </c>
    </row>
    <row r="109" spans="1:29" x14ac:dyDescent="0.35">
      <c r="A109" t="s">
        <v>17398</v>
      </c>
      <c r="B109" t="s">
        <v>17397</v>
      </c>
      <c r="C109" t="s">
        <v>6</v>
      </c>
      <c r="D109">
        <v>1</v>
      </c>
      <c r="E109" t="s">
        <v>17968</v>
      </c>
      <c r="F109" t="s">
        <v>17967</v>
      </c>
      <c r="G109" s="2" t="s">
        <v>17950</v>
      </c>
      <c r="H109" t="s">
        <v>17963</v>
      </c>
      <c r="I109" t="s">
        <v>17949</v>
      </c>
      <c r="J109" t="s">
        <v>17955</v>
      </c>
      <c r="K109" t="s">
        <v>18054</v>
      </c>
      <c r="L109" t="s">
        <v>17951</v>
      </c>
      <c r="M109" t="s">
        <v>17948</v>
      </c>
      <c r="N109" t="s">
        <v>17964</v>
      </c>
      <c r="O109" t="s">
        <v>18129</v>
      </c>
      <c r="P109" t="s">
        <v>18034</v>
      </c>
      <c r="Q109" t="s">
        <v>18130</v>
      </c>
      <c r="R109" t="s">
        <v>18165</v>
      </c>
      <c r="S109" t="s">
        <v>18159</v>
      </c>
      <c r="T109" t="s">
        <v>18243</v>
      </c>
      <c r="U109" t="s">
        <v>17961</v>
      </c>
      <c r="V109" t="s">
        <v>18264</v>
      </c>
      <c r="W109" t="s">
        <v>17946</v>
      </c>
      <c r="X109" t="s">
        <v>18300</v>
      </c>
      <c r="Y109" t="s">
        <v>18435</v>
      </c>
      <c r="Z109" t="s">
        <v>18350</v>
      </c>
      <c r="AA109" t="s">
        <v>18406</v>
      </c>
      <c r="AB109" t="s">
        <v>18445</v>
      </c>
      <c r="AC109" t="s">
        <v>18489</v>
      </c>
    </row>
    <row r="110" spans="1:29" x14ac:dyDescent="0.35">
      <c r="A110" t="s">
        <v>35</v>
      </c>
      <c r="B110" t="s">
        <v>34</v>
      </c>
      <c r="C110" t="s">
        <v>6</v>
      </c>
      <c r="D110">
        <v>1</v>
      </c>
      <c r="E110" t="s">
        <v>17952</v>
      </c>
      <c r="F110" t="s">
        <v>17950</v>
      </c>
      <c r="G110" t="s">
        <v>17963</v>
      </c>
      <c r="H110" s="2" t="s">
        <v>17949</v>
      </c>
      <c r="I110" t="s">
        <v>17955</v>
      </c>
      <c r="J110" t="s">
        <v>18065</v>
      </c>
      <c r="K110" t="s">
        <v>18046</v>
      </c>
      <c r="L110" t="s">
        <v>17951</v>
      </c>
      <c r="M110" t="s">
        <v>17948</v>
      </c>
      <c r="N110" t="s">
        <v>17956</v>
      </c>
      <c r="O110" t="s">
        <v>18172</v>
      </c>
      <c r="P110" t="s">
        <v>18117</v>
      </c>
      <c r="Q110" t="s">
        <v>18141</v>
      </c>
      <c r="R110" t="s">
        <v>17957</v>
      </c>
      <c r="S110" t="s">
        <v>18243</v>
      </c>
      <c r="T110" t="s">
        <v>18222</v>
      </c>
      <c r="U110" t="s">
        <v>18202</v>
      </c>
      <c r="V110" t="s">
        <v>18284</v>
      </c>
      <c r="W110" t="s">
        <v>18279</v>
      </c>
      <c r="X110" t="s">
        <v>18312</v>
      </c>
      <c r="Y110" t="s">
        <v>18436</v>
      </c>
      <c r="Z110" t="s">
        <v>17961</v>
      </c>
      <c r="AA110" t="s">
        <v>18355</v>
      </c>
      <c r="AB110" t="s">
        <v>18511</v>
      </c>
      <c r="AC110" t="s">
        <v>17947</v>
      </c>
    </row>
    <row r="111" spans="1:29" x14ac:dyDescent="0.35">
      <c r="A111" t="s">
        <v>47</v>
      </c>
      <c r="B111" t="s">
        <v>46</v>
      </c>
      <c r="C111" t="s">
        <v>6</v>
      </c>
      <c r="D111">
        <v>1</v>
      </c>
      <c r="E111" t="s">
        <v>17967</v>
      </c>
      <c r="F111" t="s">
        <v>17950</v>
      </c>
      <c r="G111" t="s">
        <v>17963</v>
      </c>
      <c r="H111" s="2" t="s">
        <v>17949</v>
      </c>
      <c r="I111" t="s">
        <v>17991</v>
      </c>
      <c r="J111" t="s">
        <v>17955</v>
      </c>
      <c r="K111" t="s">
        <v>18054</v>
      </c>
      <c r="L111" t="s">
        <v>17948</v>
      </c>
      <c r="M111" t="s">
        <v>17964</v>
      </c>
      <c r="N111" t="s">
        <v>17956</v>
      </c>
      <c r="O111" t="s">
        <v>18166</v>
      </c>
      <c r="P111" t="s">
        <v>17954</v>
      </c>
      <c r="Q111" t="s">
        <v>17957</v>
      </c>
      <c r="R111" t="s">
        <v>18209</v>
      </c>
      <c r="S111" t="s">
        <v>18222</v>
      </c>
      <c r="T111" t="s">
        <v>18279</v>
      </c>
      <c r="U111" t="s">
        <v>17961</v>
      </c>
      <c r="V111" t="s">
        <v>18335</v>
      </c>
      <c r="W111" t="s">
        <v>18365</v>
      </c>
      <c r="X111" t="s">
        <v>18406</v>
      </c>
      <c r="Y111" t="s">
        <v>18437</v>
      </c>
      <c r="Z111" t="s">
        <v>17958</v>
      </c>
      <c r="AA111" t="s">
        <v>18473</v>
      </c>
      <c r="AB111" t="s">
        <v>17947</v>
      </c>
      <c r="AC111" t="s">
        <v>18525</v>
      </c>
    </row>
    <row r="112" spans="1:29" x14ac:dyDescent="0.35">
      <c r="A112" t="s">
        <v>17710</v>
      </c>
      <c r="B112" t="s">
        <v>11381</v>
      </c>
      <c r="C112" t="s">
        <v>6</v>
      </c>
      <c r="D112">
        <v>1</v>
      </c>
      <c r="E112" t="s">
        <v>17967</v>
      </c>
      <c r="F112" s="2" t="s">
        <v>17950</v>
      </c>
      <c r="G112" t="s">
        <v>17949</v>
      </c>
      <c r="H112" t="s">
        <v>18002</v>
      </c>
      <c r="I112" t="s">
        <v>17955</v>
      </c>
      <c r="J112" t="s">
        <v>18066</v>
      </c>
      <c r="K112" t="s">
        <v>18096</v>
      </c>
      <c r="L112" t="s">
        <v>17960</v>
      </c>
      <c r="M112" t="s">
        <v>18100</v>
      </c>
      <c r="N112" t="s">
        <v>18130</v>
      </c>
      <c r="O112" t="s">
        <v>18173</v>
      </c>
      <c r="P112" t="s">
        <v>17957</v>
      </c>
      <c r="Q112" t="s">
        <v>18209</v>
      </c>
      <c r="R112" t="s">
        <v>17962</v>
      </c>
      <c r="S112" t="s">
        <v>18258</v>
      </c>
      <c r="T112" t="s">
        <v>18243</v>
      </c>
      <c r="U112" t="s">
        <v>18289</v>
      </c>
      <c r="V112" t="s">
        <v>18222</v>
      </c>
      <c r="W112" t="s">
        <v>18312</v>
      </c>
      <c r="X112" t="s">
        <v>17961</v>
      </c>
      <c r="Y112" t="s">
        <v>17946</v>
      </c>
      <c r="Z112" t="s">
        <v>18362</v>
      </c>
      <c r="AA112" t="s">
        <v>18421</v>
      </c>
      <c r="AB112" t="s">
        <v>17958</v>
      </c>
      <c r="AC112" t="s">
        <v>18445</v>
      </c>
    </row>
    <row r="113" spans="1:29" x14ac:dyDescent="0.35">
      <c r="A113" t="s">
        <v>17605</v>
      </c>
      <c r="B113" t="s">
        <v>6557</v>
      </c>
      <c r="C113" t="s">
        <v>6</v>
      </c>
      <c r="D113">
        <v>1</v>
      </c>
      <c r="E113" t="s">
        <v>17968</v>
      </c>
      <c r="F113" t="s">
        <v>17967</v>
      </c>
      <c r="G113" t="s">
        <v>17952</v>
      </c>
      <c r="H113" t="s">
        <v>17950</v>
      </c>
      <c r="I113" t="s">
        <v>17979</v>
      </c>
      <c r="J113" s="2" t="s">
        <v>17963</v>
      </c>
      <c r="K113" t="s">
        <v>17949</v>
      </c>
      <c r="L113" t="s">
        <v>17953</v>
      </c>
      <c r="M113" t="s">
        <v>17955</v>
      </c>
      <c r="N113" t="s">
        <v>18114</v>
      </c>
      <c r="O113" t="s">
        <v>17948</v>
      </c>
      <c r="P113" t="s">
        <v>17964</v>
      </c>
      <c r="Q113" t="s">
        <v>18034</v>
      </c>
      <c r="R113" t="s">
        <v>17960</v>
      </c>
      <c r="S113" t="s">
        <v>18109</v>
      </c>
      <c r="T113" t="s">
        <v>18169</v>
      </c>
      <c r="U113" t="s">
        <v>18308</v>
      </c>
      <c r="V113" t="s">
        <v>18222</v>
      </c>
      <c r="W113" t="s">
        <v>18375</v>
      </c>
      <c r="X113" t="s">
        <v>17961</v>
      </c>
      <c r="Y113" t="s">
        <v>18310</v>
      </c>
      <c r="Z113" t="s">
        <v>18313</v>
      </c>
      <c r="AA113" t="s">
        <v>17958</v>
      </c>
      <c r="AB113" t="s">
        <v>18512</v>
      </c>
      <c r="AC113" t="s">
        <v>17947</v>
      </c>
    </row>
    <row r="114" spans="1:29" x14ac:dyDescent="0.35">
      <c r="A114" t="s">
        <v>17457</v>
      </c>
      <c r="B114" t="s">
        <v>17455</v>
      </c>
      <c r="C114" t="s">
        <v>6</v>
      </c>
      <c r="D114">
        <v>1</v>
      </c>
      <c r="E114" t="s">
        <v>17968</v>
      </c>
      <c r="F114" s="2" t="s">
        <v>17950</v>
      </c>
      <c r="G114" t="s">
        <v>17963</v>
      </c>
      <c r="H114" t="s">
        <v>17949</v>
      </c>
      <c r="I114" t="s">
        <v>17996</v>
      </c>
      <c r="J114" t="s">
        <v>17955</v>
      </c>
      <c r="K114" t="s">
        <v>17948</v>
      </c>
      <c r="L114" t="s">
        <v>18034</v>
      </c>
      <c r="M114" t="s">
        <v>18140</v>
      </c>
      <c r="N114" t="s">
        <v>18117</v>
      </c>
      <c r="O114" t="s">
        <v>18165</v>
      </c>
      <c r="P114" t="s">
        <v>18189</v>
      </c>
      <c r="Q114" t="s">
        <v>18159</v>
      </c>
      <c r="R114" t="s">
        <v>18213</v>
      </c>
      <c r="S114" t="s">
        <v>18259</v>
      </c>
      <c r="T114" t="s">
        <v>17946</v>
      </c>
      <c r="U114" t="s">
        <v>18309</v>
      </c>
      <c r="V114" t="s">
        <v>18336</v>
      </c>
      <c r="W114" t="s">
        <v>18350</v>
      </c>
      <c r="X114" t="s">
        <v>18365</v>
      </c>
      <c r="Y114" t="s">
        <v>18427</v>
      </c>
      <c r="Z114" t="s">
        <v>18455</v>
      </c>
      <c r="AA114" t="s">
        <v>17958</v>
      </c>
      <c r="AB114" t="s">
        <v>18445</v>
      </c>
      <c r="AC114" t="s">
        <v>18451</v>
      </c>
    </row>
    <row r="115" spans="1:29" x14ac:dyDescent="0.35">
      <c r="A115" t="s">
        <v>17290</v>
      </c>
      <c r="B115" t="s">
        <v>17288</v>
      </c>
      <c r="C115" t="s">
        <v>6</v>
      </c>
      <c r="D115">
        <v>1</v>
      </c>
      <c r="E115" t="s">
        <v>17968</v>
      </c>
      <c r="F115" t="s">
        <v>17950</v>
      </c>
      <c r="G115" s="2" t="s">
        <v>17949</v>
      </c>
      <c r="H115" t="s">
        <v>17955</v>
      </c>
      <c r="I115" t="s">
        <v>18031</v>
      </c>
      <c r="J115" t="s">
        <v>18046</v>
      </c>
      <c r="K115" t="s">
        <v>17951</v>
      </c>
      <c r="L115" t="s">
        <v>17948</v>
      </c>
      <c r="M115" t="s">
        <v>17964</v>
      </c>
      <c r="N115" t="s">
        <v>17965</v>
      </c>
      <c r="O115" t="s">
        <v>17960</v>
      </c>
      <c r="P115" t="s">
        <v>17954</v>
      </c>
      <c r="Q115" t="s">
        <v>18165</v>
      </c>
      <c r="R115" t="s">
        <v>17962</v>
      </c>
      <c r="S115" t="s">
        <v>18188</v>
      </c>
      <c r="T115" t="s">
        <v>18211</v>
      </c>
      <c r="U115" t="s">
        <v>18227</v>
      </c>
      <c r="V115" t="s">
        <v>18264</v>
      </c>
      <c r="W115" t="s">
        <v>18376</v>
      </c>
      <c r="X115" t="s">
        <v>18350</v>
      </c>
      <c r="Y115" t="s">
        <v>18343</v>
      </c>
      <c r="Z115" t="s">
        <v>18406</v>
      </c>
      <c r="AA115" t="s">
        <v>18491</v>
      </c>
      <c r="AB115" t="s">
        <v>18438</v>
      </c>
      <c r="AC115" t="s">
        <v>18451</v>
      </c>
    </row>
    <row r="116" spans="1:29" x14ac:dyDescent="0.35">
      <c r="A116" t="s">
        <v>17620</v>
      </c>
      <c r="B116" t="s">
        <v>17619</v>
      </c>
      <c r="C116" t="s">
        <v>6</v>
      </c>
      <c r="D116">
        <v>1</v>
      </c>
      <c r="E116">
        <v>2</v>
      </c>
      <c r="F116" t="s">
        <v>17968</v>
      </c>
      <c r="G116" t="s">
        <v>17952</v>
      </c>
      <c r="H116" t="s">
        <v>17963</v>
      </c>
      <c r="I116" t="s">
        <v>18022</v>
      </c>
      <c r="J116" t="s">
        <v>17949</v>
      </c>
      <c r="K116" t="s">
        <v>18123</v>
      </c>
      <c r="L116" t="s">
        <v>17955</v>
      </c>
      <c r="M116" t="s">
        <v>18136</v>
      </c>
      <c r="N116" t="s">
        <v>18017</v>
      </c>
      <c r="O116" t="s">
        <v>17948</v>
      </c>
      <c r="P116" s="2" t="s">
        <v>17964</v>
      </c>
      <c r="Q116" t="s">
        <v>17954</v>
      </c>
      <c r="R116" t="s">
        <v>18130</v>
      </c>
      <c r="S116" t="s">
        <v>18260</v>
      </c>
      <c r="T116" t="s">
        <v>18287</v>
      </c>
      <c r="U116" t="s">
        <v>17961</v>
      </c>
      <c r="V116" t="s">
        <v>18212</v>
      </c>
      <c r="W116" t="s">
        <v>18377</v>
      </c>
      <c r="X116" t="s">
        <v>17946</v>
      </c>
      <c r="Y116" t="s">
        <v>18321</v>
      </c>
      <c r="Z116" t="s">
        <v>17958</v>
      </c>
      <c r="AA116" t="s">
        <v>18482</v>
      </c>
      <c r="AB116" t="s">
        <v>18473</v>
      </c>
      <c r="AC116" t="s">
        <v>18445</v>
      </c>
    </row>
    <row r="117" spans="1:29" x14ac:dyDescent="0.35">
      <c r="A117" t="s">
        <v>17465</v>
      </c>
      <c r="B117" t="s">
        <v>17463</v>
      </c>
      <c r="C117" t="s">
        <v>6</v>
      </c>
      <c r="D117">
        <v>1</v>
      </c>
      <c r="E117" t="s">
        <v>17952</v>
      </c>
      <c r="F117" s="2" t="s">
        <v>17950</v>
      </c>
      <c r="G117" t="s">
        <v>17963</v>
      </c>
      <c r="H117" t="s">
        <v>17949</v>
      </c>
      <c r="I117" t="s">
        <v>18009</v>
      </c>
      <c r="J117" t="s">
        <v>17953</v>
      </c>
      <c r="K117" t="s">
        <v>18004</v>
      </c>
      <c r="L117" t="s">
        <v>18046</v>
      </c>
      <c r="M117" t="s">
        <v>17948</v>
      </c>
      <c r="N117" t="s">
        <v>17964</v>
      </c>
      <c r="O117" t="s">
        <v>18129</v>
      </c>
      <c r="P117" t="s">
        <v>17965</v>
      </c>
      <c r="Q117" t="s">
        <v>17957</v>
      </c>
      <c r="R117" t="s">
        <v>18222</v>
      </c>
      <c r="S117" t="s">
        <v>18226</v>
      </c>
      <c r="T117" t="s">
        <v>17961</v>
      </c>
      <c r="U117" t="s">
        <v>18310</v>
      </c>
      <c r="V117" t="s">
        <v>18337</v>
      </c>
      <c r="W117" t="s">
        <v>18378</v>
      </c>
      <c r="X117" t="s">
        <v>18365</v>
      </c>
      <c r="Y117" t="s">
        <v>18438</v>
      </c>
      <c r="Z117" t="s">
        <v>17958</v>
      </c>
      <c r="AA117" t="s">
        <v>18492</v>
      </c>
      <c r="AB117" t="s">
        <v>18451</v>
      </c>
      <c r="AC117" t="s">
        <v>17947</v>
      </c>
    </row>
    <row r="118" spans="1:29" x14ac:dyDescent="0.35">
      <c r="A118" t="s">
        <v>17327</v>
      </c>
      <c r="B118" t="s">
        <v>17325</v>
      </c>
      <c r="C118" t="s">
        <v>6</v>
      </c>
      <c r="D118">
        <v>1</v>
      </c>
      <c r="E118" t="s">
        <v>17968</v>
      </c>
      <c r="F118" t="s">
        <v>17970</v>
      </c>
      <c r="G118" t="s">
        <v>17950</v>
      </c>
      <c r="H118" t="s">
        <v>17949</v>
      </c>
      <c r="I118" t="s">
        <v>18067</v>
      </c>
      <c r="J118" t="s">
        <v>18050</v>
      </c>
      <c r="K118" t="s">
        <v>18066</v>
      </c>
      <c r="L118" s="2" t="s">
        <v>17951</v>
      </c>
      <c r="M118" t="s">
        <v>17948</v>
      </c>
      <c r="N118" t="s">
        <v>18034</v>
      </c>
      <c r="O118" t="s">
        <v>17965</v>
      </c>
      <c r="P118" t="s">
        <v>18130</v>
      </c>
      <c r="Q118" t="s">
        <v>18209</v>
      </c>
      <c r="R118" t="s">
        <v>18233</v>
      </c>
      <c r="S118" t="s">
        <v>17961</v>
      </c>
      <c r="T118" t="s">
        <v>17946</v>
      </c>
      <c r="U118" t="s">
        <v>18311</v>
      </c>
      <c r="V118" t="s">
        <v>18338</v>
      </c>
      <c r="W118" t="s">
        <v>18379</v>
      </c>
      <c r="X118" t="s">
        <v>18365</v>
      </c>
      <c r="Y118" t="s">
        <v>18406</v>
      </c>
      <c r="Z118" t="s">
        <v>18450</v>
      </c>
      <c r="AA118" t="s">
        <v>17958</v>
      </c>
      <c r="AB118" t="s">
        <v>18451</v>
      </c>
      <c r="AC118" t="s">
        <v>18514</v>
      </c>
    </row>
    <row r="119" spans="1:29" x14ac:dyDescent="0.35">
      <c r="A119" t="s">
        <v>17615</v>
      </c>
      <c r="B119" t="s">
        <v>17614</v>
      </c>
      <c r="C119" t="s">
        <v>6</v>
      </c>
      <c r="D119">
        <v>1</v>
      </c>
      <c r="E119" t="s">
        <v>17968</v>
      </c>
      <c r="F119" t="s">
        <v>17952</v>
      </c>
      <c r="G119" t="s">
        <v>17950</v>
      </c>
      <c r="H119" t="s">
        <v>17963</v>
      </c>
      <c r="I119" t="s">
        <v>17992</v>
      </c>
      <c r="J119" t="s">
        <v>18097</v>
      </c>
      <c r="K119" t="s">
        <v>17949</v>
      </c>
      <c r="L119" t="s">
        <v>17955</v>
      </c>
      <c r="M119" t="s">
        <v>17959</v>
      </c>
      <c r="N119" t="s">
        <v>17948</v>
      </c>
      <c r="O119" t="s">
        <v>18121</v>
      </c>
      <c r="P119" t="s">
        <v>17964</v>
      </c>
      <c r="Q119" t="s">
        <v>17956</v>
      </c>
      <c r="R119" t="s">
        <v>18106</v>
      </c>
      <c r="S119" t="s">
        <v>17965</v>
      </c>
      <c r="T119" t="s">
        <v>17960</v>
      </c>
      <c r="U119" t="s">
        <v>18339</v>
      </c>
      <c r="V119" t="s">
        <v>17954</v>
      </c>
      <c r="W119" t="s">
        <v>17961</v>
      </c>
      <c r="X119" t="s">
        <v>18340</v>
      </c>
      <c r="Y119" t="s">
        <v>18335</v>
      </c>
      <c r="Z119" t="s">
        <v>17946</v>
      </c>
      <c r="AA119" t="s">
        <v>18513</v>
      </c>
      <c r="AB119" t="s">
        <v>18365</v>
      </c>
      <c r="AC119" s="2" t="s">
        <v>17958</v>
      </c>
    </row>
    <row r="120" spans="1:29" x14ac:dyDescent="0.35">
      <c r="A120" t="s">
        <v>17297</v>
      </c>
      <c r="B120" t="s">
        <v>14518</v>
      </c>
      <c r="C120" t="s">
        <v>6</v>
      </c>
      <c r="D120">
        <v>1</v>
      </c>
      <c r="E120" t="s">
        <v>17967</v>
      </c>
      <c r="F120" t="s">
        <v>17950</v>
      </c>
      <c r="G120" t="s">
        <v>17969</v>
      </c>
      <c r="H120" s="2" t="s">
        <v>17949</v>
      </c>
      <c r="I120" t="s">
        <v>17991</v>
      </c>
      <c r="J120" t="s">
        <v>17953</v>
      </c>
      <c r="K120" t="s">
        <v>17955</v>
      </c>
      <c r="L120" t="s">
        <v>18054</v>
      </c>
      <c r="M120" t="s">
        <v>18034</v>
      </c>
      <c r="N120" t="s">
        <v>17965</v>
      </c>
      <c r="O120" t="s">
        <v>18127</v>
      </c>
      <c r="P120" t="s">
        <v>18130</v>
      </c>
      <c r="Q120" t="s">
        <v>17962</v>
      </c>
      <c r="R120" t="s">
        <v>18234</v>
      </c>
      <c r="S120" t="s">
        <v>18211</v>
      </c>
      <c r="T120" t="s">
        <v>18288</v>
      </c>
      <c r="U120" t="s">
        <v>18226</v>
      </c>
      <c r="V120" t="s">
        <v>17961</v>
      </c>
      <c r="W120" t="s">
        <v>17946</v>
      </c>
      <c r="X120" t="s">
        <v>18410</v>
      </c>
      <c r="Y120" t="s">
        <v>18439</v>
      </c>
      <c r="Z120" t="s">
        <v>18350</v>
      </c>
      <c r="AA120" t="s">
        <v>18330</v>
      </c>
      <c r="AB120" t="s">
        <v>18406</v>
      </c>
      <c r="AC120" t="s">
        <v>18451</v>
      </c>
    </row>
    <row r="121" spans="1:29" x14ac:dyDescent="0.35">
      <c r="A121" t="s">
        <v>17674</v>
      </c>
      <c r="B121" t="s">
        <v>17672</v>
      </c>
      <c r="C121" t="s">
        <v>6</v>
      </c>
      <c r="D121">
        <v>1</v>
      </c>
      <c r="E121" t="s">
        <v>17952</v>
      </c>
      <c r="F121" s="2" t="s">
        <v>17950</v>
      </c>
      <c r="G121" t="s">
        <v>17973</v>
      </c>
      <c r="H121" t="s">
        <v>17963</v>
      </c>
      <c r="I121" t="s">
        <v>17949</v>
      </c>
      <c r="J121" t="s">
        <v>17991</v>
      </c>
      <c r="K121" t="s">
        <v>18098</v>
      </c>
      <c r="L121" t="s">
        <v>17955</v>
      </c>
      <c r="M121" t="s">
        <v>18083</v>
      </c>
      <c r="N121" t="s">
        <v>17951</v>
      </c>
      <c r="O121" t="s">
        <v>17948</v>
      </c>
      <c r="P121" t="s">
        <v>17964</v>
      </c>
      <c r="Q121" t="s">
        <v>17965</v>
      </c>
      <c r="R121" t="s">
        <v>18165</v>
      </c>
      <c r="S121" t="s">
        <v>17957</v>
      </c>
      <c r="T121" t="s">
        <v>18232</v>
      </c>
      <c r="U121" t="s">
        <v>18243</v>
      </c>
      <c r="V121" t="s">
        <v>17961</v>
      </c>
      <c r="W121" t="s">
        <v>18368</v>
      </c>
      <c r="X121" t="s">
        <v>17946</v>
      </c>
      <c r="Y121" t="s">
        <v>18350</v>
      </c>
      <c r="Z121" t="s">
        <v>18471</v>
      </c>
      <c r="AA121" t="s">
        <v>18398</v>
      </c>
      <c r="AB121" t="s">
        <v>18455</v>
      </c>
      <c r="AC121" t="s">
        <v>17958</v>
      </c>
    </row>
    <row r="122" spans="1:29" x14ac:dyDescent="0.35">
      <c r="A122" t="s">
        <v>17699</v>
      </c>
      <c r="B122" t="s">
        <v>11720</v>
      </c>
      <c r="C122" t="s">
        <v>6</v>
      </c>
      <c r="D122">
        <v>1</v>
      </c>
      <c r="E122" t="s">
        <v>17971</v>
      </c>
      <c r="F122" t="s">
        <v>17970</v>
      </c>
      <c r="G122" t="s">
        <v>17950</v>
      </c>
      <c r="H122" t="s">
        <v>17963</v>
      </c>
      <c r="I122" t="s">
        <v>18060</v>
      </c>
      <c r="J122" s="2" t="s">
        <v>17949</v>
      </c>
      <c r="K122" t="s">
        <v>17955</v>
      </c>
      <c r="L122" t="s">
        <v>17951</v>
      </c>
      <c r="M122" t="s">
        <v>18100</v>
      </c>
      <c r="N122" t="s">
        <v>18157</v>
      </c>
      <c r="O122" t="s">
        <v>18130</v>
      </c>
      <c r="P122" t="s">
        <v>18190</v>
      </c>
      <c r="Q122" t="s">
        <v>17957</v>
      </c>
      <c r="R122" t="s">
        <v>18235</v>
      </c>
      <c r="S122" t="s">
        <v>18243</v>
      </c>
      <c r="T122" t="s">
        <v>18289</v>
      </c>
      <c r="U122" t="s">
        <v>18284</v>
      </c>
      <c r="V122" t="s">
        <v>18279</v>
      </c>
      <c r="W122" t="s">
        <v>18340</v>
      </c>
      <c r="X122" t="s">
        <v>18409</v>
      </c>
      <c r="Y122" t="s">
        <v>18365</v>
      </c>
      <c r="Z122" t="s">
        <v>18472</v>
      </c>
      <c r="AA122" t="s">
        <v>17958</v>
      </c>
      <c r="AB122" t="s">
        <v>18473</v>
      </c>
      <c r="AC122" t="s">
        <v>18524</v>
      </c>
    </row>
    <row r="123" spans="1:29" x14ac:dyDescent="0.35">
      <c r="A123" t="s">
        <v>17495</v>
      </c>
      <c r="B123" t="s">
        <v>17494</v>
      </c>
      <c r="C123" t="s">
        <v>6</v>
      </c>
      <c r="D123">
        <v>1</v>
      </c>
      <c r="E123">
        <v>5</v>
      </c>
      <c r="F123" t="s">
        <v>17952</v>
      </c>
      <c r="G123" s="2" t="s">
        <v>17950</v>
      </c>
      <c r="H123" t="s">
        <v>17963</v>
      </c>
      <c r="I123" t="s">
        <v>17949</v>
      </c>
      <c r="J123" t="s">
        <v>17991</v>
      </c>
      <c r="K123" t="s">
        <v>18099</v>
      </c>
      <c r="L123" t="s">
        <v>18124</v>
      </c>
      <c r="M123" t="s">
        <v>17951</v>
      </c>
      <c r="N123" t="s">
        <v>17948</v>
      </c>
      <c r="O123" t="s">
        <v>17965</v>
      </c>
      <c r="P123" t="s">
        <v>17960</v>
      </c>
      <c r="Q123" t="s">
        <v>18208</v>
      </c>
      <c r="R123" t="s">
        <v>18236</v>
      </c>
      <c r="S123" t="s">
        <v>18261</v>
      </c>
      <c r="T123" t="s">
        <v>17957</v>
      </c>
      <c r="U123" t="s">
        <v>18312</v>
      </c>
      <c r="V123" t="s">
        <v>18340</v>
      </c>
      <c r="W123" t="s">
        <v>18380</v>
      </c>
      <c r="X123" t="s">
        <v>18389</v>
      </c>
      <c r="Y123" t="s">
        <v>17958</v>
      </c>
      <c r="Z123" t="s">
        <v>18422</v>
      </c>
      <c r="AA123" t="s">
        <v>17947</v>
      </c>
      <c r="AB123" t="s">
        <v>18514</v>
      </c>
      <c r="AC123" t="s">
        <v>18520</v>
      </c>
    </row>
    <row r="124" spans="1:29" x14ac:dyDescent="0.35">
      <c r="A124" t="s">
        <v>17520</v>
      </c>
      <c r="B124" t="s">
        <v>17518</v>
      </c>
      <c r="C124" t="s">
        <v>6</v>
      </c>
      <c r="D124">
        <v>1</v>
      </c>
      <c r="E124">
        <v>5</v>
      </c>
      <c r="F124" t="s">
        <v>17968</v>
      </c>
      <c r="G124" s="2" t="s">
        <v>17950</v>
      </c>
      <c r="H124" t="s">
        <v>17963</v>
      </c>
      <c r="I124" t="s">
        <v>17949</v>
      </c>
      <c r="J124" t="s">
        <v>17951</v>
      </c>
      <c r="K124" t="s">
        <v>17948</v>
      </c>
      <c r="L124" t="s">
        <v>17964</v>
      </c>
      <c r="M124" t="s">
        <v>17956</v>
      </c>
      <c r="N124" t="s">
        <v>18034</v>
      </c>
      <c r="O124" t="s">
        <v>17965</v>
      </c>
      <c r="P124" t="s">
        <v>18191</v>
      </c>
      <c r="Q124" t="s">
        <v>18210</v>
      </c>
      <c r="R124" t="s">
        <v>18165</v>
      </c>
      <c r="S124" t="s">
        <v>18262</v>
      </c>
      <c r="T124" t="s">
        <v>18219</v>
      </c>
      <c r="U124" t="s">
        <v>18222</v>
      </c>
      <c r="V124" t="s">
        <v>17961</v>
      </c>
      <c r="W124" t="s">
        <v>18310</v>
      </c>
      <c r="X124" t="s">
        <v>18365</v>
      </c>
      <c r="Y124" t="s">
        <v>17958</v>
      </c>
      <c r="Z124" t="s">
        <v>18473</v>
      </c>
      <c r="AA124" t="s">
        <v>18445</v>
      </c>
      <c r="AB124" t="s">
        <v>18515</v>
      </c>
      <c r="AC124" t="s">
        <v>18514</v>
      </c>
    </row>
    <row r="125" spans="1:29" x14ac:dyDescent="0.35">
      <c r="A125" t="s">
        <v>17685</v>
      </c>
      <c r="B125" t="s">
        <v>17683</v>
      </c>
      <c r="C125" t="s">
        <v>6</v>
      </c>
      <c r="D125">
        <v>1</v>
      </c>
      <c r="E125">
        <v>11</v>
      </c>
      <c r="F125" t="s">
        <v>17952</v>
      </c>
      <c r="G125" t="s">
        <v>17950</v>
      </c>
      <c r="H125" t="s">
        <v>17963</v>
      </c>
      <c r="I125" t="s">
        <v>17949</v>
      </c>
      <c r="J125" t="s">
        <v>18002</v>
      </c>
      <c r="K125" t="s">
        <v>18125</v>
      </c>
      <c r="L125" t="s">
        <v>17991</v>
      </c>
      <c r="M125" t="s">
        <v>17953</v>
      </c>
      <c r="N125" t="s">
        <v>18129</v>
      </c>
      <c r="O125" t="s">
        <v>17965</v>
      </c>
      <c r="P125" t="s">
        <v>69</v>
      </c>
      <c r="Q125" t="s">
        <v>17954</v>
      </c>
      <c r="R125" t="s">
        <v>18263</v>
      </c>
      <c r="S125" s="2" t="s">
        <v>17957</v>
      </c>
      <c r="T125" t="s">
        <v>18192</v>
      </c>
      <c r="U125" t="s">
        <v>18303</v>
      </c>
      <c r="V125" t="s">
        <v>18341</v>
      </c>
      <c r="W125" t="s">
        <v>18381</v>
      </c>
      <c r="X125" t="s">
        <v>18411</v>
      </c>
      <c r="Y125" t="s">
        <v>18440</v>
      </c>
      <c r="Z125" t="s">
        <v>18462</v>
      </c>
      <c r="AA125" t="s">
        <v>17958</v>
      </c>
      <c r="AB125" t="s">
        <v>18516</v>
      </c>
      <c r="AC125" t="s">
        <v>18445</v>
      </c>
    </row>
    <row r="126" spans="1:29" x14ac:dyDescent="0.35">
      <c r="A126" t="s">
        <v>44</v>
      </c>
      <c r="B126" t="s">
        <v>43</v>
      </c>
      <c r="C126" t="s">
        <v>6</v>
      </c>
      <c r="D126">
        <v>1</v>
      </c>
      <c r="E126" t="s">
        <v>17970</v>
      </c>
      <c r="F126" t="s">
        <v>17950</v>
      </c>
      <c r="G126" t="s">
        <v>18003</v>
      </c>
      <c r="H126" t="s">
        <v>17973</v>
      </c>
      <c r="I126" t="s">
        <v>17949</v>
      </c>
      <c r="J126" t="s">
        <v>17955</v>
      </c>
      <c r="K126" t="s">
        <v>18092</v>
      </c>
      <c r="L126" t="s">
        <v>17951</v>
      </c>
      <c r="M126" t="s">
        <v>17948</v>
      </c>
      <c r="N126" s="2" t="s">
        <v>17964</v>
      </c>
      <c r="O126" t="s">
        <v>18174</v>
      </c>
      <c r="P126" t="s">
        <v>18034</v>
      </c>
      <c r="Q126" t="s">
        <v>18107</v>
      </c>
      <c r="R126" t="s">
        <v>17965</v>
      </c>
      <c r="S126" t="s">
        <v>18158</v>
      </c>
      <c r="T126" t="s">
        <v>17957</v>
      </c>
      <c r="U126" t="s">
        <v>18209</v>
      </c>
      <c r="V126" t="s">
        <v>17962</v>
      </c>
      <c r="W126" t="s">
        <v>18283</v>
      </c>
      <c r="X126" t="s">
        <v>18227</v>
      </c>
      <c r="Y126" t="s">
        <v>17961</v>
      </c>
      <c r="Z126" t="s">
        <v>18294</v>
      </c>
      <c r="AA126" t="s">
        <v>17958</v>
      </c>
      <c r="AB126" t="s">
        <v>18493</v>
      </c>
      <c r="AC126" t="s">
        <v>18445</v>
      </c>
    </row>
    <row r="127" spans="1:29" x14ac:dyDescent="0.35">
      <c r="A127" t="s">
        <v>17650</v>
      </c>
      <c r="B127" t="s">
        <v>17649</v>
      </c>
      <c r="C127" t="s">
        <v>6</v>
      </c>
      <c r="D127">
        <v>1</v>
      </c>
      <c r="E127" t="s">
        <v>17952</v>
      </c>
      <c r="F127" s="2" t="s">
        <v>17950</v>
      </c>
      <c r="G127" t="s">
        <v>17984</v>
      </c>
      <c r="H127" t="s">
        <v>17992</v>
      </c>
      <c r="I127" t="s">
        <v>17949</v>
      </c>
      <c r="J127" t="s">
        <v>18068</v>
      </c>
      <c r="K127" t="s">
        <v>17955</v>
      </c>
      <c r="L127" t="s">
        <v>18126</v>
      </c>
      <c r="M127" t="s">
        <v>17951</v>
      </c>
      <c r="N127" t="s">
        <v>17948</v>
      </c>
      <c r="O127" t="s">
        <v>17964</v>
      </c>
      <c r="P127" t="s">
        <v>18034</v>
      </c>
      <c r="Q127" t="s">
        <v>17965</v>
      </c>
      <c r="R127" t="s">
        <v>17954</v>
      </c>
      <c r="S127" t="s">
        <v>17957</v>
      </c>
      <c r="T127" t="s">
        <v>18222</v>
      </c>
      <c r="U127" t="s">
        <v>17745</v>
      </c>
      <c r="V127" t="s">
        <v>18207</v>
      </c>
      <c r="W127" t="s">
        <v>18226</v>
      </c>
      <c r="X127" t="s">
        <v>17961</v>
      </c>
      <c r="Y127" t="s">
        <v>18441</v>
      </c>
      <c r="Z127" t="s">
        <v>18470</v>
      </c>
      <c r="AA127" t="s">
        <v>18406</v>
      </c>
      <c r="AB127" t="s">
        <v>17958</v>
      </c>
      <c r="AC127" t="s">
        <v>18445</v>
      </c>
    </row>
    <row r="128" spans="1:29" x14ac:dyDescent="0.35">
      <c r="A128" t="s">
        <v>38</v>
      </c>
      <c r="B128" t="s">
        <v>37</v>
      </c>
      <c r="C128" t="s">
        <v>6</v>
      </c>
      <c r="D128">
        <v>1</v>
      </c>
      <c r="E128" t="s">
        <v>17952</v>
      </c>
      <c r="F128" t="s">
        <v>17950</v>
      </c>
      <c r="G128" s="2" t="s">
        <v>17963</v>
      </c>
      <c r="H128" t="s">
        <v>17949</v>
      </c>
      <c r="I128" t="s">
        <v>18032</v>
      </c>
      <c r="J128" t="s">
        <v>17991</v>
      </c>
      <c r="K128" t="s">
        <v>17955</v>
      </c>
      <c r="L128" t="s">
        <v>18046</v>
      </c>
      <c r="M128" t="s">
        <v>17951</v>
      </c>
      <c r="N128" t="s">
        <v>17948</v>
      </c>
      <c r="O128" t="s">
        <v>18121</v>
      </c>
      <c r="P128" t="s">
        <v>17964</v>
      </c>
      <c r="Q128" t="s">
        <v>17956</v>
      </c>
      <c r="R128" t="s">
        <v>17960</v>
      </c>
      <c r="S128" t="s">
        <v>18127</v>
      </c>
      <c r="T128" t="s">
        <v>18159</v>
      </c>
      <c r="U128" t="s">
        <v>17957</v>
      </c>
      <c r="V128" t="s">
        <v>18319</v>
      </c>
      <c r="W128" t="s">
        <v>18279</v>
      </c>
      <c r="X128" t="s">
        <v>18412</v>
      </c>
      <c r="Y128" t="s">
        <v>18406</v>
      </c>
      <c r="Z128" t="s">
        <v>18474</v>
      </c>
      <c r="AA128" t="s">
        <v>18451</v>
      </c>
      <c r="AB128" t="s">
        <v>17947</v>
      </c>
      <c r="AC128" t="s">
        <v>18524</v>
      </c>
    </row>
    <row r="129" spans="1:29" x14ac:dyDescent="0.35">
      <c r="A129" t="s">
        <v>8</v>
      </c>
      <c r="B129" t="s">
        <v>7</v>
      </c>
      <c r="C129" t="s">
        <v>6</v>
      </c>
      <c r="D129">
        <v>1</v>
      </c>
      <c r="E129">
        <v>10</v>
      </c>
      <c r="F129" t="s">
        <v>17952</v>
      </c>
      <c r="G129" t="s">
        <v>17950</v>
      </c>
      <c r="H129" t="s">
        <v>17978</v>
      </c>
      <c r="I129" t="s">
        <v>17963</v>
      </c>
      <c r="J129" t="s">
        <v>17949</v>
      </c>
      <c r="K129" t="s">
        <v>17953</v>
      </c>
      <c r="L129" t="s">
        <v>17955</v>
      </c>
      <c r="M129" t="s">
        <v>17951</v>
      </c>
      <c r="N129" t="s">
        <v>17948</v>
      </c>
      <c r="O129" t="s">
        <v>17964</v>
      </c>
      <c r="P129" t="s">
        <v>17956</v>
      </c>
      <c r="Q129" t="s">
        <v>18096</v>
      </c>
      <c r="R129" t="s">
        <v>18034</v>
      </c>
      <c r="S129" t="s">
        <v>17965</v>
      </c>
      <c r="T129" t="s">
        <v>18100</v>
      </c>
      <c r="U129" t="s">
        <v>18342</v>
      </c>
      <c r="V129" s="2" t="s">
        <v>17957</v>
      </c>
      <c r="W129" t="s">
        <v>18202</v>
      </c>
      <c r="X129" t="s">
        <v>18413</v>
      </c>
      <c r="Y129" t="s">
        <v>18442</v>
      </c>
      <c r="Z129" t="s">
        <v>18350</v>
      </c>
      <c r="AA129" t="s">
        <v>18360</v>
      </c>
      <c r="AB129" t="s">
        <v>17958</v>
      </c>
      <c r="AC129" t="s">
        <v>18504</v>
      </c>
    </row>
    <row r="130" spans="1:29" x14ac:dyDescent="0.35">
      <c r="A130" t="s">
        <v>17526</v>
      </c>
      <c r="B130" t="s">
        <v>17524</v>
      </c>
      <c r="C130" t="s">
        <v>6</v>
      </c>
      <c r="D130">
        <v>1</v>
      </c>
      <c r="E130" s="2" t="s">
        <v>17950</v>
      </c>
      <c r="F130" t="s">
        <v>17963</v>
      </c>
      <c r="G130" t="s">
        <v>17949</v>
      </c>
      <c r="H130" t="s">
        <v>17991</v>
      </c>
      <c r="I130" t="s">
        <v>18033</v>
      </c>
      <c r="J130" t="s">
        <v>17955</v>
      </c>
      <c r="K130" t="s">
        <v>17948</v>
      </c>
      <c r="L130" t="s">
        <v>17956</v>
      </c>
      <c r="M130" t="s">
        <v>17954</v>
      </c>
      <c r="N130" t="s">
        <v>18142</v>
      </c>
      <c r="O130" t="s">
        <v>18165</v>
      </c>
      <c r="P130" t="s">
        <v>18182</v>
      </c>
      <c r="Q130" t="s">
        <v>18209</v>
      </c>
      <c r="R130" t="s">
        <v>18222</v>
      </c>
      <c r="S130" t="s">
        <v>18264</v>
      </c>
      <c r="T130" t="s">
        <v>18271</v>
      </c>
      <c r="U130" t="s">
        <v>18313</v>
      </c>
      <c r="V130" t="s">
        <v>18343</v>
      </c>
      <c r="W130" t="s">
        <v>18382</v>
      </c>
      <c r="X130" t="s">
        <v>18414</v>
      </c>
      <c r="Y130" t="s">
        <v>18443</v>
      </c>
      <c r="Z130" t="s">
        <v>18455</v>
      </c>
      <c r="AA130" t="s">
        <v>17958</v>
      </c>
      <c r="AB130" t="s">
        <v>18451</v>
      </c>
      <c r="AC130" t="s">
        <v>18524</v>
      </c>
    </row>
    <row r="131" spans="1:29" x14ac:dyDescent="0.35">
      <c r="A131" t="s">
        <v>17679</v>
      </c>
      <c r="B131" t="s">
        <v>17677</v>
      </c>
      <c r="C131" t="s">
        <v>6</v>
      </c>
      <c r="D131">
        <v>1</v>
      </c>
      <c r="E131" t="s">
        <v>17952</v>
      </c>
      <c r="F131" t="s">
        <v>17950</v>
      </c>
      <c r="G131" s="2" t="s">
        <v>17949</v>
      </c>
      <c r="H131" t="s">
        <v>18004</v>
      </c>
      <c r="I131" t="s">
        <v>17951</v>
      </c>
      <c r="J131" t="s">
        <v>17948</v>
      </c>
      <c r="K131" t="s">
        <v>18034</v>
      </c>
      <c r="L131" t="s">
        <v>17965</v>
      </c>
      <c r="M131" t="s">
        <v>18141</v>
      </c>
      <c r="N131" t="s">
        <v>18130</v>
      </c>
      <c r="O131" t="s">
        <v>18175</v>
      </c>
      <c r="P131" t="s">
        <v>17957</v>
      </c>
      <c r="Q131" t="s">
        <v>18211</v>
      </c>
      <c r="R131" t="s">
        <v>18237</v>
      </c>
      <c r="S131" t="s">
        <v>18222</v>
      </c>
      <c r="T131" t="s">
        <v>18284</v>
      </c>
      <c r="U131" t="s">
        <v>17961</v>
      </c>
      <c r="V131" t="s">
        <v>18264</v>
      </c>
      <c r="W131" t="s">
        <v>17946</v>
      </c>
      <c r="X131" t="s">
        <v>18415</v>
      </c>
      <c r="Y131" t="s">
        <v>18444</v>
      </c>
      <c r="Z131" t="s">
        <v>18406</v>
      </c>
      <c r="AA131" t="s">
        <v>17958</v>
      </c>
      <c r="AB131" t="s">
        <v>18517</v>
      </c>
      <c r="AC131" t="s">
        <v>18445</v>
      </c>
    </row>
    <row r="132" spans="1:29" x14ac:dyDescent="0.35">
      <c r="A132" t="s">
        <v>17382</v>
      </c>
      <c r="B132" t="s">
        <v>17380</v>
      </c>
      <c r="C132" t="s">
        <v>6</v>
      </c>
      <c r="D132">
        <v>1</v>
      </c>
      <c r="E132" t="s">
        <v>17968</v>
      </c>
      <c r="F132" s="2" t="s">
        <v>17950</v>
      </c>
      <c r="G132" t="s">
        <v>17963</v>
      </c>
      <c r="H132" t="s">
        <v>17992</v>
      </c>
      <c r="I132" t="s">
        <v>17949</v>
      </c>
      <c r="J132" t="s">
        <v>17953</v>
      </c>
      <c r="K132" t="s">
        <v>17955</v>
      </c>
      <c r="L132" t="s">
        <v>17959</v>
      </c>
      <c r="M132" t="s">
        <v>17948</v>
      </c>
      <c r="N132" t="s">
        <v>17964</v>
      </c>
      <c r="O132" t="s">
        <v>17956</v>
      </c>
      <c r="P132" t="s">
        <v>18034</v>
      </c>
      <c r="Q132" t="s">
        <v>18100</v>
      </c>
      <c r="R132" t="s">
        <v>17954</v>
      </c>
      <c r="S132" t="s">
        <v>18244</v>
      </c>
      <c r="T132" t="s">
        <v>17957</v>
      </c>
      <c r="U132" t="s">
        <v>18209</v>
      </c>
      <c r="V132" t="s">
        <v>18344</v>
      </c>
      <c r="W132" t="s">
        <v>18233</v>
      </c>
      <c r="X132" t="s">
        <v>17946</v>
      </c>
      <c r="Y132" t="s">
        <v>18322</v>
      </c>
      <c r="Z132" t="s">
        <v>18350</v>
      </c>
      <c r="AA132" t="s">
        <v>18398</v>
      </c>
      <c r="AB132" t="s">
        <v>18483</v>
      </c>
      <c r="AC132" t="s">
        <v>17958</v>
      </c>
    </row>
    <row r="133" spans="1:29" x14ac:dyDescent="0.35">
      <c r="A133" t="s">
        <v>17396</v>
      </c>
      <c r="B133" t="s">
        <v>17394</v>
      </c>
      <c r="C133" t="s">
        <v>6</v>
      </c>
      <c r="D133">
        <v>1</v>
      </c>
      <c r="E133">
        <v>5</v>
      </c>
      <c r="F133" t="s">
        <v>17950</v>
      </c>
      <c r="G133" t="s">
        <v>17979</v>
      </c>
      <c r="H133" t="s">
        <v>17963</v>
      </c>
      <c r="I133" t="s">
        <v>17949</v>
      </c>
      <c r="J133" t="s">
        <v>18017</v>
      </c>
      <c r="K133" t="s">
        <v>17964</v>
      </c>
      <c r="L133" t="s">
        <v>17956</v>
      </c>
      <c r="M133" t="s">
        <v>18129</v>
      </c>
      <c r="N133" t="s">
        <v>17957</v>
      </c>
      <c r="O133" t="s">
        <v>18192</v>
      </c>
      <c r="P133" s="2" t="s">
        <v>17961</v>
      </c>
      <c r="Q133" t="s">
        <v>18212</v>
      </c>
      <c r="R133" t="s">
        <v>17946</v>
      </c>
      <c r="S133" t="s">
        <v>18265</v>
      </c>
      <c r="T133" t="s">
        <v>18290</v>
      </c>
      <c r="U133" t="s">
        <v>18314</v>
      </c>
      <c r="V133" t="s">
        <v>18345</v>
      </c>
      <c r="W133" t="s">
        <v>18383</v>
      </c>
      <c r="X133" t="s">
        <v>17958</v>
      </c>
      <c r="Y133" t="s">
        <v>18445</v>
      </c>
      <c r="Z133" t="s">
        <v>18475</v>
      </c>
      <c r="AA133" t="s">
        <v>18451</v>
      </c>
      <c r="AB133" t="s">
        <v>18514</v>
      </c>
      <c r="AC133" t="s">
        <v>18504</v>
      </c>
    </row>
    <row r="134" spans="1:29" x14ac:dyDescent="0.35">
      <c r="A134" t="s">
        <v>17420</v>
      </c>
      <c r="B134" t="s">
        <v>17418</v>
      </c>
      <c r="C134" t="s">
        <v>6</v>
      </c>
      <c r="D134">
        <v>1</v>
      </c>
      <c r="E134" t="s">
        <v>17968</v>
      </c>
      <c r="F134" t="s">
        <v>17967</v>
      </c>
      <c r="G134" s="2" t="s">
        <v>17950</v>
      </c>
      <c r="H134" t="s">
        <v>17963</v>
      </c>
      <c r="I134" t="s">
        <v>17949</v>
      </c>
      <c r="J134" t="s">
        <v>17991</v>
      </c>
      <c r="K134" t="s">
        <v>17955</v>
      </c>
      <c r="L134" t="s">
        <v>18054</v>
      </c>
      <c r="M134" t="s">
        <v>17948</v>
      </c>
      <c r="N134" t="s">
        <v>17964</v>
      </c>
      <c r="O134" t="s">
        <v>17956</v>
      </c>
      <c r="P134" t="s">
        <v>18034</v>
      </c>
      <c r="Q134" t="s">
        <v>17965</v>
      </c>
      <c r="R134" t="s">
        <v>18195</v>
      </c>
      <c r="S134" t="s">
        <v>18165</v>
      </c>
      <c r="T134" t="s">
        <v>18291</v>
      </c>
      <c r="U134" t="s">
        <v>18263</v>
      </c>
      <c r="V134" t="s">
        <v>18328</v>
      </c>
      <c r="W134" t="s">
        <v>18384</v>
      </c>
      <c r="X134" t="s">
        <v>18212</v>
      </c>
      <c r="Y134" t="s">
        <v>17946</v>
      </c>
      <c r="Z134" t="s">
        <v>18476</v>
      </c>
      <c r="AA134" t="s">
        <v>18365</v>
      </c>
      <c r="AB134" t="s">
        <v>18427</v>
      </c>
      <c r="AC134" t="s">
        <v>17958</v>
      </c>
    </row>
    <row r="135" spans="1:29" x14ac:dyDescent="0.35">
      <c r="A135" t="s">
        <v>58</v>
      </c>
      <c r="B135" t="s">
        <v>57</v>
      </c>
      <c r="C135" t="s">
        <v>6</v>
      </c>
      <c r="D135">
        <v>1</v>
      </c>
      <c r="E135" t="s">
        <v>17950</v>
      </c>
      <c r="F135" s="2" t="s">
        <v>17949</v>
      </c>
      <c r="G135" t="s">
        <v>17951</v>
      </c>
      <c r="H135" t="s">
        <v>17948</v>
      </c>
      <c r="I135" t="s">
        <v>18034</v>
      </c>
      <c r="J135" t="s">
        <v>17965</v>
      </c>
      <c r="K135" t="s">
        <v>18100</v>
      </c>
      <c r="L135" t="s">
        <v>18127</v>
      </c>
      <c r="M135" t="s">
        <v>18142</v>
      </c>
      <c r="N135" t="s">
        <v>18153</v>
      </c>
      <c r="O135" t="s">
        <v>18165</v>
      </c>
      <c r="P135" t="s">
        <v>18159</v>
      </c>
      <c r="Q135" t="s">
        <v>18190</v>
      </c>
      <c r="R135" t="s">
        <v>18222</v>
      </c>
      <c r="S135" t="s">
        <v>18266</v>
      </c>
      <c r="T135" t="s">
        <v>18226</v>
      </c>
      <c r="U135" t="s">
        <v>17961</v>
      </c>
      <c r="V135" t="s">
        <v>18300</v>
      </c>
      <c r="W135" t="s">
        <v>18290</v>
      </c>
      <c r="X135" t="s">
        <v>18294</v>
      </c>
      <c r="Y135" t="s">
        <v>18355</v>
      </c>
      <c r="Z135" t="s">
        <v>18360</v>
      </c>
      <c r="AA135" t="s">
        <v>18365</v>
      </c>
      <c r="AB135" t="s">
        <v>18445</v>
      </c>
      <c r="AC135" t="s">
        <v>18451</v>
      </c>
    </row>
    <row r="136" spans="1:29" x14ac:dyDescent="0.35">
      <c r="A136" t="s">
        <v>17550</v>
      </c>
      <c r="B136" t="s">
        <v>17548</v>
      </c>
      <c r="C136" t="s">
        <v>6</v>
      </c>
      <c r="D136">
        <v>1</v>
      </c>
      <c r="E136" t="s">
        <v>17972</v>
      </c>
      <c r="F136" t="s">
        <v>17952</v>
      </c>
      <c r="G136" s="2" t="s">
        <v>17950</v>
      </c>
      <c r="H136" t="s">
        <v>17969</v>
      </c>
      <c r="I136" t="s">
        <v>17963</v>
      </c>
      <c r="J136" t="s">
        <v>17949</v>
      </c>
      <c r="K136" t="s">
        <v>18062</v>
      </c>
      <c r="L136" t="s">
        <v>17955</v>
      </c>
      <c r="M136" t="s">
        <v>17951</v>
      </c>
      <c r="N136" t="s">
        <v>17948</v>
      </c>
      <c r="O136" t="s">
        <v>17964</v>
      </c>
      <c r="P136" t="s">
        <v>17956</v>
      </c>
      <c r="Q136" t="s">
        <v>18129</v>
      </c>
      <c r="R136" t="s">
        <v>18034</v>
      </c>
      <c r="S136" t="s">
        <v>18100</v>
      </c>
      <c r="T136" t="s">
        <v>18187</v>
      </c>
      <c r="U136" t="s">
        <v>17962</v>
      </c>
      <c r="V136" t="s">
        <v>18188</v>
      </c>
      <c r="W136" t="s">
        <v>17961</v>
      </c>
      <c r="X136" t="s">
        <v>18212</v>
      </c>
      <c r="Y136" t="s">
        <v>18350</v>
      </c>
      <c r="Z136" t="s">
        <v>18365</v>
      </c>
      <c r="AA136" t="s">
        <v>18426</v>
      </c>
      <c r="AB136" t="s">
        <v>17958</v>
      </c>
      <c r="AC136" t="s">
        <v>18487</v>
      </c>
    </row>
    <row r="137" spans="1:29" x14ac:dyDescent="0.35">
      <c r="A137" t="s">
        <v>17621</v>
      </c>
      <c r="B137" t="s">
        <v>15382</v>
      </c>
      <c r="C137" t="s">
        <v>6</v>
      </c>
      <c r="D137">
        <v>1</v>
      </c>
      <c r="E137" t="s">
        <v>17952</v>
      </c>
      <c r="F137" t="s">
        <v>17950</v>
      </c>
      <c r="G137" t="s">
        <v>17963</v>
      </c>
      <c r="H137" t="s">
        <v>17993</v>
      </c>
      <c r="I137" s="2" t="s">
        <v>17949</v>
      </c>
      <c r="J137" t="s">
        <v>18053</v>
      </c>
      <c r="K137" t="s">
        <v>18101</v>
      </c>
      <c r="L137" t="s">
        <v>17953</v>
      </c>
      <c r="M137" t="s">
        <v>17955</v>
      </c>
      <c r="N137" t="s">
        <v>17948</v>
      </c>
      <c r="O137" t="s">
        <v>17956</v>
      </c>
      <c r="P137" t="s">
        <v>18106</v>
      </c>
      <c r="Q137" t="s">
        <v>18187</v>
      </c>
      <c r="R137" t="s">
        <v>17954</v>
      </c>
      <c r="S137" t="s">
        <v>18127</v>
      </c>
      <c r="T137" t="s">
        <v>18130</v>
      </c>
      <c r="U137" t="s">
        <v>17957</v>
      </c>
      <c r="V137" t="s">
        <v>18193</v>
      </c>
      <c r="W137" t="s">
        <v>18222</v>
      </c>
      <c r="X137" t="s">
        <v>17946</v>
      </c>
      <c r="Y137" t="s">
        <v>18300</v>
      </c>
      <c r="Z137" t="s">
        <v>18406</v>
      </c>
      <c r="AA137" t="s">
        <v>18483</v>
      </c>
      <c r="AB137" t="s">
        <v>17958</v>
      </c>
      <c r="AC137" t="s">
        <v>17947</v>
      </c>
    </row>
    <row r="138" spans="1:29" x14ac:dyDescent="0.35">
      <c r="A138" t="s">
        <v>17413</v>
      </c>
      <c r="B138" t="s">
        <v>7603</v>
      </c>
      <c r="C138" t="s">
        <v>6</v>
      </c>
      <c r="D138">
        <v>1</v>
      </c>
      <c r="E138" t="s">
        <v>17967</v>
      </c>
      <c r="F138" t="s">
        <v>17952</v>
      </c>
      <c r="G138" t="s">
        <v>17950</v>
      </c>
      <c r="H138" t="s">
        <v>17973</v>
      </c>
      <c r="I138" t="s">
        <v>17963</v>
      </c>
      <c r="J138" s="2" t="s">
        <v>17949</v>
      </c>
      <c r="K138" t="s">
        <v>17953</v>
      </c>
      <c r="L138" t="s">
        <v>17955</v>
      </c>
      <c r="M138" t="s">
        <v>18017</v>
      </c>
      <c r="N138" t="s">
        <v>17951</v>
      </c>
      <c r="O138" t="s">
        <v>17948</v>
      </c>
      <c r="P138" t="s">
        <v>18121</v>
      </c>
      <c r="Q138" t="s">
        <v>17964</v>
      </c>
      <c r="R138" t="s">
        <v>17956</v>
      </c>
      <c r="S138" t="s">
        <v>18034</v>
      </c>
      <c r="T138" t="s">
        <v>17965</v>
      </c>
      <c r="U138" t="s">
        <v>18100</v>
      </c>
      <c r="V138" t="s">
        <v>18142</v>
      </c>
      <c r="W138" t="s">
        <v>17957</v>
      </c>
      <c r="X138" t="s">
        <v>18209</v>
      </c>
      <c r="Y138" t="s">
        <v>18446</v>
      </c>
      <c r="Z138" t="s">
        <v>18320</v>
      </c>
      <c r="AA138" t="s">
        <v>17961</v>
      </c>
      <c r="AB138" t="s">
        <v>18398</v>
      </c>
      <c r="AC138" t="s">
        <v>17958</v>
      </c>
    </row>
    <row r="139" spans="1:29" x14ac:dyDescent="0.35">
      <c r="A139" t="s">
        <v>17664</v>
      </c>
      <c r="B139" t="s">
        <v>17663</v>
      </c>
      <c r="C139" t="s">
        <v>6</v>
      </c>
      <c r="D139">
        <v>1</v>
      </c>
      <c r="E139" t="s">
        <v>17950</v>
      </c>
      <c r="F139" t="s">
        <v>17963</v>
      </c>
      <c r="G139" t="s">
        <v>17992</v>
      </c>
      <c r="H139" s="2" t="s">
        <v>17949</v>
      </c>
      <c r="I139" t="s">
        <v>18035</v>
      </c>
      <c r="J139" t="s">
        <v>17988</v>
      </c>
      <c r="K139" t="s">
        <v>17955</v>
      </c>
      <c r="L139" t="s">
        <v>17959</v>
      </c>
      <c r="M139" t="s">
        <v>17951</v>
      </c>
      <c r="N139" t="s">
        <v>18121</v>
      </c>
      <c r="O139" t="s">
        <v>17964</v>
      </c>
      <c r="P139" t="s">
        <v>17956</v>
      </c>
      <c r="Q139" t="s">
        <v>17965</v>
      </c>
      <c r="R139" t="s">
        <v>18100</v>
      </c>
      <c r="S139" t="s">
        <v>18267</v>
      </c>
      <c r="T139" t="s">
        <v>18209</v>
      </c>
      <c r="U139" t="s">
        <v>18188</v>
      </c>
      <c r="V139" t="s">
        <v>18222</v>
      </c>
      <c r="W139" t="s">
        <v>17961</v>
      </c>
      <c r="X139" t="s">
        <v>18264</v>
      </c>
      <c r="Y139" t="s">
        <v>18212</v>
      </c>
      <c r="Z139" t="s">
        <v>17946</v>
      </c>
      <c r="AA139" t="s">
        <v>17958</v>
      </c>
      <c r="AB139" t="s">
        <v>18445</v>
      </c>
      <c r="AC139" t="s">
        <v>18514</v>
      </c>
    </row>
  </sheetData>
  <sortState ref="V45:V63">
    <sortCondition ref="V4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CE37E-4C93-4BCD-B4B3-3670D60F8B97}">
  <sheetPr codeName="Sheet4"/>
  <dimension ref="A1:E134"/>
  <sheetViews>
    <sheetView topLeftCell="A112" workbookViewId="0">
      <selection sqref="A1:E134"/>
    </sheetView>
  </sheetViews>
  <sheetFormatPr defaultRowHeight="14.5" x14ac:dyDescent="0.35"/>
  <sheetData>
    <row r="1" spans="1:5" x14ac:dyDescent="0.35">
      <c r="A1" t="s">
        <v>17748</v>
      </c>
      <c r="B1" t="s">
        <v>17745</v>
      </c>
      <c r="C1" t="s">
        <v>17746</v>
      </c>
      <c r="D1" t="s">
        <v>17743</v>
      </c>
      <c r="E1" t="s">
        <v>18673</v>
      </c>
    </row>
    <row r="2" spans="1:5" x14ac:dyDescent="0.35">
      <c r="A2" t="s">
        <v>64</v>
      </c>
      <c r="B2" t="s">
        <v>63</v>
      </c>
      <c r="C2" t="s">
        <v>6</v>
      </c>
      <c r="D2">
        <v>4</v>
      </c>
      <c r="E2">
        <v>1</v>
      </c>
    </row>
    <row r="3" spans="1:5" x14ac:dyDescent="0.35">
      <c r="A3" t="s">
        <v>61</v>
      </c>
      <c r="B3" t="s">
        <v>60</v>
      </c>
      <c r="C3" t="s">
        <v>6</v>
      </c>
      <c r="D3">
        <v>4</v>
      </c>
      <c r="E3">
        <v>4</v>
      </c>
    </row>
    <row r="4" spans="1:5" x14ac:dyDescent="0.35">
      <c r="A4" t="s">
        <v>58</v>
      </c>
      <c r="B4" t="s">
        <v>57</v>
      </c>
      <c r="C4" t="s">
        <v>6</v>
      </c>
      <c r="D4">
        <v>3.5</v>
      </c>
      <c r="E4">
        <v>1</v>
      </c>
    </row>
    <row r="5" spans="1:5" x14ac:dyDescent="0.35">
      <c r="A5" t="s">
        <v>55</v>
      </c>
      <c r="B5" t="s">
        <v>54</v>
      </c>
      <c r="C5" t="s">
        <v>6</v>
      </c>
      <c r="D5">
        <v>4</v>
      </c>
      <c r="E5">
        <v>2</v>
      </c>
    </row>
    <row r="6" spans="1:5" x14ac:dyDescent="0.35">
      <c r="A6" t="s">
        <v>52</v>
      </c>
      <c r="B6" t="s">
        <v>51</v>
      </c>
      <c r="C6" t="s">
        <v>6</v>
      </c>
      <c r="D6">
        <v>4.5</v>
      </c>
      <c r="E6">
        <v>4</v>
      </c>
    </row>
    <row r="7" spans="1:5" x14ac:dyDescent="0.35">
      <c r="A7" t="s">
        <v>49</v>
      </c>
      <c r="B7" t="s">
        <v>22</v>
      </c>
      <c r="C7" t="s">
        <v>6</v>
      </c>
      <c r="D7">
        <v>4</v>
      </c>
      <c r="E7">
        <v>4</v>
      </c>
    </row>
    <row r="8" spans="1:5" x14ac:dyDescent="0.35">
      <c r="A8" t="s">
        <v>47</v>
      </c>
      <c r="B8" t="s">
        <v>46</v>
      </c>
      <c r="C8" t="s">
        <v>6</v>
      </c>
      <c r="D8">
        <v>3</v>
      </c>
      <c r="E8">
        <v>2</v>
      </c>
    </row>
    <row r="9" spans="1:5" x14ac:dyDescent="0.35">
      <c r="A9" t="s">
        <v>44</v>
      </c>
      <c r="B9" t="s">
        <v>43</v>
      </c>
      <c r="C9" t="s">
        <v>6</v>
      </c>
      <c r="D9">
        <v>3.5</v>
      </c>
      <c r="E9">
        <v>1</v>
      </c>
    </row>
    <row r="10" spans="1:5" x14ac:dyDescent="0.35">
      <c r="A10" t="s">
        <v>41</v>
      </c>
      <c r="B10" t="s">
        <v>40</v>
      </c>
      <c r="C10" t="s">
        <v>6</v>
      </c>
      <c r="D10">
        <v>4</v>
      </c>
      <c r="E10">
        <v>4</v>
      </c>
    </row>
    <row r="11" spans="1:5" x14ac:dyDescent="0.35">
      <c r="A11" t="s">
        <v>38</v>
      </c>
      <c r="B11" t="s">
        <v>37</v>
      </c>
      <c r="C11" t="s">
        <v>6</v>
      </c>
      <c r="D11">
        <v>3.5</v>
      </c>
      <c r="E11">
        <v>4</v>
      </c>
    </row>
    <row r="12" spans="1:5" x14ac:dyDescent="0.35">
      <c r="A12" t="s">
        <v>35</v>
      </c>
      <c r="B12" t="s">
        <v>34</v>
      </c>
      <c r="C12" t="s">
        <v>6</v>
      </c>
      <c r="D12">
        <v>4</v>
      </c>
      <c r="E12">
        <v>4</v>
      </c>
    </row>
    <row r="13" spans="1:5" x14ac:dyDescent="0.35">
      <c r="A13" t="s">
        <v>32</v>
      </c>
      <c r="B13" t="s">
        <v>31</v>
      </c>
      <c r="C13" t="s">
        <v>6</v>
      </c>
      <c r="D13">
        <v>4</v>
      </c>
      <c r="E13">
        <v>2</v>
      </c>
    </row>
    <row r="14" spans="1:5" x14ac:dyDescent="0.35">
      <c r="A14" t="s">
        <v>29</v>
      </c>
      <c r="B14" t="s">
        <v>28</v>
      </c>
      <c r="C14" t="s">
        <v>6</v>
      </c>
      <c r="D14">
        <v>3</v>
      </c>
      <c r="E14">
        <v>2</v>
      </c>
    </row>
    <row r="15" spans="1:5" x14ac:dyDescent="0.35">
      <c r="A15" t="s">
        <v>26</v>
      </c>
      <c r="B15" t="s">
        <v>25</v>
      </c>
      <c r="C15" t="s">
        <v>6</v>
      </c>
      <c r="D15">
        <v>4.5</v>
      </c>
      <c r="E15">
        <v>1</v>
      </c>
    </row>
    <row r="16" spans="1:5" x14ac:dyDescent="0.35">
      <c r="A16" t="s">
        <v>23</v>
      </c>
      <c r="B16" t="s">
        <v>22</v>
      </c>
      <c r="C16" t="s">
        <v>6</v>
      </c>
      <c r="D16">
        <v>4</v>
      </c>
      <c r="E16">
        <v>1</v>
      </c>
    </row>
    <row r="17" spans="1:5" x14ac:dyDescent="0.35">
      <c r="A17" t="s">
        <v>20</v>
      </c>
      <c r="B17" t="s">
        <v>19</v>
      </c>
      <c r="C17" t="s">
        <v>6</v>
      </c>
      <c r="D17">
        <v>4</v>
      </c>
      <c r="E17">
        <v>3</v>
      </c>
    </row>
    <row r="18" spans="1:5" x14ac:dyDescent="0.35">
      <c r="A18" t="s">
        <v>17</v>
      </c>
      <c r="B18" t="s">
        <v>16</v>
      </c>
      <c r="C18" t="s">
        <v>6</v>
      </c>
      <c r="D18">
        <v>4</v>
      </c>
      <c r="E18">
        <v>2</v>
      </c>
    </row>
    <row r="19" spans="1:5" x14ac:dyDescent="0.35">
      <c r="A19" t="s">
        <v>14</v>
      </c>
      <c r="B19" t="s">
        <v>13</v>
      </c>
      <c r="C19" t="s">
        <v>6</v>
      </c>
      <c r="D19">
        <v>4</v>
      </c>
      <c r="E19">
        <v>2</v>
      </c>
    </row>
    <row r="20" spans="1:5" x14ac:dyDescent="0.35">
      <c r="A20" t="s">
        <v>11</v>
      </c>
      <c r="B20" t="s">
        <v>10</v>
      </c>
      <c r="C20" t="s">
        <v>6</v>
      </c>
      <c r="D20">
        <v>4</v>
      </c>
      <c r="E20">
        <v>3</v>
      </c>
    </row>
    <row r="21" spans="1:5" x14ac:dyDescent="0.35">
      <c r="A21" t="s">
        <v>8</v>
      </c>
      <c r="B21" t="s">
        <v>7</v>
      </c>
      <c r="C21" t="s">
        <v>6</v>
      </c>
      <c r="D21">
        <v>4</v>
      </c>
      <c r="E21">
        <v>1</v>
      </c>
    </row>
    <row r="22" spans="1:5" x14ac:dyDescent="0.35">
      <c r="A22" t="s">
        <v>17720</v>
      </c>
      <c r="B22" t="s">
        <v>17718</v>
      </c>
      <c r="C22" t="s">
        <v>6</v>
      </c>
      <c r="D22">
        <v>3.5</v>
      </c>
      <c r="E22">
        <v>4</v>
      </c>
    </row>
    <row r="23" spans="1:5" x14ac:dyDescent="0.35">
      <c r="A23" t="s">
        <v>17716</v>
      </c>
      <c r="B23" t="s">
        <v>17714</v>
      </c>
      <c r="C23" t="s">
        <v>6</v>
      </c>
      <c r="D23">
        <v>3.5</v>
      </c>
      <c r="E23">
        <v>3</v>
      </c>
    </row>
    <row r="24" spans="1:5" x14ac:dyDescent="0.35">
      <c r="A24" t="s">
        <v>17713</v>
      </c>
      <c r="B24" t="s">
        <v>17711</v>
      </c>
      <c r="C24" t="s">
        <v>6</v>
      </c>
      <c r="D24">
        <v>4</v>
      </c>
      <c r="E24">
        <v>3</v>
      </c>
    </row>
    <row r="25" spans="1:5" x14ac:dyDescent="0.35">
      <c r="A25" t="s">
        <v>17710</v>
      </c>
      <c r="B25" t="s">
        <v>11381</v>
      </c>
      <c r="C25" t="s">
        <v>6</v>
      </c>
      <c r="D25">
        <v>4</v>
      </c>
      <c r="E25">
        <v>0</v>
      </c>
    </row>
    <row r="26" spans="1:5" x14ac:dyDescent="0.35">
      <c r="A26" t="s">
        <v>17708</v>
      </c>
      <c r="B26" t="s">
        <v>17313</v>
      </c>
      <c r="C26" t="s">
        <v>6</v>
      </c>
      <c r="D26">
        <v>4</v>
      </c>
      <c r="E26">
        <v>4</v>
      </c>
    </row>
    <row r="27" spans="1:5" x14ac:dyDescent="0.35">
      <c r="A27" t="s">
        <v>17705</v>
      </c>
      <c r="B27" t="s">
        <v>17703</v>
      </c>
      <c r="C27" t="s">
        <v>6</v>
      </c>
      <c r="D27">
        <v>4.5</v>
      </c>
      <c r="E27">
        <v>0</v>
      </c>
    </row>
    <row r="28" spans="1:5" x14ac:dyDescent="0.35">
      <c r="A28" t="s">
        <v>17702</v>
      </c>
      <c r="B28" t="s">
        <v>17700</v>
      </c>
      <c r="C28" t="s">
        <v>6</v>
      </c>
      <c r="D28">
        <v>3.5</v>
      </c>
      <c r="E28">
        <v>2</v>
      </c>
    </row>
    <row r="29" spans="1:5" x14ac:dyDescent="0.35">
      <c r="A29" t="s">
        <v>17699</v>
      </c>
      <c r="B29" t="s">
        <v>11720</v>
      </c>
      <c r="C29" t="s">
        <v>6</v>
      </c>
      <c r="D29">
        <v>4</v>
      </c>
      <c r="E29">
        <v>4</v>
      </c>
    </row>
    <row r="30" spans="1:5" x14ac:dyDescent="0.35">
      <c r="A30" t="s">
        <v>17696</v>
      </c>
      <c r="B30" t="s">
        <v>17694</v>
      </c>
      <c r="C30" t="s">
        <v>6</v>
      </c>
      <c r="D30">
        <v>4.5</v>
      </c>
      <c r="E30">
        <v>0</v>
      </c>
    </row>
    <row r="31" spans="1:5" x14ac:dyDescent="0.35">
      <c r="A31" t="s">
        <v>17692</v>
      </c>
      <c r="B31" t="s">
        <v>17690</v>
      </c>
      <c r="C31" t="s">
        <v>6</v>
      </c>
      <c r="D31">
        <v>4</v>
      </c>
      <c r="E31">
        <v>4</v>
      </c>
    </row>
    <row r="32" spans="1:5" x14ac:dyDescent="0.35">
      <c r="A32" t="s">
        <v>17688</v>
      </c>
      <c r="B32" t="s">
        <v>17687</v>
      </c>
      <c r="C32" t="s">
        <v>6</v>
      </c>
      <c r="D32">
        <v>3.5</v>
      </c>
      <c r="E32">
        <v>2</v>
      </c>
    </row>
    <row r="33" spans="1:5" x14ac:dyDescent="0.35">
      <c r="A33" t="s">
        <v>17685</v>
      </c>
      <c r="B33" t="s">
        <v>17683</v>
      </c>
      <c r="C33" t="s">
        <v>6</v>
      </c>
      <c r="D33">
        <v>3</v>
      </c>
      <c r="E33">
        <v>1</v>
      </c>
    </row>
    <row r="34" spans="1:5" x14ac:dyDescent="0.35">
      <c r="A34" t="s">
        <v>17682</v>
      </c>
      <c r="B34" t="s">
        <v>17680</v>
      </c>
      <c r="C34" t="s">
        <v>6</v>
      </c>
      <c r="D34">
        <v>3</v>
      </c>
      <c r="E34">
        <v>4</v>
      </c>
    </row>
    <row r="35" spans="1:5" x14ac:dyDescent="0.35">
      <c r="A35" t="s">
        <v>17679</v>
      </c>
      <c r="B35" t="s">
        <v>17677</v>
      </c>
      <c r="C35" t="s">
        <v>6</v>
      </c>
      <c r="D35">
        <v>4</v>
      </c>
      <c r="E35">
        <v>2</v>
      </c>
    </row>
    <row r="36" spans="1:5" x14ac:dyDescent="0.35">
      <c r="A36" t="s">
        <v>17676</v>
      </c>
      <c r="B36" t="s">
        <v>7251</v>
      </c>
      <c r="C36" t="s">
        <v>6</v>
      </c>
      <c r="D36">
        <v>4.5</v>
      </c>
      <c r="E36">
        <v>4</v>
      </c>
    </row>
    <row r="37" spans="1:5" x14ac:dyDescent="0.35">
      <c r="A37" t="s">
        <v>17674</v>
      </c>
      <c r="B37" t="s">
        <v>17672</v>
      </c>
      <c r="C37" t="s">
        <v>6</v>
      </c>
      <c r="D37">
        <v>4</v>
      </c>
      <c r="E37">
        <v>1</v>
      </c>
    </row>
    <row r="38" spans="1:5" x14ac:dyDescent="0.35">
      <c r="A38" t="s">
        <v>17666</v>
      </c>
      <c r="B38" t="s">
        <v>15184</v>
      </c>
      <c r="C38" t="s">
        <v>85</v>
      </c>
      <c r="D38">
        <v>4</v>
      </c>
      <c r="E38">
        <v>2</v>
      </c>
    </row>
    <row r="39" spans="1:5" x14ac:dyDescent="0.35">
      <c r="A39" t="s">
        <v>17664</v>
      </c>
      <c r="B39" t="s">
        <v>17663</v>
      </c>
      <c r="C39" t="s">
        <v>6</v>
      </c>
      <c r="D39">
        <v>4.5</v>
      </c>
      <c r="E39">
        <v>4</v>
      </c>
    </row>
    <row r="40" spans="1:5" x14ac:dyDescent="0.35">
      <c r="A40" t="s">
        <v>17657</v>
      </c>
      <c r="B40" t="s">
        <v>17655</v>
      </c>
      <c r="C40" t="s">
        <v>6</v>
      </c>
      <c r="D40">
        <v>4.5</v>
      </c>
      <c r="E40">
        <v>2</v>
      </c>
    </row>
    <row r="41" spans="1:5" x14ac:dyDescent="0.35">
      <c r="A41" t="s">
        <v>17654</v>
      </c>
      <c r="B41" t="s">
        <v>17652</v>
      </c>
      <c r="C41" t="s">
        <v>6</v>
      </c>
      <c r="D41">
        <v>4</v>
      </c>
      <c r="E41">
        <v>3</v>
      </c>
    </row>
    <row r="42" spans="1:5" x14ac:dyDescent="0.35">
      <c r="A42" t="s">
        <v>17650</v>
      </c>
      <c r="B42" t="s">
        <v>17649</v>
      </c>
      <c r="C42" t="s">
        <v>6</v>
      </c>
      <c r="D42">
        <v>3</v>
      </c>
      <c r="E42">
        <v>4</v>
      </c>
    </row>
    <row r="43" spans="1:5" x14ac:dyDescent="0.35">
      <c r="A43" t="s">
        <v>17647</v>
      </c>
      <c r="B43" t="s">
        <v>17645</v>
      </c>
      <c r="C43" t="s">
        <v>6</v>
      </c>
      <c r="D43">
        <v>4</v>
      </c>
      <c r="E43">
        <v>0</v>
      </c>
    </row>
    <row r="44" spans="1:5" x14ac:dyDescent="0.35">
      <c r="A44" t="s">
        <v>17639</v>
      </c>
      <c r="B44" t="s">
        <v>17637</v>
      </c>
      <c r="C44" t="s">
        <v>6</v>
      </c>
      <c r="D44">
        <v>3</v>
      </c>
      <c r="E44">
        <v>0</v>
      </c>
    </row>
    <row r="45" spans="1:5" x14ac:dyDescent="0.35">
      <c r="A45" t="s">
        <v>17635</v>
      </c>
      <c r="B45" t="s">
        <v>17633</v>
      </c>
      <c r="C45" t="s">
        <v>85</v>
      </c>
      <c r="D45">
        <v>4.5</v>
      </c>
      <c r="E45">
        <v>1</v>
      </c>
    </row>
    <row r="46" spans="1:5" x14ac:dyDescent="0.35">
      <c r="A46" t="s">
        <v>17631</v>
      </c>
      <c r="B46" t="s">
        <v>17629</v>
      </c>
      <c r="C46" t="s">
        <v>85</v>
      </c>
      <c r="D46">
        <v>4.5</v>
      </c>
      <c r="E46">
        <v>2</v>
      </c>
    </row>
    <row r="47" spans="1:5" x14ac:dyDescent="0.35">
      <c r="A47" t="s">
        <v>17628</v>
      </c>
      <c r="B47" t="s">
        <v>17626</v>
      </c>
      <c r="C47" t="s">
        <v>6</v>
      </c>
      <c r="D47">
        <v>4</v>
      </c>
      <c r="E47">
        <v>2</v>
      </c>
    </row>
    <row r="48" spans="1:5" x14ac:dyDescent="0.35">
      <c r="A48" t="s">
        <v>17624</v>
      </c>
      <c r="B48" t="s">
        <v>17623</v>
      </c>
      <c r="C48" t="s">
        <v>6</v>
      </c>
      <c r="D48">
        <v>4.5</v>
      </c>
      <c r="E48">
        <v>2</v>
      </c>
    </row>
    <row r="49" spans="1:5" x14ac:dyDescent="0.35">
      <c r="A49" t="s">
        <v>17621</v>
      </c>
      <c r="B49" t="s">
        <v>15382</v>
      </c>
      <c r="C49" t="s">
        <v>6</v>
      </c>
      <c r="D49">
        <v>4</v>
      </c>
      <c r="E49">
        <v>4</v>
      </c>
    </row>
    <row r="50" spans="1:5" x14ac:dyDescent="0.35">
      <c r="A50" t="s">
        <v>17620</v>
      </c>
      <c r="B50" t="s">
        <v>17619</v>
      </c>
      <c r="C50" t="s">
        <v>6</v>
      </c>
      <c r="D50">
        <v>3</v>
      </c>
      <c r="E50">
        <v>4</v>
      </c>
    </row>
    <row r="51" spans="1:5" x14ac:dyDescent="0.35">
      <c r="A51" t="s">
        <v>17617</v>
      </c>
      <c r="B51" t="s">
        <v>14874</v>
      </c>
      <c r="C51" t="s">
        <v>6</v>
      </c>
      <c r="D51">
        <v>4</v>
      </c>
      <c r="E51">
        <v>4</v>
      </c>
    </row>
    <row r="52" spans="1:5" x14ac:dyDescent="0.35">
      <c r="A52" t="s">
        <v>17615</v>
      </c>
      <c r="B52" t="s">
        <v>17614</v>
      </c>
      <c r="C52" t="s">
        <v>6</v>
      </c>
      <c r="D52">
        <v>3.5</v>
      </c>
      <c r="E52">
        <v>4</v>
      </c>
    </row>
    <row r="53" spans="1:5" x14ac:dyDescent="0.35">
      <c r="A53" t="s">
        <v>17612</v>
      </c>
      <c r="B53" t="s">
        <v>17611</v>
      </c>
      <c r="C53" t="s">
        <v>85</v>
      </c>
      <c r="D53">
        <v>4.5</v>
      </c>
      <c r="E53">
        <v>0</v>
      </c>
    </row>
    <row r="54" spans="1:5" x14ac:dyDescent="0.35">
      <c r="A54" t="s">
        <v>17605</v>
      </c>
      <c r="B54" t="s">
        <v>6557</v>
      </c>
      <c r="C54" t="s">
        <v>6</v>
      </c>
      <c r="D54">
        <v>4.5</v>
      </c>
      <c r="E54">
        <v>4</v>
      </c>
    </row>
    <row r="55" spans="1:5" x14ac:dyDescent="0.35">
      <c r="A55" t="s">
        <v>17598</v>
      </c>
      <c r="B55" t="s">
        <v>17596</v>
      </c>
      <c r="C55" t="s">
        <v>6</v>
      </c>
      <c r="D55">
        <v>2.5</v>
      </c>
      <c r="E55">
        <v>2</v>
      </c>
    </row>
    <row r="56" spans="1:5" x14ac:dyDescent="0.35">
      <c r="A56" t="s">
        <v>17590</v>
      </c>
      <c r="B56" t="s">
        <v>11206</v>
      </c>
      <c r="C56" t="s">
        <v>85</v>
      </c>
      <c r="D56">
        <v>4.5</v>
      </c>
      <c r="E56">
        <v>4</v>
      </c>
    </row>
    <row r="57" spans="1:5" x14ac:dyDescent="0.35">
      <c r="A57" t="s">
        <v>17588</v>
      </c>
      <c r="B57" t="s">
        <v>17586</v>
      </c>
      <c r="C57" t="s">
        <v>6</v>
      </c>
      <c r="D57">
        <v>4</v>
      </c>
      <c r="E57">
        <v>2</v>
      </c>
    </row>
    <row r="58" spans="1:5" x14ac:dyDescent="0.35">
      <c r="A58" t="s">
        <v>17577</v>
      </c>
      <c r="B58" t="s">
        <v>11297</v>
      </c>
      <c r="C58" t="s">
        <v>6</v>
      </c>
      <c r="D58">
        <v>4</v>
      </c>
      <c r="E58">
        <v>4</v>
      </c>
    </row>
    <row r="59" spans="1:5" x14ac:dyDescent="0.35">
      <c r="A59" t="s">
        <v>17573</v>
      </c>
      <c r="B59" t="s">
        <v>17571</v>
      </c>
      <c r="C59" t="s">
        <v>6</v>
      </c>
      <c r="D59">
        <v>4</v>
      </c>
      <c r="E59">
        <v>2</v>
      </c>
    </row>
    <row r="60" spans="1:5" x14ac:dyDescent="0.35">
      <c r="A60" t="s">
        <v>17569</v>
      </c>
      <c r="B60" t="s">
        <v>17567</v>
      </c>
      <c r="C60" t="s">
        <v>6</v>
      </c>
      <c r="D60">
        <v>3.5</v>
      </c>
      <c r="E60">
        <v>2</v>
      </c>
    </row>
    <row r="61" spans="1:5" x14ac:dyDescent="0.35">
      <c r="A61" t="s">
        <v>17565</v>
      </c>
      <c r="B61" t="s">
        <v>17563</v>
      </c>
      <c r="C61" t="s">
        <v>6</v>
      </c>
      <c r="D61">
        <v>4.5</v>
      </c>
      <c r="E61">
        <v>2</v>
      </c>
    </row>
    <row r="62" spans="1:5" x14ac:dyDescent="0.35">
      <c r="A62" t="s">
        <v>17561</v>
      </c>
      <c r="B62" t="s">
        <v>15887</v>
      </c>
      <c r="C62" t="s">
        <v>85</v>
      </c>
      <c r="D62">
        <v>4</v>
      </c>
      <c r="E62">
        <v>0</v>
      </c>
    </row>
    <row r="63" spans="1:5" x14ac:dyDescent="0.35">
      <c r="A63" t="s">
        <v>17554</v>
      </c>
      <c r="B63" t="s">
        <v>6331</v>
      </c>
      <c r="C63" t="s">
        <v>85</v>
      </c>
      <c r="D63">
        <v>4</v>
      </c>
      <c r="E63">
        <v>4</v>
      </c>
    </row>
    <row r="64" spans="1:5" x14ac:dyDescent="0.35">
      <c r="A64" t="s">
        <v>17553</v>
      </c>
      <c r="B64" t="s">
        <v>17551</v>
      </c>
      <c r="C64" t="s">
        <v>6</v>
      </c>
      <c r="D64">
        <v>4</v>
      </c>
      <c r="E64">
        <v>2</v>
      </c>
    </row>
    <row r="65" spans="1:5" x14ac:dyDescent="0.35">
      <c r="A65" t="s">
        <v>17550</v>
      </c>
      <c r="B65" t="s">
        <v>17548</v>
      </c>
      <c r="C65" t="s">
        <v>6</v>
      </c>
      <c r="D65">
        <v>4</v>
      </c>
      <c r="E65">
        <v>3</v>
      </c>
    </row>
    <row r="66" spans="1:5" x14ac:dyDescent="0.35">
      <c r="A66" t="s">
        <v>17546</v>
      </c>
      <c r="B66" t="s">
        <v>17544</v>
      </c>
      <c r="C66" t="s">
        <v>6</v>
      </c>
      <c r="D66">
        <v>4</v>
      </c>
      <c r="E66">
        <v>1</v>
      </c>
    </row>
    <row r="67" spans="1:5" x14ac:dyDescent="0.35">
      <c r="A67" t="s">
        <v>17543</v>
      </c>
      <c r="B67" t="s">
        <v>17541</v>
      </c>
      <c r="C67" t="s">
        <v>6</v>
      </c>
      <c r="D67">
        <v>3.5</v>
      </c>
      <c r="E67">
        <v>4</v>
      </c>
    </row>
    <row r="68" spans="1:5" x14ac:dyDescent="0.35">
      <c r="A68" t="s">
        <v>17539</v>
      </c>
      <c r="B68" t="s">
        <v>17537</v>
      </c>
      <c r="C68" t="s">
        <v>85</v>
      </c>
      <c r="D68">
        <v>4</v>
      </c>
      <c r="E68">
        <v>3</v>
      </c>
    </row>
    <row r="69" spans="1:5" x14ac:dyDescent="0.35">
      <c r="A69" t="s">
        <v>17528</v>
      </c>
      <c r="B69" t="s">
        <v>17527</v>
      </c>
      <c r="C69" t="s">
        <v>6</v>
      </c>
      <c r="D69">
        <v>4</v>
      </c>
      <c r="E69">
        <v>4</v>
      </c>
    </row>
    <row r="70" spans="1:5" x14ac:dyDescent="0.35">
      <c r="A70" t="s">
        <v>17526</v>
      </c>
      <c r="B70" t="s">
        <v>17524</v>
      </c>
      <c r="C70" t="s">
        <v>6</v>
      </c>
      <c r="D70">
        <v>3.5</v>
      </c>
      <c r="E70">
        <v>3</v>
      </c>
    </row>
    <row r="71" spans="1:5" x14ac:dyDescent="0.35">
      <c r="A71" t="s">
        <v>17523</v>
      </c>
      <c r="B71" t="s">
        <v>15204</v>
      </c>
      <c r="C71" t="s">
        <v>6</v>
      </c>
      <c r="D71">
        <v>4</v>
      </c>
      <c r="E71">
        <v>1</v>
      </c>
    </row>
    <row r="72" spans="1:5" x14ac:dyDescent="0.35">
      <c r="A72" t="s">
        <v>17520</v>
      </c>
      <c r="B72" t="s">
        <v>17518</v>
      </c>
      <c r="C72" t="s">
        <v>6</v>
      </c>
      <c r="D72">
        <v>3.5</v>
      </c>
      <c r="E72">
        <v>2</v>
      </c>
    </row>
    <row r="73" spans="1:5" x14ac:dyDescent="0.35">
      <c r="A73" t="s">
        <v>17517</v>
      </c>
      <c r="B73" t="s">
        <v>17515</v>
      </c>
      <c r="C73" t="s">
        <v>6</v>
      </c>
      <c r="D73">
        <v>3</v>
      </c>
      <c r="E73">
        <v>1</v>
      </c>
    </row>
    <row r="74" spans="1:5" x14ac:dyDescent="0.35">
      <c r="A74" t="s">
        <v>17514</v>
      </c>
      <c r="B74" t="s">
        <v>14280</v>
      </c>
      <c r="C74" t="s">
        <v>6</v>
      </c>
      <c r="D74">
        <v>4.5</v>
      </c>
      <c r="E74">
        <v>2</v>
      </c>
    </row>
    <row r="75" spans="1:5" x14ac:dyDescent="0.35">
      <c r="A75" t="s">
        <v>17511</v>
      </c>
      <c r="B75" t="s">
        <v>14280</v>
      </c>
      <c r="C75" t="s">
        <v>6</v>
      </c>
      <c r="D75">
        <v>4.5</v>
      </c>
      <c r="E75">
        <v>0</v>
      </c>
    </row>
    <row r="76" spans="1:5" x14ac:dyDescent="0.35">
      <c r="A76" t="s">
        <v>17508</v>
      </c>
      <c r="B76" t="s">
        <v>17506</v>
      </c>
      <c r="C76" t="s">
        <v>6</v>
      </c>
      <c r="D76">
        <v>4.5</v>
      </c>
      <c r="E76">
        <v>4</v>
      </c>
    </row>
    <row r="77" spans="1:5" x14ac:dyDescent="0.35">
      <c r="A77" t="s">
        <v>17504</v>
      </c>
      <c r="B77" t="s">
        <v>17502</v>
      </c>
      <c r="C77" t="s">
        <v>85</v>
      </c>
      <c r="D77">
        <v>4</v>
      </c>
      <c r="E77">
        <v>2</v>
      </c>
    </row>
    <row r="78" spans="1:5" x14ac:dyDescent="0.35">
      <c r="A78" t="s">
        <v>17501</v>
      </c>
      <c r="B78" t="s">
        <v>4590</v>
      </c>
      <c r="C78" t="s">
        <v>6</v>
      </c>
      <c r="D78">
        <v>3.5</v>
      </c>
      <c r="E78">
        <v>3</v>
      </c>
    </row>
    <row r="79" spans="1:5" x14ac:dyDescent="0.35">
      <c r="A79" t="s">
        <v>17499</v>
      </c>
      <c r="B79" t="s">
        <v>17497</v>
      </c>
      <c r="C79" t="s">
        <v>6</v>
      </c>
      <c r="D79">
        <v>2.5</v>
      </c>
      <c r="E79">
        <v>3</v>
      </c>
    </row>
    <row r="80" spans="1:5" x14ac:dyDescent="0.35">
      <c r="A80" t="s">
        <v>17495</v>
      </c>
      <c r="B80" t="s">
        <v>17494</v>
      </c>
      <c r="C80" t="s">
        <v>6</v>
      </c>
      <c r="D80">
        <v>4.5</v>
      </c>
      <c r="E80">
        <v>0</v>
      </c>
    </row>
    <row r="81" spans="1:5" x14ac:dyDescent="0.35">
      <c r="A81" t="s">
        <v>17492</v>
      </c>
      <c r="B81" t="s">
        <v>14084</v>
      </c>
      <c r="C81" t="s">
        <v>85</v>
      </c>
      <c r="D81">
        <v>4</v>
      </c>
      <c r="E81">
        <v>4</v>
      </c>
    </row>
    <row r="82" spans="1:5" x14ac:dyDescent="0.35">
      <c r="A82" t="s">
        <v>17479</v>
      </c>
      <c r="B82" t="s">
        <v>17415</v>
      </c>
      <c r="C82" t="s">
        <v>6</v>
      </c>
      <c r="D82">
        <v>4</v>
      </c>
      <c r="E82">
        <v>4</v>
      </c>
    </row>
    <row r="83" spans="1:5" x14ac:dyDescent="0.35">
      <c r="A83" t="s">
        <v>17476</v>
      </c>
      <c r="B83" t="s">
        <v>18672</v>
      </c>
      <c r="C83" t="s">
        <v>6</v>
      </c>
      <c r="D83">
        <v>3.5</v>
      </c>
      <c r="E83">
        <v>3</v>
      </c>
    </row>
    <row r="84" spans="1:5" x14ac:dyDescent="0.35">
      <c r="A84" t="s">
        <v>17465</v>
      </c>
      <c r="B84" t="s">
        <v>17463</v>
      </c>
      <c r="C84" t="s">
        <v>6</v>
      </c>
      <c r="D84">
        <v>4</v>
      </c>
      <c r="E84">
        <v>2</v>
      </c>
    </row>
    <row r="85" spans="1:5" x14ac:dyDescent="0.35">
      <c r="A85" t="s">
        <v>17461</v>
      </c>
      <c r="B85" t="s">
        <v>17459</v>
      </c>
      <c r="C85" t="s">
        <v>6</v>
      </c>
      <c r="D85">
        <v>4.5</v>
      </c>
      <c r="E85">
        <v>2</v>
      </c>
    </row>
    <row r="86" spans="1:5" x14ac:dyDescent="0.35">
      <c r="A86" t="s">
        <v>17457</v>
      </c>
      <c r="B86" t="s">
        <v>17455</v>
      </c>
      <c r="C86" t="s">
        <v>6</v>
      </c>
      <c r="D86">
        <v>4.5</v>
      </c>
      <c r="E86">
        <v>4</v>
      </c>
    </row>
    <row r="87" spans="1:5" x14ac:dyDescent="0.35">
      <c r="A87" t="s">
        <v>17453</v>
      </c>
      <c r="B87" t="s">
        <v>17452</v>
      </c>
      <c r="C87" t="s">
        <v>85</v>
      </c>
      <c r="D87">
        <v>5</v>
      </c>
      <c r="E87">
        <v>1</v>
      </c>
    </row>
    <row r="88" spans="1:5" x14ac:dyDescent="0.35">
      <c r="A88" t="s">
        <v>17451</v>
      </c>
      <c r="B88" t="s">
        <v>17449</v>
      </c>
      <c r="C88" t="s">
        <v>6</v>
      </c>
      <c r="D88">
        <v>3.5</v>
      </c>
      <c r="E88">
        <v>2</v>
      </c>
    </row>
    <row r="89" spans="1:5" x14ac:dyDescent="0.35">
      <c r="A89" t="s">
        <v>17448</v>
      </c>
      <c r="B89" t="s">
        <v>17446</v>
      </c>
      <c r="C89" t="s">
        <v>6</v>
      </c>
      <c r="D89">
        <v>3</v>
      </c>
      <c r="E89">
        <v>4</v>
      </c>
    </row>
    <row r="90" spans="1:5" x14ac:dyDescent="0.35">
      <c r="A90" t="s">
        <v>17445</v>
      </c>
      <c r="B90" t="s">
        <v>17443</v>
      </c>
      <c r="C90" t="s">
        <v>6</v>
      </c>
      <c r="D90">
        <v>4</v>
      </c>
      <c r="E90">
        <v>1</v>
      </c>
    </row>
    <row r="91" spans="1:5" x14ac:dyDescent="0.35">
      <c r="A91" t="s">
        <v>17441</v>
      </c>
      <c r="B91" t="s">
        <v>10543</v>
      </c>
      <c r="C91" t="s">
        <v>6</v>
      </c>
      <c r="D91">
        <v>4.5</v>
      </c>
      <c r="E91">
        <v>2</v>
      </c>
    </row>
    <row r="92" spans="1:5" x14ac:dyDescent="0.35">
      <c r="A92" t="s">
        <v>17440</v>
      </c>
      <c r="B92" t="s">
        <v>15781</v>
      </c>
      <c r="C92" t="s">
        <v>6</v>
      </c>
      <c r="D92">
        <v>4.5</v>
      </c>
      <c r="E92">
        <v>2</v>
      </c>
    </row>
    <row r="93" spans="1:5" x14ac:dyDescent="0.35">
      <c r="A93" t="s">
        <v>17438</v>
      </c>
      <c r="B93" t="s">
        <v>3724</v>
      </c>
      <c r="C93" t="s">
        <v>6</v>
      </c>
      <c r="D93">
        <v>4</v>
      </c>
      <c r="E93">
        <v>3</v>
      </c>
    </row>
    <row r="94" spans="1:5" x14ac:dyDescent="0.35">
      <c r="A94" t="s">
        <v>17435</v>
      </c>
      <c r="B94" t="s">
        <v>18671</v>
      </c>
      <c r="C94" t="s">
        <v>85</v>
      </c>
      <c r="D94">
        <v>4</v>
      </c>
      <c r="E94">
        <v>2</v>
      </c>
    </row>
    <row r="95" spans="1:5" x14ac:dyDescent="0.35">
      <c r="A95" t="s">
        <v>17431</v>
      </c>
      <c r="B95" t="s">
        <v>17429</v>
      </c>
      <c r="C95" t="s">
        <v>85</v>
      </c>
      <c r="D95">
        <v>4.5</v>
      </c>
      <c r="E95">
        <v>2</v>
      </c>
    </row>
    <row r="96" spans="1:5" x14ac:dyDescent="0.35">
      <c r="A96" t="s">
        <v>17427</v>
      </c>
      <c r="B96" t="s">
        <v>17425</v>
      </c>
      <c r="C96" t="s">
        <v>6</v>
      </c>
      <c r="D96">
        <v>4</v>
      </c>
      <c r="E96">
        <v>3</v>
      </c>
    </row>
    <row r="97" spans="1:5" x14ac:dyDescent="0.35">
      <c r="A97" t="s">
        <v>17420</v>
      </c>
      <c r="B97" t="s">
        <v>17418</v>
      </c>
      <c r="C97" t="s">
        <v>6</v>
      </c>
      <c r="D97">
        <v>4.5</v>
      </c>
      <c r="E97">
        <v>0</v>
      </c>
    </row>
    <row r="98" spans="1:5" x14ac:dyDescent="0.35">
      <c r="A98" t="s">
        <v>17417</v>
      </c>
      <c r="B98" t="s">
        <v>17415</v>
      </c>
      <c r="C98" t="s">
        <v>6</v>
      </c>
      <c r="D98">
        <v>4</v>
      </c>
      <c r="E98">
        <v>1</v>
      </c>
    </row>
    <row r="99" spans="1:5" x14ac:dyDescent="0.35">
      <c r="A99" t="s">
        <v>17413</v>
      </c>
      <c r="B99" t="s">
        <v>7603</v>
      </c>
      <c r="C99" t="s">
        <v>6</v>
      </c>
      <c r="D99">
        <v>4</v>
      </c>
      <c r="E99">
        <v>3</v>
      </c>
    </row>
    <row r="100" spans="1:5" x14ac:dyDescent="0.35">
      <c r="A100" t="s">
        <v>17410</v>
      </c>
      <c r="B100" t="s">
        <v>13952</v>
      </c>
      <c r="C100" t="s">
        <v>6</v>
      </c>
      <c r="D100">
        <v>4.5</v>
      </c>
      <c r="E100">
        <v>4</v>
      </c>
    </row>
    <row r="101" spans="1:5" x14ac:dyDescent="0.35">
      <c r="A101" t="s">
        <v>17407</v>
      </c>
      <c r="B101" t="s">
        <v>13226</v>
      </c>
      <c r="C101" t="s">
        <v>6</v>
      </c>
      <c r="D101">
        <v>4.5</v>
      </c>
      <c r="E101">
        <v>1</v>
      </c>
    </row>
    <row r="102" spans="1:5" x14ac:dyDescent="0.35">
      <c r="A102" t="s">
        <v>17401</v>
      </c>
      <c r="B102" t="s">
        <v>17399</v>
      </c>
      <c r="C102" t="s">
        <v>6</v>
      </c>
      <c r="D102">
        <v>4.5</v>
      </c>
      <c r="E102">
        <v>4</v>
      </c>
    </row>
    <row r="103" spans="1:5" x14ac:dyDescent="0.35">
      <c r="A103" t="s">
        <v>17398</v>
      </c>
      <c r="B103" t="s">
        <v>17397</v>
      </c>
      <c r="C103" t="s">
        <v>6</v>
      </c>
      <c r="D103">
        <v>4</v>
      </c>
      <c r="E103">
        <v>2</v>
      </c>
    </row>
    <row r="104" spans="1:5" x14ac:dyDescent="0.35">
      <c r="A104" t="s">
        <v>17396</v>
      </c>
      <c r="B104" t="s">
        <v>17394</v>
      </c>
      <c r="C104" t="s">
        <v>6</v>
      </c>
      <c r="D104">
        <v>4</v>
      </c>
      <c r="E104">
        <v>2</v>
      </c>
    </row>
    <row r="105" spans="1:5" x14ac:dyDescent="0.35">
      <c r="A105" t="s">
        <v>17389</v>
      </c>
      <c r="B105" t="s">
        <v>17388</v>
      </c>
      <c r="C105" t="s">
        <v>6</v>
      </c>
      <c r="D105">
        <v>4</v>
      </c>
      <c r="E105">
        <v>4</v>
      </c>
    </row>
    <row r="106" spans="1:5" x14ac:dyDescent="0.35">
      <c r="A106" t="s">
        <v>17386</v>
      </c>
      <c r="B106" t="s">
        <v>17340</v>
      </c>
      <c r="C106" t="s">
        <v>6</v>
      </c>
      <c r="D106">
        <v>4</v>
      </c>
      <c r="E106">
        <v>4</v>
      </c>
    </row>
    <row r="107" spans="1:5" x14ac:dyDescent="0.35">
      <c r="A107" t="s">
        <v>17384</v>
      </c>
      <c r="B107" t="s">
        <v>17383</v>
      </c>
      <c r="C107" t="s">
        <v>6</v>
      </c>
      <c r="D107">
        <v>4</v>
      </c>
      <c r="E107">
        <v>2</v>
      </c>
    </row>
    <row r="108" spans="1:5" x14ac:dyDescent="0.35">
      <c r="A108" t="s">
        <v>17382</v>
      </c>
      <c r="B108" t="s">
        <v>17380</v>
      </c>
      <c r="C108" t="s">
        <v>6</v>
      </c>
      <c r="D108">
        <v>3.5</v>
      </c>
      <c r="E108">
        <v>3</v>
      </c>
    </row>
    <row r="109" spans="1:5" x14ac:dyDescent="0.35">
      <c r="A109" t="s">
        <v>17378</v>
      </c>
      <c r="B109" t="s">
        <v>13035</v>
      </c>
      <c r="C109" t="s">
        <v>85</v>
      </c>
      <c r="D109">
        <v>4</v>
      </c>
      <c r="E109">
        <v>1</v>
      </c>
    </row>
    <row r="110" spans="1:5" x14ac:dyDescent="0.35">
      <c r="A110" t="s">
        <v>17374</v>
      </c>
      <c r="B110" t="s">
        <v>17372</v>
      </c>
      <c r="C110" t="s">
        <v>6</v>
      </c>
      <c r="D110">
        <v>4</v>
      </c>
      <c r="E110">
        <v>0</v>
      </c>
    </row>
    <row r="111" spans="1:5" x14ac:dyDescent="0.35">
      <c r="A111" t="s">
        <v>17367</v>
      </c>
      <c r="B111" t="s">
        <v>17365</v>
      </c>
      <c r="C111" t="s">
        <v>6</v>
      </c>
      <c r="D111">
        <v>3</v>
      </c>
      <c r="E111">
        <v>3</v>
      </c>
    </row>
    <row r="112" spans="1:5" x14ac:dyDescent="0.35">
      <c r="A112" t="s">
        <v>17359</v>
      </c>
      <c r="B112" t="s">
        <v>17358</v>
      </c>
      <c r="C112" t="s">
        <v>6</v>
      </c>
      <c r="D112">
        <v>4.5</v>
      </c>
      <c r="E112">
        <v>4</v>
      </c>
    </row>
    <row r="113" spans="1:5" x14ac:dyDescent="0.35">
      <c r="A113" t="s">
        <v>17357</v>
      </c>
      <c r="B113" t="s">
        <v>17355</v>
      </c>
      <c r="C113" t="s">
        <v>6</v>
      </c>
      <c r="D113">
        <v>3.5</v>
      </c>
      <c r="E113">
        <v>2</v>
      </c>
    </row>
    <row r="114" spans="1:5" x14ac:dyDescent="0.35">
      <c r="A114" t="s">
        <v>17353</v>
      </c>
      <c r="B114" t="s">
        <v>17352</v>
      </c>
      <c r="C114" t="s">
        <v>6</v>
      </c>
      <c r="D114">
        <v>4.5</v>
      </c>
      <c r="E114">
        <v>3</v>
      </c>
    </row>
    <row r="115" spans="1:5" x14ac:dyDescent="0.35">
      <c r="A115" t="s">
        <v>17350</v>
      </c>
      <c r="B115" t="s">
        <v>17348</v>
      </c>
      <c r="C115" t="s">
        <v>6</v>
      </c>
      <c r="D115">
        <v>4</v>
      </c>
      <c r="E115">
        <v>4</v>
      </c>
    </row>
    <row r="116" spans="1:5" x14ac:dyDescent="0.35">
      <c r="A116" t="s">
        <v>17346</v>
      </c>
      <c r="B116" t="s">
        <v>17345</v>
      </c>
      <c r="C116" t="s">
        <v>85</v>
      </c>
      <c r="D116">
        <v>4</v>
      </c>
      <c r="E116">
        <v>0</v>
      </c>
    </row>
    <row r="117" spans="1:5" x14ac:dyDescent="0.35">
      <c r="A117" t="s">
        <v>17343</v>
      </c>
      <c r="B117" t="s">
        <v>14737</v>
      </c>
      <c r="C117" t="s">
        <v>6</v>
      </c>
      <c r="D117">
        <v>3.5</v>
      </c>
      <c r="E117">
        <v>4</v>
      </c>
    </row>
    <row r="118" spans="1:5" x14ac:dyDescent="0.35">
      <c r="A118" t="s">
        <v>17341</v>
      </c>
      <c r="B118" t="s">
        <v>17340</v>
      </c>
      <c r="C118" t="s">
        <v>6</v>
      </c>
      <c r="D118">
        <v>4</v>
      </c>
      <c r="E118">
        <v>4</v>
      </c>
    </row>
    <row r="119" spans="1:5" x14ac:dyDescent="0.35">
      <c r="A119" t="s">
        <v>17339</v>
      </c>
      <c r="B119" t="s">
        <v>17337</v>
      </c>
      <c r="C119" t="s">
        <v>6</v>
      </c>
      <c r="D119">
        <v>3</v>
      </c>
      <c r="E119">
        <v>3</v>
      </c>
    </row>
    <row r="120" spans="1:5" x14ac:dyDescent="0.35">
      <c r="A120" t="s">
        <v>17336</v>
      </c>
      <c r="B120" t="s">
        <v>17335</v>
      </c>
      <c r="C120" t="s">
        <v>6</v>
      </c>
      <c r="D120">
        <v>3.5</v>
      </c>
      <c r="E120">
        <v>1</v>
      </c>
    </row>
    <row r="121" spans="1:5" x14ac:dyDescent="0.35">
      <c r="A121" t="s">
        <v>17334</v>
      </c>
      <c r="B121" t="s">
        <v>17332</v>
      </c>
      <c r="C121" t="s">
        <v>6</v>
      </c>
      <c r="D121">
        <v>4.5</v>
      </c>
      <c r="E121">
        <v>4</v>
      </c>
    </row>
    <row r="122" spans="1:5" x14ac:dyDescent="0.35">
      <c r="A122" t="s">
        <v>17327</v>
      </c>
      <c r="B122" t="s">
        <v>17325</v>
      </c>
      <c r="C122" t="s">
        <v>6</v>
      </c>
      <c r="D122">
        <v>4</v>
      </c>
      <c r="E122">
        <v>1</v>
      </c>
    </row>
    <row r="123" spans="1:5" x14ac:dyDescent="0.35">
      <c r="A123" t="s">
        <v>17323</v>
      </c>
      <c r="B123" t="s">
        <v>11034</v>
      </c>
      <c r="C123" t="s">
        <v>85</v>
      </c>
      <c r="D123">
        <v>4</v>
      </c>
      <c r="E123">
        <v>2</v>
      </c>
    </row>
    <row r="124" spans="1:5" x14ac:dyDescent="0.35">
      <c r="A124" t="s">
        <v>17320</v>
      </c>
      <c r="B124" t="s">
        <v>17318</v>
      </c>
      <c r="C124" t="s">
        <v>6</v>
      </c>
      <c r="D124">
        <v>4</v>
      </c>
      <c r="E124">
        <v>2</v>
      </c>
    </row>
    <row r="125" spans="1:5" x14ac:dyDescent="0.35">
      <c r="A125" t="s">
        <v>17315</v>
      </c>
      <c r="B125" t="s">
        <v>17313</v>
      </c>
      <c r="C125" t="s">
        <v>6</v>
      </c>
      <c r="D125">
        <v>4</v>
      </c>
      <c r="E125">
        <v>4</v>
      </c>
    </row>
    <row r="126" spans="1:5" x14ac:dyDescent="0.35">
      <c r="A126" t="s">
        <v>17311</v>
      </c>
      <c r="B126" t="s">
        <v>17309</v>
      </c>
      <c r="C126" t="s">
        <v>85</v>
      </c>
      <c r="D126">
        <v>4</v>
      </c>
      <c r="E126">
        <v>2</v>
      </c>
    </row>
    <row r="127" spans="1:5" x14ac:dyDescent="0.35">
      <c r="A127" t="s">
        <v>17307</v>
      </c>
      <c r="B127" t="s">
        <v>17305</v>
      </c>
      <c r="C127" t="s">
        <v>6</v>
      </c>
      <c r="D127">
        <v>4.5</v>
      </c>
      <c r="E127">
        <v>3</v>
      </c>
    </row>
    <row r="128" spans="1:5" x14ac:dyDescent="0.35">
      <c r="A128" t="s">
        <v>17300</v>
      </c>
      <c r="B128" t="s">
        <v>19</v>
      </c>
      <c r="C128" t="s">
        <v>6</v>
      </c>
      <c r="D128">
        <v>4</v>
      </c>
      <c r="E128">
        <v>3</v>
      </c>
    </row>
    <row r="129" spans="1:5" x14ac:dyDescent="0.35">
      <c r="A129" t="s">
        <v>17297</v>
      </c>
      <c r="B129" t="s">
        <v>14518</v>
      </c>
      <c r="C129" t="s">
        <v>6</v>
      </c>
      <c r="D129">
        <v>4</v>
      </c>
      <c r="E129">
        <v>2</v>
      </c>
    </row>
    <row r="130" spans="1:5" x14ac:dyDescent="0.35">
      <c r="A130" t="s">
        <v>17294</v>
      </c>
      <c r="B130" t="s">
        <v>17292</v>
      </c>
      <c r="C130" t="s">
        <v>6</v>
      </c>
      <c r="D130">
        <v>4</v>
      </c>
      <c r="E130">
        <v>1</v>
      </c>
    </row>
    <row r="131" spans="1:5" x14ac:dyDescent="0.35">
      <c r="A131" t="s">
        <v>17290</v>
      </c>
      <c r="B131" t="s">
        <v>17288</v>
      </c>
      <c r="C131" t="s">
        <v>6</v>
      </c>
      <c r="D131">
        <v>4</v>
      </c>
      <c r="E131">
        <v>2</v>
      </c>
    </row>
    <row r="132" spans="1:5" x14ac:dyDescent="0.35">
      <c r="A132" t="s">
        <v>17286</v>
      </c>
      <c r="B132" t="s">
        <v>17284</v>
      </c>
      <c r="C132" t="s">
        <v>6</v>
      </c>
      <c r="D132">
        <v>5</v>
      </c>
      <c r="E132">
        <v>2</v>
      </c>
    </row>
    <row r="133" spans="1:5" x14ac:dyDescent="0.35">
      <c r="A133" t="s">
        <v>17282</v>
      </c>
      <c r="B133" t="s">
        <v>15132</v>
      </c>
      <c r="C133" t="s">
        <v>85</v>
      </c>
      <c r="D133">
        <v>4</v>
      </c>
      <c r="E133">
        <v>0</v>
      </c>
    </row>
    <row r="134" spans="1:5" x14ac:dyDescent="0.35">
      <c r="A134" t="s">
        <v>17279</v>
      </c>
      <c r="B134" t="s">
        <v>17277</v>
      </c>
      <c r="C134" t="s">
        <v>6</v>
      </c>
      <c r="D134">
        <v>3</v>
      </c>
      <c r="E134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E8921-D624-4783-B82A-D3C363E6B0E3}">
  <sheetPr codeName="Sheet9"/>
  <dimension ref="A1:DT20"/>
  <sheetViews>
    <sheetView topLeftCell="DH1" workbookViewId="0">
      <selection activeCell="DL15" sqref="DL15"/>
    </sheetView>
  </sheetViews>
  <sheetFormatPr defaultRowHeight="14.5" x14ac:dyDescent="0.35"/>
  <cols>
    <col min="1" max="1" width="25.26953125" bestFit="1" customWidth="1"/>
    <col min="118" max="118" width="25.6328125" customWidth="1"/>
    <col min="119" max="119" width="21.54296875" customWidth="1"/>
    <col min="120" max="120" width="25.6328125" customWidth="1"/>
  </cols>
  <sheetData>
    <row r="1" spans="1:124" x14ac:dyDescent="0.35">
      <c r="A1" t="s">
        <v>17943</v>
      </c>
      <c r="B1" t="s">
        <v>17826</v>
      </c>
      <c r="C1" t="s">
        <v>17340</v>
      </c>
      <c r="D1" t="s">
        <v>17340</v>
      </c>
      <c r="E1" t="s">
        <v>60</v>
      </c>
      <c r="F1" t="s">
        <v>19</v>
      </c>
      <c r="G1" t="s">
        <v>19</v>
      </c>
      <c r="H1" t="s">
        <v>17335</v>
      </c>
      <c r="I1" t="s">
        <v>15204</v>
      </c>
      <c r="J1" t="s">
        <v>31</v>
      </c>
      <c r="K1" t="s">
        <v>17292</v>
      </c>
      <c r="L1" t="s">
        <v>17284</v>
      </c>
      <c r="M1" t="s">
        <v>17348</v>
      </c>
      <c r="N1" t="s">
        <v>17711</v>
      </c>
      <c r="O1" t="s">
        <v>17337</v>
      </c>
      <c r="P1" t="s">
        <v>17449</v>
      </c>
      <c r="Q1" t="s">
        <v>17541</v>
      </c>
      <c r="R1" t="s">
        <v>17563</v>
      </c>
      <c r="S1" t="s">
        <v>17277</v>
      </c>
      <c r="T1" t="s">
        <v>17515</v>
      </c>
      <c r="U1" t="s">
        <v>17446</v>
      </c>
      <c r="V1" t="s">
        <v>17443</v>
      </c>
      <c r="W1" t="s">
        <v>10543</v>
      </c>
      <c r="X1" t="s">
        <v>17551</v>
      </c>
      <c r="Y1" t="s">
        <v>17365</v>
      </c>
      <c r="Z1" t="s">
        <v>17305</v>
      </c>
      <c r="AA1" t="s">
        <v>51</v>
      </c>
      <c r="AB1" t="s">
        <v>17645</v>
      </c>
      <c r="AC1" t="s">
        <v>17623</v>
      </c>
      <c r="AD1" t="s">
        <v>17703</v>
      </c>
      <c r="AE1" t="s">
        <v>13226</v>
      </c>
      <c r="AF1" t="s">
        <v>17571</v>
      </c>
      <c r="AG1" t="s">
        <v>17544</v>
      </c>
      <c r="AH1" t="s">
        <v>17652</v>
      </c>
      <c r="AI1" t="s">
        <v>14280</v>
      </c>
      <c r="AJ1" t="s">
        <v>14280</v>
      </c>
      <c r="AK1" t="s">
        <v>25</v>
      </c>
      <c r="AL1" t="s">
        <v>17687</v>
      </c>
      <c r="AM1" t="s">
        <v>54</v>
      </c>
      <c r="AN1" t="s">
        <v>17700</v>
      </c>
      <c r="AO1" t="s">
        <v>13</v>
      </c>
      <c r="AP1" t="s">
        <v>17313</v>
      </c>
      <c r="AQ1" t="s">
        <v>17313</v>
      </c>
      <c r="AR1" t="s">
        <v>17714</v>
      </c>
      <c r="AS1" t="s">
        <v>17596</v>
      </c>
      <c r="AT1" t="s">
        <v>22</v>
      </c>
      <c r="AU1" t="s">
        <v>22</v>
      </c>
      <c r="AV1" t="s">
        <v>17318</v>
      </c>
      <c r="AW1" t="s">
        <v>17474</v>
      </c>
      <c r="AX1" t="s">
        <v>10</v>
      </c>
      <c r="AY1" t="s">
        <v>17383</v>
      </c>
      <c r="AZ1" t="s">
        <v>17497</v>
      </c>
      <c r="BA1" t="s">
        <v>11297</v>
      </c>
      <c r="BB1" t="s">
        <v>17527</v>
      </c>
      <c r="BC1" t="s">
        <v>17332</v>
      </c>
      <c r="BD1" t="s">
        <v>17355</v>
      </c>
      <c r="BE1" t="s">
        <v>17415</v>
      </c>
      <c r="BF1" t="s">
        <v>17415</v>
      </c>
      <c r="BG1" t="s">
        <v>17655</v>
      </c>
      <c r="BH1" t="s">
        <v>17352</v>
      </c>
      <c r="BI1" t="s">
        <v>17586</v>
      </c>
      <c r="BJ1" t="s">
        <v>13952</v>
      </c>
      <c r="BK1" t="s">
        <v>17567</v>
      </c>
      <c r="BL1" t="s">
        <v>17680</v>
      </c>
      <c r="BM1" t="s">
        <v>40</v>
      </c>
      <c r="BN1" t="s">
        <v>3724</v>
      </c>
      <c r="BO1" t="s">
        <v>4590</v>
      </c>
      <c r="BP1" t="s">
        <v>15781</v>
      </c>
      <c r="BQ1" t="s">
        <v>16</v>
      </c>
      <c r="BR1" t="s">
        <v>28</v>
      </c>
      <c r="BS1" t="s">
        <v>63</v>
      </c>
      <c r="BT1" t="s">
        <v>17690</v>
      </c>
      <c r="BU1" t="s">
        <v>17358</v>
      </c>
      <c r="BV1" t="s">
        <v>17506</v>
      </c>
      <c r="BW1" t="s">
        <v>17399</v>
      </c>
      <c r="BX1" t="s">
        <v>17425</v>
      </c>
      <c r="BY1" t="s">
        <v>17626</v>
      </c>
      <c r="BZ1" t="s">
        <v>14737</v>
      </c>
      <c r="CA1" t="s">
        <v>7251</v>
      </c>
      <c r="CB1" t="s">
        <v>17637</v>
      </c>
      <c r="CC1" t="s">
        <v>17718</v>
      </c>
      <c r="CD1" t="s">
        <v>14874</v>
      </c>
      <c r="CE1" t="s">
        <v>17459</v>
      </c>
      <c r="CF1" t="s">
        <v>17388</v>
      </c>
      <c r="CG1" t="s">
        <v>17372</v>
      </c>
      <c r="CH1" t="s">
        <v>17694</v>
      </c>
      <c r="CI1" t="s">
        <v>17397</v>
      </c>
      <c r="CJ1" t="s">
        <v>34</v>
      </c>
      <c r="CK1" t="s">
        <v>46</v>
      </c>
      <c r="CL1" t="s">
        <v>11381</v>
      </c>
      <c r="CM1" t="s">
        <v>6557</v>
      </c>
      <c r="CN1" t="s">
        <v>17455</v>
      </c>
      <c r="CO1" t="s">
        <v>17288</v>
      </c>
      <c r="CP1" t="s">
        <v>17619</v>
      </c>
      <c r="CQ1" t="s">
        <v>17463</v>
      </c>
      <c r="CR1" t="s">
        <v>17325</v>
      </c>
      <c r="CS1" t="s">
        <v>17614</v>
      </c>
      <c r="CT1" t="s">
        <v>14518</v>
      </c>
      <c r="CU1" t="s">
        <v>17672</v>
      </c>
      <c r="CV1" t="s">
        <v>11720</v>
      </c>
      <c r="CW1" t="s">
        <v>17494</v>
      </c>
      <c r="CX1" t="s">
        <v>17518</v>
      </c>
      <c r="CY1" t="s">
        <v>17683</v>
      </c>
      <c r="CZ1" t="s">
        <v>43</v>
      </c>
      <c r="DA1" t="s">
        <v>17649</v>
      </c>
      <c r="DB1" t="s">
        <v>37</v>
      </c>
      <c r="DC1" t="s">
        <v>7</v>
      </c>
      <c r="DD1" t="s">
        <v>17524</v>
      </c>
      <c r="DE1" t="s">
        <v>17677</v>
      </c>
      <c r="DF1" t="s">
        <v>17380</v>
      </c>
      <c r="DG1" t="s">
        <v>17394</v>
      </c>
      <c r="DH1" t="s">
        <v>17418</v>
      </c>
      <c r="DI1" t="s">
        <v>57</v>
      </c>
      <c r="DJ1" t="s">
        <v>17548</v>
      </c>
      <c r="DK1" t="s">
        <v>15382</v>
      </c>
      <c r="DL1" t="s">
        <v>7603</v>
      </c>
      <c r="DM1" t="s">
        <v>17663</v>
      </c>
      <c r="DN1" t="s">
        <v>18668</v>
      </c>
      <c r="DO1" t="s">
        <v>18669</v>
      </c>
      <c r="DP1" t="s">
        <v>18670</v>
      </c>
    </row>
    <row r="2" spans="1:124" x14ac:dyDescent="0.35">
      <c r="A2" t="s">
        <v>17433</v>
      </c>
      <c r="B2" t="s">
        <v>85</v>
      </c>
      <c r="C2">
        <v>1</v>
      </c>
      <c r="D2">
        <v>2</v>
      </c>
      <c r="E2">
        <v>2</v>
      </c>
      <c r="F2">
        <v>3</v>
      </c>
      <c r="G2">
        <v>4</v>
      </c>
      <c r="H2">
        <v>0</v>
      </c>
      <c r="I2">
        <v>2</v>
      </c>
      <c r="J2">
        <v>0</v>
      </c>
      <c r="K2">
        <v>1</v>
      </c>
      <c r="L2">
        <v>1</v>
      </c>
      <c r="M2">
        <v>3</v>
      </c>
      <c r="N2">
        <v>1</v>
      </c>
      <c r="O2">
        <v>1</v>
      </c>
      <c r="P2">
        <v>2</v>
      </c>
      <c r="Q2">
        <v>1</v>
      </c>
      <c r="R2">
        <v>0</v>
      </c>
      <c r="S2">
        <v>2</v>
      </c>
      <c r="T2">
        <v>5</v>
      </c>
      <c r="U2">
        <v>0</v>
      </c>
      <c r="V2">
        <v>1</v>
      </c>
      <c r="W2">
        <v>3</v>
      </c>
      <c r="X2">
        <v>0</v>
      </c>
      <c r="Y2">
        <v>1</v>
      </c>
      <c r="Z2">
        <v>1</v>
      </c>
      <c r="AA2">
        <v>1</v>
      </c>
      <c r="AB2">
        <v>1</v>
      </c>
      <c r="AC2">
        <v>1</v>
      </c>
      <c r="AD2">
        <v>2</v>
      </c>
      <c r="AE2">
        <v>1</v>
      </c>
      <c r="AF2">
        <v>1</v>
      </c>
      <c r="AG2">
        <v>2</v>
      </c>
      <c r="AH2">
        <v>2</v>
      </c>
      <c r="AI2">
        <v>1</v>
      </c>
      <c r="AJ2">
        <v>2</v>
      </c>
      <c r="AK2">
        <v>0</v>
      </c>
      <c r="AL2">
        <v>3</v>
      </c>
      <c r="AM2">
        <v>5</v>
      </c>
      <c r="AN2">
        <v>3</v>
      </c>
      <c r="AO2">
        <v>4</v>
      </c>
      <c r="AP2">
        <v>2</v>
      </c>
      <c r="AQ2">
        <v>2</v>
      </c>
      <c r="AR2">
        <v>2</v>
      </c>
      <c r="AS2">
        <v>1</v>
      </c>
      <c r="AT2">
        <v>1</v>
      </c>
      <c r="AU2">
        <v>1</v>
      </c>
      <c r="AV2">
        <v>4</v>
      </c>
      <c r="AW2">
        <v>4</v>
      </c>
      <c r="AX2">
        <v>3</v>
      </c>
      <c r="AY2">
        <v>1</v>
      </c>
      <c r="AZ2">
        <v>2</v>
      </c>
      <c r="BA2">
        <v>2</v>
      </c>
      <c r="BB2">
        <v>4</v>
      </c>
      <c r="BC2">
        <v>1</v>
      </c>
      <c r="BD2">
        <v>2</v>
      </c>
      <c r="BE2">
        <v>2</v>
      </c>
      <c r="BF2">
        <v>4</v>
      </c>
      <c r="BG2">
        <v>1</v>
      </c>
      <c r="BH2">
        <v>2</v>
      </c>
      <c r="BI2">
        <v>3</v>
      </c>
      <c r="BJ2">
        <v>4</v>
      </c>
      <c r="BK2">
        <v>0</v>
      </c>
      <c r="BL2">
        <v>5</v>
      </c>
      <c r="BM2">
        <v>4</v>
      </c>
      <c r="BN2">
        <v>3</v>
      </c>
      <c r="BO2">
        <v>4</v>
      </c>
      <c r="BP2">
        <v>5</v>
      </c>
      <c r="BQ2">
        <v>1</v>
      </c>
      <c r="BR2">
        <v>1</v>
      </c>
      <c r="BS2">
        <v>1</v>
      </c>
      <c r="BT2">
        <v>4</v>
      </c>
      <c r="BU2">
        <v>2</v>
      </c>
      <c r="BV2">
        <v>2</v>
      </c>
      <c r="BW2">
        <v>2</v>
      </c>
      <c r="BX2">
        <v>1</v>
      </c>
      <c r="BY2">
        <v>3</v>
      </c>
      <c r="BZ2">
        <v>5</v>
      </c>
      <c r="CA2">
        <v>1</v>
      </c>
      <c r="CB2">
        <v>1</v>
      </c>
      <c r="CC2">
        <v>3</v>
      </c>
      <c r="CD2">
        <v>2</v>
      </c>
      <c r="CE2">
        <v>1</v>
      </c>
      <c r="CF2">
        <v>0</v>
      </c>
      <c r="CG2">
        <v>5</v>
      </c>
      <c r="CH2">
        <v>1</v>
      </c>
      <c r="CI2">
        <v>3</v>
      </c>
      <c r="CJ2">
        <v>4</v>
      </c>
      <c r="CK2">
        <v>4</v>
      </c>
      <c r="CL2">
        <v>1</v>
      </c>
      <c r="CM2">
        <v>2</v>
      </c>
      <c r="CN2">
        <v>3</v>
      </c>
      <c r="CO2">
        <v>5</v>
      </c>
      <c r="CP2">
        <v>2</v>
      </c>
      <c r="CQ2">
        <v>2</v>
      </c>
      <c r="CR2">
        <v>2</v>
      </c>
      <c r="CS2">
        <v>2</v>
      </c>
      <c r="CT2">
        <v>1</v>
      </c>
      <c r="CU2">
        <v>2</v>
      </c>
      <c r="CV2">
        <v>0</v>
      </c>
      <c r="CW2">
        <v>3</v>
      </c>
      <c r="CX2">
        <v>2</v>
      </c>
      <c r="CY2">
        <v>3</v>
      </c>
      <c r="CZ2">
        <v>3</v>
      </c>
      <c r="DA2">
        <v>2</v>
      </c>
      <c r="DB2">
        <v>1</v>
      </c>
      <c r="DC2">
        <v>0</v>
      </c>
      <c r="DD2">
        <v>0</v>
      </c>
      <c r="DE2">
        <v>1</v>
      </c>
      <c r="DF2">
        <v>3</v>
      </c>
      <c r="DG2">
        <v>2</v>
      </c>
      <c r="DH2">
        <v>2</v>
      </c>
      <c r="DI2">
        <v>1</v>
      </c>
      <c r="DJ2">
        <v>0</v>
      </c>
      <c r="DK2">
        <v>3</v>
      </c>
      <c r="DL2">
        <v>1</v>
      </c>
      <c r="DM2">
        <v>3</v>
      </c>
      <c r="DN2" t="str">
        <f>HLOOKUP(LARGE($C2:$DM2,DR2),$C2:$DM$20,$DQ2,FALSE)</f>
        <v>China Poblano</v>
      </c>
      <c r="DO2" t="s">
        <v>54</v>
      </c>
      <c r="DP2" t="s">
        <v>17680</v>
      </c>
      <c r="DQ2">
        <v>19</v>
      </c>
      <c r="DR2">
        <v>1</v>
      </c>
      <c r="DS2">
        <v>2</v>
      </c>
      <c r="DT2">
        <v>3</v>
      </c>
    </row>
    <row r="3" spans="1:124" x14ac:dyDescent="0.35">
      <c r="A3" t="s">
        <v>17633</v>
      </c>
      <c r="B3" t="s">
        <v>85</v>
      </c>
      <c r="C3">
        <v>0</v>
      </c>
      <c r="D3">
        <v>0</v>
      </c>
      <c r="E3">
        <v>1</v>
      </c>
      <c r="F3">
        <v>3</v>
      </c>
      <c r="G3">
        <v>1</v>
      </c>
      <c r="H3">
        <v>2</v>
      </c>
      <c r="I3">
        <v>1</v>
      </c>
      <c r="J3">
        <v>4</v>
      </c>
      <c r="K3">
        <v>2</v>
      </c>
      <c r="L3">
        <v>0</v>
      </c>
      <c r="M3">
        <v>3</v>
      </c>
      <c r="N3">
        <v>2</v>
      </c>
      <c r="O3">
        <v>3</v>
      </c>
      <c r="P3">
        <v>2</v>
      </c>
      <c r="Q3">
        <v>1</v>
      </c>
      <c r="R3">
        <v>1</v>
      </c>
      <c r="S3">
        <v>1</v>
      </c>
      <c r="T3">
        <v>7</v>
      </c>
      <c r="U3">
        <v>1</v>
      </c>
      <c r="V3">
        <v>1</v>
      </c>
      <c r="W3">
        <v>6</v>
      </c>
      <c r="X3">
        <v>0</v>
      </c>
      <c r="Y3">
        <v>2</v>
      </c>
      <c r="Z3">
        <v>3</v>
      </c>
      <c r="AA3">
        <v>5</v>
      </c>
      <c r="AB3">
        <v>3</v>
      </c>
      <c r="AC3">
        <v>3</v>
      </c>
      <c r="AD3">
        <v>2</v>
      </c>
      <c r="AE3">
        <v>0</v>
      </c>
      <c r="AF3">
        <v>6</v>
      </c>
      <c r="AG3">
        <v>4</v>
      </c>
      <c r="AH3">
        <v>0</v>
      </c>
      <c r="AI3">
        <v>1</v>
      </c>
      <c r="AJ3">
        <v>2</v>
      </c>
      <c r="AK3">
        <v>3</v>
      </c>
      <c r="AL3">
        <v>5</v>
      </c>
      <c r="AM3">
        <v>3</v>
      </c>
      <c r="AN3">
        <v>4</v>
      </c>
      <c r="AO3">
        <v>3</v>
      </c>
      <c r="AP3">
        <v>1</v>
      </c>
      <c r="AQ3">
        <v>5</v>
      </c>
      <c r="AR3">
        <v>2</v>
      </c>
      <c r="AS3">
        <v>1</v>
      </c>
      <c r="AT3">
        <v>1</v>
      </c>
      <c r="AU3">
        <v>2</v>
      </c>
      <c r="AV3">
        <v>3</v>
      </c>
      <c r="AW3">
        <v>3</v>
      </c>
      <c r="AX3">
        <v>3</v>
      </c>
      <c r="AY3">
        <v>2</v>
      </c>
      <c r="AZ3">
        <v>0</v>
      </c>
      <c r="BA3">
        <v>4</v>
      </c>
      <c r="BB3">
        <v>1</v>
      </c>
      <c r="BC3">
        <v>2</v>
      </c>
      <c r="BD3">
        <v>2</v>
      </c>
      <c r="BE3">
        <v>0</v>
      </c>
      <c r="BF3">
        <v>1</v>
      </c>
      <c r="BG3">
        <v>5</v>
      </c>
      <c r="BH3">
        <v>4</v>
      </c>
      <c r="BI3">
        <v>0</v>
      </c>
      <c r="BJ3">
        <v>1</v>
      </c>
      <c r="BK3">
        <v>0</v>
      </c>
      <c r="BL3">
        <v>2</v>
      </c>
      <c r="BM3">
        <v>1</v>
      </c>
      <c r="BN3">
        <v>2</v>
      </c>
      <c r="BO3">
        <v>2</v>
      </c>
      <c r="BP3">
        <v>1</v>
      </c>
      <c r="BQ3">
        <v>0</v>
      </c>
      <c r="BR3">
        <v>2</v>
      </c>
      <c r="BS3">
        <v>3</v>
      </c>
      <c r="BT3">
        <v>2</v>
      </c>
      <c r="BU3">
        <v>3</v>
      </c>
      <c r="BV3">
        <v>3</v>
      </c>
      <c r="BW3">
        <v>2</v>
      </c>
      <c r="BX3">
        <v>3</v>
      </c>
      <c r="BY3">
        <v>4</v>
      </c>
      <c r="BZ3">
        <v>3</v>
      </c>
      <c r="CA3">
        <v>1</v>
      </c>
      <c r="CB3">
        <v>4</v>
      </c>
      <c r="CC3">
        <v>3</v>
      </c>
      <c r="CD3">
        <v>2</v>
      </c>
      <c r="CE3">
        <v>2</v>
      </c>
      <c r="CF3">
        <v>4</v>
      </c>
      <c r="CG3">
        <v>3</v>
      </c>
      <c r="CH3">
        <v>4</v>
      </c>
      <c r="CI3">
        <v>2</v>
      </c>
      <c r="CJ3">
        <v>4</v>
      </c>
      <c r="CK3">
        <v>3</v>
      </c>
      <c r="CL3">
        <v>2</v>
      </c>
      <c r="CM3">
        <v>0</v>
      </c>
      <c r="CN3">
        <v>5</v>
      </c>
      <c r="CO3">
        <v>2</v>
      </c>
      <c r="CP3">
        <v>1</v>
      </c>
      <c r="CQ3">
        <v>3</v>
      </c>
      <c r="CR3">
        <v>2</v>
      </c>
      <c r="CS3">
        <v>0</v>
      </c>
      <c r="CT3">
        <v>5</v>
      </c>
      <c r="CU3">
        <v>5</v>
      </c>
      <c r="CV3">
        <v>0</v>
      </c>
      <c r="CW3">
        <v>1</v>
      </c>
      <c r="CX3">
        <v>3</v>
      </c>
      <c r="CY3">
        <v>1</v>
      </c>
      <c r="CZ3">
        <v>2</v>
      </c>
      <c r="DA3">
        <v>1</v>
      </c>
      <c r="DB3">
        <v>3</v>
      </c>
      <c r="DC3">
        <v>0</v>
      </c>
      <c r="DD3">
        <v>1</v>
      </c>
      <c r="DE3">
        <v>1</v>
      </c>
      <c r="DF3">
        <v>3</v>
      </c>
      <c r="DG3">
        <v>3</v>
      </c>
      <c r="DH3">
        <v>0</v>
      </c>
      <c r="DI3">
        <v>2</v>
      </c>
      <c r="DJ3">
        <v>0</v>
      </c>
      <c r="DK3">
        <v>3</v>
      </c>
      <c r="DL3">
        <v>0</v>
      </c>
      <c r="DM3">
        <v>2</v>
      </c>
      <c r="DN3" t="str">
        <f>HLOOKUP(LARGE($C3:$DM3,DR3),$C3:$DM$20,$DQ3,FALSE)</f>
        <v>China Poblano</v>
      </c>
      <c r="DO3" t="str">
        <f>HLOOKUP(LARGE($C3:$DM3,DS3),$C3:$DM$20,$DQ3,FALSE)</f>
        <v>Del Frisco's Double Eagle Steak House</v>
      </c>
      <c r="DP3" t="s">
        <v>17571</v>
      </c>
      <c r="DQ3">
        <v>18</v>
      </c>
      <c r="DR3">
        <v>1</v>
      </c>
      <c r="DS3">
        <v>2</v>
      </c>
      <c r="DT3">
        <v>3</v>
      </c>
    </row>
    <row r="4" spans="1:124" x14ac:dyDescent="0.35">
      <c r="A4" t="s">
        <v>13035</v>
      </c>
      <c r="B4" t="s">
        <v>85</v>
      </c>
      <c r="C4">
        <v>1</v>
      </c>
      <c r="D4">
        <v>1</v>
      </c>
      <c r="E4">
        <v>3</v>
      </c>
      <c r="F4">
        <v>2</v>
      </c>
      <c r="G4">
        <v>2</v>
      </c>
      <c r="H4">
        <v>1</v>
      </c>
      <c r="I4">
        <v>3</v>
      </c>
      <c r="J4">
        <v>2</v>
      </c>
      <c r="K4">
        <v>2</v>
      </c>
      <c r="L4">
        <v>3</v>
      </c>
      <c r="M4">
        <v>1</v>
      </c>
      <c r="N4">
        <v>0</v>
      </c>
      <c r="O4">
        <v>0</v>
      </c>
      <c r="P4">
        <v>4</v>
      </c>
      <c r="Q4">
        <v>2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2</v>
      </c>
      <c r="Y4">
        <v>1</v>
      </c>
      <c r="Z4">
        <v>1</v>
      </c>
      <c r="AA4">
        <v>3</v>
      </c>
      <c r="AB4">
        <v>1</v>
      </c>
      <c r="AC4">
        <v>0</v>
      </c>
      <c r="AD4">
        <v>3</v>
      </c>
      <c r="AE4">
        <v>1</v>
      </c>
      <c r="AF4">
        <v>1</v>
      </c>
      <c r="AG4">
        <v>2</v>
      </c>
      <c r="AH4">
        <v>2</v>
      </c>
      <c r="AI4">
        <v>1</v>
      </c>
      <c r="AJ4">
        <v>2</v>
      </c>
      <c r="AK4">
        <v>1</v>
      </c>
      <c r="AL4">
        <v>7</v>
      </c>
      <c r="AM4">
        <v>0</v>
      </c>
      <c r="AN4">
        <v>5</v>
      </c>
      <c r="AO4">
        <v>4</v>
      </c>
      <c r="AP4">
        <v>4</v>
      </c>
      <c r="AQ4">
        <v>1</v>
      </c>
      <c r="AR4">
        <v>1</v>
      </c>
      <c r="AS4">
        <v>0</v>
      </c>
      <c r="AT4">
        <v>0</v>
      </c>
      <c r="AU4">
        <v>3</v>
      </c>
      <c r="AV4">
        <v>2</v>
      </c>
      <c r="AW4">
        <v>1</v>
      </c>
      <c r="AX4">
        <v>4</v>
      </c>
      <c r="AY4">
        <v>1</v>
      </c>
      <c r="AZ4">
        <v>2</v>
      </c>
      <c r="BA4">
        <v>0</v>
      </c>
      <c r="BB4">
        <v>2</v>
      </c>
      <c r="BC4">
        <v>0</v>
      </c>
      <c r="BD4">
        <v>3</v>
      </c>
      <c r="BE4">
        <v>2</v>
      </c>
      <c r="BF4">
        <v>3</v>
      </c>
      <c r="BG4">
        <v>2</v>
      </c>
      <c r="BH4">
        <v>1</v>
      </c>
      <c r="BI4">
        <v>3</v>
      </c>
      <c r="BJ4">
        <v>1</v>
      </c>
      <c r="BK4">
        <v>1</v>
      </c>
      <c r="BL4">
        <v>0</v>
      </c>
      <c r="BM4">
        <v>0</v>
      </c>
      <c r="BN4">
        <v>4</v>
      </c>
      <c r="BO4">
        <v>0</v>
      </c>
      <c r="BP4">
        <v>1</v>
      </c>
      <c r="BQ4">
        <v>1</v>
      </c>
      <c r="BR4">
        <v>0</v>
      </c>
      <c r="BS4">
        <v>2</v>
      </c>
      <c r="BT4">
        <v>3</v>
      </c>
      <c r="BU4">
        <v>4</v>
      </c>
      <c r="BV4">
        <v>1</v>
      </c>
      <c r="BW4">
        <v>1</v>
      </c>
      <c r="BX4">
        <v>1</v>
      </c>
      <c r="BY4">
        <v>2</v>
      </c>
      <c r="BZ4">
        <v>1</v>
      </c>
      <c r="CA4">
        <v>1</v>
      </c>
      <c r="CB4">
        <v>2</v>
      </c>
      <c r="CC4">
        <v>1</v>
      </c>
      <c r="CD4">
        <v>1</v>
      </c>
      <c r="CE4">
        <v>2</v>
      </c>
      <c r="CF4">
        <v>1</v>
      </c>
      <c r="CG4">
        <v>0</v>
      </c>
      <c r="CH4">
        <v>1</v>
      </c>
      <c r="CI4">
        <v>3</v>
      </c>
      <c r="CJ4">
        <v>0</v>
      </c>
      <c r="CK4">
        <v>0</v>
      </c>
      <c r="CL4">
        <v>0</v>
      </c>
      <c r="CM4">
        <v>5</v>
      </c>
      <c r="CN4">
        <v>3</v>
      </c>
      <c r="CO4">
        <v>2</v>
      </c>
      <c r="CP4">
        <v>2</v>
      </c>
      <c r="CQ4">
        <v>0</v>
      </c>
      <c r="CR4">
        <v>1</v>
      </c>
      <c r="CS4">
        <v>2</v>
      </c>
      <c r="CT4">
        <v>2</v>
      </c>
      <c r="CU4">
        <v>5</v>
      </c>
      <c r="CV4">
        <v>0</v>
      </c>
      <c r="CW4">
        <v>2</v>
      </c>
      <c r="CX4">
        <v>2</v>
      </c>
      <c r="CY4">
        <v>2</v>
      </c>
      <c r="CZ4">
        <v>3</v>
      </c>
      <c r="DA4">
        <v>1</v>
      </c>
      <c r="DB4">
        <v>1</v>
      </c>
      <c r="DC4">
        <v>0</v>
      </c>
      <c r="DD4">
        <v>0</v>
      </c>
      <c r="DE4">
        <v>0</v>
      </c>
      <c r="DF4">
        <v>4</v>
      </c>
      <c r="DG4">
        <v>1</v>
      </c>
      <c r="DH4">
        <v>4</v>
      </c>
      <c r="DI4">
        <v>3</v>
      </c>
      <c r="DJ4">
        <v>1</v>
      </c>
      <c r="DK4">
        <v>1</v>
      </c>
      <c r="DL4">
        <v>1</v>
      </c>
      <c r="DM4">
        <v>1</v>
      </c>
      <c r="DN4" t="str">
        <f>HLOOKUP(LARGE($C4:$DM4,DR4),$C4:$DM$20,$DQ4,FALSE)</f>
        <v>Giada</v>
      </c>
      <c r="DO4" t="str">
        <f>HLOOKUP(LARGE($C4:$DM4,DS4),$C4:$DM$20,$DQ4,FALSE)</f>
        <v>Gordon Ramsay Pub &amp; Grill</v>
      </c>
      <c r="DP4" t="s">
        <v>6557</v>
      </c>
      <c r="DQ4">
        <v>17</v>
      </c>
      <c r="DR4">
        <v>1</v>
      </c>
      <c r="DS4">
        <v>2</v>
      </c>
      <c r="DT4">
        <v>3</v>
      </c>
    </row>
    <row r="5" spans="1:124" x14ac:dyDescent="0.35">
      <c r="A5" t="s">
        <v>14084</v>
      </c>
      <c r="B5" t="s">
        <v>85</v>
      </c>
      <c r="C5">
        <v>1</v>
      </c>
      <c r="D5">
        <v>0</v>
      </c>
      <c r="E5">
        <v>1</v>
      </c>
      <c r="F5">
        <v>2</v>
      </c>
      <c r="G5">
        <v>0</v>
      </c>
      <c r="H5">
        <v>0</v>
      </c>
      <c r="I5">
        <v>4</v>
      </c>
      <c r="J5">
        <v>2</v>
      </c>
      <c r="K5">
        <v>0</v>
      </c>
      <c r="L5">
        <v>0</v>
      </c>
      <c r="M5">
        <v>1</v>
      </c>
      <c r="N5">
        <v>1</v>
      </c>
      <c r="O5">
        <v>2</v>
      </c>
      <c r="P5">
        <v>0</v>
      </c>
      <c r="Q5">
        <v>0</v>
      </c>
      <c r="R5">
        <v>1</v>
      </c>
      <c r="S5">
        <v>1</v>
      </c>
      <c r="T5">
        <v>2</v>
      </c>
      <c r="U5">
        <v>1</v>
      </c>
      <c r="V5">
        <v>5</v>
      </c>
      <c r="W5">
        <v>2</v>
      </c>
      <c r="X5">
        <v>0</v>
      </c>
      <c r="Y5">
        <v>1</v>
      </c>
      <c r="Z5">
        <v>1</v>
      </c>
      <c r="AA5">
        <v>1</v>
      </c>
      <c r="AB5">
        <v>1</v>
      </c>
      <c r="AC5">
        <v>3</v>
      </c>
      <c r="AD5">
        <v>1</v>
      </c>
      <c r="AE5">
        <v>0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1</v>
      </c>
      <c r="AM5">
        <v>3</v>
      </c>
      <c r="AN5">
        <v>0</v>
      </c>
      <c r="AO5">
        <v>2</v>
      </c>
      <c r="AP5">
        <v>1</v>
      </c>
      <c r="AQ5">
        <v>1</v>
      </c>
      <c r="AR5">
        <v>1</v>
      </c>
      <c r="AS5">
        <v>0</v>
      </c>
      <c r="AT5">
        <v>2</v>
      </c>
      <c r="AU5">
        <v>1</v>
      </c>
      <c r="AV5">
        <v>1</v>
      </c>
      <c r="AW5">
        <v>1</v>
      </c>
      <c r="AX5">
        <v>1</v>
      </c>
      <c r="AY5">
        <v>1</v>
      </c>
      <c r="AZ5">
        <v>0</v>
      </c>
      <c r="BA5">
        <v>1</v>
      </c>
      <c r="BB5">
        <v>1</v>
      </c>
      <c r="BC5">
        <v>1</v>
      </c>
      <c r="BD5">
        <v>0</v>
      </c>
      <c r="BE5">
        <v>0</v>
      </c>
      <c r="BF5">
        <v>0</v>
      </c>
      <c r="BG5">
        <v>1</v>
      </c>
      <c r="BH5">
        <v>3</v>
      </c>
      <c r="BI5">
        <v>0</v>
      </c>
      <c r="BJ5">
        <v>2</v>
      </c>
      <c r="BK5">
        <v>1</v>
      </c>
      <c r="BL5">
        <v>3</v>
      </c>
      <c r="BM5">
        <v>1</v>
      </c>
      <c r="BN5">
        <v>0</v>
      </c>
      <c r="BO5">
        <v>2</v>
      </c>
      <c r="BP5">
        <v>0</v>
      </c>
      <c r="BQ5">
        <v>3</v>
      </c>
      <c r="BR5">
        <v>1</v>
      </c>
      <c r="BS5">
        <v>2</v>
      </c>
      <c r="BT5">
        <v>0</v>
      </c>
      <c r="BU5">
        <v>1</v>
      </c>
      <c r="BV5">
        <v>2</v>
      </c>
      <c r="BW5">
        <v>0</v>
      </c>
      <c r="BX5">
        <v>2</v>
      </c>
      <c r="BY5">
        <v>2</v>
      </c>
      <c r="BZ5">
        <v>2</v>
      </c>
      <c r="CA5">
        <v>0</v>
      </c>
      <c r="CB5">
        <v>0</v>
      </c>
      <c r="CC5">
        <v>1</v>
      </c>
      <c r="CD5">
        <v>2</v>
      </c>
      <c r="CE5">
        <v>1</v>
      </c>
      <c r="CF5">
        <v>1</v>
      </c>
      <c r="CG5">
        <v>0</v>
      </c>
      <c r="CH5">
        <v>4</v>
      </c>
      <c r="CI5">
        <v>3</v>
      </c>
      <c r="CJ5">
        <v>2</v>
      </c>
      <c r="CK5">
        <v>5</v>
      </c>
      <c r="CL5">
        <v>3</v>
      </c>
      <c r="CM5">
        <v>0</v>
      </c>
      <c r="CN5">
        <v>2</v>
      </c>
      <c r="CO5">
        <v>3</v>
      </c>
      <c r="CP5">
        <v>0</v>
      </c>
      <c r="CQ5">
        <v>1</v>
      </c>
      <c r="CR5">
        <v>1</v>
      </c>
      <c r="CS5">
        <v>0</v>
      </c>
      <c r="CT5">
        <v>5</v>
      </c>
      <c r="CU5">
        <v>1</v>
      </c>
      <c r="CV5">
        <v>1</v>
      </c>
      <c r="CW5">
        <v>0</v>
      </c>
      <c r="CX5">
        <v>0</v>
      </c>
      <c r="CY5">
        <v>0</v>
      </c>
      <c r="CZ5">
        <v>3</v>
      </c>
      <c r="DA5">
        <v>1</v>
      </c>
      <c r="DB5">
        <v>1</v>
      </c>
      <c r="DC5">
        <v>0</v>
      </c>
      <c r="DD5">
        <v>2</v>
      </c>
      <c r="DE5">
        <v>2</v>
      </c>
      <c r="DF5">
        <v>2</v>
      </c>
      <c r="DG5">
        <v>1</v>
      </c>
      <c r="DH5">
        <v>0</v>
      </c>
      <c r="DI5">
        <v>0</v>
      </c>
      <c r="DJ5">
        <v>0</v>
      </c>
      <c r="DK5">
        <v>1</v>
      </c>
      <c r="DL5">
        <v>1</v>
      </c>
      <c r="DM5">
        <v>0</v>
      </c>
      <c r="DN5" t="str">
        <f>HLOOKUP(LARGE($C5:$DM5,DR5),$C5:$DM$20,$DQ5,FALSE)</f>
        <v>CUT by Wolfgang Puck</v>
      </c>
      <c r="DO5" t="s">
        <v>46</v>
      </c>
      <c r="DP5" t="s">
        <v>14518</v>
      </c>
      <c r="DQ5">
        <v>16</v>
      </c>
      <c r="DR5">
        <v>1</v>
      </c>
      <c r="DS5">
        <v>2</v>
      </c>
      <c r="DT5">
        <v>3</v>
      </c>
    </row>
    <row r="6" spans="1:124" x14ac:dyDescent="0.35">
      <c r="A6" t="s">
        <v>17611</v>
      </c>
      <c r="B6" t="s">
        <v>85</v>
      </c>
      <c r="C6">
        <v>0</v>
      </c>
      <c r="D6">
        <v>1</v>
      </c>
      <c r="E6">
        <v>1</v>
      </c>
      <c r="F6">
        <v>4</v>
      </c>
      <c r="G6">
        <v>1</v>
      </c>
      <c r="H6">
        <v>2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3</v>
      </c>
      <c r="P6">
        <v>2</v>
      </c>
      <c r="Q6">
        <v>1</v>
      </c>
      <c r="R6">
        <v>0</v>
      </c>
      <c r="S6">
        <v>2</v>
      </c>
      <c r="T6">
        <v>6</v>
      </c>
      <c r="U6">
        <v>1</v>
      </c>
      <c r="V6">
        <v>2</v>
      </c>
      <c r="W6">
        <v>4</v>
      </c>
      <c r="X6">
        <v>1</v>
      </c>
      <c r="Y6">
        <v>3</v>
      </c>
      <c r="Z6">
        <v>3</v>
      </c>
      <c r="AA6">
        <v>2</v>
      </c>
      <c r="AB6">
        <v>1</v>
      </c>
      <c r="AC6">
        <v>1</v>
      </c>
      <c r="AD6">
        <v>1</v>
      </c>
      <c r="AE6">
        <v>1</v>
      </c>
      <c r="AF6">
        <v>4</v>
      </c>
      <c r="AG6">
        <v>4</v>
      </c>
      <c r="AH6">
        <v>0</v>
      </c>
      <c r="AI6">
        <v>1</v>
      </c>
      <c r="AJ6">
        <v>2</v>
      </c>
      <c r="AK6">
        <v>5</v>
      </c>
      <c r="AL6">
        <v>4</v>
      </c>
      <c r="AM6">
        <v>3</v>
      </c>
      <c r="AN6">
        <v>3</v>
      </c>
      <c r="AO6">
        <v>3</v>
      </c>
      <c r="AP6">
        <v>1</v>
      </c>
      <c r="AQ6">
        <v>5</v>
      </c>
      <c r="AR6">
        <v>1</v>
      </c>
      <c r="AS6">
        <v>1</v>
      </c>
      <c r="AT6">
        <v>1</v>
      </c>
      <c r="AU6">
        <v>1</v>
      </c>
      <c r="AV6">
        <v>1</v>
      </c>
      <c r="AW6">
        <v>4</v>
      </c>
      <c r="AX6">
        <v>2</v>
      </c>
      <c r="AY6">
        <v>2</v>
      </c>
      <c r="AZ6">
        <v>0</v>
      </c>
      <c r="BA6">
        <v>3</v>
      </c>
      <c r="BB6">
        <v>2</v>
      </c>
      <c r="BC6">
        <v>1</v>
      </c>
      <c r="BD6">
        <v>2</v>
      </c>
      <c r="BE6">
        <v>1</v>
      </c>
      <c r="BF6">
        <v>2</v>
      </c>
      <c r="BG6">
        <v>4</v>
      </c>
      <c r="BH6">
        <v>4</v>
      </c>
      <c r="BI6">
        <v>1</v>
      </c>
      <c r="BJ6">
        <v>0</v>
      </c>
      <c r="BK6">
        <v>0</v>
      </c>
      <c r="BL6">
        <v>2</v>
      </c>
      <c r="BM6">
        <v>0</v>
      </c>
      <c r="BN6">
        <v>3</v>
      </c>
      <c r="BO6">
        <v>4</v>
      </c>
      <c r="BP6">
        <v>2</v>
      </c>
      <c r="BQ6">
        <v>1</v>
      </c>
      <c r="BR6">
        <v>3</v>
      </c>
      <c r="BS6">
        <v>5</v>
      </c>
      <c r="BT6">
        <v>0</v>
      </c>
      <c r="BU6">
        <v>2</v>
      </c>
      <c r="BV6">
        <v>5</v>
      </c>
      <c r="BW6">
        <v>2</v>
      </c>
      <c r="BX6">
        <v>2</v>
      </c>
      <c r="BY6">
        <v>3</v>
      </c>
      <c r="BZ6">
        <v>2</v>
      </c>
      <c r="CA6">
        <v>0</v>
      </c>
      <c r="CB6">
        <v>2</v>
      </c>
      <c r="CC6">
        <v>0</v>
      </c>
      <c r="CD6">
        <v>1</v>
      </c>
      <c r="CE6">
        <v>4</v>
      </c>
      <c r="CF6">
        <v>2</v>
      </c>
      <c r="CG6">
        <v>2</v>
      </c>
      <c r="CH6">
        <v>4</v>
      </c>
      <c r="CI6">
        <v>2</v>
      </c>
      <c r="CJ6">
        <v>5</v>
      </c>
      <c r="CK6">
        <v>3</v>
      </c>
      <c r="CL6">
        <v>1</v>
      </c>
      <c r="CM6">
        <v>1</v>
      </c>
      <c r="CN6">
        <v>5</v>
      </c>
      <c r="CO6">
        <v>4</v>
      </c>
      <c r="CP6">
        <v>0</v>
      </c>
      <c r="CQ6">
        <v>3</v>
      </c>
      <c r="CR6">
        <v>4</v>
      </c>
      <c r="CS6">
        <v>1</v>
      </c>
      <c r="CT6">
        <v>7</v>
      </c>
      <c r="CU6">
        <v>2</v>
      </c>
      <c r="CV6">
        <v>2</v>
      </c>
      <c r="CW6">
        <v>0</v>
      </c>
      <c r="CX6">
        <v>2</v>
      </c>
      <c r="CY6">
        <v>0</v>
      </c>
      <c r="CZ6">
        <v>2</v>
      </c>
      <c r="DA6">
        <v>1</v>
      </c>
      <c r="DB6">
        <v>3</v>
      </c>
      <c r="DC6">
        <v>0</v>
      </c>
      <c r="DD6">
        <v>0</v>
      </c>
      <c r="DE6">
        <v>1</v>
      </c>
      <c r="DF6">
        <v>3</v>
      </c>
      <c r="DG6">
        <v>1</v>
      </c>
      <c r="DH6">
        <v>1</v>
      </c>
      <c r="DI6">
        <v>1</v>
      </c>
      <c r="DJ6">
        <v>0</v>
      </c>
      <c r="DK6">
        <v>2</v>
      </c>
      <c r="DL6">
        <v>0</v>
      </c>
      <c r="DM6">
        <v>1</v>
      </c>
      <c r="DN6" t="str">
        <f>HLOOKUP(LARGE($C6:$DM6,DR6),$C6:$DM$20,$DQ6,FALSE)</f>
        <v>Sushi Roku</v>
      </c>
      <c r="DO6" t="str">
        <f>HLOOKUP(LARGE($C6:$DM6,DS6),$C6:$DM$20,$DQ6,FALSE)</f>
        <v>China Poblano</v>
      </c>
      <c r="DP6" t="str">
        <f>HLOOKUP(LARGE($C6:$DM6,DT6),$C6:$DM$20,$DQ6,FALSE)</f>
        <v>Gangnam Asian BBQ Dining</v>
      </c>
      <c r="DQ6">
        <v>15</v>
      </c>
      <c r="DR6">
        <v>1</v>
      </c>
      <c r="DS6">
        <v>2</v>
      </c>
      <c r="DT6">
        <v>3</v>
      </c>
    </row>
    <row r="7" spans="1:124" x14ac:dyDescent="0.35">
      <c r="A7" t="s">
        <v>11034</v>
      </c>
      <c r="B7" t="s">
        <v>85</v>
      </c>
      <c r="C7">
        <v>1</v>
      </c>
      <c r="D7">
        <v>1</v>
      </c>
      <c r="E7">
        <v>0</v>
      </c>
      <c r="F7">
        <v>2</v>
      </c>
      <c r="G7">
        <v>1</v>
      </c>
      <c r="H7">
        <v>1</v>
      </c>
      <c r="I7">
        <v>3</v>
      </c>
      <c r="J7">
        <v>2</v>
      </c>
      <c r="K7">
        <v>1</v>
      </c>
      <c r="L7">
        <v>0</v>
      </c>
      <c r="M7">
        <v>4</v>
      </c>
      <c r="N7">
        <v>2</v>
      </c>
      <c r="O7">
        <v>1</v>
      </c>
      <c r="P7">
        <v>1</v>
      </c>
      <c r="Q7">
        <v>1</v>
      </c>
      <c r="R7">
        <v>0</v>
      </c>
      <c r="S7">
        <v>0</v>
      </c>
      <c r="T7">
        <v>3</v>
      </c>
      <c r="U7">
        <v>1</v>
      </c>
      <c r="V7">
        <v>3</v>
      </c>
      <c r="W7">
        <v>2</v>
      </c>
      <c r="X7">
        <v>1</v>
      </c>
      <c r="Y7">
        <v>0</v>
      </c>
      <c r="Z7">
        <v>1</v>
      </c>
      <c r="AA7">
        <v>1</v>
      </c>
      <c r="AB7">
        <v>0</v>
      </c>
      <c r="AC7">
        <v>0</v>
      </c>
      <c r="AD7">
        <v>2</v>
      </c>
      <c r="AE7">
        <v>1</v>
      </c>
      <c r="AF7">
        <v>2</v>
      </c>
      <c r="AG7">
        <v>3</v>
      </c>
      <c r="AH7">
        <v>1</v>
      </c>
      <c r="AI7">
        <v>2</v>
      </c>
      <c r="AJ7">
        <v>2</v>
      </c>
      <c r="AK7">
        <v>1</v>
      </c>
      <c r="AL7">
        <v>1</v>
      </c>
      <c r="AM7">
        <v>2</v>
      </c>
      <c r="AN7">
        <v>2</v>
      </c>
      <c r="AO7">
        <v>3</v>
      </c>
      <c r="AP7">
        <v>2</v>
      </c>
      <c r="AQ7">
        <v>2</v>
      </c>
      <c r="AR7">
        <v>0</v>
      </c>
      <c r="AS7">
        <v>1</v>
      </c>
      <c r="AT7">
        <v>2</v>
      </c>
      <c r="AU7">
        <v>3</v>
      </c>
      <c r="AV7">
        <v>1</v>
      </c>
      <c r="AW7">
        <v>0</v>
      </c>
      <c r="AX7">
        <v>0</v>
      </c>
      <c r="AY7">
        <v>1</v>
      </c>
      <c r="AZ7">
        <v>3</v>
      </c>
      <c r="BA7">
        <v>1</v>
      </c>
      <c r="BB7">
        <v>0</v>
      </c>
      <c r="BC7">
        <v>3</v>
      </c>
      <c r="BD7">
        <v>3</v>
      </c>
      <c r="BE7">
        <v>0</v>
      </c>
      <c r="BF7">
        <v>2</v>
      </c>
      <c r="BG7">
        <v>2</v>
      </c>
      <c r="BH7">
        <v>2</v>
      </c>
      <c r="BI7">
        <v>2</v>
      </c>
      <c r="BJ7">
        <v>1</v>
      </c>
      <c r="BK7">
        <v>0</v>
      </c>
      <c r="BL7">
        <v>2</v>
      </c>
      <c r="BM7">
        <v>0</v>
      </c>
      <c r="BN7">
        <v>1</v>
      </c>
      <c r="BO7">
        <v>1</v>
      </c>
      <c r="BP7">
        <v>3</v>
      </c>
      <c r="BQ7">
        <v>2</v>
      </c>
      <c r="BR7">
        <v>2</v>
      </c>
      <c r="BS7">
        <v>1</v>
      </c>
      <c r="BT7">
        <v>0</v>
      </c>
      <c r="BU7">
        <v>0</v>
      </c>
      <c r="BV7">
        <v>1</v>
      </c>
      <c r="BW7">
        <v>3</v>
      </c>
      <c r="BX7">
        <v>2</v>
      </c>
      <c r="BY7">
        <v>1</v>
      </c>
      <c r="BZ7">
        <v>0</v>
      </c>
      <c r="CA7">
        <v>2</v>
      </c>
      <c r="CB7">
        <v>1</v>
      </c>
      <c r="CC7">
        <v>1</v>
      </c>
      <c r="CD7">
        <v>1</v>
      </c>
      <c r="CE7">
        <v>2</v>
      </c>
      <c r="CF7">
        <v>2</v>
      </c>
      <c r="CG7">
        <v>1</v>
      </c>
      <c r="CH7">
        <v>3</v>
      </c>
      <c r="CI7">
        <v>3</v>
      </c>
      <c r="CJ7">
        <v>1</v>
      </c>
      <c r="CK7">
        <v>2</v>
      </c>
      <c r="CL7">
        <v>0</v>
      </c>
      <c r="CM7">
        <v>1</v>
      </c>
      <c r="CN7">
        <v>3</v>
      </c>
      <c r="CO7">
        <v>2</v>
      </c>
      <c r="CP7">
        <v>0</v>
      </c>
      <c r="CQ7">
        <v>2</v>
      </c>
      <c r="CR7">
        <v>4</v>
      </c>
      <c r="CS7">
        <v>2</v>
      </c>
      <c r="CT7">
        <v>3</v>
      </c>
      <c r="CU7">
        <v>0</v>
      </c>
      <c r="CV7">
        <v>2</v>
      </c>
      <c r="CW7">
        <v>2</v>
      </c>
      <c r="CX7">
        <v>4</v>
      </c>
      <c r="CY7">
        <v>1</v>
      </c>
      <c r="CZ7">
        <v>1</v>
      </c>
      <c r="DA7">
        <v>0</v>
      </c>
      <c r="DB7">
        <v>1</v>
      </c>
      <c r="DC7">
        <v>1</v>
      </c>
      <c r="DD7">
        <v>3</v>
      </c>
      <c r="DE7">
        <v>0</v>
      </c>
      <c r="DF7">
        <v>0</v>
      </c>
      <c r="DG7">
        <v>1</v>
      </c>
      <c r="DH7">
        <v>2</v>
      </c>
      <c r="DI7">
        <v>0</v>
      </c>
      <c r="DJ7">
        <v>2</v>
      </c>
      <c r="DK7">
        <v>0</v>
      </c>
      <c r="DL7">
        <v>1</v>
      </c>
      <c r="DM7">
        <v>3</v>
      </c>
      <c r="DN7" t="str">
        <f>HLOOKUP(LARGE($C7:$DM7,DR7),$C7:$DM$20,$DQ7,FALSE)</f>
        <v>Buddy V's Ristorante</v>
      </c>
      <c r="DO7" t="s">
        <v>17325</v>
      </c>
      <c r="DP7" t="s">
        <v>17518</v>
      </c>
      <c r="DQ7">
        <v>14</v>
      </c>
      <c r="DR7">
        <v>1</v>
      </c>
      <c r="DS7">
        <v>2</v>
      </c>
      <c r="DT7">
        <v>3</v>
      </c>
    </row>
    <row r="8" spans="1:124" x14ac:dyDescent="0.35">
      <c r="A8" t="s">
        <v>11206</v>
      </c>
      <c r="B8" t="s">
        <v>85</v>
      </c>
      <c r="C8">
        <v>1</v>
      </c>
      <c r="D8">
        <v>1</v>
      </c>
      <c r="E8">
        <v>2</v>
      </c>
      <c r="F8">
        <v>3</v>
      </c>
      <c r="G8">
        <v>1</v>
      </c>
      <c r="H8">
        <v>3</v>
      </c>
      <c r="I8">
        <v>3</v>
      </c>
      <c r="J8">
        <v>0</v>
      </c>
      <c r="K8">
        <v>1</v>
      </c>
      <c r="L8">
        <v>1</v>
      </c>
      <c r="M8">
        <v>0</v>
      </c>
      <c r="N8">
        <v>3</v>
      </c>
      <c r="O8">
        <v>4</v>
      </c>
      <c r="P8">
        <v>2</v>
      </c>
      <c r="Q8">
        <v>0</v>
      </c>
      <c r="R8">
        <v>0</v>
      </c>
      <c r="S8">
        <v>2</v>
      </c>
      <c r="T8">
        <v>1</v>
      </c>
      <c r="U8">
        <v>3</v>
      </c>
      <c r="V8">
        <v>2</v>
      </c>
      <c r="W8">
        <v>1</v>
      </c>
      <c r="X8">
        <v>1</v>
      </c>
      <c r="Y8">
        <v>3</v>
      </c>
      <c r="Z8">
        <v>1</v>
      </c>
      <c r="AA8">
        <v>0</v>
      </c>
      <c r="AB8">
        <v>0</v>
      </c>
      <c r="AC8">
        <v>1</v>
      </c>
      <c r="AD8">
        <v>4</v>
      </c>
      <c r="AE8">
        <v>2</v>
      </c>
      <c r="AF8">
        <v>1</v>
      </c>
      <c r="AG8">
        <v>4</v>
      </c>
      <c r="AH8">
        <v>0</v>
      </c>
      <c r="AI8">
        <v>3</v>
      </c>
      <c r="AJ8">
        <v>1</v>
      </c>
      <c r="AK8">
        <v>1</v>
      </c>
      <c r="AL8">
        <v>4</v>
      </c>
      <c r="AM8">
        <v>2</v>
      </c>
      <c r="AN8">
        <v>6</v>
      </c>
      <c r="AO8">
        <v>3</v>
      </c>
      <c r="AP8">
        <v>4</v>
      </c>
      <c r="AQ8">
        <v>2</v>
      </c>
      <c r="AR8">
        <v>2</v>
      </c>
      <c r="AS8">
        <v>1</v>
      </c>
      <c r="AT8">
        <v>0</v>
      </c>
      <c r="AU8">
        <v>2</v>
      </c>
      <c r="AV8">
        <v>2</v>
      </c>
      <c r="AW8">
        <v>2</v>
      </c>
      <c r="AX8">
        <v>2</v>
      </c>
      <c r="AY8">
        <v>4</v>
      </c>
      <c r="AZ8">
        <v>3</v>
      </c>
      <c r="BA8">
        <v>1</v>
      </c>
      <c r="BB8">
        <v>6</v>
      </c>
      <c r="BC8">
        <v>0</v>
      </c>
      <c r="BD8">
        <v>2</v>
      </c>
      <c r="BE8">
        <v>3</v>
      </c>
      <c r="BF8">
        <v>4</v>
      </c>
      <c r="BG8">
        <v>2</v>
      </c>
      <c r="BH8">
        <v>3</v>
      </c>
      <c r="BI8">
        <v>4</v>
      </c>
      <c r="BJ8">
        <v>1</v>
      </c>
      <c r="BK8">
        <v>1</v>
      </c>
      <c r="BL8">
        <v>2</v>
      </c>
      <c r="BM8">
        <v>1</v>
      </c>
      <c r="BN8">
        <v>2</v>
      </c>
      <c r="BO8">
        <v>1</v>
      </c>
      <c r="BP8">
        <v>1</v>
      </c>
      <c r="BQ8">
        <v>1</v>
      </c>
      <c r="BR8">
        <v>1</v>
      </c>
      <c r="BS8">
        <v>1</v>
      </c>
      <c r="BT8">
        <v>2</v>
      </c>
      <c r="BU8">
        <v>5</v>
      </c>
      <c r="BV8">
        <v>2</v>
      </c>
      <c r="BW8">
        <v>3</v>
      </c>
      <c r="BX8">
        <v>1</v>
      </c>
      <c r="BY8">
        <v>1</v>
      </c>
      <c r="BZ8">
        <v>3</v>
      </c>
      <c r="CA8">
        <v>2</v>
      </c>
      <c r="CB8">
        <v>5</v>
      </c>
      <c r="CC8">
        <v>2</v>
      </c>
      <c r="CD8">
        <v>6</v>
      </c>
      <c r="CE8">
        <v>3</v>
      </c>
      <c r="CF8">
        <v>2</v>
      </c>
      <c r="CG8">
        <v>1</v>
      </c>
      <c r="CH8">
        <v>1</v>
      </c>
      <c r="CI8">
        <v>3</v>
      </c>
      <c r="CJ8">
        <v>1</v>
      </c>
      <c r="CK8">
        <v>1</v>
      </c>
      <c r="CL8">
        <v>1</v>
      </c>
      <c r="CM8">
        <v>1</v>
      </c>
      <c r="CN8">
        <v>2</v>
      </c>
      <c r="CO8">
        <v>2</v>
      </c>
      <c r="CP8">
        <v>1</v>
      </c>
      <c r="CQ8">
        <v>2</v>
      </c>
      <c r="CR8">
        <v>1</v>
      </c>
      <c r="CS8">
        <v>3</v>
      </c>
      <c r="CT8">
        <v>2</v>
      </c>
      <c r="CU8">
        <v>5</v>
      </c>
      <c r="CV8">
        <v>2</v>
      </c>
      <c r="CW8">
        <v>5</v>
      </c>
      <c r="CX8">
        <v>2</v>
      </c>
      <c r="CY8">
        <v>2</v>
      </c>
      <c r="CZ8">
        <v>2</v>
      </c>
      <c r="DA8">
        <v>5</v>
      </c>
      <c r="DB8">
        <v>6</v>
      </c>
      <c r="DC8">
        <v>2</v>
      </c>
      <c r="DD8">
        <v>0</v>
      </c>
      <c r="DE8">
        <v>1</v>
      </c>
      <c r="DF8">
        <v>6</v>
      </c>
      <c r="DG8">
        <v>3</v>
      </c>
      <c r="DH8">
        <v>7</v>
      </c>
      <c r="DI8">
        <v>0</v>
      </c>
      <c r="DJ8">
        <v>3</v>
      </c>
      <c r="DK8">
        <v>5</v>
      </c>
      <c r="DL8">
        <v>0</v>
      </c>
      <c r="DM8">
        <v>2</v>
      </c>
      <c r="DN8" t="str">
        <f>HLOOKUP(LARGE($C8:$DM8,DR8),$C8:$DM$20,$DQ8,FALSE)</f>
        <v>Viva Las Arepas</v>
      </c>
      <c r="DO8" t="s">
        <v>37</v>
      </c>
      <c r="DP8" t="s">
        <v>17380</v>
      </c>
      <c r="DQ8">
        <v>13</v>
      </c>
      <c r="DR8">
        <v>1</v>
      </c>
      <c r="DS8">
        <v>2</v>
      </c>
      <c r="DT8">
        <v>3</v>
      </c>
    </row>
    <row r="9" spans="1:124" x14ac:dyDescent="0.35">
      <c r="A9" t="s">
        <v>17452</v>
      </c>
      <c r="B9" t="s">
        <v>85</v>
      </c>
      <c r="C9">
        <v>1</v>
      </c>
      <c r="D9">
        <v>2</v>
      </c>
      <c r="E9">
        <v>1</v>
      </c>
      <c r="F9">
        <v>1</v>
      </c>
      <c r="G9">
        <v>3</v>
      </c>
      <c r="H9">
        <v>2</v>
      </c>
      <c r="I9">
        <v>1</v>
      </c>
      <c r="J9">
        <v>0</v>
      </c>
      <c r="K9">
        <v>1</v>
      </c>
      <c r="L9">
        <v>4</v>
      </c>
      <c r="M9">
        <v>0</v>
      </c>
      <c r="N9">
        <v>1</v>
      </c>
      <c r="O9">
        <v>0</v>
      </c>
      <c r="P9">
        <v>2</v>
      </c>
      <c r="Q9">
        <v>2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1</v>
      </c>
      <c r="AB9">
        <v>2</v>
      </c>
      <c r="AC9">
        <v>0</v>
      </c>
      <c r="AD9">
        <v>2</v>
      </c>
      <c r="AE9">
        <v>1</v>
      </c>
      <c r="AF9">
        <v>0</v>
      </c>
      <c r="AG9">
        <v>3</v>
      </c>
      <c r="AH9">
        <v>1</v>
      </c>
      <c r="AI9">
        <v>2</v>
      </c>
      <c r="AJ9">
        <v>2</v>
      </c>
      <c r="AK9">
        <v>0</v>
      </c>
      <c r="AL9">
        <v>6</v>
      </c>
      <c r="AM9">
        <v>1</v>
      </c>
      <c r="AN9">
        <v>6</v>
      </c>
      <c r="AO9">
        <v>5</v>
      </c>
      <c r="AP9">
        <v>1</v>
      </c>
      <c r="AQ9">
        <v>1</v>
      </c>
      <c r="AR9">
        <v>1</v>
      </c>
      <c r="AS9">
        <v>0</v>
      </c>
      <c r="AT9">
        <v>1</v>
      </c>
      <c r="AU9">
        <v>4</v>
      </c>
      <c r="AV9">
        <v>1</v>
      </c>
      <c r="AW9">
        <v>1</v>
      </c>
      <c r="AX9">
        <v>1</v>
      </c>
      <c r="AY9">
        <v>0</v>
      </c>
      <c r="AZ9">
        <v>1</v>
      </c>
      <c r="BA9">
        <v>1</v>
      </c>
      <c r="BB9">
        <v>3</v>
      </c>
      <c r="BC9">
        <v>0</v>
      </c>
      <c r="BD9">
        <v>3</v>
      </c>
      <c r="BE9">
        <v>7</v>
      </c>
      <c r="BF9">
        <v>5</v>
      </c>
      <c r="BG9">
        <v>1</v>
      </c>
      <c r="BH9">
        <v>1</v>
      </c>
      <c r="BI9">
        <v>4</v>
      </c>
      <c r="BJ9">
        <v>0</v>
      </c>
      <c r="BK9">
        <v>2</v>
      </c>
      <c r="BL9">
        <v>0</v>
      </c>
      <c r="BM9">
        <v>1</v>
      </c>
      <c r="BN9">
        <v>2</v>
      </c>
      <c r="BO9">
        <v>1</v>
      </c>
      <c r="BP9">
        <v>2</v>
      </c>
      <c r="BQ9">
        <v>0</v>
      </c>
      <c r="BR9">
        <v>0</v>
      </c>
      <c r="BS9">
        <v>0</v>
      </c>
      <c r="BT9">
        <v>4</v>
      </c>
      <c r="BU9">
        <v>2</v>
      </c>
      <c r="BV9">
        <v>1</v>
      </c>
      <c r="BW9">
        <v>2</v>
      </c>
      <c r="BX9">
        <v>0</v>
      </c>
      <c r="BY9">
        <v>0</v>
      </c>
      <c r="BZ9">
        <v>1</v>
      </c>
      <c r="CA9">
        <v>1</v>
      </c>
      <c r="CB9">
        <v>1</v>
      </c>
      <c r="CC9">
        <v>2</v>
      </c>
      <c r="CD9">
        <v>3</v>
      </c>
      <c r="CE9">
        <v>1</v>
      </c>
      <c r="CF9">
        <v>1</v>
      </c>
      <c r="CG9">
        <v>1</v>
      </c>
      <c r="CH9">
        <v>0</v>
      </c>
      <c r="CI9">
        <v>4</v>
      </c>
      <c r="CJ9">
        <v>1</v>
      </c>
      <c r="CK9">
        <v>0</v>
      </c>
      <c r="CL9">
        <v>0</v>
      </c>
      <c r="CM9">
        <v>5</v>
      </c>
      <c r="CN9">
        <v>2</v>
      </c>
      <c r="CO9">
        <v>1</v>
      </c>
      <c r="CP9">
        <v>1</v>
      </c>
      <c r="CQ9">
        <v>2</v>
      </c>
      <c r="CR9">
        <v>1</v>
      </c>
      <c r="CS9">
        <v>2</v>
      </c>
      <c r="CT9">
        <v>0</v>
      </c>
      <c r="CU9">
        <v>2</v>
      </c>
      <c r="CV9">
        <v>0</v>
      </c>
      <c r="CW9">
        <v>4</v>
      </c>
      <c r="CX9">
        <v>1</v>
      </c>
      <c r="CY9">
        <v>1</v>
      </c>
      <c r="CZ9">
        <v>1</v>
      </c>
      <c r="DA9">
        <v>4</v>
      </c>
      <c r="DB9">
        <v>6</v>
      </c>
      <c r="DC9">
        <v>3</v>
      </c>
      <c r="DD9">
        <v>0</v>
      </c>
      <c r="DE9">
        <v>0</v>
      </c>
      <c r="DF9">
        <v>2</v>
      </c>
      <c r="DG9">
        <v>1</v>
      </c>
      <c r="DH9">
        <v>4</v>
      </c>
      <c r="DI9">
        <v>1</v>
      </c>
      <c r="DJ9">
        <v>3</v>
      </c>
      <c r="DK9">
        <v>4</v>
      </c>
      <c r="DL9">
        <v>0</v>
      </c>
      <c r="DM9">
        <v>3</v>
      </c>
      <c r="DN9" t="str">
        <f>HLOOKUP(LARGE($C9:$DM9,DR9),$C9:$DM$20,$DQ9,FALSE)</f>
        <v>Jean Philippe Patisserie</v>
      </c>
      <c r="DO9" t="str">
        <f>HLOOKUP(LARGE($C9:$DM9,DS9),$C9:$DM$20,$DQ9,FALSE)</f>
        <v>Giada</v>
      </c>
      <c r="DP9" t="s">
        <v>17700</v>
      </c>
      <c r="DQ9">
        <v>12</v>
      </c>
      <c r="DR9">
        <v>1</v>
      </c>
      <c r="DS9">
        <v>2</v>
      </c>
      <c r="DT9">
        <v>3</v>
      </c>
    </row>
    <row r="10" spans="1:124" x14ac:dyDescent="0.35">
      <c r="A10" t="s">
        <v>15887</v>
      </c>
      <c r="B10" t="s">
        <v>85</v>
      </c>
      <c r="C10">
        <v>2</v>
      </c>
      <c r="D10">
        <v>1</v>
      </c>
      <c r="E10">
        <v>1</v>
      </c>
      <c r="F10">
        <v>3</v>
      </c>
      <c r="G10">
        <v>1</v>
      </c>
      <c r="H10">
        <v>1</v>
      </c>
      <c r="I10">
        <v>4</v>
      </c>
      <c r="J10">
        <v>4</v>
      </c>
      <c r="K10">
        <v>2</v>
      </c>
      <c r="L10">
        <v>0</v>
      </c>
      <c r="M10">
        <v>4</v>
      </c>
      <c r="N10">
        <v>2</v>
      </c>
      <c r="O10">
        <v>2</v>
      </c>
      <c r="P10">
        <v>3</v>
      </c>
      <c r="Q10">
        <v>1</v>
      </c>
      <c r="R10">
        <v>1</v>
      </c>
      <c r="S10">
        <v>1</v>
      </c>
      <c r="T10">
        <v>4</v>
      </c>
      <c r="U10">
        <v>0</v>
      </c>
      <c r="V10">
        <v>1</v>
      </c>
      <c r="W10">
        <v>2</v>
      </c>
      <c r="X10">
        <v>0</v>
      </c>
      <c r="Y10">
        <v>1</v>
      </c>
      <c r="Z10">
        <v>2</v>
      </c>
      <c r="AA10">
        <v>1</v>
      </c>
      <c r="AB10">
        <v>2</v>
      </c>
      <c r="AC10">
        <v>2</v>
      </c>
      <c r="AD10">
        <v>1</v>
      </c>
      <c r="AE10">
        <v>1</v>
      </c>
      <c r="AF10">
        <v>7</v>
      </c>
      <c r="AG10">
        <v>2</v>
      </c>
      <c r="AH10">
        <v>0</v>
      </c>
      <c r="AI10">
        <v>3</v>
      </c>
      <c r="AJ10">
        <v>1</v>
      </c>
      <c r="AK10">
        <v>3</v>
      </c>
      <c r="AL10">
        <v>1</v>
      </c>
      <c r="AM10">
        <v>3</v>
      </c>
      <c r="AN10">
        <v>1</v>
      </c>
      <c r="AO10">
        <v>2</v>
      </c>
      <c r="AP10">
        <v>1</v>
      </c>
      <c r="AQ10">
        <v>4</v>
      </c>
      <c r="AR10">
        <v>2</v>
      </c>
      <c r="AS10">
        <v>1</v>
      </c>
      <c r="AT10">
        <v>3</v>
      </c>
      <c r="AU10">
        <v>2</v>
      </c>
      <c r="AV10">
        <v>1</v>
      </c>
      <c r="AW10">
        <v>1</v>
      </c>
      <c r="AX10">
        <v>1</v>
      </c>
      <c r="AY10">
        <v>2</v>
      </c>
      <c r="AZ10">
        <v>0</v>
      </c>
      <c r="BA10">
        <v>5</v>
      </c>
      <c r="BB10">
        <v>2</v>
      </c>
      <c r="BC10">
        <v>2</v>
      </c>
      <c r="BD10">
        <v>0</v>
      </c>
      <c r="BE10">
        <v>1</v>
      </c>
      <c r="BF10">
        <v>2</v>
      </c>
      <c r="BG10">
        <v>3</v>
      </c>
      <c r="BH10">
        <v>2</v>
      </c>
      <c r="BI10">
        <v>0</v>
      </c>
      <c r="BJ10">
        <v>1</v>
      </c>
      <c r="BK10">
        <v>1</v>
      </c>
      <c r="BL10">
        <v>2</v>
      </c>
      <c r="BM10">
        <v>0</v>
      </c>
      <c r="BN10">
        <v>1</v>
      </c>
      <c r="BO10">
        <v>4</v>
      </c>
      <c r="BP10">
        <v>2</v>
      </c>
      <c r="BQ10">
        <v>0</v>
      </c>
      <c r="BR10">
        <v>4</v>
      </c>
      <c r="BS10">
        <v>2</v>
      </c>
      <c r="BT10">
        <v>1</v>
      </c>
      <c r="BU10">
        <v>1</v>
      </c>
      <c r="BV10">
        <v>3</v>
      </c>
      <c r="BW10">
        <v>3</v>
      </c>
      <c r="BX10">
        <v>2</v>
      </c>
      <c r="BY10">
        <v>3</v>
      </c>
      <c r="BZ10">
        <v>2</v>
      </c>
      <c r="CA10">
        <v>0</v>
      </c>
      <c r="CB10">
        <v>0</v>
      </c>
      <c r="CC10">
        <v>3</v>
      </c>
      <c r="CD10">
        <v>3</v>
      </c>
      <c r="CE10">
        <v>3</v>
      </c>
      <c r="CF10">
        <v>3</v>
      </c>
      <c r="CG10">
        <v>2</v>
      </c>
      <c r="CH10">
        <v>1</v>
      </c>
      <c r="CI10">
        <v>1</v>
      </c>
      <c r="CJ10">
        <v>5</v>
      </c>
      <c r="CK10">
        <v>3</v>
      </c>
      <c r="CL10">
        <v>3</v>
      </c>
      <c r="CM10">
        <v>1</v>
      </c>
      <c r="CN10">
        <v>4</v>
      </c>
      <c r="CO10">
        <v>1</v>
      </c>
      <c r="CP10">
        <v>0</v>
      </c>
      <c r="CQ10">
        <v>3</v>
      </c>
      <c r="CR10">
        <v>1</v>
      </c>
      <c r="CS10">
        <v>0</v>
      </c>
      <c r="CT10">
        <v>4</v>
      </c>
      <c r="CU10">
        <v>2</v>
      </c>
      <c r="CV10">
        <v>0</v>
      </c>
      <c r="CW10">
        <v>0</v>
      </c>
      <c r="CX10">
        <v>5</v>
      </c>
      <c r="CY10">
        <v>0</v>
      </c>
      <c r="CZ10">
        <v>1</v>
      </c>
      <c r="DA10">
        <v>3</v>
      </c>
      <c r="DB10">
        <v>2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0</v>
      </c>
      <c r="DJ10">
        <v>1</v>
      </c>
      <c r="DK10">
        <v>2</v>
      </c>
      <c r="DL10">
        <v>1</v>
      </c>
      <c r="DM10">
        <v>1</v>
      </c>
      <c r="DN10" t="str">
        <f>HLOOKUP(LARGE($C10:$DM10,DR10),$C10:$DM$20,$DQ10,FALSE)</f>
        <v>Eiffel Tower</v>
      </c>
      <c r="DO10" t="str">
        <f>HLOOKUP(LARGE($C10:$DM10,DS10),$C10:$DM$20,$DQ10,FALSE)</f>
        <v>Hot N Juicy Crawfish</v>
      </c>
      <c r="DP10" t="s">
        <v>34</v>
      </c>
      <c r="DQ10">
        <v>11</v>
      </c>
      <c r="DR10">
        <v>1</v>
      </c>
      <c r="DS10">
        <v>2</v>
      </c>
      <c r="DT10">
        <v>3</v>
      </c>
    </row>
    <row r="11" spans="1:124" x14ac:dyDescent="0.35">
      <c r="A11" t="s">
        <v>17629</v>
      </c>
      <c r="B11" t="s">
        <v>85</v>
      </c>
      <c r="C11">
        <v>1</v>
      </c>
      <c r="D11">
        <v>1</v>
      </c>
      <c r="E11">
        <v>0</v>
      </c>
      <c r="F11">
        <v>1</v>
      </c>
      <c r="G11">
        <v>1</v>
      </c>
      <c r="H11">
        <v>2</v>
      </c>
      <c r="I11">
        <v>2</v>
      </c>
      <c r="J11">
        <v>1</v>
      </c>
      <c r="K11">
        <v>0</v>
      </c>
      <c r="L11">
        <v>1</v>
      </c>
      <c r="M11">
        <v>3</v>
      </c>
      <c r="N11">
        <v>2</v>
      </c>
      <c r="O11">
        <v>0</v>
      </c>
      <c r="P11">
        <v>1</v>
      </c>
      <c r="Q11">
        <v>1</v>
      </c>
      <c r="R11">
        <v>1</v>
      </c>
      <c r="S11">
        <v>0</v>
      </c>
      <c r="T11">
        <v>0</v>
      </c>
      <c r="U11">
        <v>2</v>
      </c>
      <c r="V11">
        <v>0</v>
      </c>
      <c r="W11">
        <v>1</v>
      </c>
      <c r="X11">
        <v>0</v>
      </c>
      <c r="Y11">
        <v>2</v>
      </c>
      <c r="Z11">
        <v>0</v>
      </c>
      <c r="AA11">
        <v>2</v>
      </c>
      <c r="AB11">
        <v>2</v>
      </c>
      <c r="AC11">
        <v>1</v>
      </c>
      <c r="AD11">
        <v>1</v>
      </c>
      <c r="AE11">
        <v>0</v>
      </c>
      <c r="AF11">
        <v>0</v>
      </c>
      <c r="AG11">
        <v>2</v>
      </c>
      <c r="AH11">
        <v>1</v>
      </c>
      <c r="AI11">
        <v>0</v>
      </c>
      <c r="AJ11">
        <v>0</v>
      </c>
      <c r="AK11">
        <v>1</v>
      </c>
      <c r="AL11">
        <v>2</v>
      </c>
      <c r="AM11">
        <v>0</v>
      </c>
      <c r="AN11">
        <v>2</v>
      </c>
      <c r="AO11">
        <v>1</v>
      </c>
      <c r="AP11">
        <v>0</v>
      </c>
      <c r="AQ11">
        <v>0</v>
      </c>
      <c r="AR11">
        <v>1</v>
      </c>
      <c r="AS11">
        <v>1</v>
      </c>
      <c r="AT11">
        <v>2</v>
      </c>
      <c r="AU11">
        <v>4</v>
      </c>
      <c r="AV11">
        <v>4</v>
      </c>
      <c r="AW11">
        <v>1</v>
      </c>
      <c r="AX11">
        <v>1</v>
      </c>
      <c r="AY11">
        <v>0</v>
      </c>
      <c r="AZ11">
        <v>0</v>
      </c>
      <c r="BA11">
        <v>1</v>
      </c>
      <c r="BB11">
        <v>0</v>
      </c>
      <c r="BC11">
        <v>2</v>
      </c>
      <c r="BD11">
        <v>0</v>
      </c>
      <c r="BE11">
        <v>2</v>
      </c>
      <c r="BF11">
        <v>2</v>
      </c>
      <c r="BG11">
        <v>1</v>
      </c>
      <c r="BH11">
        <v>0</v>
      </c>
      <c r="BI11">
        <v>0</v>
      </c>
      <c r="BJ11">
        <v>2</v>
      </c>
      <c r="BK11">
        <v>0</v>
      </c>
      <c r="BL11">
        <v>1</v>
      </c>
      <c r="BM11">
        <v>3</v>
      </c>
      <c r="BN11">
        <v>0</v>
      </c>
      <c r="BO11">
        <v>1</v>
      </c>
      <c r="BP11">
        <v>2</v>
      </c>
      <c r="BQ11">
        <v>2</v>
      </c>
      <c r="BR11">
        <v>0</v>
      </c>
      <c r="BS11">
        <v>0</v>
      </c>
      <c r="BT11">
        <v>4</v>
      </c>
      <c r="BU11">
        <v>1</v>
      </c>
      <c r="BV11">
        <v>0</v>
      </c>
      <c r="BW11">
        <v>3</v>
      </c>
      <c r="BX11">
        <v>0</v>
      </c>
      <c r="BY11">
        <v>2</v>
      </c>
      <c r="BZ11">
        <v>3</v>
      </c>
      <c r="CA11">
        <v>0</v>
      </c>
      <c r="CB11">
        <v>1</v>
      </c>
      <c r="CC11">
        <v>4</v>
      </c>
      <c r="CD11">
        <v>1</v>
      </c>
      <c r="CE11">
        <v>0</v>
      </c>
      <c r="CF11">
        <v>1</v>
      </c>
      <c r="CG11">
        <v>3</v>
      </c>
      <c r="CH11">
        <v>1</v>
      </c>
      <c r="CI11">
        <v>1</v>
      </c>
      <c r="CJ11">
        <v>1</v>
      </c>
      <c r="CK11">
        <v>0</v>
      </c>
      <c r="CL11">
        <v>0</v>
      </c>
      <c r="CM11">
        <v>1</v>
      </c>
      <c r="CN11">
        <v>0</v>
      </c>
      <c r="CO11">
        <v>1</v>
      </c>
      <c r="CP11">
        <v>1</v>
      </c>
      <c r="CQ11">
        <v>1</v>
      </c>
      <c r="CR11">
        <v>3</v>
      </c>
      <c r="CS11">
        <v>0</v>
      </c>
      <c r="CT11">
        <v>1</v>
      </c>
      <c r="CU11">
        <v>1</v>
      </c>
      <c r="CV11">
        <v>1</v>
      </c>
      <c r="CW11">
        <v>3</v>
      </c>
      <c r="CX11">
        <v>2</v>
      </c>
      <c r="CY11">
        <v>1</v>
      </c>
      <c r="CZ11">
        <v>1</v>
      </c>
      <c r="DA11">
        <v>2</v>
      </c>
      <c r="DB11">
        <v>2</v>
      </c>
      <c r="DC11">
        <v>1</v>
      </c>
      <c r="DD11">
        <v>1</v>
      </c>
      <c r="DE11">
        <v>1</v>
      </c>
      <c r="DF11">
        <v>3</v>
      </c>
      <c r="DG11">
        <v>0</v>
      </c>
      <c r="DH11">
        <v>1</v>
      </c>
      <c r="DI11">
        <v>2</v>
      </c>
      <c r="DJ11">
        <v>1</v>
      </c>
      <c r="DK11">
        <v>3</v>
      </c>
      <c r="DL11">
        <v>0</v>
      </c>
      <c r="DM11">
        <v>3</v>
      </c>
      <c r="DN11" t="str">
        <f>HLOOKUP(LARGE($C11:$DM11,DR11),$C11:$DM$20,$DQ11,FALSE)</f>
        <v>Hash House A Go Go</v>
      </c>
      <c r="DO11" t="s">
        <v>17318</v>
      </c>
      <c r="DP11" t="s">
        <v>17690</v>
      </c>
      <c r="DQ11">
        <v>10</v>
      </c>
      <c r="DR11">
        <v>1</v>
      </c>
      <c r="DS11">
        <v>2</v>
      </c>
      <c r="DT11">
        <v>3</v>
      </c>
    </row>
    <row r="12" spans="1:124" x14ac:dyDescent="0.35">
      <c r="A12" t="s">
        <v>6331</v>
      </c>
      <c r="B12" t="s">
        <v>85</v>
      </c>
      <c r="C12">
        <v>1</v>
      </c>
      <c r="D12">
        <v>1</v>
      </c>
      <c r="E12">
        <v>2</v>
      </c>
      <c r="F12">
        <v>1</v>
      </c>
      <c r="G12">
        <v>1</v>
      </c>
      <c r="H12">
        <v>0</v>
      </c>
      <c r="I12">
        <v>2</v>
      </c>
      <c r="J12">
        <v>1</v>
      </c>
      <c r="K12">
        <v>3</v>
      </c>
      <c r="L12">
        <v>0</v>
      </c>
      <c r="M12">
        <v>0</v>
      </c>
      <c r="N12">
        <v>2</v>
      </c>
      <c r="O12">
        <v>2</v>
      </c>
      <c r="P12">
        <v>1</v>
      </c>
      <c r="Q12">
        <v>2</v>
      </c>
      <c r="R12">
        <v>4</v>
      </c>
      <c r="S12">
        <v>1</v>
      </c>
      <c r="T12">
        <v>1</v>
      </c>
      <c r="U12">
        <v>0</v>
      </c>
      <c r="V12">
        <v>0</v>
      </c>
      <c r="W12">
        <v>1</v>
      </c>
      <c r="X12">
        <v>0</v>
      </c>
      <c r="Y12">
        <v>2</v>
      </c>
      <c r="Z12">
        <v>2</v>
      </c>
      <c r="AA12">
        <v>0</v>
      </c>
      <c r="AB12">
        <v>4</v>
      </c>
      <c r="AC12">
        <v>5</v>
      </c>
      <c r="AD12">
        <v>1</v>
      </c>
      <c r="AE12">
        <v>0</v>
      </c>
      <c r="AF12">
        <v>1</v>
      </c>
      <c r="AG12">
        <v>1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2</v>
      </c>
      <c r="AQ12">
        <v>5</v>
      </c>
      <c r="AR12">
        <v>3</v>
      </c>
      <c r="AS12">
        <v>0</v>
      </c>
      <c r="AT12">
        <v>3</v>
      </c>
      <c r="AU12">
        <v>2</v>
      </c>
      <c r="AV12">
        <v>2</v>
      </c>
      <c r="AW12">
        <v>1</v>
      </c>
      <c r="AX12">
        <v>1</v>
      </c>
      <c r="AY12">
        <v>2</v>
      </c>
      <c r="AZ12">
        <v>0</v>
      </c>
      <c r="BA12">
        <v>4</v>
      </c>
      <c r="BB12">
        <v>1</v>
      </c>
      <c r="BC12">
        <v>1</v>
      </c>
      <c r="BD12">
        <v>0</v>
      </c>
      <c r="BE12">
        <v>1</v>
      </c>
      <c r="BF12">
        <v>1</v>
      </c>
      <c r="BG12">
        <v>1</v>
      </c>
      <c r="BH12">
        <v>5</v>
      </c>
      <c r="BI12">
        <v>0</v>
      </c>
      <c r="BJ12">
        <v>2</v>
      </c>
      <c r="BK12">
        <v>0</v>
      </c>
      <c r="BL12">
        <v>3</v>
      </c>
      <c r="BM12">
        <v>1</v>
      </c>
      <c r="BN12">
        <v>0</v>
      </c>
      <c r="BO12">
        <v>4</v>
      </c>
      <c r="BP12">
        <v>3</v>
      </c>
      <c r="BQ12">
        <v>1</v>
      </c>
      <c r="BR12">
        <v>2</v>
      </c>
      <c r="BS12">
        <v>3</v>
      </c>
      <c r="BT12">
        <v>1</v>
      </c>
      <c r="BU12">
        <v>2</v>
      </c>
      <c r="BV12">
        <v>2</v>
      </c>
      <c r="BW12">
        <v>0</v>
      </c>
      <c r="BX12">
        <v>3</v>
      </c>
      <c r="BY12">
        <v>2</v>
      </c>
      <c r="BZ12">
        <v>3</v>
      </c>
      <c r="CA12">
        <v>0</v>
      </c>
      <c r="CB12">
        <v>0</v>
      </c>
      <c r="CC12">
        <v>1</v>
      </c>
      <c r="CD12">
        <v>1</v>
      </c>
      <c r="CE12">
        <v>0</v>
      </c>
      <c r="CF12">
        <v>0</v>
      </c>
      <c r="CG12">
        <v>1</v>
      </c>
      <c r="CH12">
        <v>6</v>
      </c>
      <c r="CI12">
        <v>0</v>
      </c>
      <c r="CJ12">
        <v>3</v>
      </c>
      <c r="CK12">
        <v>1</v>
      </c>
      <c r="CL12">
        <v>3</v>
      </c>
      <c r="CM12">
        <v>1</v>
      </c>
      <c r="CN12">
        <v>2</v>
      </c>
      <c r="CO12">
        <v>3</v>
      </c>
      <c r="CP12">
        <v>0</v>
      </c>
      <c r="CQ12">
        <v>5</v>
      </c>
      <c r="CR12">
        <v>2</v>
      </c>
      <c r="CS12">
        <v>0</v>
      </c>
      <c r="CT12">
        <v>1</v>
      </c>
      <c r="CU12">
        <v>2</v>
      </c>
      <c r="CV12">
        <v>0</v>
      </c>
      <c r="CW12">
        <v>0</v>
      </c>
      <c r="CX12">
        <v>1</v>
      </c>
      <c r="CY12">
        <v>0</v>
      </c>
      <c r="CZ12">
        <v>1</v>
      </c>
      <c r="DA12">
        <v>2</v>
      </c>
      <c r="DB12">
        <v>2</v>
      </c>
      <c r="DC12">
        <v>0</v>
      </c>
      <c r="DD12">
        <v>3</v>
      </c>
      <c r="DE12">
        <v>7</v>
      </c>
      <c r="DF12">
        <v>1</v>
      </c>
      <c r="DG12">
        <v>2</v>
      </c>
      <c r="DH12">
        <v>0</v>
      </c>
      <c r="DI12">
        <v>1</v>
      </c>
      <c r="DJ12">
        <v>0</v>
      </c>
      <c r="DK12">
        <v>3</v>
      </c>
      <c r="DL12">
        <v>0</v>
      </c>
      <c r="DM12">
        <v>0</v>
      </c>
      <c r="DN12" t="str">
        <f>HLOOKUP(LARGE($C12:$DM12,DR12),$C12:$DM$20,$DQ12,FALSE)</f>
        <v>Tom Colicchio's Craftsteak</v>
      </c>
      <c r="DO12" t="str">
        <f>HLOOKUP(LARGE($C12:$DM12,DS12),$C12:$DM$20,$DQ12,FALSE)</f>
        <v>Rollin Smoke Barbeque</v>
      </c>
      <c r="DP12" t="str">
        <f>HLOOKUP(LARGE($C12:$DM12,DT12),$C12:$DM$20,$DQ12,FALSE)</f>
        <v>Echo &amp; Rig</v>
      </c>
      <c r="DQ12">
        <v>9</v>
      </c>
      <c r="DR12">
        <v>1</v>
      </c>
      <c r="DS12">
        <v>2</v>
      </c>
      <c r="DT12">
        <v>3</v>
      </c>
    </row>
    <row r="13" spans="1:124" x14ac:dyDescent="0.35">
      <c r="A13" t="s">
        <v>17345</v>
      </c>
      <c r="B13" t="s">
        <v>85</v>
      </c>
      <c r="C13">
        <v>2</v>
      </c>
      <c r="D13">
        <v>2</v>
      </c>
      <c r="E13">
        <v>0</v>
      </c>
      <c r="F13">
        <v>1</v>
      </c>
      <c r="G13">
        <v>5</v>
      </c>
      <c r="H13">
        <v>1</v>
      </c>
      <c r="I13">
        <v>2</v>
      </c>
      <c r="J13">
        <v>0</v>
      </c>
      <c r="K13">
        <v>1</v>
      </c>
      <c r="L13">
        <v>4</v>
      </c>
      <c r="M13">
        <v>0</v>
      </c>
      <c r="N13">
        <v>1</v>
      </c>
      <c r="O13">
        <v>2</v>
      </c>
      <c r="P13">
        <v>3</v>
      </c>
      <c r="Q13">
        <v>4</v>
      </c>
      <c r="R13">
        <v>0</v>
      </c>
      <c r="S13">
        <v>2</v>
      </c>
      <c r="T13">
        <v>1</v>
      </c>
      <c r="U13">
        <v>6</v>
      </c>
      <c r="V13">
        <v>1</v>
      </c>
      <c r="W13">
        <v>0</v>
      </c>
      <c r="X13">
        <v>3</v>
      </c>
      <c r="Y13">
        <v>3</v>
      </c>
      <c r="Z13">
        <v>0</v>
      </c>
      <c r="AA13">
        <v>3</v>
      </c>
      <c r="AB13">
        <v>1</v>
      </c>
      <c r="AC13">
        <v>2</v>
      </c>
      <c r="AD13">
        <v>0</v>
      </c>
      <c r="AE13">
        <v>2</v>
      </c>
      <c r="AF13">
        <v>0</v>
      </c>
      <c r="AG13">
        <v>2</v>
      </c>
      <c r="AH13">
        <v>2</v>
      </c>
      <c r="AI13">
        <v>1</v>
      </c>
      <c r="AJ13">
        <v>2</v>
      </c>
      <c r="AK13">
        <v>1</v>
      </c>
      <c r="AL13">
        <v>8</v>
      </c>
      <c r="AM13">
        <v>0</v>
      </c>
      <c r="AN13">
        <v>3</v>
      </c>
      <c r="AO13">
        <v>6</v>
      </c>
      <c r="AP13">
        <v>1</v>
      </c>
      <c r="AQ13">
        <v>2</v>
      </c>
      <c r="AR13">
        <v>2</v>
      </c>
      <c r="AS13">
        <v>0</v>
      </c>
      <c r="AT13">
        <v>1</v>
      </c>
      <c r="AU13">
        <v>1</v>
      </c>
      <c r="AV13">
        <v>1</v>
      </c>
      <c r="AW13">
        <v>3</v>
      </c>
      <c r="AX13">
        <v>0</v>
      </c>
      <c r="AY13">
        <v>0</v>
      </c>
      <c r="AZ13">
        <v>0</v>
      </c>
      <c r="BA13">
        <v>1</v>
      </c>
      <c r="BB13">
        <v>2</v>
      </c>
      <c r="BC13">
        <v>1</v>
      </c>
      <c r="BD13">
        <v>3</v>
      </c>
      <c r="BE13">
        <v>4</v>
      </c>
      <c r="BF13">
        <v>3</v>
      </c>
      <c r="BG13">
        <v>1</v>
      </c>
      <c r="BH13">
        <v>1</v>
      </c>
      <c r="BI13">
        <v>1</v>
      </c>
      <c r="BJ13">
        <v>2</v>
      </c>
      <c r="BK13">
        <v>2</v>
      </c>
      <c r="BL13">
        <v>2</v>
      </c>
      <c r="BM13">
        <v>0</v>
      </c>
      <c r="BN13">
        <v>5</v>
      </c>
      <c r="BO13">
        <v>2</v>
      </c>
      <c r="BP13">
        <v>5</v>
      </c>
      <c r="BQ13">
        <v>4</v>
      </c>
      <c r="BR13">
        <v>0</v>
      </c>
      <c r="BS13">
        <v>0</v>
      </c>
      <c r="BT13">
        <v>2</v>
      </c>
      <c r="BU13">
        <v>0</v>
      </c>
      <c r="BV13">
        <v>4</v>
      </c>
      <c r="BW13">
        <v>2</v>
      </c>
      <c r="BX13">
        <v>0</v>
      </c>
      <c r="BY13">
        <v>1</v>
      </c>
      <c r="BZ13">
        <v>2</v>
      </c>
      <c r="CA13">
        <v>0</v>
      </c>
      <c r="CB13">
        <v>5</v>
      </c>
      <c r="CC13">
        <v>2</v>
      </c>
      <c r="CD13">
        <v>2</v>
      </c>
      <c r="CE13">
        <v>5</v>
      </c>
      <c r="CF13">
        <v>1</v>
      </c>
      <c r="CG13">
        <v>3</v>
      </c>
      <c r="CH13">
        <v>0</v>
      </c>
      <c r="CI13">
        <v>4</v>
      </c>
      <c r="CJ13">
        <v>2</v>
      </c>
      <c r="CK13">
        <v>0</v>
      </c>
      <c r="CL13">
        <v>0</v>
      </c>
      <c r="CM13">
        <v>4</v>
      </c>
      <c r="CN13">
        <v>2</v>
      </c>
      <c r="CO13">
        <v>2</v>
      </c>
      <c r="CP13">
        <v>1</v>
      </c>
      <c r="CQ13">
        <v>5</v>
      </c>
      <c r="CR13">
        <v>4</v>
      </c>
      <c r="CS13">
        <v>1</v>
      </c>
      <c r="CT13">
        <v>1</v>
      </c>
      <c r="CU13">
        <v>0</v>
      </c>
      <c r="CV13">
        <v>2</v>
      </c>
      <c r="CW13">
        <v>1</v>
      </c>
      <c r="CX13">
        <v>0</v>
      </c>
      <c r="CY13">
        <v>0</v>
      </c>
      <c r="CZ13">
        <v>2</v>
      </c>
      <c r="DA13">
        <v>2</v>
      </c>
      <c r="DB13">
        <v>1</v>
      </c>
      <c r="DC13">
        <v>1</v>
      </c>
      <c r="DD13">
        <v>1</v>
      </c>
      <c r="DE13">
        <v>1</v>
      </c>
      <c r="DF13">
        <v>6</v>
      </c>
      <c r="DG13">
        <v>0</v>
      </c>
      <c r="DH13">
        <v>6</v>
      </c>
      <c r="DI13">
        <v>0</v>
      </c>
      <c r="DJ13">
        <v>1</v>
      </c>
      <c r="DK13">
        <v>6</v>
      </c>
      <c r="DL13">
        <v>1</v>
      </c>
      <c r="DM13">
        <v>1</v>
      </c>
      <c r="DN13" t="str">
        <f>HLOOKUP(LARGE($C13:$DM13,DR13),$C13:$DM$20,$DQ13,FALSE)</f>
        <v>Giada</v>
      </c>
      <c r="DO13" t="str">
        <f>HLOOKUP(LARGE($C13:$DM13,DS13),$C13:$DM$20,$DQ13,FALSE)</f>
        <v>Cravings Buffet</v>
      </c>
      <c r="DP13" t="s">
        <v>13</v>
      </c>
      <c r="DQ13">
        <v>8</v>
      </c>
      <c r="DR13">
        <v>1</v>
      </c>
      <c r="DS13">
        <v>2</v>
      </c>
      <c r="DT13">
        <v>3</v>
      </c>
    </row>
    <row r="14" spans="1:124" x14ac:dyDescent="0.35">
      <c r="A14" t="s">
        <v>15184</v>
      </c>
      <c r="B14" t="s">
        <v>85</v>
      </c>
      <c r="C14">
        <v>2</v>
      </c>
      <c r="D14">
        <v>1</v>
      </c>
      <c r="E14">
        <v>1</v>
      </c>
      <c r="F14">
        <v>1</v>
      </c>
      <c r="G14">
        <v>1</v>
      </c>
      <c r="H14">
        <v>1</v>
      </c>
      <c r="I14">
        <v>2</v>
      </c>
      <c r="J14">
        <v>0</v>
      </c>
      <c r="K14">
        <v>1</v>
      </c>
      <c r="L14">
        <v>1</v>
      </c>
      <c r="M14">
        <v>1</v>
      </c>
      <c r="N14">
        <v>2</v>
      </c>
      <c r="O14">
        <v>3</v>
      </c>
      <c r="P14">
        <v>1</v>
      </c>
      <c r="Q14">
        <v>1</v>
      </c>
      <c r="R14">
        <v>0</v>
      </c>
      <c r="S14">
        <v>3</v>
      </c>
      <c r="T14">
        <v>2</v>
      </c>
      <c r="U14">
        <v>0</v>
      </c>
      <c r="V14">
        <v>0</v>
      </c>
      <c r="W14">
        <v>2</v>
      </c>
      <c r="X14">
        <v>0</v>
      </c>
      <c r="Y14">
        <v>1</v>
      </c>
      <c r="Z14">
        <v>3</v>
      </c>
      <c r="AA14">
        <v>0</v>
      </c>
      <c r="AB14">
        <v>0</v>
      </c>
      <c r="AC14">
        <v>1</v>
      </c>
      <c r="AD14">
        <v>2</v>
      </c>
      <c r="AE14">
        <v>4</v>
      </c>
      <c r="AF14">
        <v>2</v>
      </c>
      <c r="AG14">
        <v>3</v>
      </c>
      <c r="AH14">
        <v>0</v>
      </c>
      <c r="AI14">
        <v>1</v>
      </c>
      <c r="AJ14">
        <v>1</v>
      </c>
      <c r="AK14">
        <v>2</v>
      </c>
      <c r="AL14">
        <v>1</v>
      </c>
      <c r="AM14">
        <v>2</v>
      </c>
      <c r="AN14">
        <v>1</v>
      </c>
      <c r="AO14">
        <v>1</v>
      </c>
      <c r="AP14">
        <v>3</v>
      </c>
      <c r="AQ14">
        <v>3</v>
      </c>
      <c r="AR14">
        <v>3</v>
      </c>
      <c r="AS14">
        <v>1</v>
      </c>
      <c r="AT14">
        <v>0</v>
      </c>
      <c r="AU14">
        <v>1</v>
      </c>
      <c r="AV14">
        <v>1</v>
      </c>
      <c r="AW14">
        <v>2</v>
      </c>
      <c r="AX14">
        <v>4</v>
      </c>
      <c r="AY14">
        <v>3</v>
      </c>
      <c r="AZ14">
        <v>0</v>
      </c>
      <c r="BA14">
        <v>2</v>
      </c>
      <c r="BB14">
        <v>3</v>
      </c>
      <c r="BC14">
        <v>0</v>
      </c>
      <c r="BD14">
        <v>5</v>
      </c>
      <c r="BE14">
        <v>1</v>
      </c>
      <c r="BF14">
        <v>1</v>
      </c>
      <c r="BG14">
        <v>2</v>
      </c>
      <c r="BH14">
        <v>2</v>
      </c>
      <c r="BI14">
        <v>1</v>
      </c>
      <c r="BJ14">
        <v>0</v>
      </c>
      <c r="BK14">
        <v>3</v>
      </c>
      <c r="BL14">
        <v>1</v>
      </c>
      <c r="BM14">
        <v>0</v>
      </c>
      <c r="BN14">
        <v>1</v>
      </c>
      <c r="BO14">
        <v>2</v>
      </c>
      <c r="BP14">
        <v>2</v>
      </c>
      <c r="BQ14">
        <v>0</v>
      </c>
      <c r="BR14">
        <v>2</v>
      </c>
      <c r="BS14">
        <v>1</v>
      </c>
      <c r="BT14">
        <v>0</v>
      </c>
      <c r="BU14">
        <v>2</v>
      </c>
      <c r="BV14">
        <v>3</v>
      </c>
      <c r="BW14">
        <v>2</v>
      </c>
      <c r="BX14">
        <v>2</v>
      </c>
      <c r="BY14">
        <v>1</v>
      </c>
      <c r="BZ14">
        <v>1</v>
      </c>
      <c r="CA14">
        <v>1</v>
      </c>
      <c r="CB14">
        <v>0</v>
      </c>
      <c r="CC14">
        <v>0</v>
      </c>
      <c r="CD14">
        <v>2</v>
      </c>
      <c r="CE14">
        <v>2</v>
      </c>
      <c r="CF14">
        <v>1</v>
      </c>
      <c r="CG14">
        <v>1</v>
      </c>
      <c r="CH14">
        <v>1</v>
      </c>
      <c r="CI14">
        <v>1</v>
      </c>
      <c r="CJ14">
        <v>3</v>
      </c>
      <c r="CK14">
        <v>2</v>
      </c>
      <c r="CL14">
        <v>1</v>
      </c>
      <c r="CM14">
        <v>2</v>
      </c>
      <c r="CN14">
        <v>3</v>
      </c>
      <c r="CO14">
        <v>2</v>
      </c>
      <c r="CP14">
        <v>1</v>
      </c>
      <c r="CQ14">
        <v>2</v>
      </c>
      <c r="CR14">
        <v>2</v>
      </c>
      <c r="CS14">
        <v>1</v>
      </c>
      <c r="CT14">
        <v>2</v>
      </c>
      <c r="CU14">
        <v>2</v>
      </c>
      <c r="CV14">
        <v>0</v>
      </c>
      <c r="CW14">
        <v>0</v>
      </c>
      <c r="CX14">
        <v>1</v>
      </c>
      <c r="CY14">
        <v>0</v>
      </c>
      <c r="CZ14">
        <v>1</v>
      </c>
      <c r="DA14">
        <v>1</v>
      </c>
      <c r="DB14">
        <v>2</v>
      </c>
      <c r="DC14">
        <v>1</v>
      </c>
      <c r="DD14">
        <v>0</v>
      </c>
      <c r="DE14">
        <v>1</v>
      </c>
      <c r="DF14">
        <v>2</v>
      </c>
      <c r="DG14">
        <v>2</v>
      </c>
      <c r="DH14">
        <v>1</v>
      </c>
      <c r="DI14">
        <v>0</v>
      </c>
      <c r="DJ14">
        <v>0</v>
      </c>
      <c r="DK14">
        <v>2</v>
      </c>
      <c r="DL14">
        <v>5</v>
      </c>
      <c r="DM14">
        <v>1</v>
      </c>
      <c r="DN14" t="str">
        <f>HLOOKUP(LARGE($C14:$DM14,DR14),$C14:$DM$20,$DQ14,FALSE)</f>
        <v>Jaleo</v>
      </c>
      <c r="DO14" t="s">
        <v>10</v>
      </c>
      <c r="DP14" t="s">
        <v>7603</v>
      </c>
      <c r="DQ14">
        <v>7</v>
      </c>
      <c r="DR14">
        <v>1</v>
      </c>
      <c r="DS14">
        <v>2</v>
      </c>
      <c r="DT14">
        <v>3</v>
      </c>
    </row>
    <row r="15" spans="1:124" x14ac:dyDescent="0.35">
      <c r="A15" t="s">
        <v>17429</v>
      </c>
      <c r="B15" t="s">
        <v>85</v>
      </c>
      <c r="C15">
        <v>3</v>
      </c>
      <c r="D15">
        <v>2</v>
      </c>
      <c r="E15">
        <v>1</v>
      </c>
      <c r="F15">
        <v>4</v>
      </c>
      <c r="G15">
        <v>2</v>
      </c>
      <c r="H15">
        <v>0</v>
      </c>
      <c r="I15">
        <v>2</v>
      </c>
      <c r="J15">
        <v>0</v>
      </c>
      <c r="K15">
        <v>1</v>
      </c>
      <c r="L15">
        <v>1</v>
      </c>
      <c r="M15">
        <v>1</v>
      </c>
      <c r="N15">
        <v>2</v>
      </c>
      <c r="O15">
        <v>1</v>
      </c>
      <c r="P15">
        <v>2</v>
      </c>
      <c r="Q15">
        <v>1</v>
      </c>
      <c r="R15">
        <v>0</v>
      </c>
      <c r="S15">
        <v>0</v>
      </c>
      <c r="T15">
        <v>0</v>
      </c>
      <c r="U15">
        <v>2</v>
      </c>
      <c r="V15">
        <v>2</v>
      </c>
      <c r="W15">
        <v>1</v>
      </c>
      <c r="X15">
        <v>3</v>
      </c>
      <c r="Y15">
        <v>1</v>
      </c>
      <c r="Z15">
        <v>1</v>
      </c>
      <c r="AA15">
        <v>3</v>
      </c>
      <c r="AB15">
        <v>0</v>
      </c>
      <c r="AC15">
        <v>1</v>
      </c>
      <c r="AD15">
        <v>3</v>
      </c>
      <c r="AE15">
        <v>2</v>
      </c>
      <c r="AF15">
        <v>1</v>
      </c>
      <c r="AG15">
        <v>2</v>
      </c>
      <c r="AH15">
        <v>2</v>
      </c>
      <c r="AI15">
        <v>3</v>
      </c>
      <c r="AJ15">
        <v>1</v>
      </c>
      <c r="AK15">
        <v>1</v>
      </c>
      <c r="AL15">
        <v>1</v>
      </c>
      <c r="AM15">
        <v>2</v>
      </c>
      <c r="AN15">
        <v>4</v>
      </c>
      <c r="AO15">
        <v>4</v>
      </c>
      <c r="AP15">
        <v>3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2</v>
      </c>
      <c r="AW15">
        <v>1</v>
      </c>
      <c r="AX15">
        <v>2</v>
      </c>
      <c r="AY15">
        <v>0</v>
      </c>
      <c r="AZ15">
        <v>5</v>
      </c>
      <c r="BA15">
        <v>1</v>
      </c>
      <c r="BB15">
        <v>5</v>
      </c>
      <c r="BC15">
        <v>0</v>
      </c>
      <c r="BD15">
        <v>1</v>
      </c>
      <c r="BE15">
        <v>0</v>
      </c>
      <c r="BF15">
        <v>2</v>
      </c>
      <c r="BG15">
        <v>2</v>
      </c>
      <c r="BH15">
        <v>2</v>
      </c>
      <c r="BI15">
        <v>5</v>
      </c>
      <c r="BJ15">
        <v>5</v>
      </c>
      <c r="BK15">
        <v>0</v>
      </c>
      <c r="BL15">
        <v>2</v>
      </c>
      <c r="BM15">
        <v>0</v>
      </c>
      <c r="BN15">
        <v>2</v>
      </c>
      <c r="BO15">
        <v>0</v>
      </c>
      <c r="BP15">
        <v>2</v>
      </c>
      <c r="BQ15">
        <v>2</v>
      </c>
      <c r="BR15">
        <v>0</v>
      </c>
      <c r="BS15">
        <v>1</v>
      </c>
      <c r="BT15">
        <v>2</v>
      </c>
      <c r="BU15">
        <v>2</v>
      </c>
      <c r="BV15">
        <v>1</v>
      </c>
      <c r="BW15">
        <v>2</v>
      </c>
      <c r="BX15">
        <v>0</v>
      </c>
      <c r="BY15">
        <v>2</v>
      </c>
      <c r="BZ15">
        <v>3</v>
      </c>
      <c r="CA15">
        <v>4</v>
      </c>
      <c r="CB15">
        <v>6</v>
      </c>
      <c r="CC15">
        <v>4</v>
      </c>
      <c r="CD15">
        <v>2</v>
      </c>
      <c r="CE15">
        <v>4</v>
      </c>
      <c r="CF15">
        <v>4</v>
      </c>
      <c r="CG15">
        <v>2</v>
      </c>
      <c r="CH15">
        <v>3</v>
      </c>
      <c r="CI15">
        <v>3</v>
      </c>
      <c r="CJ15">
        <v>1</v>
      </c>
      <c r="CK15">
        <v>1</v>
      </c>
      <c r="CL15">
        <v>1</v>
      </c>
      <c r="CM15">
        <v>0</v>
      </c>
      <c r="CN15">
        <v>0</v>
      </c>
      <c r="CO15">
        <v>0</v>
      </c>
      <c r="CP15">
        <v>2</v>
      </c>
      <c r="CQ15">
        <v>1</v>
      </c>
      <c r="CR15">
        <v>1</v>
      </c>
      <c r="CS15">
        <v>3</v>
      </c>
      <c r="CT15">
        <v>0</v>
      </c>
      <c r="CU15">
        <v>2</v>
      </c>
      <c r="CV15">
        <v>2</v>
      </c>
      <c r="CW15">
        <v>6</v>
      </c>
      <c r="CX15">
        <v>5</v>
      </c>
      <c r="CY15">
        <v>5</v>
      </c>
      <c r="CZ15">
        <v>3</v>
      </c>
      <c r="DA15">
        <v>3</v>
      </c>
      <c r="DB15">
        <v>0</v>
      </c>
      <c r="DC15">
        <v>2</v>
      </c>
      <c r="DD15">
        <v>0</v>
      </c>
      <c r="DE15">
        <v>1</v>
      </c>
      <c r="DF15">
        <v>2</v>
      </c>
      <c r="DG15">
        <v>3</v>
      </c>
      <c r="DH15">
        <v>3</v>
      </c>
      <c r="DI15">
        <v>0</v>
      </c>
      <c r="DJ15">
        <v>3</v>
      </c>
      <c r="DK15">
        <v>1</v>
      </c>
      <c r="DL15">
        <v>2</v>
      </c>
      <c r="DM15">
        <v>0</v>
      </c>
      <c r="DN15" t="str">
        <f>HLOOKUP(LARGE($C15:$DM15,DR15),$C15:$DM$20,$DQ15,FALSE)</f>
        <v>Pampas Churrascaria Brazilian Grille</v>
      </c>
      <c r="DO15" t="s">
        <v>17494</v>
      </c>
      <c r="DP15" t="str">
        <f>HLOOKUP(LARGE($C15:$DM15,DT15),$C15:$DM$20,$DQ15,FALSE)</f>
        <v>Hooters Casino Hotel</v>
      </c>
      <c r="DQ15">
        <v>6</v>
      </c>
      <c r="DR15">
        <v>1</v>
      </c>
      <c r="DS15">
        <v>2</v>
      </c>
      <c r="DT15">
        <v>3</v>
      </c>
    </row>
    <row r="16" spans="1:124" x14ac:dyDescent="0.35">
      <c r="A16" t="s">
        <v>15132</v>
      </c>
      <c r="B16" t="s">
        <v>85</v>
      </c>
      <c r="C16">
        <v>6</v>
      </c>
      <c r="D16">
        <v>4</v>
      </c>
      <c r="E16">
        <v>0</v>
      </c>
      <c r="F16">
        <v>0</v>
      </c>
      <c r="G16">
        <v>6</v>
      </c>
      <c r="H16">
        <v>0</v>
      </c>
      <c r="I16">
        <v>2</v>
      </c>
      <c r="J16">
        <v>1</v>
      </c>
      <c r="K16">
        <v>2</v>
      </c>
      <c r="L16">
        <v>3</v>
      </c>
      <c r="M16">
        <v>0</v>
      </c>
      <c r="N16">
        <v>0</v>
      </c>
      <c r="O16">
        <v>3</v>
      </c>
      <c r="P16">
        <v>9</v>
      </c>
      <c r="Q16">
        <v>2</v>
      </c>
      <c r="R16">
        <v>0</v>
      </c>
      <c r="S16">
        <v>2</v>
      </c>
      <c r="T16">
        <v>0</v>
      </c>
      <c r="U16">
        <v>0</v>
      </c>
      <c r="V16">
        <v>1</v>
      </c>
      <c r="W16">
        <v>0</v>
      </c>
      <c r="X16">
        <v>2</v>
      </c>
      <c r="Y16">
        <v>2</v>
      </c>
      <c r="Z16">
        <v>1</v>
      </c>
      <c r="AA16">
        <v>1</v>
      </c>
      <c r="AB16">
        <v>1</v>
      </c>
      <c r="AC16">
        <v>0</v>
      </c>
      <c r="AD16">
        <v>2</v>
      </c>
      <c r="AE16">
        <v>4</v>
      </c>
      <c r="AF16">
        <v>1</v>
      </c>
      <c r="AG16">
        <v>1</v>
      </c>
      <c r="AH16">
        <v>0</v>
      </c>
      <c r="AI16">
        <v>2</v>
      </c>
      <c r="AJ16">
        <v>3</v>
      </c>
      <c r="AK16">
        <v>1</v>
      </c>
      <c r="AL16">
        <v>2</v>
      </c>
      <c r="AM16">
        <v>0</v>
      </c>
      <c r="AN16">
        <v>3</v>
      </c>
      <c r="AO16">
        <v>5</v>
      </c>
      <c r="AP16">
        <v>1</v>
      </c>
      <c r="AQ16">
        <v>1</v>
      </c>
      <c r="AR16">
        <v>6</v>
      </c>
      <c r="AS16">
        <v>1</v>
      </c>
      <c r="AT16">
        <v>1</v>
      </c>
      <c r="AU16">
        <v>2</v>
      </c>
      <c r="AV16">
        <v>0</v>
      </c>
      <c r="AW16">
        <v>1</v>
      </c>
      <c r="AX16">
        <v>4</v>
      </c>
      <c r="AY16">
        <v>1</v>
      </c>
      <c r="AZ16">
        <v>3</v>
      </c>
      <c r="BA16">
        <v>1</v>
      </c>
      <c r="BB16">
        <v>2</v>
      </c>
      <c r="BC16">
        <v>0</v>
      </c>
      <c r="BD16">
        <v>8</v>
      </c>
      <c r="BE16">
        <v>3</v>
      </c>
      <c r="BF16">
        <v>3</v>
      </c>
      <c r="BG16">
        <v>0</v>
      </c>
      <c r="BH16">
        <v>1</v>
      </c>
      <c r="BI16">
        <v>4</v>
      </c>
      <c r="BJ16">
        <v>0</v>
      </c>
      <c r="BK16">
        <v>3</v>
      </c>
      <c r="BL16">
        <v>0</v>
      </c>
      <c r="BM16">
        <v>0</v>
      </c>
      <c r="BN16">
        <v>1</v>
      </c>
      <c r="BO16">
        <v>2</v>
      </c>
      <c r="BP16">
        <v>4</v>
      </c>
      <c r="BQ16">
        <v>0</v>
      </c>
      <c r="BR16">
        <v>0</v>
      </c>
      <c r="BS16">
        <v>0</v>
      </c>
      <c r="BT16">
        <v>1</v>
      </c>
      <c r="BU16">
        <v>3</v>
      </c>
      <c r="BV16">
        <v>1</v>
      </c>
      <c r="BW16">
        <v>4</v>
      </c>
      <c r="BX16">
        <v>0</v>
      </c>
      <c r="BY16">
        <v>0</v>
      </c>
      <c r="BZ16">
        <v>3</v>
      </c>
      <c r="CA16">
        <v>4</v>
      </c>
      <c r="CB16">
        <v>3</v>
      </c>
      <c r="CC16">
        <v>4</v>
      </c>
      <c r="CD16">
        <v>3</v>
      </c>
      <c r="CE16">
        <v>4</v>
      </c>
      <c r="CF16">
        <v>2</v>
      </c>
      <c r="CG16">
        <v>1</v>
      </c>
      <c r="CH16">
        <v>0</v>
      </c>
      <c r="CI16">
        <v>6</v>
      </c>
      <c r="CJ16">
        <v>1</v>
      </c>
      <c r="CK16">
        <v>0</v>
      </c>
      <c r="CL16">
        <v>0</v>
      </c>
      <c r="CM16">
        <v>3</v>
      </c>
      <c r="CN16">
        <v>2</v>
      </c>
      <c r="CO16">
        <v>1</v>
      </c>
      <c r="CP16">
        <v>2</v>
      </c>
      <c r="CQ16">
        <v>1</v>
      </c>
      <c r="CR16">
        <v>2</v>
      </c>
      <c r="CS16">
        <v>6</v>
      </c>
      <c r="CT16">
        <v>1</v>
      </c>
      <c r="CU16">
        <v>1</v>
      </c>
      <c r="CV16">
        <v>3</v>
      </c>
      <c r="CW16">
        <v>3</v>
      </c>
      <c r="CX16">
        <v>2</v>
      </c>
      <c r="CY16">
        <v>3</v>
      </c>
      <c r="CZ16">
        <v>1</v>
      </c>
      <c r="DA16">
        <v>1</v>
      </c>
      <c r="DB16">
        <v>0</v>
      </c>
      <c r="DC16">
        <v>5</v>
      </c>
      <c r="DD16">
        <v>0</v>
      </c>
      <c r="DE16">
        <v>0</v>
      </c>
      <c r="DF16">
        <v>3</v>
      </c>
      <c r="DG16">
        <v>1</v>
      </c>
      <c r="DH16">
        <v>4</v>
      </c>
      <c r="DI16">
        <v>1</v>
      </c>
      <c r="DJ16">
        <v>3</v>
      </c>
      <c r="DK16">
        <v>2</v>
      </c>
      <c r="DL16">
        <v>5</v>
      </c>
      <c r="DM16">
        <v>1</v>
      </c>
      <c r="DN16" t="str">
        <f>HLOOKUP(LARGE($C16:$DM16,DR16),$C16:$DM$20,$DQ16,FALSE)</f>
        <v>Carnevino</v>
      </c>
      <c r="DO16" t="s">
        <v>7603</v>
      </c>
      <c r="DP16" t="str">
        <f>HLOOKUP(LARGE($C16:$DM16,DT16),$C16:$DM$20,$DQ16,FALSE)</f>
        <v>BabyStacks Cafe</v>
      </c>
      <c r="DQ16">
        <v>5</v>
      </c>
      <c r="DR16">
        <v>1</v>
      </c>
      <c r="DS16">
        <v>2</v>
      </c>
      <c r="DT16">
        <v>3</v>
      </c>
    </row>
    <row r="17" spans="1:124" x14ac:dyDescent="0.35">
      <c r="A17" t="s">
        <v>17502</v>
      </c>
      <c r="B17" t="s">
        <v>85</v>
      </c>
      <c r="C17">
        <v>1</v>
      </c>
      <c r="D17">
        <v>0</v>
      </c>
      <c r="E17">
        <v>0</v>
      </c>
      <c r="F17">
        <v>2</v>
      </c>
      <c r="G17">
        <v>0</v>
      </c>
      <c r="H17">
        <v>1</v>
      </c>
      <c r="I17">
        <v>1</v>
      </c>
      <c r="J17">
        <v>5</v>
      </c>
      <c r="K17">
        <v>2</v>
      </c>
      <c r="L17">
        <v>1</v>
      </c>
      <c r="M17">
        <v>2</v>
      </c>
      <c r="N17">
        <v>1</v>
      </c>
      <c r="O17">
        <v>0</v>
      </c>
      <c r="P17">
        <v>2</v>
      </c>
      <c r="Q17">
        <v>0</v>
      </c>
      <c r="R17">
        <v>2</v>
      </c>
      <c r="S17">
        <v>0</v>
      </c>
      <c r="T17">
        <v>5</v>
      </c>
      <c r="U17">
        <v>1</v>
      </c>
      <c r="V17">
        <v>3</v>
      </c>
      <c r="W17">
        <v>1</v>
      </c>
      <c r="X17">
        <v>0</v>
      </c>
      <c r="Y17">
        <v>1</v>
      </c>
      <c r="Z17">
        <v>0</v>
      </c>
      <c r="AA17">
        <v>2</v>
      </c>
      <c r="AB17">
        <v>4</v>
      </c>
      <c r="AC17">
        <v>1</v>
      </c>
      <c r="AD17">
        <v>0</v>
      </c>
      <c r="AE17">
        <v>1</v>
      </c>
      <c r="AF17">
        <v>2</v>
      </c>
      <c r="AG17">
        <v>0</v>
      </c>
      <c r="AH17">
        <v>1</v>
      </c>
      <c r="AI17">
        <v>0</v>
      </c>
      <c r="AJ17">
        <v>0</v>
      </c>
      <c r="AK17">
        <v>3</v>
      </c>
      <c r="AL17">
        <v>2</v>
      </c>
      <c r="AM17">
        <v>1</v>
      </c>
      <c r="AN17">
        <v>2</v>
      </c>
      <c r="AO17">
        <v>2</v>
      </c>
      <c r="AP17">
        <v>0</v>
      </c>
      <c r="AQ17">
        <v>2</v>
      </c>
      <c r="AR17">
        <v>0</v>
      </c>
      <c r="AS17">
        <v>2</v>
      </c>
      <c r="AT17">
        <v>4</v>
      </c>
      <c r="AU17">
        <v>2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5</v>
      </c>
      <c r="BK17">
        <v>0</v>
      </c>
      <c r="BL17">
        <v>2</v>
      </c>
      <c r="BM17">
        <v>4</v>
      </c>
      <c r="BN17">
        <v>1</v>
      </c>
      <c r="BO17">
        <v>2</v>
      </c>
      <c r="BP17">
        <v>1</v>
      </c>
      <c r="BQ17">
        <v>4</v>
      </c>
      <c r="BR17">
        <v>0</v>
      </c>
      <c r="BS17">
        <v>3</v>
      </c>
      <c r="BT17">
        <v>1</v>
      </c>
      <c r="BU17">
        <v>0</v>
      </c>
      <c r="BV17">
        <v>1</v>
      </c>
      <c r="BW17">
        <v>0</v>
      </c>
      <c r="BX17">
        <v>0</v>
      </c>
      <c r="BY17">
        <v>2</v>
      </c>
      <c r="BZ17">
        <v>1</v>
      </c>
      <c r="CA17">
        <v>0</v>
      </c>
      <c r="CB17">
        <v>0</v>
      </c>
      <c r="CC17">
        <v>1</v>
      </c>
      <c r="CD17">
        <v>0</v>
      </c>
      <c r="CE17">
        <v>2</v>
      </c>
      <c r="CF17">
        <v>1</v>
      </c>
      <c r="CG17">
        <v>2</v>
      </c>
      <c r="CH17">
        <v>2</v>
      </c>
      <c r="CI17">
        <v>2</v>
      </c>
      <c r="CJ17">
        <v>2</v>
      </c>
      <c r="CK17">
        <v>4</v>
      </c>
      <c r="CL17">
        <v>3</v>
      </c>
      <c r="CM17">
        <v>0</v>
      </c>
      <c r="CN17">
        <v>0</v>
      </c>
      <c r="CO17">
        <v>3</v>
      </c>
      <c r="CP17">
        <v>0</v>
      </c>
      <c r="CQ17">
        <v>1</v>
      </c>
      <c r="CR17">
        <v>1</v>
      </c>
      <c r="CS17">
        <v>1</v>
      </c>
      <c r="CT17">
        <v>3</v>
      </c>
      <c r="CU17">
        <v>1</v>
      </c>
      <c r="CV17">
        <v>2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3</v>
      </c>
      <c r="DE17">
        <v>1</v>
      </c>
      <c r="DF17">
        <v>0</v>
      </c>
      <c r="DG17">
        <v>0</v>
      </c>
      <c r="DH17">
        <v>1</v>
      </c>
      <c r="DI17">
        <v>1</v>
      </c>
      <c r="DJ17">
        <v>0</v>
      </c>
      <c r="DK17">
        <v>0</v>
      </c>
      <c r="DL17">
        <v>0</v>
      </c>
      <c r="DM17">
        <v>2</v>
      </c>
      <c r="DN17" t="s">
        <v>31</v>
      </c>
      <c r="DO17" t="s">
        <v>17515</v>
      </c>
      <c r="DP17" t="s">
        <v>13952</v>
      </c>
      <c r="DQ17">
        <v>4</v>
      </c>
      <c r="DR17">
        <v>1</v>
      </c>
      <c r="DS17">
        <v>2</v>
      </c>
      <c r="DT17">
        <v>3</v>
      </c>
    </row>
    <row r="18" spans="1:124" x14ac:dyDescent="0.35">
      <c r="A18" t="s">
        <v>17537</v>
      </c>
      <c r="B18" t="s">
        <v>85</v>
      </c>
      <c r="C18">
        <v>2</v>
      </c>
      <c r="D18">
        <v>1</v>
      </c>
      <c r="E18">
        <v>0</v>
      </c>
      <c r="F18">
        <v>0</v>
      </c>
      <c r="G18">
        <v>2</v>
      </c>
      <c r="H18">
        <v>1</v>
      </c>
      <c r="I18">
        <v>2</v>
      </c>
      <c r="J18">
        <v>4</v>
      </c>
      <c r="K18">
        <v>3</v>
      </c>
      <c r="L18">
        <v>1</v>
      </c>
      <c r="M18">
        <v>5</v>
      </c>
      <c r="N18">
        <v>2</v>
      </c>
      <c r="O18">
        <v>3</v>
      </c>
      <c r="P18">
        <v>2</v>
      </c>
      <c r="Q18">
        <v>1</v>
      </c>
      <c r="R18">
        <v>0</v>
      </c>
      <c r="S18">
        <v>0</v>
      </c>
      <c r="T18">
        <v>2</v>
      </c>
      <c r="U18">
        <v>2</v>
      </c>
      <c r="V18">
        <v>3</v>
      </c>
      <c r="W18">
        <v>2</v>
      </c>
      <c r="X18">
        <v>1</v>
      </c>
      <c r="Y18">
        <v>2</v>
      </c>
      <c r="Z18">
        <v>1</v>
      </c>
      <c r="AA18">
        <v>0</v>
      </c>
      <c r="AB18">
        <v>3</v>
      </c>
      <c r="AC18">
        <v>2</v>
      </c>
      <c r="AD18">
        <v>0</v>
      </c>
      <c r="AE18">
        <v>1</v>
      </c>
      <c r="AF18">
        <v>4</v>
      </c>
      <c r="AG18">
        <v>2</v>
      </c>
      <c r="AH18">
        <v>0</v>
      </c>
      <c r="AI18">
        <v>0</v>
      </c>
      <c r="AJ18">
        <v>4</v>
      </c>
      <c r="AK18">
        <v>1</v>
      </c>
      <c r="AL18">
        <v>3</v>
      </c>
      <c r="AM18">
        <v>2</v>
      </c>
      <c r="AN18">
        <v>2</v>
      </c>
      <c r="AO18">
        <v>2</v>
      </c>
      <c r="AP18">
        <v>0</v>
      </c>
      <c r="AQ18">
        <v>1</v>
      </c>
      <c r="AR18">
        <v>0</v>
      </c>
      <c r="AS18">
        <v>2</v>
      </c>
      <c r="AT18">
        <v>2</v>
      </c>
      <c r="AU18">
        <v>1</v>
      </c>
      <c r="AV18">
        <v>3</v>
      </c>
      <c r="AW18">
        <v>1</v>
      </c>
      <c r="AX18">
        <v>0</v>
      </c>
      <c r="AY18">
        <v>2</v>
      </c>
      <c r="AZ18">
        <v>2</v>
      </c>
      <c r="BA18">
        <v>2</v>
      </c>
      <c r="BB18">
        <v>0</v>
      </c>
      <c r="BC18">
        <v>1</v>
      </c>
      <c r="BD18">
        <v>3</v>
      </c>
      <c r="BE18">
        <v>1</v>
      </c>
      <c r="BF18">
        <v>1</v>
      </c>
      <c r="BG18">
        <v>2</v>
      </c>
      <c r="BH18">
        <v>1</v>
      </c>
      <c r="BI18">
        <v>1</v>
      </c>
      <c r="BJ18">
        <v>0</v>
      </c>
      <c r="BK18">
        <v>2</v>
      </c>
      <c r="BL18">
        <v>1</v>
      </c>
      <c r="BM18">
        <v>4</v>
      </c>
      <c r="BN18">
        <v>3</v>
      </c>
      <c r="BO18">
        <v>1</v>
      </c>
      <c r="BP18">
        <v>2</v>
      </c>
      <c r="BQ18">
        <v>0</v>
      </c>
      <c r="BR18">
        <v>2</v>
      </c>
      <c r="BS18">
        <v>3</v>
      </c>
      <c r="BT18">
        <v>1</v>
      </c>
      <c r="BU18">
        <v>2</v>
      </c>
      <c r="BV18">
        <v>1</v>
      </c>
      <c r="BW18">
        <v>4</v>
      </c>
      <c r="BX18">
        <v>1</v>
      </c>
      <c r="BY18">
        <v>3</v>
      </c>
      <c r="BZ18">
        <v>4</v>
      </c>
      <c r="CA18">
        <v>1</v>
      </c>
      <c r="CB18">
        <v>6</v>
      </c>
      <c r="CC18">
        <v>3</v>
      </c>
      <c r="CD18">
        <v>2</v>
      </c>
      <c r="CE18">
        <v>3</v>
      </c>
      <c r="CF18">
        <v>3</v>
      </c>
      <c r="CG18">
        <v>1</v>
      </c>
      <c r="CH18">
        <v>2</v>
      </c>
      <c r="CI18">
        <v>3</v>
      </c>
      <c r="CJ18">
        <v>1</v>
      </c>
      <c r="CK18">
        <v>2</v>
      </c>
      <c r="CL18">
        <v>1</v>
      </c>
      <c r="CM18">
        <v>0</v>
      </c>
      <c r="CN18">
        <v>3</v>
      </c>
      <c r="CO18">
        <v>1</v>
      </c>
      <c r="CP18">
        <v>0</v>
      </c>
      <c r="CQ18">
        <v>1</v>
      </c>
      <c r="CR18">
        <v>5</v>
      </c>
      <c r="CS18">
        <v>1</v>
      </c>
      <c r="CT18">
        <v>4</v>
      </c>
      <c r="CU18">
        <v>1</v>
      </c>
      <c r="CV18">
        <v>2</v>
      </c>
      <c r="CW18">
        <v>2</v>
      </c>
      <c r="CX18">
        <v>4</v>
      </c>
      <c r="CY18">
        <v>2</v>
      </c>
      <c r="CZ18">
        <v>0</v>
      </c>
      <c r="DA18">
        <v>2</v>
      </c>
      <c r="DB18">
        <v>2</v>
      </c>
      <c r="DC18">
        <v>1</v>
      </c>
      <c r="DD18">
        <v>2</v>
      </c>
      <c r="DE18">
        <v>1</v>
      </c>
      <c r="DF18">
        <v>2</v>
      </c>
      <c r="DG18">
        <v>1</v>
      </c>
      <c r="DH18">
        <v>1</v>
      </c>
      <c r="DI18">
        <v>1</v>
      </c>
      <c r="DJ18">
        <v>3</v>
      </c>
      <c r="DK18">
        <v>2</v>
      </c>
      <c r="DL18">
        <v>2</v>
      </c>
      <c r="DM18">
        <v>1</v>
      </c>
      <c r="DN18" t="str">
        <f>HLOOKUP(LARGE($C18:$DM18,DR18),$C18:$DM$20,$DQ18,FALSE)</f>
        <v>Pampas Churrascaria Brazilian Grille</v>
      </c>
      <c r="DO18" t="str">
        <f>HLOOKUP(LARGE($C18:$DM18,DS18),$C18:$DM$20,$DQ18,FALSE)</f>
        <v>Buddy V's Ristorante</v>
      </c>
      <c r="DP18" t="s">
        <v>17325</v>
      </c>
      <c r="DQ18">
        <v>3</v>
      </c>
      <c r="DR18">
        <v>1</v>
      </c>
      <c r="DS18">
        <v>2</v>
      </c>
      <c r="DT18">
        <v>3</v>
      </c>
    </row>
    <row r="19" spans="1:124" x14ac:dyDescent="0.35">
      <c r="A19" t="s">
        <v>17309</v>
      </c>
      <c r="B19" t="s">
        <v>85</v>
      </c>
      <c r="C19">
        <v>3</v>
      </c>
      <c r="D19">
        <v>3</v>
      </c>
      <c r="E19">
        <v>2</v>
      </c>
      <c r="F19">
        <v>3</v>
      </c>
      <c r="G19">
        <v>2</v>
      </c>
      <c r="H19">
        <v>2</v>
      </c>
      <c r="I19">
        <v>1</v>
      </c>
      <c r="J19">
        <v>0</v>
      </c>
      <c r="K19">
        <v>3</v>
      </c>
      <c r="L19">
        <v>1</v>
      </c>
      <c r="M19">
        <v>1</v>
      </c>
      <c r="N19">
        <v>1</v>
      </c>
      <c r="O19">
        <v>0</v>
      </c>
      <c r="P19">
        <v>4</v>
      </c>
      <c r="Q19">
        <v>0</v>
      </c>
      <c r="R19">
        <v>0</v>
      </c>
      <c r="S19">
        <v>1</v>
      </c>
      <c r="T19">
        <v>1</v>
      </c>
      <c r="U19">
        <v>0</v>
      </c>
      <c r="V19">
        <v>3</v>
      </c>
      <c r="W19">
        <v>1</v>
      </c>
      <c r="X19">
        <v>0</v>
      </c>
      <c r="Y19">
        <v>1</v>
      </c>
      <c r="Z19">
        <v>0</v>
      </c>
      <c r="AA19">
        <v>1</v>
      </c>
      <c r="AB19">
        <v>0</v>
      </c>
      <c r="AC19">
        <v>0</v>
      </c>
      <c r="AD19">
        <v>4</v>
      </c>
      <c r="AE19">
        <v>2</v>
      </c>
      <c r="AF19">
        <v>1</v>
      </c>
      <c r="AG19">
        <v>5</v>
      </c>
      <c r="AH19">
        <v>0</v>
      </c>
      <c r="AI19">
        <v>3</v>
      </c>
      <c r="AJ19">
        <v>2</v>
      </c>
      <c r="AK19">
        <v>2</v>
      </c>
      <c r="AL19">
        <v>5</v>
      </c>
      <c r="AM19">
        <v>0</v>
      </c>
      <c r="AN19">
        <v>9</v>
      </c>
      <c r="AO19">
        <v>7</v>
      </c>
      <c r="AP19">
        <v>3</v>
      </c>
      <c r="AQ19">
        <v>1</v>
      </c>
      <c r="AR19">
        <v>1</v>
      </c>
      <c r="AS19">
        <v>0</v>
      </c>
      <c r="AT19">
        <v>1</v>
      </c>
      <c r="AU19">
        <v>3</v>
      </c>
      <c r="AV19">
        <v>2</v>
      </c>
      <c r="AW19">
        <v>1</v>
      </c>
      <c r="AX19">
        <v>2</v>
      </c>
      <c r="AY19">
        <v>0</v>
      </c>
      <c r="AZ19">
        <v>3</v>
      </c>
      <c r="BA19">
        <v>0</v>
      </c>
      <c r="BB19">
        <v>7</v>
      </c>
      <c r="BC19">
        <v>0</v>
      </c>
      <c r="BD19">
        <v>3</v>
      </c>
      <c r="BE19">
        <v>4</v>
      </c>
      <c r="BF19">
        <v>5</v>
      </c>
      <c r="BG19">
        <v>3</v>
      </c>
      <c r="BH19">
        <v>2</v>
      </c>
      <c r="BI19">
        <v>7</v>
      </c>
      <c r="BJ19">
        <v>0</v>
      </c>
      <c r="BK19">
        <v>0</v>
      </c>
      <c r="BL19">
        <v>2</v>
      </c>
      <c r="BM19">
        <v>0</v>
      </c>
      <c r="BN19">
        <v>6</v>
      </c>
      <c r="BO19">
        <v>0</v>
      </c>
      <c r="BP19">
        <v>2</v>
      </c>
      <c r="BQ19">
        <v>1</v>
      </c>
      <c r="BR19">
        <v>1</v>
      </c>
      <c r="BS19">
        <v>1</v>
      </c>
      <c r="BT19">
        <v>3</v>
      </c>
      <c r="BU19">
        <v>5</v>
      </c>
      <c r="BV19">
        <v>1</v>
      </c>
      <c r="BW19">
        <v>3</v>
      </c>
      <c r="BX19">
        <v>0</v>
      </c>
      <c r="BY19">
        <v>0</v>
      </c>
      <c r="BZ19">
        <v>1</v>
      </c>
      <c r="CA19">
        <v>3</v>
      </c>
      <c r="CB19">
        <v>4</v>
      </c>
      <c r="CC19">
        <v>4</v>
      </c>
      <c r="CD19">
        <v>5</v>
      </c>
      <c r="CE19">
        <v>3</v>
      </c>
      <c r="CF19">
        <v>4</v>
      </c>
      <c r="CG19">
        <v>0</v>
      </c>
      <c r="CH19">
        <v>0</v>
      </c>
      <c r="CI19">
        <v>6</v>
      </c>
      <c r="CJ19">
        <v>0</v>
      </c>
      <c r="CK19">
        <v>0</v>
      </c>
      <c r="CL19">
        <v>0</v>
      </c>
      <c r="CM19">
        <v>2</v>
      </c>
      <c r="CN19">
        <v>1</v>
      </c>
      <c r="CO19">
        <v>1</v>
      </c>
      <c r="CP19">
        <v>3</v>
      </c>
      <c r="CQ19">
        <v>0</v>
      </c>
      <c r="CR19">
        <v>3</v>
      </c>
      <c r="CS19">
        <v>4</v>
      </c>
      <c r="CT19">
        <v>1</v>
      </c>
      <c r="CU19">
        <v>5</v>
      </c>
      <c r="CV19">
        <v>2</v>
      </c>
      <c r="CW19">
        <v>6</v>
      </c>
      <c r="CX19">
        <v>4</v>
      </c>
      <c r="CY19">
        <v>4</v>
      </c>
      <c r="CZ19">
        <v>2</v>
      </c>
      <c r="DA19">
        <v>6</v>
      </c>
      <c r="DB19">
        <v>2</v>
      </c>
      <c r="DC19">
        <v>4</v>
      </c>
      <c r="DD19">
        <v>0</v>
      </c>
      <c r="DE19">
        <v>0</v>
      </c>
      <c r="DF19">
        <v>6</v>
      </c>
      <c r="DG19">
        <v>2</v>
      </c>
      <c r="DH19">
        <v>6</v>
      </c>
      <c r="DI19">
        <v>0</v>
      </c>
      <c r="DJ19">
        <v>4</v>
      </c>
      <c r="DK19">
        <v>4</v>
      </c>
      <c r="DL19">
        <v>1</v>
      </c>
      <c r="DM19">
        <v>4</v>
      </c>
      <c r="DN19" t="str">
        <f>HLOOKUP(LARGE($C19:$DM19,DR19),$C19:$DM$20,$DQ19,FALSE)</f>
        <v>Gordon Ramsay Pub &amp; Grill</v>
      </c>
      <c r="DO19" t="s">
        <v>17527</v>
      </c>
      <c r="DP19" t="s">
        <v>17586</v>
      </c>
      <c r="DQ19">
        <v>2</v>
      </c>
      <c r="DR19">
        <v>1</v>
      </c>
      <c r="DS19">
        <v>2</v>
      </c>
      <c r="DT19">
        <v>3</v>
      </c>
    </row>
    <row r="20" spans="1:124" x14ac:dyDescent="0.35">
      <c r="C20" t="s">
        <v>17340</v>
      </c>
      <c r="D20" t="s">
        <v>17340</v>
      </c>
      <c r="E20" t="s">
        <v>60</v>
      </c>
      <c r="F20" t="s">
        <v>19</v>
      </c>
      <c r="G20" t="s">
        <v>19</v>
      </c>
      <c r="H20" t="s">
        <v>17335</v>
      </c>
      <c r="I20" t="s">
        <v>15204</v>
      </c>
      <c r="J20" t="s">
        <v>31</v>
      </c>
      <c r="K20" t="s">
        <v>17292</v>
      </c>
      <c r="L20" t="s">
        <v>17284</v>
      </c>
      <c r="M20" t="s">
        <v>17348</v>
      </c>
      <c r="N20" t="s">
        <v>17711</v>
      </c>
      <c r="O20" t="s">
        <v>17337</v>
      </c>
      <c r="P20" t="s">
        <v>17449</v>
      </c>
      <c r="Q20" t="s">
        <v>17541</v>
      </c>
      <c r="R20" t="s">
        <v>17563</v>
      </c>
      <c r="S20" t="s">
        <v>17277</v>
      </c>
      <c r="T20" t="s">
        <v>17515</v>
      </c>
      <c r="U20" t="s">
        <v>17446</v>
      </c>
      <c r="V20" t="s">
        <v>17443</v>
      </c>
      <c r="W20" t="s">
        <v>10543</v>
      </c>
      <c r="X20" t="s">
        <v>17551</v>
      </c>
      <c r="Y20" t="s">
        <v>17365</v>
      </c>
      <c r="Z20" t="s">
        <v>17305</v>
      </c>
      <c r="AA20" t="s">
        <v>51</v>
      </c>
      <c r="AB20" t="s">
        <v>17645</v>
      </c>
      <c r="AC20" t="s">
        <v>17623</v>
      </c>
      <c r="AD20" t="s">
        <v>17703</v>
      </c>
      <c r="AE20" t="s">
        <v>13226</v>
      </c>
      <c r="AF20" t="s">
        <v>17571</v>
      </c>
      <c r="AG20" t="s">
        <v>17544</v>
      </c>
      <c r="AH20" t="s">
        <v>17652</v>
      </c>
      <c r="AI20" t="s">
        <v>14280</v>
      </c>
      <c r="AJ20" t="s">
        <v>14280</v>
      </c>
      <c r="AK20" t="s">
        <v>25</v>
      </c>
      <c r="AL20" t="s">
        <v>17687</v>
      </c>
      <c r="AM20" t="s">
        <v>54</v>
      </c>
      <c r="AN20" t="s">
        <v>17700</v>
      </c>
      <c r="AO20" t="s">
        <v>13</v>
      </c>
      <c r="AP20" t="s">
        <v>17313</v>
      </c>
      <c r="AQ20" t="s">
        <v>17313</v>
      </c>
      <c r="AR20" t="s">
        <v>17714</v>
      </c>
      <c r="AS20" t="s">
        <v>17596</v>
      </c>
      <c r="AT20" t="s">
        <v>22</v>
      </c>
      <c r="AU20" t="s">
        <v>22</v>
      </c>
      <c r="AV20" t="s">
        <v>17318</v>
      </c>
      <c r="AW20" t="s">
        <v>17474</v>
      </c>
      <c r="AX20" t="s">
        <v>10</v>
      </c>
      <c r="AY20" t="s">
        <v>17383</v>
      </c>
      <c r="AZ20" t="s">
        <v>17497</v>
      </c>
      <c r="BA20" t="s">
        <v>11297</v>
      </c>
      <c r="BB20" t="s">
        <v>17527</v>
      </c>
      <c r="BC20" t="s">
        <v>17332</v>
      </c>
      <c r="BD20" t="s">
        <v>17355</v>
      </c>
      <c r="BE20" t="s">
        <v>17415</v>
      </c>
      <c r="BF20" t="s">
        <v>17415</v>
      </c>
      <c r="BG20" t="s">
        <v>17655</v>
      </c>
      <c r="BH20" t="s">
        <v>17352</v>
      </c>
      <c r="BI20" t="s">
        <v>17586</v>
      </c>
      <c r="BJ20" t="s">
        <v>13952</v>
      </c>
      <c r="BK20" t="s">
        <v>17567</v>
      </c>
      <c r="BL20" t="s">
        <v>17680</v>
      </c>
      <c r="BM20" t="s">
        <v>40</v>
      </c>
      <c r="BN20" t="s">
        <v>3724</v>
      </c>
      <c r="BO20" t="s">
        <v>4590</v>
      </c>
      <c r="BP20" t="s">
        <v>15781</v>
      </c>
      <c r="BQ20" t="s">
        <v>16</v>
      </c>
      <c r="BR20" t="s">
        <v>28</v>
      </c>
      <c r="BS20" t="s">
        <v>63</v>
      </c>
      <c r="BT20" t="s">
        <v>17690</v>
      </c>
      <c r="BU20" t="s">
        <v>17358</v>
      </c>
      <c r="BV20" t="s">
        <v>17506</v>
      </c>
      <c r="BW20" t="s">
        <v>17399</v>
      </c>
      <c r="BX20" t="s">
        <v>17425</v>
      </c>
      <c r="BY20" t="s">
        <v>17626</v>
      </c>
      <c r="BZ20" t="s">
        <v>14737</v>
      </c>
      <c r="CA20" t="s">
        <v>7251</v>
      </c>
      <c r="CB20" t="s">
        <v>17637</v>
      </c>
      <c r="CC20" t="s">
        <v>17718</v>
      </c>
      <c r="CD20" t="s">
        <v>14874</v>
      </c>
      <c r="CE20" t="s">
        <v>17459</v>
      </c>
      <c r="CF20" t="s">
        <v>17388</v>
      </c>
      <c r="CG20" t="s">
        <v>17372</v>
      </c>
      <c r="CH20" t="s">
        <v>17694</v>
      </c>
      <c r="CI20" t="s">
        <v>17397</v>
      </c>
      <c r="CJ20" t="s">
        <v>34</v>
      </c>
      <c r="CK20" t="s">
        <v>46</v>
      </c>
      <c r="CL20" t="s">
        <v>11381</v>
      </c>
      <c r="CM20" t="s">
        <v>6557</v>
      </c>
      <c r="CN20" t="s">
        <v>17455</v>
      </c>
      <c r="CO20" t="s">
        <v>17288</v>
      </c>
      <c r="CP20" t="s">
        <v>17619</v>
      </c>
      <c r="CQ20" t="s">
        <v>17463</v>
      </c>
      <c r="CR20" t="s">
        <v>17325</v>
      </c>
      <c r="CS20" t="s">
        <v>17614</v>
      </c>
      <c r="CT20" t="s">
        <v>14518</v>
      </c>
      <c r="CU20" t="s">
        <v>17672</v>
      </c>
      <c r="CV20" t="s">
        <v>11720</v>
      </c>
      <c r="CW20" t="s">
        <v>17494</v>
      </c>
      <c r="CX20" t="s">
        <v>17518</v>
      </c>
      <c r="CY20" t="s">
        <v>17683</v>
      </c>
      <c r="CZ20" t="s">
        <v>43</v>
      </c>
      <c r="DA20" t="s">
        <v>17649</v>
      </c>
      <c r="DB20" t="s">
        <v>37</v>
      </c>
      <c r="DC20" t="s">
        <v>7</v>
      </c>
      <c r="DD20" t="s">
        <v>17524</v>
      </c>
      <c r="DE20" t="s">
        <v>17677</v>
      </c>
      <c r="DF20" t="s">
        <v>17380</v>
      </c>
      <c r="DG20" t="s">
        <v>17394</v>
      </c>
      <c r="DH20" t="s">
        <v>17418</v>
      </c>
      <c r="DI20" t="s">
        <v>57</v>
      </c>
      <c r="DJ20" t="s">
        <v>17548</v>
      </c>
      <c r="DK20" t="s">
        <v>15382</v>
      </c>
      <c r="DL20" t="s">
        <v>7603</v>
      </c>
      <c r="DM20" t="s">
        <v>17663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0B4C9-F3A3-4242-BC4D-1DCA28774272}">
  <sheetPr codeName="Sheet11" filterMode="1"/>
  <dimension ref="A1:T116"/>
  <sheetViews>
    <sheetView workbookViewId="0">
      <selection activeCell="A53" sqref="A53:A60"/>
    </sheetView>
  </sheetViews>
  <sheetFormatPr defaultRowHeight="14.5" x14ac:dyDescent="0.35"/>
  <cols>
    <col min="1" max="1" width="15" customWidth="1"/>
  </cols>
  <sheetData>
    <row r="1" spans="1:20" x14ac:dyDescent="0.35">
      <c r="A1" t="s">
        <v>17943</v>
      </c>
      <c r="B1" t="s">
        <v>17433</v>
      </c>
      <c r="C1" t="s">
        <v>17633</v>
      </c>
      <c r="D1" t="s">
        <v>13035</v>
      </c>
      <c r="E1" t="s">
        <v>14084</v>
      </c>
      <c r="F1" t="s">
        <v>17611</v>
      </c>
      <c r="G1" t="s">
        <v>11034</v>
      </c>
      <c r="H1" t="s">
        <v>11206</v>
      </c>
      <c r="I1" t="s">
        <v>17452</v>
      </c>
      <c r="J1" t="s">
        <v>15887</v>
      </c>
      <c r="K1" t="s">
        <v>17629</v>
      </c>
      <c r="L1" t="s">
        <v>6331</v>
      </c>
      <c r="M1" t="s">
        <v>17345</v>
      </c>
      <c r="N1" t="s">
        <v>15184</v>
      </c>
      <c r="O1" t="s">
        <v>17429</v>
      </c>
      <c r="P1" t="s">
        <v>15132</v>
      </c>
      <c r="Q1" t="s">
        <v>17502</v>
      </c>
      <c r="R1" t="s">
        <v>17537</v>
      </c>
      <c r="S1" t="s">
        <v>17309</v>
      </c>
    </row>
    <row r="2" spans="1:20" hidden="1" x14ac:dyDescent="0.35">
      <c r="A2" t="s">
        <v>17340</v>
      </c>
      <c r="B2">
        <v>1</v>
      </c>
      <c r="C2">
        <v>0</v>
      </c>
      <c r="D2">
        <v>1</v>
      </c>
      <c r="E2">
        <v>1</v>
      </c>
      <c r="F2">
        <v>0</v>
      </c>
      <c r="G2">
        <v>1</v>
      </c>
      <c r="H2">
        <v>1</v>
      </c>
      <c r="I2">
        <v>1</v>
      </c>
      <c r="J2">
        <v>2</v>
      </c>
      <c r="K2">
        <v>1</v>
      </c>
      <c r="L2">
        <v>1</v>
      </c>
      <c r="M2">
        <v>2</v>
      </c>
      <c r="N2">
        <v>2</v>
      </c>
      <c r="O2">
        <v>3</v>
      </c>
      <c r="P2">
        <v>6</v>
      </c>
      <c r="Q2">
        <v>1</v>
      </c>
      <c r="R2">
        <v>2</v>
      </c>
      <c r="S2">
        <v>3</v>
      </c>
      <c r="T2" t="s">
        <v>17340</v>
      </c>
    </row>
    <row r="3" spans="1:20" hidden="1" x14ac:dyDescent="0.35">
      <c r="A3" t="s">
        <v>17340</v>
      </c>
      <c r="B3">
        <v>2</v>
      </c>
      <c r="C3">
        <v>0</v>
      </c>
      <c r="D3">
        <v>1</v>
      </c>
      <c r="E3">
        <v>0</v>
      </c>
      <c r="F3">
        <v>1</v>
      </c>
      <c r="G3">
        <v>1</v>
      </c>
      <c r="H3">
        <v>1</v>
      </c>
      <c r="I3">
        <v>2</v>
      </c>
      <c r="J3">
        <v>1</v>
      </c>
      <c r="K3">
        <v>1</v>
      </c>
      <c r="L3">
        <v>1</v>
      </c>
      <c r="M3">
        <v>2</v>
      </c>
      <c r="N3">
        <v>1</v>
      </c>
      <c r="O3">
        <v>2</v>
      </c>
      <c r="P3">
        <v>4</v>
      </c>
      <c r="Q3">
        <v>0</v>
      </c>
      <c r="R3">
        <v>1</v>
      </c>
      <c r="S3">
        <v>3</v>
      </c>
      <c r="T3" t="s">
        <v>17340</v>
      </c>
    </row>
    <row r="4" spans="1:20" hidden="1" x14ac:dyDescent="0.35">
      <c r="A4" t="s">
        <v>60</v>
      </c>
      <c r="B4">
        <v>2</v>
      </c>
      <c r="C4">
        <v>1</v>
      </c>
      <c r="D4">
        <v>3</v>
      </c>
      <c r="E4">
        <v>1</v>
      </c>
      <c r="F4">
        <v>1</v>
      </c>
      <c r="G4">
        <v>0</v>
      </c>
      <c r="H4">
        <v>2</v>
      </c>
      <c r="I4">
        <v>1</v>
      </c>
      <c r="J4">
        <v>1</v>
      </c>
      <c r="K4">
        <v>0</v>
      </c>
      <c r="L4">
        <v>2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2</v>
      </c>
      <c r="T4" t="s">
        <v>60</v>
      </c>
    </row>
    <row r="5" spans="1:20" hidden="1" x14ac:dyDescent="0.35">
      <c r="A5" t="s">
        <v>19</v>
      </c>
      <c r="B5">
        <v>3</v>
      </c>
      <c r="C5">
        <v>3</v>
      </c>
      <c r="D5">
        <v>2</v>
      </c>
      <c r="E5">
        <v>2</v>
      </c>
      <c r="F5">
        <v>4</v>
      </c>
      <c r="G5">
        <v>2</v>
      </c>
      <c r="H5">
        <v>3</v>
      </c>
      <c r="I5">
        <v>1</v>
      </c>
      <c r="J5">
        <v>3</v>
      </c>
      <c r="K5">
        <v>1</v>
      </c>
      <c r="L5">
        <v>1</v>
      </c>
      <c r="M5">
        <v>1</v>
      </c>
      <c r="N5">
        <v>1</v>
      </c>
      <c r="O5">
        <v>4</v>
      </c>
      <c r="P5">
        <v>0</v>
      </c>
      <c r="Q5">
        <v>2</v>
      </c>
      <c r="R5">
        <v>0</v>
      </c>
      <c r="S5">
        <v>3</v>
      </c>
      <c r="T5" t="s">
        <v>19</v>
      </c>
    </row>
    <row r="6" spans="1:20" hidden="1" x14ac:dyDescent="0.35">
      <c r="A6" t="s">
        <v>19</v>
      </c>
      <c r="B6">
        <v>4</v>
      </c>
      <c r="C6">
        <v>1</v>
      </c>
      <c r="D6">
        <v>2</v>
      </c>
      <c r="E6">
        <v>0</v>
      </c>
      <c r="F6">
        <v>1</v>
      </c>
      <c r="G6">
        <v>1</v>
      </c>
      <c r="H6">
        <v>1</v>
      </c>
      <c r="I6">
        <v>3</v>
      </c>
      <c r="J6">
        <v>1</v>
      </c>
      <c r="K6">
        <v>1</v>
      </c>
      <c r="L6">
        <v>1</v>
      </c>
      <c r="M6">
        <v>5</v>
      </c>
      <c r="N6">
        <v>1</v>
      </c>
      <c r="O6">
        <v>2</v>
      </c>
      <c r="P6">
        <v>6</v>
      </c>
      <c r="Q6">
        <v>0</v>
      </c>
      <c r="R6">
        <v>2</v>
      </c>
      <c r="S6">
        <v>2</v>
      </c>
      <c r="T6" t="s">
        <v>19</v>
      </c>
    </row>
    <row r="7" spans="1:20" hidden="1" x14ac:dyDescent="0.35">
      <c r="A7" t="s">
        <v>17335</v>
      </c>
      <c r="B7">
        <v>0</v>
      </c>
      <c r="C7">
        <v>2</v>
      </c>
      <c r="D7">
        <v>1</v>
      </c>
      <c r="E7">
        <v>0</v>
      </c>
      <c r="F7">
        <v>2</v>
      </c>
      <c r="G7">
        <v>1</v>
      </c>
      <c r="H7">
        <v>3</v>
      </c>
      <c r="I7">
        <v>2</v>
      </c>
      <c r="J7">
        <v>1</v>
      </c>
      <c r="K7">
        <v>2</v>
      </c>
      <c r="L7">
        <v>0</v>
      </c>
      <c r="M7">
        <v>1</v>
      </c>
      <c r="N7">
        <v>1</v>
      </c>
      <c r="O7">
        <v>0</v>
      </c>
      <c r="P7">
        <v>0</v>
      </c>
      <c r="Q7">
        <v>1</v>
      </c>
      <c r="R7">
        <v>1</v>
      </c>
      <c r="S7">
        <v>2</v>
      </c>
      <c r="T7" t="s">
        <v>17335</v>
      </c>
    </row>
    <row r="8" spans="1:20" hidden="1" x14ac:dyDescent="0.35">
      <c r="A8" t="s">
        <v>15204</v>
      </c>
      <c r="B8">
        <v>2</v>
      </c>
      <c r="C8">
        <v>1</v>
      </c>
      <c r="D8">
        <v>3</v>
      </c>
      <c r="E8">
        <v>4</v>
      </c>
      <c r="F8">
        <v>2</v>
      </c>
      <c r="G8">
        <v>3</v>
      </c>
      <c r="H8">
        <v>3</v>
      </c>
      <c r="I8">
        <v>1</v>
      </c>
      <c r="J8">
        <v>4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1</v>
      </c>
      <c r="R8">
        <v>2</v>
      </c>
      <c r="S8">
        <v>1</v>
      </c>
      <c r="T8" t="s">
        <v>15204</v>
      </c>
    </row>
    <row r="9" spans="1:20" hidden="1" x14ac:dyDescent="0.35">
      <c r="A9" t="s">
        <v>31</v>
      </c>
      <c r="B9">
        <v>0</v>
      </c>
      <c r="C9">
        <v>4</v>
      </c>
      <c r="D9">
        <v>2</v>
      </c>
      <c r="E9">
        <v>2</v>
      </c>
      <c r="F9">
        <v>2</v>
      </c>
      <c r="G9">
        <v>2</v>
      </c>
      <c r="H9">
        <v>0</v>
      </c>
      <c r="I9">
        <v>0</v>
      </c>
      <c r="J9">
        <v>4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5</v>
      </c>
      <c r="R9">
        <v>4</v>
      </c>
      <c r="S9">
        <v>0</v>
      </c>
      <c r="T9" t="s">
        <v>31</v>
      </c>
    </row>
    <row r="10" spans="1:20" hidden="1" x14ac:dyDescent="0.35">
      <c r="A10" t="s">
        <v>17292</v>
      </c>
      <c r="B10">
        <v>1</v>
      </c>
      <c r="C10">
        <v>2</v>
      </c>
      <c r="D10">
        <v>2</v>
      </c>
      <c r="E10">
        <v>0</v>
      </c>
      <c r="F10">
        <v>2</v>
      </c>
      <c r="G10">
        <v>1</v>
      </c>
      <c r="H10">
        <v>1</v>
      </c>
      <c r="I10">
        <v>1</v>
      </c>
      <c r="J10">
        <v>2</v>
      </c>
      <c r="K10">
        <v>0</v>
      </c>
      <c r="L10">
        <v>3</v>
      </c>
      <c r="M10">
        <v>1</v>
      </c>
      <c r="N10">
        <v>1</v>
      </c>
      <c r="O10">
        <v>1</v>
      </c>
      <c r="P10">
        <v>2</v>
      </c>
      <c r="Q10">
        <v>2</v>
      </c>
      <c r="R10">
        <v>3</v>
      </c>
      <c r="S10">
        <v>3</v>
      </c>
      <c r="T10" t="s">
        <v>17292</v>
      </c>
    </row>
    <row r="11" spans="1:20" hidden="1" x14ac:dyDescent="0.35">
      <c r="A11" t="s">
        <v>17284</v>
      </c>
      <c r="B11">
        <v>1</v>
      </c>
      <c r="C11">
        <v>0</v>
      </c>
      <c r="D11">
        <v>3</v>
      </c>
      <c r="E11">
        <v>0</v>
      </c>
      <c r="F11">
        <v>1</v>
      </c>
      <c r="G11">
        <v>0</v>
      </c>
      <c r="H11">
        <v>1</v>
      </c>
      <c r="I11">
        <v>4</v>
      </c>
      <c r="J11">
        <v>0</v>
      </c>
      <c r="K11">
        <v>1</v>
      </c>
      <c r="L11">
        <v>0</v>
      </c>
      <c r="M11">
        <v>4</v>
      </c>
      <c r="N11">
        <v>1</v>
      </c>
      <c r="O11">
        <v>1</v>
      </c>
      <c r="P11">
        <v>3</v>
      </c>
      <c r="Q11">
        <v>1</v>
      </c>
      <c r="R11">
        <v>1</v>
      </c>
      <c r="S11">
        <v>1</v>
      </c>
      <c r="T11" t="s">
        <v>17284</v>
      </c>
    </row>
    <row r="12" spans="1:20" hidden="1" x14ac:dyDescent="0.35">
      <c r="A12" t="s">
        <v>17348</v>
      </c>
      <c r="B12">
        <v>3</v>
      </c>
      <c r="C12">
        <v>3</v>
      </c>
      <c r="D12">
        <v>1</v>
      </c>
      <c r="E12">
        <v>1</v>
      </c>
      <c r="F12">
        <v>2</v>
      </c>
      <c r="G12">
        <v>4</v>
      </c>
      <c r="H12">
        <v>0</v>
      </c>
      <c r="I12">
        <v>0</v>
      </c>
      <c r="J12">
        <v>4</v>
      </c>
      <c r="K12">
        <v>3</v>
      </c>
      <c r="L12">
        <v>0</v>
      </c>
      <c r="M12">
        <v>0</v>
      </c>
      <c r="N12">
        <v>1</v>
      </c>
      <c r="O12">
        <v>1</v>
      </c>
      <c r="P12">
        <v>0</v>
      </c>
      <c r="Q12">
        <v>2</v>
      </c>
      <c r="R12">
        <v>5</v>
      </c>
      <c r="S12">
        <v>1</v>
      </c>
      <c r="T12" t="s">
        <v>17348</v>
      </c>
    </row>
    <row r="13" spans="1:20" hidden="1" x14ac:dyDescent="0.35">
      <c r="A13" t="s">
        <v>17711</v>
      </c>
      <c r="B13">
        <v>1</v>
      </c>
      <c r="C13">
        <v>2</v>
      </c>
      <c r="D13">
        <v>0</v>
      </c>
      <c r="E13">
        <v>1</v>
      </c>
      <c r="F13">
        <v>2</v>
      </c>
      <c r="G13">
        <v>2</v>
      </c>
      <c r="H13">
        <v>3</v>
      </c>
      <c r="I13">
        <v>1</v>
      </c>
      <c r="J13">
        <v>2</v>
      </c>
      <c r="K13">
        <v>2</v>
      </c>
      <c r="L13">
        <v>2</v>
      </c>
      <c r="M13">
        <v>1</v>
      </c>
      <c r="N13">
        <v>2</v>
      </c>
      <c r="O13">
        <v>2</v>
      </c>
      <c r="P13">
        <v>0</v>
      </c>
      <c r="Q13">
        <v>1</v>
      </c>
      <c r="R13">
        <v>2</v>
      </c>
      <c r="S13">
        <v>1</v>
      </c>
      <c r="T13" t="s">
        <v>17711</v>
      </c>
    </row>
    <row r="14" spans="1:20" hidden="1" x14ac:dyDescent="0.35">
      <c r="A14" t="s">
        <v>17337</v>
      </c>
      <c r="B14">
        <v>1</v>
      </c>
      <c r="C14">
        <v>3</v>
      </c>
      <c r="D14">
        <v>0</v>
      </c>
      <c r="E14">
        <v>2</v>
      </c>
      <c r="F14">
        <v>3</v>
      </c>
      <c r="G14">
        <v>1</v>
      </c>
      <c r="H14">
        <v>4</v>
      </c>
      <c r="I14">
        <v>0</v>
      </c>
      <c r="J14">
        <v>2</v>
      </c>
      <c r="K14">
        <v>0</v>
      </c>
      <c r="L14">
        <v>2</v>
      </c>
      <c r="M14">
        <v>2</v>
      </c>
      <c r="N14">
        <v>3</v>
      </c>
      <c r="O14">
        <v>1</v>
      </c>
      <c r="P14">
        <v>3</v>
      </c>
      <c r="Q14">
        <v>0</v>
      </c>
      <c r="R14">
        <v>3</v>
      </c>
      <c r="S14">
        <v>0</v>
      </c>
      <c r="T14" t="s">
        <v>17337</v>
      </c>
    </row>
    <row r="15" spans="1:20" hidden="1" x14ac:dyDescent="0.35">
      <c r="A15" t="s">
        <v>17449</v>
      </c>
      <c r="B15">
        <v>2</v>
      </c>
      <c r="C15">
        <v>2</v>
      </c>
      <c r="D15">
        <v>4</v>
      </c>
      <c r="E15">
        <v>0</v>
      </c>
      <c r="F15">
        <v>2</v>
      </c>
      <c r="G15">
        <v>1</v>
      </c>
      <c r="H15">
        <v>2</v>
      </c>
      <c r="I15">
        <v>2</v>
      </c>
      <c r="J15">
        <v>3</v>
      </c>
      <c r="K15">
        <v>1</v>
      </c>
      <c r="L15">
        <v>1</v>
      </c>
      <c r="M15">
        <v>3</v>
      </c>
      <c r="N15">
        <v>1</v>
      </c>
      <c r="O15">
        <v>2</v>
      </c>
      <c r="P15">
        <v>9</v>
      </c>
      <c r="Q15">
        <v>2</v>
      </c>
      <c r="R15">
        <v>2</v>
      </c>
      <c r="S15">
        <v>4</v>
      </c>
      <c r="T15" t="s">
        <v>17449</v>
      </c>
    </row>
    <row r="16" spans="1:20" hidden="1" x14ac:dyDescent="0.35">
      <c r="A16" t="s">
        <v>17541</v>
      </c>
      <c r="B16">
        <v>1</v>
      </c>
      <c r="C16">
        <v>1</v>
      </c>
      <c r="D16">
        <v>2</v>
      </c>
      <c r="E16">
        <v>0</v>
      </c>
      <c r="F16">
        <v>1</v>
      </c>
      <c r="G16">
        <v>1</v>
      </c>
      <c r="H16">
        <v>0</v>
      </c>
      <c r="I16">
        <v>2</v>
      </c>
      <c r="J16">
        <v>1</v>
      </c>
      <c r="K16">
        <v>1</v>
      </c>
      <c r="L16">
        <v>2</v>
      </c>
      <c r="M16">
        <v>4</v>
      </c>
      <c r="N16">
        <v>1</v>
      </c>
      <c r="O16">
        <v>1</v>
      </c>
      <c r="P16">
        <v>2</v>
      </c>
      <c r="Q16">
        <v>0</v>
      </c>
      <c r="R16">
        <v>1</v>
      </c>
      <c r="S16">
        <v>0</v>
      </c>
      <c r="T16" t="s">
        <v>17541</v>
      </c>
    </row>
    <row r="17" spans="1:20" hidden="1" x14ac:dyDescent="0.35">
      <c r="A17" t="s">
        <v>17563</v>
      </c>
      <c r="B17">
        <v>0</v>
      </c>
      <c r="C17">
        <v>1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4</v>
      </c>
      <c r="M17">
        <v>0</v>
      </c>
      <c r="N17">
        <v>0</v>
      </c>
      <c r="O17">
        <v>0</v>
      </c>
      <c r="P17">
        <v>0</v>
      </c>
      <c r="Q17">
        <v>2</v>
      </c>
      <c r="R17">
        <v>0</v>
      </c>
      <c r="S17">
        <v>0</v>
      </c>
      <c r="T17" t="s">
        <v>17563</v>
      </c>
    </row>
    <row r="18" spans="1:20" hidden="1" x14ac:dyDescent="0.35">
      <c r="A18" t="s">
        <v>17277</v>
      </c>
      <c r="B18">
        <v>2</v>
      </c>
      <c r="C18">
        <v>1</v>
      </c>
      <c r="D18">
        <v>1</v>
      </c>
      <c r="E18">
        <v>1</v>
      </c>
      <c r="F18">
        <v>2</v>
      </c>
      <c r="G18">
        <v>0</v>
      </c>
      <c r="H18">
        <v>2</v>
      </c>
      <c r="I18">
        <v>1</v>
      </c>
      <c r="J18">
        <v>1</v>
      </c>
      <c r="K18">
        <v>0</v>
      </c>
      <c r="L18">
        <v>1</v>
      </c>
      <c r="M18">
        <v>2</v>
      </c>
      <c r="N18">
        <v>3</v>
      </c>
      <c r="O18">
        <v>0</v>
      </c>
      <c r="P18">
        <v>2</v>
      </c>
      <c r="Q18">
        <v>0</v>
      </c>
      <c r="R18">
        <v>0</v>
      </c>
      <c r="S18">
        <v>1</v>
      </c>
      <c r="T18" t="s">
        <v>17277</v>
      </c>
    </row>
    <row r="19" spans="1:20" hidden="1" x14ac:dyDescent="0.35">
      <c r="A19" t="s">
        <v>17515</v>
      </c>
      <c r="B19">
        <v>5</v>
      </c>
      <c r="C19">
        <v>7</v>
      </c>
      <c r="D19">
        <v>1</v>
      </c>
      <c r="E19">
        <v>2</v>
      </c>
      <c r="F19">
        <v>6</v>
      </c>
      <c r="G19">
        <v>3</v>
      </c>
      <c r="H19">
        <v>1</v>
      </c>
      <c r="I19">
        <v>0</v>
      </c>
      <c r="J19">
        <v>4</v>
      </c>
      <c r="K19">
        <v>0</v>
      </c>
      <c r="L19">
        <v>1</v>
      </c>
      <c r="M19">
        <v>1</v>
      </c>
      <c r="N19">
        <v>2</v>
      </c>
      <c r="O19">
        <v>0</v>
      </c>
      <c r="P19">
        <v>0</v>
      </c>
      <c r="Q19">
        <v>5</v>
      </c>
      <c r="R19">
        <v>2</v>
      </c>
      <c r="S19">
        <v>1</v>
      </c>
      <c r="T19" t="s">
        <v>17515</v>
      </c>
    </row>
    <row r="20" spans="1:20" hidden="1" x14ac:dyDescent="0.35">
      <c r="A20" t="s">
        <v>17446</v>
      </c>
      <c r="B20">
        <v>0</v>
      </c>
      <c r="C20">
        <v>1</v>
      </c>
      <c r="D20">
        <v>1</v>
      </c>
      <c r="E20">
        <v>1</v>
      </c>
      <c r="F20">
        <v>1</v>
      </c>
      <c r="G20">
        <v>1</v>
      </c>
      <c r="H20">
        <v>3</v>
      </c>
      <c r="I20">
        <v>0</v>
      </c>
      <c r="J20">
        <v>0</v>
      </c>
      <c r="K20">
        <v>2</v>
      </c>
      <c r="L20">
        <v>0</v>
      </c>
      <c r="M20">
        <v>6</v>
      </c>
      <c r="N20">
        <v>0</v>
      </c>
      <c r="O20">
        <v>2</v>
      </c>
      <c r="P20">
        <v>0</v>
      </c>
      <c r="Q20">
        <v>1</v>
      </c>
      <c r="R20">
        <v>2</v>
      </c>
      <c r="S20">
        <v>0</v>
      </c>
      <c r="T20" t="s">
        <v>17446</v>
      </c>
    </row>
    <row r="21" spans="1:20" hidden="1" x14ac:dyDescent="0.35">
      <c r="A21" t="s">
        <v>17443</v>
      </c>
      <c r="B21">
        <v>1</v>
      </c>
      <c r="C21">
        <v>1</v>
      </c>
      <c r="D21">
        <v>1</v>
      </c>
      <c r="E21">
        <v>5</v>
      </c>
      <c r="F21">
        <v>2</v>
      </c>
      <c r="G21">
        <v>3</v>
      </c>
      <c r="H21">
        <v>2</v>
      </c>
      <c r="I21">
        <v>1</v>
      </c>
      <c r="J21">
        <v>1</v>
      </c>
      <c r="K21">
        <v>0</v>
      </c>
      <c r="L21">
        <v>0</v>
      </c>
      <c r="M21">
        <v>1</v>
      </c>
      <c r="N21">
        <v>0</v>
      </c>
      <c r="O21">
        <v>2</v>
      </c>
      <c r="P21">
        <v>1</v>
      </c>
      <c r="Q21">
        <v>3</v>
      </c>
      <c r="R21">
        <v>3</v>
      </c>
      <c r="S21">
        <v>3</v>
      </c>
      <c r="T21" t="s">
        <v>17443</v>
      </c>
    </row>
    <row r="22" spans="1:20" hidden="1" x14ac:dyDescent="0.35">
      <c r="A22" t="s">
        <v>10543</v>
      </c>
      <c r="B22">
        <v>3</v>
      </c>
      <c r="C22">
        <v>6</v>
      </c>
      <c r="D22">
        <v>1</v>
      </c>
      <c r="E22">
        <v>2</v>
      </c>
      <c r="F22">
        <v>4</v>
      </c>
      <c r="G22">
        <v>2</v>
      </c>
      <c r="H22">
        <v>1</v>
      </c>
      <c r="I22">
        <v>0</v>
      </c>
      <c r="J22">
        <v>2</v>
      </c>
      <c r="K22">
        <v>1</v>
      </c>
      <c r="L22">
        <v>1</v>
      </c>
      <c r="M22">
        <v>0</v>
      </c>
      <c r="N22">
        <v>2</v>
      </c>
      <c r="O22">
        <v>1</v>
      </c>
      <c r="P22">
        <v>0</v>
      </c>
      <c r="Q22">
        <v>1</v>
      </c>
      <c r="R22">
        <v>2</v>
      </c>
      <c r="S22">
        <v>1</v>
      </c>
      <c r="T22" t="s">
        <v>10543</v>
      </c>
    </row>
    <row r="23" spans="1:20" hidden="1" x14ac:dyDescent="0.35">
      <c r="A23" t="s">
        <v>17551</v>
      </c>
      <c r="B23">
        <v>0</v>
      </c>
      <c r="C23">
        <v>0</v>
      </c>
      <c r="D23">
        <v>2</v>
      </c>
      <c r="E23">
        <v>0</v>
      </c>
      <c r="F23">
        <v>1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3</v>
      </c>
      <c r="P23">
        <v>2</v>
      </c>
      <c r="Q23">
        <v>0</v>
      </c>
      <c r="R23">
        <v>1</v>
      </c>
      <c r="S23">
        <v>0</v>
      </c>
      <c r="T23" t="s">
        <v>17551</v>
      </c>
    </row>
    <row r="24" spans="1:20" hidden="1" x14ac:dyDescent="0.35">
      <c r="A24" t="s">
        <v>17365</v>
      </c>
      <c r="B24">
        <v>1</v>
      </c>
      <c r="C24">
        <v>2</v>
      </c>
      <c r="D24">
        <v>1</v>
      </c>
      <c r="E24">
        <v>1</v>
      </c>
      <c r="F24">
        <v>3</v>
      </c>
      <c r="G24">
        <v>0</v>
      </c>
      <c r="H24">
        <v>3</v>
      </c>
      <c r="I24">
        <v>0</v>
      </c>
      <c r="J24">
        <v>1</v>
      </c>
      <c r="K24">
        <v>2</v>
      </c>
      <c r="L24">
        <v>2</v>
      </c>
      <c r="M24">
        <v>3</v>
      </c>
      <c r="N24">
        <v>1</v>
      </c>
      <c r="O24">
        <v>1</v>
      </c>
      <c r="P24">
        <v>2</v>
      </c>
      <c r="Q24">
        <v>1</v>
      </c>
      <c r="R24">
        <v>2</v>
      </c>
      <c r="S24">
        <v>1</v>
      </c>
      <c r="T24" t="s">
        <v>17365</v>
      </c>
    </row>
    <row r="25" spans="1:20" hidden="1" x14ac:dyDescent="0.35">
      <c r="A25" t="s">
        <v>17305</v>
      </c>
      <c r="B25">
        <v>1</v>
      </c>
      <c r="C25">
        <v>3</v>
      </c>
      <c r="D25">
        <v>1</v>
      </c>
      <c r="E25">
        <v>1</v>
      </c>
      <c r="F25">
        <v>3</v>
      </c>
      <c r="G25">
        <v>1</v>
      </c>
      <c r="H25">
        <v>1</v>
      </c>
      <c r="I25">
        <v>0</v>
      </c>
      <c r="J25">
        <v>2</v>
      </c>
      <c r="K25">
        <v>0</v>
      </c>
      <c r="L25">
        <v>2</v>
      </c>
      <c r="M25">
        <v>0</v>
      </c>
      <c r="N25">
        <v>3</v>
      </c>
      <c r="O25">
        <v>1</v>
      </c>
      <c r="P25">
        <v>1</v>
      </c>
      <c r="Q25">
        <v>0</v>
      </c>
      <c r="R25">
        <v>1</v>
      </c>
      <c r="S25">
        <v>0</v>
      </c>
      <c r="T25" t="s">
        <v>17305</v>
      </c>
    </row>
    <row r="26" spans="1:20" hidden="1" x14ac:dyDescent="0.35">
      <c r="A26" t="s">
        <v>51</v>
      </c>
      <c r="B26">
        <v>1</v>
      </c>
      <c r="C26">
        <v>5</v>
      </c>
      <c r="D26">
        <v>3</v>
      </c>
      <c r="E26">
        <v>1</v>
      </c>
      <c r="F26">
        <v>2</v>
      </c>
      <c r="G26">
        <v>1</v>
      </c>
      <c r="H26">
        <v>0</v>
      </c>
      <c r="I26">
        <v>1</v>
      </c>
      <c r="J26">
        <v>1</v>
      </c>
      <c r="K26">
        <v>2</v>
      </c>
      <c r="L26">
        <v>0</v>
      </c>
      <c r="M26">
        <v>3</v>
      </c>
      <c r="N26">
        <v>0</v>
      </c>
      <c r="O26">
        <v>3</v>
      </c>
      <c r="P26">
        <v>1</v>
      </c>
      <c r="Q26">
        <v>2</v>
      </c>
      <c r="R26">
        <v>0</v>
      </c>
      <c r="S26">
        <v>1</v>
      </c>
      <c r="T26" t="s">
        <v>51</v>
      </c>
    </row>
    <row r="27" spans="1:20" hidden="1" x14ac:dyDescent="0.35">
      <c r="A27" t="s">
        <v>17645</v>
      </c>
      <c r="B27">
        <v>1</v>
      </c>
      <c r="C27">
        <v>3</v>
      </c>
      <c r="D27">
        <v>1</v>
      </c>
      <c r="E27">
        <v>1</v>
      </c>
      <c r="F27">
        <v>1</v>
      </c>
      <c r="G27">
        <v>0</v>
      </c>
      <c r="H27">
        <v>0</v>
      </c>
      <c r="I27">
        <v>2</v>
      </c>
      <c r="J27">
        <v>2</v>
      </c>
      <c r="K27">
        <v>2</v>
      </c>
      <c r="L27">
        <v>4</v>
      </c>
      <c r="M27">
        <v>1</v>
      </c>
      <c r="N27">
        <v>0</v>
      </c>
      <c r="O27">
        <v>0</v>
      </c>
      <c r="P27">
        <v>1</v>
      </c>
      <c r="Q27">
        <v>4</v>
      </c>
      <c r="R27">
        <v>3</v>
      </c>
      <c r="S27">
        <v>0</v>
      </c>
      <c r="T27" t="s">
        <v>17645</v>
      </c>
    </row>
    <row r="28" spans="1:20" hidden="1" x14ac:dyDescent="0.35">
      <c r="A28" t="s">
        <v>17623</v>
      </c>
      <c r="B28">
        <v>1</v>
      </c>
      <c r="C28">
        <v>3</v>
      </c>
      <c r="D28">
        <v>0</v>
      </c>
      <c r="E28">
        <v>3</v>
      </c>
      <c r="F28">
        <v>1</v>
      </c>
      <c r="G28">
        <v>0</v>
      </c>
      <c r="H28">
        <v>1</v>
      </c>
      <c r="I28">
        <v>0</v>
      </c>
      <c r="J28">
        <v>2</v>
      </c>
      <c r="K28">
        <v>1</v>
      </c>
      <c r="L28">
        <v>5</v>
      </c>
      <c r="M28">
        <v>2</v>
      </c>
      <c r="N28">
        <v>1</v>
      </c>
      <c r="O28">
        <v>1</v>
      </c>
      <c r="P28">
        <v>0</v>
      </c>
      <c r="Q28">
        <v>1</v>
      </c>
      <c r="R28">
        <v>2</v>
      </c>
      <c r="S28">
        <v>0</v>
      </c>
      <c r="T28" t="s">
        <v>17623</v>
      </c>
    </row>
    <row r="29" spans="1:20" hidden="1" x14ac:dyDescent="0.35">
      <c r="A29" t="s">
        <v>17703</v>
      </c>
      <c r="B29">
        <v>2</v>
      </c>
      <c r="C29">
        <v>2</v>
      </c>
      <c r="D29">
        <v>3</v>
      </c>
      <c r="E29">
        <v>1</v>
      </c>
      <c r="F29">
        <v>1</v>
      </c>
      <c r="G29">
        <v>2</v>
      </c>
      <c r="H29">
        <v>4</v>
      </c>
      <c r="I29">
        <v>2</v>
      </c>
      <c r="J29">
        <v>1</v>
      </c>
      <c r="K29">
        <v>1</v>
      </c>
      <c r="L29">
        <v>1</v>
      </c>
      <c r="M29">
        <v>0</v>
      </c>
      <c r="N29">
        <v>2</v>
      </c>
      <c r="O29">
        <v>3</v>
      </c>
      <c r="P29">
        <v>2</v>
      </c>
      <c r="Q29">
        <v>0</v>
      </c>
      <c r="R29">
        <v>0</v>
      </c>
      <c r="S29">
        <v>4</v>
      </c>
      <c r="T29" t="s">
        <v>17703</v>
      </c>
    </row>
    <row r="30" spans="1:20" hidden="1" x14ac:dyDescent="0.35">
      <c r="A30" t="s">
        <v>13226</v>
      </c>
      <c r="B30">
        <v>1</v>
      </c>
      <c r="C30">
        <v>0</v>
      </c>
      <c r="D30">
        <v>1</v>
      </c>
      <c r="E30">
        <v>0</v>
      </c>
      <c r="F30">
        <v>1</v>
      </c>
      <c r="G30">
        <v>1</v>
      </c>
      <c r="H30">
        <v>2</v>
      </c>
      <c r="I30">
        <v>1</v>
      </c>
      <c r="J30">
        <v>1</v>
      </c>
      <c r="K30">
        <v>0</v>
      </c>
      <c r="L30">
        <v>0</v>
      </c>
      <c r="M30">
        <v>2</v>
      </c>
      <c r="N30">
        <v>4</v>
      </c>
      <c r="O30">
        <v>2</v>
      </c>
      <c r="P30">
        <v>4</v>
      </c>
      <c r="Q30">
        <v>1</v>
      </c>
      <c r="R30">
        <v>1</v>
      </c>
      <c r="S30">
        <v>2</v>
      </c>
      <c r="T30" t="s">
        <v>13226</v>
      </c>
    </row>
    <row r="31" spans="1:20" hidden="1" x14ac:dyDescent="0.35">
      <c r="A31" t="s">
        <v>17571</v>
      </c>
      <c r="B31">
        <v>1</v>
      </c>
      <c r="C31">
        <v>6</v>
      </c>
      <c r="D31">
        <v>1</v>
      </c>
      <c r="E31">
        <v>1</v>
      </c>
      <c r="F31">
        <v>4</v>
      </c>
      <c r="G31">
        <v>2</v>
      </c>
      <c r="H31">
        <v>1</v>
      </c>
      <c r="I31">
        <v>0</v>
      </c>
      <c r="J31">
        <v>7</v>
      </c>
      <c r="K31">
        <v>0</v>
      </c>
      <c r="L31">
        <v>1</v>
      </c>
      <c r="M31">
        <v>0</v>
      </c>
      <c r="N31">
        <v>2</v>
      </c>
      <c r="O31">
        <v>1</v>
      </c>
      <c r="P31">
        <v>1</v>
      </c>
      <c r="Q31">
        <v>2</v>
      </c>
      <c r="R31">
        <v>4</v>
      </c>
      <c r="S31">
        <v>1</v>
      </c>
      <c r="T31" t="s">
        <v>17571</v>
      </c>
    </row>
    <row r="32" spans="1:20" hidden="1" x14ac:dyDescent="0.35">
      <c r="A32" t="s">
        <v>17544</v>
      </c>
      <c r="B32">
        <v>2</v>
      </c>
      <c r="C32">
        <v>4</v>
      </c>
      <c r="D32">
        <v>2</v>
      </c>
      <c r="E32">
        <v>1</v>
      </c>
      <c r="F32">
        <v>4</v>
      </c>
      <c r="G32">
        <v>3</v>
      </c>
      <c r="H32">
        <v>4</v>
      </c>
      <c r="I32">
        <v>3</v>
      </c>
      <c r="J32">
        <v>2</v>
      </c>
      <c r="K32">
        <v>2</v>
      </c>
      <c r="L32">
        <v>1</v>
      </c>
      <c r="M32">
        <v>2</v>
      </c>
      <c r="N32">
        <v>3</v>
      </c>
      <c r="O32">
        <v>2</v>
      </c>
      <c r="P32">
        <v>1</v>
      </c>
      <c r="Q32">
        <v>0</v>
      </c>
      <c r="R32">
        <v>2</v>
      </c>
      <c r="S32">
        <v>5</v>
      </c>
      <c r="T32" t="s">
        <v>17544</v>
      </c>
    </row>
    <row r="33" spans="1:20" hidden="1" x14ac:dyDescent="0.35">
      <c r="A33" t="s">
        <v>17652</v>
      </c>
      <c r="B33">
        <v>2</v>
      </c>
      <c r="C33">
        <v>0</v>
      </c>
      <c r="D33">
        <v>2</v>
      </c>
      <c r="E33">
        <v>1</v>
      </c>
      <c r="F33">
        <v>0</v>
      </c>
      <c r="G33">
        <v>1</v>
      </c>
      <c r="H33">
        <v>0</v>
      </c>
      <c r="I33">
        <v>1</v>
      </c>
      <c r="J33">
        <v>0</v>
      </c>
      <c r="K33">
        <v>1</v>
      </c>
      <c r="L33">
        <v>0</v>
      </c>
      <c r="M33">
        <v>2</v>
      </c>
      <c r="N33">
        <v>0</v>
      </c>
      <c r="O33">
        <v>2</v>
      </c>
      <c r="P33">
        <v>0</v>
      </c>
      <c r="Q33">
        <v>1</v>
      </c>
      <c r="R33">
        <v>0</v>
      </c>
      <c r="S33">
        <v>0</v>
      </c>
      <c r="T33" t="s">
        <v>17652</v>
      </c>
    </row>
    <row r="34" spans="1:20" hidden="1" x14ac:dyDescent="0.35">
      <c r="A34" t="s">
        <v>14280</v>
      </c>
      <c r="B34">
        <v>1</v>
      </c>
      <c r="C34">
        <v>1</v>
      </c>
      <c r="D34">
        <v>1</v>
      </c>
      <c r="E34">
        <v>1</v>
      </c>
      <c r="F34">
        <v>1</v>
      </c>
      <c r="G34">
        <v>2</v>
      </c>
      <c r="H34">
        <v>3</v>
      </c>
      <c r="I34">
        <v>2</v>
      </c>
      <c r="J34">
        <v>3</v>
      </c>
      <c r="K34">
        <v>0</v>
      </c>
      <c r="L34">
        <v>1</v>
      </c>
      <c r="M34">
        <v>1</v>
      </c>
      <c r="N34">
        <v>1</v>
      </c>
      <c r="O34">
        <v>3</v>
      </c>
      <c r="P34">
        <v>2</v>
      </c>
      <c r="Q34">
        <v>0</v>
      </c>
      <c r="R34">
        <v>0</v>
      </c>
      <c r="S34">
        <v>3</v>
      </c>
      <c r="T34" t="s">
        <v>14280</v>
      </c>
    </row>
    <row r="35" spans="1:20" hidden="1" x14ac:dyDescent="0.35">
      <c r="A35" t="s">
        <v>14280</v>
      </c>
      <c r="B35">
        <v>2</v>
      </c>
      <c r="C35">
        <v>2</v>
      </c>
      <c r="D35">
        <v>2</v>
      </c>
      <c r="E35">
        <v>0</v>
      </c>
      <c r="F35">
        <v>2</v>
      </c>
      <c r="G35">
        <v>2</v>
      </c>
      <c r="H35">
        <v>1</v>
      </c>
      <c r="I35">
        <v>2</v>
      </c>
      <c r="J35">
        <v>1</v>
      </c>
      <c r="K35">
        <v>0</v>
      </c>
      <c r="L35">
        <v>1</v>
      </c>
      <c r="M35">
        <v>2</v>
      </c>
      <c r="N35">
        <v>1</v>
      </c>
      <c r="O35">
        <v>1</v>
      </c>
      <c r="P35">
        <v>3</v>
      </c>
      <c r="Q35">
        <v>0</v>
      </c>
      <c r="R35">
        <v>4</v>
      </c>
      <c r="S35">
        <v>2</v>
      </c>
      <c r="T35" t="s">
        <v>14280</v>
      </c>
    </row>
    <row r="36" spans="1:20" hidden="1" x14ac:dyDescent="0.35">
      <c r="A36" t="s">
        <v>25</v>
      </c>
      <c r="B36">
        <v>0</v>
      </c>
      <c r="C36">
        <v>3</v>
      </c>
      <c r="D36">
        <v>1</v>
      </c>
      <c r="E36">
        <v>0</v>
      </c>
      <c r="F36">
        <v>5</v>
      </c>
      <c r="G36">
        <v>1</v>
      </c>
      <c r="H36">
        <v>1</v>
      </c>
      <c r="I36">
        <v>0</v>
      </c>
      <c r="J36">
        <v>3</v>
      </c>
      <c r="K36">
        <v>1</v>
      </c>
      <c r="L36">
        <v>0</v>
      </c>
      <c r="M36">
        <v>1</v>
      </c>
      <c r="N36">
        <v>2</v>
      </c>
      <c r="O36">
        <v>1</v>
      </c>
      <c r="P36">
        <v>1</v>
      </c>
      <c r="Q36">
        <v>3</v>
      </c>
      <c r="R36">
        <v>1</v>
      </c>
      <c r="S36">
        <v>2</v>
      </c>
      <c r="T36" t="s">
        <v>25</v>
      </c>
    </row>
    <row r="37" spans="1:20" hidden="1" x14ac:dyDescent="0.35">
      <c r="A37" t="s">
        <v>17687</v>
      </c>
      <c r="B37">
        <v>3</v>
      </c>
      <c r="C37">
        <v>5</v>
      </c>
      <c r="D37">
        <v>7</v>
      </c>
      <c r="E37">
        <v>1</v>
      </c>
      <c r="F37">
        <v>4</v>
      </c>
      <c r="G37">
        <v>1</v>
      </c>
      <c r="H37">
        <v>4</v>
      </c>
      <c r="I37">
        <v>6</v>
      </c>
      <c r="J37">
        <v>1</v>
      </c>
      <c r="K37">
        <v>2</v>
      </c>
      <c r="L37">
        <v>0</v>
      </c>
      <c r="M37">
        <v>8</v>
      </c>
      <c r="N37">
        <v>1</v>
      </c>
      <c r="O37">
        <v>1</v>
      </c>
      <c r="P37">
        <v>2</v>
      </c>
      <c r="Q37">
        <v>2</v>
      </c>
      <c r="R37">
        <v>3</v>
      </c>
      <c r="S37">
        <v>5</v>
      </c>
      <c r="T37" t="s">
        <v>17687</v>
      </c>
    </row>
    <row r="38" spans="1:20" hidden="1" x14ac:dyDescent="0.35">
      <c r="A38" t="s">
        <v>54</v>
      </c>
      <c r="B38">
        <v>5</v>
      </c>
      <c r="C38">
        <v>3</v>
      </c>
      <c r="D38">
        <v>0</v>
      </c>
      <c r="E38">
        <v>3</v>
      </c>
      <c r="F38">
        <v>3</v>
      </c>
      <c r="G38">
        <v>2</v>
      </c>
      <c r="H38">
        <v>2</v>
      </c>
      <c r="I38">
        <v>1</v>
      </c>
      <c r="J38">
        <v>3</v>
      </c>
      <c r="K38">
        <v>0</v>
      </c>
      <c r="L38">
        <v>1</v>
      </c>
      <c r="M38">
        <v>0</v>
      </c>
      <c r="N38">
        <v>2</v>
      </c>
      <c r="O38">
        <v>2</v>
      </c>
      <c r="P38">
        <v>0</v>
      </c>
      <c r="Q38">
        <v>1</v>
      </c>
      <c r="R38">
        <v>2</v>
      </c>
      <c r="S38">
        <v>0</v>
      </c>
      <c r="T38" t="s">
        <v>54</v>
      </c>
    </row>
    <row r="39" spans="1:20" hidden="1" x14ac:dyDescent="0.35">
      <c r="A39" t="s">
        <v>17700</v>
      </c>
      <c r="B39">
        <v>3</v>
      </c>
      <c r="C39">
        <v>4</v>
      </c>
      <c r="D39">
        <v>5</v>
      </c>
      <c r="E39">
        <v>0</v>
      </c>
      <c r="F39">
        <v>3</v>
      </c>
      <c r="G39">
        <v>2</v>
      </c>
      <c r="H39">
        <v>6</v>
      </c>
      <c r="I39">
        <v>6</v>
      </c>
      <c r="J39">
        <v>1</v>
      </c>
      <c r="K39">
        <v>2</v>
      </c>
      <c r="L39">
        <v>0</v>
      </c>
      <c r="M39">
        <v>3</v>
      </c>
      <c r="N39">
        <v>1</v>
      </c>
      <c r="O39">
        <v>4</v>
      </c>
      <c r="P39">
        <v>3</v>
      </c>
      <c r="Q39">
        <v>2</v>
      </c>
      <c r="R39">
        <v>2</v>
      </c>
      <c r="S39">
        <v>9</v>
      </c>
      <c r="T39" t="s">
        <v>17700</v>
      </c>
    </row>
    <row r="40" spans="1:20" x14ac:dyDescent="0.35">
      <c r="A40" t="s">
        <v>13</v>
      </c>
      <c r="B40">
        <v>4</v>
      </c>
      <c r="C40">
        <v>3</v>
      </c>
      <c r="D40">
        <v>4</v>
      </c>
      <c r="E40">
        <v>2</v>
      </c>
      <c r="F40">
        <v>3</v>
      </c>
      <c r="G40">
        <v>3</v>
      </c>
      <c r="H40">
        <v>3</v>
      </c>
      <c r="I40">
        <v>5</v>
      </c>
      <c r="J40">
        <v>2</v>
      </c>
      <c r="K40">
        <v>1</v>
      </c>
      <c r="L40">
        <v>1</v>
      </c>
      <c r="M40">
        <v>6</v>
      </c>
      <c r="N40">
        <v>1</v>
      </c>
      <c r="O40">
        <v>4</v>
      </c>
      <c r="P40">
        <v>5</v>
      </c>
      <c r="Q40">
        <v>2</v>
      </c>
      <c r="R40">
        <v>2</v>
      </c>
      <c r="S40">
        <v>7</v>
      </c>
      <c r="T40" t="s">
        <v>13</v>
      </c>
    </row>
    <row r="41" spans="1:20" hidden="1" x14ac:dyDescent="0.35">
      <c r="A41" t="s">
        <v>17313</v>
      </c>
      <c r="B41">
        <v>2</v>
      </c>
      <c r="C41">
        <v>1</v>
      </c>
      <c r="D41">
        <v>4</v>
      </c>
      <c r="E41">
        <v>1</v>
      </c>
      <c r="F41">
        <v>1</v>
      </c>
      <c r="G41">
        <v>2</v>
      </c>
      <c r="H41">
        <v>4</v>
      </c>
      <c r="I41">
        <v>1</v>
      </c>
      <c r="J41">
        <v>1</v>
      </c>
      <c r="K41">
        <v>0</v>
      </c>
      <c r="L41">
        <v>2</v>
      </c>
      <c r="M41">
        <v>1</v>
      </c>
      <c r="N41">
        <v>3</v>
      </c>
      <c r="O41">
        <v>3</v>
      </c>
      <c r="P41">
        <v>1</v>
      </c>
      <c r="Q41">
        <v>0</v>
      </c>
      <c r="R41">
        <v>0</v>
      </c>
      <c r="S41">
        <v>3</v>
      </c>
      <c r="T41" t="s">
        <v>17313</v>
      </c>
    </row>
    <row r="42" spans="1:20" hidden="1" x14ac:dyDescent="0.35">
      <c r="A42" t="s">
        <v>17313</v>
      </c>
      <c r="B42">
        <v>2</v>
      </c>
      <c r="C42">
        <v>5</v>
      </c>
      <c r="D42">
        <v>1</v>
      </c>
      <c r="E42">
        <v>1</v>
      </c>
      <c r="F42">
        <v>5</v>
      </c>
      <c r="G42">
        <v>2</v>
      </c>
      <c r="H42">
        <v>2</v>
      </c>
      <c r="I42">
        <v>1</v>
      </c>
      <c r="J42">
        <v>4</v>
      </c>
      <c r="K42">
        <v>0</v>
      </c>
      <c r="L42">
        <v>5</v>
      </c>
      <c r="M42">
        <v>2</v>
      </c>
      <c r="N42">
        <v>3</v>
      </c>
      <c r="O42">
        <v>0</v>
      </c>
      <c r="P42">
        <v>1</v>
      </c>
      <c r="Q42">
        <v>2</v>
      </c>
      <c r="R42">
        <v>1</v>
      </c>
      <c r="S42">
        <v>1</v>
      </c>
      <c r="T42" t="s">
        <v>17313</v>
      </c>
    </row>
    <row r="43" spans="1:20" hidden="1" x14ac:dyDescent="0.35">
      <c r="A43" t="s">
        <v>17714</v>
      </c>
      <c r="B43">
        <v>2</v>
      </c>
      <c r="C43">
        <v>2</v>
      </c>
      <c r="D43">
        <v>1</v>
      </c>
      <c r="E43">
        <v>1</v>
      </c>
      <c r="F43">
        <v>1</v>
      </c>
      <c r="G43">
        <v>0</v>
      </c>
      <c r="H43">
        <v>2</v>
      </c>
      <c r="I43">
        <v>1</v>
      </c>
      <c r="J43">
        <v>2</v>
      </c>
      <c r="K43">
        <v>1</v>
      </c>
      <c r="L43">
        <v>3</v>
      </c>
      <c r="M43">
        <v>2</v>
      </c>
      <c r="N43">
        <v>3</v>
      </c>
      <c r="O43">
        <v>1</v>
      </c>
      <c r="P43">
        <v>6</v>
      </c>
      <c r="Q43">
        <v>0</v>
      </c>
      <c r="R43">
        <v>0</v>
      </c>
      <c r="S43">
        <v>1</v>
      </c>
      <c r="T43" t="s">
        <v>17714</v>
      </c>
    </row>
    <row r="44" spans="1:20" hidden="1" x14ac:dyDescent="0.35">
      <c r="A44" t="s">
        <v>17596</v>
      </c>
      <c r="B44">
        <v>1</v>
      </c>
      <c r="C44">
        <v>1</v>
      </c>
      <c r="D44">
        <v>0</v>
      </c>
      <c r="E44">
        <v>0</v>
      </c>
      <c r="F44">
        <v>1</v>
      </c>
      <c r="G44">
        <v>1</v>
      </c>
      <c r="H44">
        <v>1</v>
      </c>
      <c r="I44">
        <v>0</v>
      </c>
      <c r="J44">
        <v>1</v>
      </c>
      <c r="K44">
        <v>1</v>
      </c>
      <c r="L44">
        <v>0</v>
      </c>
      <c r="M44">
        <v>0</v>
      </c>
      <c r="N44">
        <v>1</v>
      </c>
      <c r="O44">
        <v>0</v>
      </c>
      <c r="P44">
        <v>1</v>
      </c>
      <c r="Q44">
        <v>2</v>
      </c>
      <c r="R44">
        <v>2</v>
      </c>
      <c r="S44">
        <v>0</v>
      </c>
      <c r="T44" t="s">
        <v>17596</v>
      </c>
    </row>
    <row r="45" spans="1:20" hidden="1" x14ac:dyDescent="0.35">
      <c r="A45" t="s">
        <v>22</v>
      </c>
      <c r="B45">
        <v>1</v>
      </c>
      <c r="C45">
        <v>1</v>
      </c>
      <c r="D45">
        <v>0</v>
      </c>
      <c r="E45">
        <v>2</v>
      </c>
      <c r="F45">
        <v>1</v>
      </c>
      <c r="G45">
        <v>2</v>
      </c>
      <c r="H45">
        <v>0</v>
      </c>
      <c r="I45">
        <v>1</v>
      </c>
      <c r="J45">
        <v>3</v>
      </c>
      <c r="K45">
        <v>2</v>
      </c>
      <c r="L45">
        <v>3</v>
      </c>
      <c r="M45">
        <v>1</v>
      </c>
      <c r="N45">
        <v>0</v>
      </c>
      <c r="O45">
        <v>0</v>
      </c>
      <c r="P45">
        <v>1</v>
      </c>
      <c r="Q45">
        <v>4</v>
      </c>
      <c r="R45">
        <v>2</v>
      </c>
      <c r="S45">
        <v>1</v>
      </c>
      <c r="T45" t="s">
        <v>22</v>
      </c>
    </row>
    <row r="46" spans="1:20" hidden="1" x14ac:dyDescent="0.35">
      <c r="A46" t="s">
        <v>22</v>
      </c>
      <c r="B46">
        <v>1</v>
      </c>
      <c r="C46">
        <v>2</v>
      </c>
      <c r="D46">
        <v>3</v>
      </c>
      <c r="E46">
        <v>1</v>
      </c>
      <c r="F46">
        <v>1</v>
      </c>
      <c r="G46">
        <v>3</v>
      </c>
      <c r="H46">
        <v>2</v>
      </c>
      <c r="I46">
        <v>4</v>
      </c>
      <c r="J46">
        <v>2</v>
      </c>
      <c r="K46">
        <v>4</v>
      </c>
      <c r="L46">
        <v>2</v>
      </c>
      <c r="M46">
        <v>1</v>
      </c>
      <c r="N46">
        <v>1</v>
      </c>
      <c r="O46">
        <v>1</v>
      </c>
      <c r="P46">
        <v>2</v>
      </c>
      <c r="Q46">
        <v>2</v>
      </c>
      <c r="R46">
        <v>1</v>
      </c>
      <c r="S46">
        <v>3</v>
      </c>
      <c r="T46" t="s">
        <v>22</v>
      </c>
    </row>
    <row r="47" spans="1:20" hidden="1" x14ac:dyDescent="0.35">
      <c r="A47" t="s">
        <v>17318</v>
      </c>
      <c r="B47">
        <v>4</v>
      </c>
      <c r="C47">
        <v>3</v>
      </c>
      <c r="D47">
        <v>2</v>
      </c>
      <c r="E47">
        <v>1</v>
      </c>
      <c r="F47">
        <v>1</v>
      </c>
      <c r="G47">
        <v>1</v>
      </c>
      <c r="H47">
        <v>2</v>
      </c>
      <c r="I47">
        <v>1</v>
      </c>
      <c r="J47">
        <v>1</v>
      </c>
      <c r="K47">
        <v>4</v>
      </c>
      <c r="L47">
        <v>2</v>
      </c>
      <c r="M47">
        <v>1</v>
      </c>
      <c r="N47">
        <v>1</v>
      </c>
      <c r="O47">
        <v>2</v>
      </c>
      <c r="P47">
        <v>0</v>
      </c>
      <c r="Q47">
        <v>2</v>
      </c>
      <c r="R47">
        <v>3</v>
      </c>
      <c r="S47">
        <v>2</v>
      </c>
      <c r="T47" t="s">
        <v>17318</v>
      </c>
    </row>
    <row r="48" spans="1:20" hidden="1" x14ac:dyDescent="0.35">
      <c r="A48" t="s">
        <v>17474</v>
      </c>
      <c r="B48">
        <v>4</v>
      </c>
      <c r="C48">
        <v>3</v>
      </c>
      <c r="D48">
        <v>1</v>
      </c>
      <c r="E48">
        <v>1</v>
      </c>
      <c r="F48">
        <v>4</v>
      </c>
      <c r="G48">
        <v>0</v>
      </c>
      <c r="H48">
        <v>2</v>
      </c>
      <c r="I48">
        <v>1</v>
      </c>
      <c r="J48">
        <v>1</v>
      </c>
      <c r="K48">
        <v>1</v>
      </c>
      <c r="L48">
        <v>1</v>
      </c>
      <c r="M48">
        <v>3</v>
      </c>
      <c r="N48">
        <v>2</v>
      </c>
      <c r="O48">
        <v>1</v>
      </c>
      <c r="P48">
        <v>1</v>
      </c>
      <c r="Q48">
        <v>0</v>
      </c>
      <c r="R48">
        <v>1</v>
      </c>
      <c r="S48">
        <v>1</v>
      </c>
      <c r="T48" t="s">
        <v>17474</v>
      </c>
    </row>
    <row r="49" spans="1:20" hidden="1" x14ac:dyDescent="0.35">
      <c r="A49" t="s">
        <v>10</v>
      </c>
      <c r="B49">
        <v>3</v>
      </c>
      <c r="C49">
        <v>3</v>
      </c>
      <c r="D49">
        <v>4</v>
      </c>
      <c r="E49">
        <v>1</v>
      </c>
      <c r="F49">
        <v>2</v>
      </c>
      <c r="G49">
        <v>0</v>
      </c>
      <c r="H49">
        <v>2</v>
      </c>
      <c r="I49">
        <v>1</v>
      </c>
      <c r="J49">
        <v>1</v>
      </c>
      <c r="K49">
        <v>1</v>
      </c>
      <c r="L49">
        <v>1</v>
      </c>
      <c r="M49">
        <v>0</v>
      </c>
      <c r="N49">
        <v>4</v>
      </c>
      <c r="O49">
        <v>2</v>
      </c>
      <c r="P49">
        <v>4</v>
      </c>
      <c r="Q49">
        <v>0</v>
      </c>
      <c r="R49">
        <v>0</v>
      </c>
      <c r="S49">
        <v>2</v>
      </c>
      <c r="T49" t="s">
        <v>10</v>
      </c>
    </row>
    <row r="50" spans="1:20" hidden="1" x14ac:dyDescent="0.35">
      <c r="A50" t="s">
        <v>17383</v>
      </c>
      <c r="B50">
        <v>1</v>
      </c>
      <c r="C50">
        <v>2</v>
      </c>
      <c r="D50">
        <v>1</v>
      </c>
      <c r="E50">
        <v>1</v>
      </c>
      <c r="F50">
        <v>2</v>
      </c>
      <c r="G50">
        <v>1</v>
      </c>
      <c r="H50">
        <v>4</v>
      </c>
      <c r="I50">
        <v>0</v>
      </c>
      <c r="J50">
        <v>2</v>
      </c>
      <c r="K50">
        <v>0</v>
      </c>
      <c r="L50">
        <v>2</v>
      </c>
      <c r="M50">
        <v>0</v>
      </c>
      <c r="N50">
        <v>3</v>
      </c>
      <c r="O50">
        <v>0</v>
      </c>
      <c r="P50">
        <v>1</v>
      </c>
      <c r="Q50">
        <v>0</v>
      </c>
      <c r="R50">
        <v>2</v>
      </c>
      <c r="S50">
        <v>0</v>
      </c>
      <c r="T50" t="s">
        <v>17383</v>
      </c>
    </row>
    <row r="51" spans="1:20" hidden="1" x14ac:dyDescent="0.35">
      <c r="A51" t="s">
        <v>17497</v>
      </c>
      <c r="B51">
        <v>2</v>
      </c>
      <c r="C51">
        <v>0</v>
      </c>
      <c r="D51">
        <v>2</v>
      </c>
      <c r="E51">
        <v>0</v>
      </c>
      <c r="F51">
        <v>0</v>
      </c>
      <c r="G51">
        <v>3</v>
      </c>
      <c r="H51">
        <v>3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5</v>
      </c>
      <c r="P51">
        <v>3</v>
      </c>
      <c r="Q51">
        <v>0</v>
      </c>
      <c r="R51">
        <v>2</v>
      </c>
      <c r="S51">
        <v>3</v>
      </c>
      <c r="T51" t="s">
        <v>17497</v>
      </c>
    </row>
    <row r="52" spans="1:20" hidden="1" x14ac:dyDescent="0.35">
      <c r="A52" t="s">
        <v>11297</v>
      </c>
      <c r="B52">
        <v>2</v>
      </c>
      <c r="C52">
        <v>4</v>
      </c>
      <c r="D52">
        <v>0</v>
      </c>
      <c r="E52">
        <v>1</v>
      </c>
      <c r="F52">
        <v>3</v>
      </c>
      <c r="G52">
        <v>1</v>
      </c>
      <c r="H52">
        <v>1</v>
      </c>
      <c r="I52">
        <v>1</v>
      </c>
      <c r="J52">
        <v>5</v>
      </c>
      <c r="K52">
        <v>1</v>
      </c>
      <c r="L52">
        <v>4</v>
      </c>
      <c r="M52">
        <v>1</v>
      </c>
      <c r="N52">
        <v>2</v>
      </c>
      <c r="O52">
        <v>1</v>
      </c>
      <c r="P52">
        <v>1</v>
      </c>
      <c r="Q52">
        <v>1</v>
      </c>
      <c r="R52">
        <v>2</v>
      </c>
      <c r="S52">
        <v>0</v>
      </c>
      <c r="T52" t="s">
        <v>11297</v>
      </c>
    </row>
    <row r="53" spans="1:20" x14ac:dyDescent="0.35">
      <c r="A53" t="s">
        <v>17527</v>
      </c>
      <c r="B53">
        <v>4</v>
      </c>
      <c r="C53">
        <v>1</v>
      </c>
      <c r="D53">
        <v>2</v>
      </c>
      <c r="E53">
        <v>1</v>
      </c>
      <c r="F53">
        <v>2</v>
      </c>
      <c r="G53">
        <v>0</v>
      </c>
      <c r="H53">
        <v>6</v>
      </c>
      <c r="I53">
        <v>3</v>
      </c>
      <c r="J53">
        <v>2</v>
      </c>
      <c r="K53">
        <v>0</v>
      </c>
      <c r="L53">
        <v>1</v>
      </c>
      <c r="M53">
        <v>2</v>
      </c>
      <c r="N53">
        <v>3</v>
      </c>
      <c r="O53">
        <v>5</v>
      </c>
      <c r="P53">
        <v>2</v>
      </c>
      <c r="Q53">
        <v>0</v>
      </c>
      <c r="R53">
        <v>0</v>
      </c>
      <c r="S53">
        <v>7</v>
      </c>
      <c r="T53" t="s">
        <v>17527</v>
      </c>
    </row>
    <row r="54" spans="1:20" hidden="1" x14ac:dyDescent="0.35">
      <c r="A54" t="s">
        <v>17332</v>
      </c>
      <c r="B54">
        <v>1</v>
      </c>
      <c r="C54">
        <v>2</v>
      </c>
      <c r="D54">
        <v>0</v>
      </c>
      <c r="E54">
        <v>1</v>
      </c>
      <c r="F54">
        <v>1</v>
      </c>
      <c r="G54">
        <v>3</v>
      </c>
      <c r="H54">
        <v>0</v>
      </c>
      <c r="I54">
        <v>0</v>
      </c>
      <c r="J54">
        <v>2</v>
      </c>
      <c r="K54">
        <v>2</v>
      </c>
      <c r="L54">
        <v>1</v>
      </c>
      <c r="M54">
        <v>1</v>
      </c>
      <c r="N54">
        <v>0</v>
      </c>
      <c r="O54">
        <v>0</v>
      </c>
      <c r="P54">
        <v>0</v>
      </c>
      <c r="Q54">
        <v>1</v>
      </c>
      <c r="R54">
        <v>1</v>
      </c>
      <c r="S54">
        <v>0</v>
      </c>
      <c r="T54" t="s">
        <v>17332</v>
      </c>
    </row>
    <row r="55" spans="1:20" hidden="1" x14ac:dyDescent="0.35">
      <c r="A55" t="s">
        <v>17355</v>
      </c>
      <c r="B55">
        <v>2</v>
      </c>
      <c r="C55">
        <v>2</v>
      </c>
      <c r="D55">
        <v>3</v>
      </c>
      <c r="E55">
        <v>0</v>
      </c>
      <c r="F55">
        <v>2</v>
      </c>
      <c r="G55">
        <v>3</v>
      </c>
      <c r="H55">
        <v>2</v>
      </c>
      <c r="I55">
        <v>3</v>
      </c>
      <c r="J55">
        <v>0</v>
      </c>
      <c r="K55">
        <v>0</v>
      </c>
      <c r="L55">
        <v>0</v>
      </c>
      <c r="M55">
        <v>3</v>
      </c>
      <c r="N55">
        <v>5</v>
      </c>
      <c r="O55">
        <v>1</v>
      </c>
      <c r="P55">
        <v>8</v>
      </c>
      <c r="Q55">
        <v>0</v>
      </c>
      <c r="R55">
        <v>3</v>
      </c>
      <c r="S55">
        <v>3</v>
      </c>
      <c r="T55" t="s">
        <v>17355</v>
      </c>
    </row>
    <row r="56" spans="1:20" hidden="1" x14ac:dyDescent="0.35">
      <c r="A56" t="s">
        <v>17415</v>
      </c>
      <c r="B56">
        <v>2</v>
      </c>
      <c r="C56">
        <v>0</v>
      </c>
      <c r="D56">
        <v>2</v>
      </c>
      <c r="E56">
        <v>0</v>
      </c>
      <c r="F56">
        <v>1</v>
      </c>
      <c r="G56">
        <v>0</v>
      </c>
      <c r="H56">
        <v>3</v>
      </c>
      <c r="I56">
        <v>7</v>
      </c>
      <c r="J56">
        <v>1</v>
      </c>
      <c r="K56">
        <v>2</v>
      </c>
      <c r="L56">
        <v>1</v>
      </c>
      <c r="M56">
        <v>4</v>
      </c>
      <c r="N56">
        <v>1</v>
      </c>
      <c r="O56">
        <v>0</v>
      </c>
      <c r="P56">
        <v>3</v>
      </c>
      <c r="Q56">
        <v>0</v>
      </c>
      <c r="R56">
        <v>1</v>
      </c>
      <c r="S56">
        <v>4</v>
      </c>
      <c r="T56" t="s">
        <v>17415</v>
      </c>
    </row>
    <row r="57" spans="1:20" hidden="1" x14ac:dyDescent="0.35">
      <c r="A57" t="s">
        <v>17415</v>
      </c>
      <c r="B57">
        <v>4</v>
      </c>
      <c r="C57">
        <v>1</v>
      </c>
      <c r="D57">
        <v>3</v>
      </c>
      <c r="E57">
        <v>0</v>
      </c>
      <c r="F57">
        <v>2</v>
      </c>
      <c r="G57">
        <v>2</v>
      </c>
      <c r="H57">
        <v>4</v>
      </c>
      <c r="I57">
        <v>5</v>
      </c>
      <c r="J57">
        <v>2</v>
      </c>
      <c r="K57">
        <v>2</v>
      </c>
      <c r="L57">
        <v>1</v>
      </c>
      <c r="M57">
        <v>3</v>
      </c>
      <c r="N57">
        <v>1</v>
      </c>
      <c r="O57">
        <v>2</v>
      </c>
      <c r="P57">
        <v>3</v>
      </c>
      <c r="Q57">
        <v>0</v>
      </c>
      <c r="R57">
        <v>1</v>
      </c>
      <c r="S57">
        <v>5</v>
      </c>
      <c r="T57" t="s">
        <v>17415</v>
      </c>
    </row>
    <row r="58" spans="1:20" hidden="1" x14ac:dyDescent="0.35">
      <c r="A58" t="s">
        <v>17655</v>
      </c>
      <c r="B58">
        <v>1</v>
      </c>
      <c r="C58">
        <v>5</v>
      </c>
      <c r="D58">
        <v>2</v>
      </c>
      <c r="E58">
        <v>1</v>
      </c>
      <c r="F58">
        <v>4</v>
      </c>
      <c r="G58">
        <v>2</v>
      </c>
      <c r="H58">
        <v>2</v>
      </c>
      <c r="I58">
        <v>1</v>
      </c>
      <c r="J58">
        <v>3</v>
      </c>
      <c r="K58">
        <v>1</v>
      </c>
      <c r="L58">
        <v>1</v>
      </c>
      <c r="M58">
        <v>1</v>
      </c>
      <c r="N58">
        <v>2</v>
      </c>
      <c r="O58">
        <v>2</v>
      </c>
      <c r="P58">
        <v>0</v>
      </c>
      <c r="Q58">
        <v>1</v>
      </c>
      <c r="R58">
        <v>2</v>
      </c>
      <c r="S58">
        <v>3</v>
      </c>
      <c r="T58" t="s">
        <v>17655</v>
      </c>
    </row>
    <row r="59" spans="1:20" hidden="1" x14ac:dyDescent="0.35">
      <c r="A59" t="s">
        <v>17352</v>
      </c>
      <c r="B59">
        <v>2</v>
      </c>
      <c r="C59">
        <v>4</v>
      </c>
      <c r="D59">
        <v>1</v>
      </c>
      <c r="E59">
        <v>3</v>
      </c>
      <c r="F59">
        <v>4</v>
      </c>
      <c r="G59">
        <v>2</v>
      </c>
      <c r="H59">
        <v>3</v>
      </c>
      <c r="I59">
        <v>1</v>
      </c>
      <c r="J59">
        <v>2</v>
      </c>
      <c r="K59">
        <v>0</v>
      </c>
      <c r="L59">
        <v>5</v>
      </c>
      <c r="M59">
        <v>1</v>
      </c>
      <c r="N59">
        <v>2</v>
      </c>
      <c r="O59">
        <v>2</v>
      </c>
      <c r="P59">
        <v>1</v>
      </c>
      <c r="Q59">
        <v>1</v>
      </c>
      <c r="R59">
        <v>1</v>
      </c>
      <c r="S59">
        <v>2</v>
      </c>
      <c r="T59" t="s">
        <v>17352</v>
      </c>
    </row>
    <row r="60" spans="1:20" x14ac:dyDescent="0.35">
      <c r="A60" t="s">
        <v>17586</v>
      </c>
      <c r="B60">
        <v>3</v>
      </c>
      <c r="C60">
        <v>0</v>
      </c>
      <c r="D60">
        <v>3</v>
      </c>
      <c r="E60">
        <v>0</v>
      </c>
      <c r="F60">
        <v>1</v>
      </c>
      <c r="G60">
        <v>2</v>
      </c>
      <c r="H60">
        <v>4</v>
      </c>
      <c r="I60">
        <v>4</v>
      </c>
      <c r="J60">
        <v>0</v>
      </c>
      <c r="K60">
        <v>0</v>
      </c>
      <c r="L60">
        <v>0</v>
      </c>
      <c r="M60">
        <v>1</v>
      </c>
      <c r="N60">
        <v>1</v>
      </c>
      <c r="O60">
        <v>5</v>
      </c>
      <c r="P60">
        <v>4</v>
      </c>
      <c r="Q60">
        <v>0</v>
      </c>
      <c r="R60">
        <v>1</v>
      </c>
      <c r="S60">
        <v>7</v>
      </c>
      <c r="T60" t="s">
        <v>17586</v>
      </c>
    </row>
    <row r="61" spans="1:20" hidden="1" x14ac:dyDescent="0.35">
      <c r="A61" t="s">
        <v>13952</v>
      </c>
      <c r="B61">
        <v>4</v>
      </c>
      <c r="C61">
        <v>1</v>
      </c>
      <c r="D61">
        <v>1</v>
      </c>
      <c r="E61">
        <v>2</v>
      </c>
      <c r="F61">
        <v>0</v>
      </c>
      <c r="G61">
        <v>1</v>
      </c>
      <c r="H61">
        <v>1</v>
      </c>
      <c r="I61">
        <v>0</v>
      </c>
      <c r="J61">
        <v>1</v>
      </c>
      <c r="K61">
        <v>2</v>
      </c>
      <c r="L61">
        <v>2</v>
      </c>
      <c r="M61">
        <v>2</v>
      </c>
      <c r="N61">
        <v>0</v>
      </c>
      <c r="O61">
        <v>5</v>
      </c>
      <c r="P61">
        <v>0</v>
      </c>
      <c r="Q61">
        <v>5</v>
      </c>
      <c r="R61">
        <v>0</v>
      </c>
      <c r="S61">
        <v>0</v>
      </c>
      <c r="T61" t="s">
        <v>13952</v>
      </c>
    </row>
    <row r="62" spans="1:20" hidden="1" x14ac:dyDescent="0.35">
      <c r="A62" t="s">
        <v>17567</v>
      </c>
      <c r="B62">
        <v>0</v>
      </c>
      <c r="C62">
        <v>0</v>
      </c>
      <c r="D62">
        <v>1</v>
      </c>
      <c r="E62">
        <v>1</v>
      </c>
      <c r="F62">
        <v>0</v>
      </c>
      <c r="G62">
        <v>0</v>
      </c>
      <c r="H62">
        <v>1</v>
      </c>
      <c r="I62">
        <v>2</v>
      </c>
      <c r="J62">
        <v>1</v>
      </c>
      <c r="K62">
        <v>0</v>
      </c>
      <c r="L62">
        <v>0</v>
      </c>
      <c r="M62">
        <v>2</v>
      </c>
      <c r="N62">
        <v>3</v>
      </c>
      <c r="O62">
        <v>0</v>
      </c>
      <c r="P62">
        <v>3</v>
      </c>
      <c r="Q62">
        <v>0</v>
      </c>
      <c r="R62">
        <v>2</v>
      </c>
      <c r="S62">
        <v>0</v>
      </c>
      <c r="T62" t="s">
        <v>17567</v>
      </c>
    </row>
    <row r="63" spans="1:20" hidden="1" x14ac:dyDescent="0.35">
      <c r="A63" t="s">
        <v>17680</v>
      </c>
      <c r="B63">
        <v>5</v>
      </c>
      <c r="C63">
        <v>2</v>
      </c>
      <c r="D63">
        <v>0</v>
      </c>
      <c r="E63">
        <v>3</v>
      </c>
      <c r="F63">
        <v>2</v>
      </c>
      <c r="G63">
        <v>2</v>
      </c>
      <c r="H63">
        <v>2</v>
      </c>
      <c r="I63">
        <v>0</v>
      </c>
      <c r="J63">
        <v>2</v>
      </c>
      <c r="K63">
        <v>1</v>
      </c>
      <c r="L63">
        <v>3</v>
      </c>
      <c r="M63">
        <v>2</v>
      </c>
      <c r="N63">
        <v>1</v>
      </c>
      <c r="O63">
        <v>2</v>
      </c>
      <c r="P63">
        <v>0</v>
      </c>
      <c r="Q63">
        <v>2</v>
      </c>
      <c r="R63">
        <v>1</v>
      </c>
      <c r="S63">
        <v>2</v>
      </c>
      <c r="T63" t="s">
        <v>17680</v>
      </c>
    </row>
    <row r="64" spans="1:20" hidden="1" x14ac:dyDescent="0.35">
      <c r="A64" t="s">
        <v>40</v>
      </c>
      <c r="B64">
        <v>4</v>
      </c>
      <c r="C64">
        <v>1</v>
      </c>
      <c r="D64">
        <v>0</v>
      </c>
      <c r="E64">
        <v>1</v>
      </c>
      <c r="F64">
        <v>0</v>
      </c>
      <c r="G64">
        <v>0</v>
      </c>
      <c r="H64">
        <v>1</v>
      </c>
      <c r="I64">
        <v>1</v>
      </c>
      <c r="J64">
        <v>0</v>
      </c>
      <c r="K64">
        <v>3</v>
      </c>
      <c r="L64">
        <v>1</v>
      </c>
      <c r="M64">
        <v>0</v>
      </c>
      <c r="N64">
        <v>0</v>
      </c>
      <c r="O64">
        <v>0</v>
      </c>
      <c r="P64">
        <v>0</v>
      </c>
      <c r="Q64">
        <v>4</v>
      </c>
      <c r="R64">
        <v>4</v>
      </c>
      <c r="S64">
        <v>0</v>
      </c>
      <c r="T64" t="s">
        <v>40</v>
      </c>
    </row>
    <row r="65" spans="1:20" x14ac:dyDescent="0.35">
      <c r="A65" t="s">
        <v>3724</v>
      </c>
      <c r="B65">
        <v>3</v>
      </c>
      <c r="C65">
        <v>2</v>
      </c>
      <c r="D65">
        <v>4</v>
      </c>
      <c r="E65">
        <v>0</v>
      </c>
      <c r="F65">
        <v>3</v>
      </c>
      <c r="G65">
        <v>1</v>
      </c>
      <c r="H65">
        <v>2</v>
      </c>
      <c r="I65">
        <v>2</v>
      </c>
      <c r="J65">
        <v>1</v>
      </c>
      <c r="K65">
        <v>0</v>
      </c>
      <c r="L65">
        <v>0</v>
      </c>
      <c r="M65">
        <v>5</v>
      </c>
      <c r="N65">
        <v>1</v>
      </c>
      <c r="O65">
        <v>2</v>
      </c>
      <c r="P65">
        <v>1</v>
      </c>
      <c r="Q65">
        <v>1</v>
      </c>
      <c r="R65">
        <v>3</v>
      </c>
      <c r="S65">
        <v>6</v>
      </c>
      <c r="T65" t="s">
        <v>3724</v>
      </c>
    </row>
    <row r="66" spans="1:20" hidden="1" x14ac:dyDescent="0.35">
      <c r="A66" t="s">
        <v>4590</v>
      </c>
      <c r="B66">
        <v>4</v>
      </c>
      <c r="C66">
        <v>2</v>
      </c>
      <c r="D66">
        <v>0</v>
      </c>
      <c r="E66">
        <v>2</v>
      </c>
      <c r="F66">
        <v>4</v>
      </c>
      <c r="G66">
        <v>1</v>
      </c>
      <c r="H66">
        <v>1</v>
      </c>
      <c r="I66">
        <v>1</v>
      </c>
      <c r="J66">
        <v>4</v>
      </c>
      <c r="K66">
        <v>1</v>
      </c>
      <c r="L66">
        <v>4</v>
      </c>
      <c r="M66">
        <v>2</v>
      </c>
      <c r="N66">
        <v>2</v>
      </c>
      <c r="O66">
        <v>0</v>
      </c>
      <c r="P66">
        <v>2</v>
      </c>
      <c r="Q66">
        <v>2</v>
      </c>
      <c r="R66">
        <v>1</v>
      </c>
      <c r="S66">
        <v>0</v>
      </c>
      <c r="T66" t="s">
        <v>4590</v>
      </c>
    </row>
    <row r="67" spans="1:20" hidden="1" x14ac:dyDescent="0.35">
      <c r="A67" t="s">
        <v>15781</v>
      </c>
      <c r="B67">
        <v>5</v>
      </c>
      <c r="C67">
        <v>1</v>
      </c>
      <c r="D67">
        <v>1</v>
      </c>
      <c r="E67">
        <v>0</v>
      </c>
      <c r="F67">
        <v>2</v>
      </c>
      <c r="G67">
        <v>3</v>
      </c>
      <c r="H67">
        <v>1</v>
      </c>
      <c r="I67">
        <v>2</v>
      </c>
      <c r="J67">
        <v>2</v>
      </c>
      <c r="K67">
        <v>2</v>
      </c>
      <c r="L67">
        <v>3</v>
      </c>
      <c r="M67">
        <v>5</v>
      </c>
      <c r="N67">
        <v>2</v>
      </c>
      <c r="O67">
        <v>2</v>
      </c>
      <c r="P67">
        <v>4</v>
      </c>
      <c r="Q67">
        <v>1</v>
      </c>
      <c r="R67">
        <v>2</v>
      </c>
      <c r="S67">
        <v>2</v>
      </c>
      <c r="T67" t="s">
        <v>15781</v>
      </c>
    </row>
    <row r="68" spans="1:20" hidden="1" x14ac:dyDescent="0.35">
      <c r="A68" t="s">
        <v>16</v>
      </c>
      <c r="B68">
        <v>1</v>
      </c>
      <c r="C68">
        <v>0</v>
      </c>
      <c r="D68">
        <v>1</v>
      </c>
      <c r="E68">
        <v>3</v>
      </c>
      <c r="F68">
        <v>1</v>
      </c>
      <c r="G68">
        <v>2</v>
      </c>
      <c r="H68">
        <v>1</v>
      </c>
      <c r="I68">
        <v>0</v>
      </c>
      <c r="J68">
        <v>0</v>
      </c>
      <c r="K68">
        <v>2</v>
      </c>
      <c r="L68">
        <v>1</v>
      </c>
      <c r="M68">
        <v>4</v>
      </c>
      <c r="N68">
        <v>0</v>
      </c>
      <c r="O68">
        <v>2</v>
      </c>
      <c r="P68">
        <v>0</v>
      </c>
      <c r="Q68">
        <v>4</v>
      </c>
      <c r="R68">
        <v>0</v>
      </c>
      <c r="S68">
        <v>1</v>
      </c>
      <c r="T68" t="s">
        <v>16</v>
      </c>
    </row>
    <row r="69" spans="1:20" hidden="1" x14ac:dyDescent="0.35">
      <c r="A69" t="s">
        <v>28</v>
      </c>
      <c r="B69">
        <v>1</v>
      </c>
      <c r="C69">
        <v>2</v>
      </c>
      <c r="D69">
        <v>0</v>
      </c>
      <c r="E69">
        <v>1</v>
      </c>
      <c r="F69">
        <v>3</v>
      </c>
      <c r="G69">
        <v>2</v>
      </c>
      <c r="H69">
        <v>1</v>
      </c>
      <c r="I69">
        <v>0</v>
      </c>
      <c r="J69">
        <v>4</v>
      </c>
      <c r="K69">
        <v>0</v>
      </c>
      <c r="L69">
        <v>2</v>
      </c>
      <c r="M69">
        <v>0</v>
      </c>
      <c r="N69">
        <v>2</v>
      </c>
      <c r="O69">
        <v>0</v>
      </c>
      <c r="P69">
        <v>0</v>
      </c>
      <c r="Q69">
        <v>0</v>
      </c>
      <c r="R69">
        <v>2</v>
      </c>
      <c r="S69">
        <v>1</v>
      </c>
      <c r="T69" t="s">
        <v>28</v>
      </c>
    </row>
    <row r="70" spans="1:20" hidden="1" x14ac:dyDescent="0.35">
      <c r="A70" t="s">
        <v>63</v>
      </c>
      <c r="B70">
        <v>1</v>
      </c>
      <c r="C70">
        <v>3</v>
      </c>
      <c r="D70">
        <v>2</v>
      </c>
      <c r="E70">
        <v>2</v>
      </c>
      <c r="F70">
        <v>5</v>
      </c>
      <c r="G70">
        <v>1</v>
      </c>
      <c r="H70">
        <v>1</v>
      </c>
      <c r="I70">
        <v>0</v>
      </c>
      <c r="J70">
        <v>2</v>
      </c>
      <c r="K70">
        <v>0</v>
      </c>
      <c r="L70">
        <v>3</v>
      </c>
      <c r="M70">
        <v>0</v>
      </c>
      <c r="N70">
        <v>1</v>
      </c>
      <c r="O70">
        <v>1</v>
      </c>
      <c r="P70">
        <v>0</v>
      </c>
      <c r="Q70">
        <v>3</v>
      </c>
      <c r="R70">
        <v>3</v>
      </c>
      <c r="S70">
        <v>1</v>
      </c>
      <c r="T70" t="s">
        <v>63</v>
      </c>
    </row>
    <row r="71" spans="1:20" hidden="1" x14ac:dyDescent="0.35">
      <c r="A71" t="s">
        <v>17690</v>
      </c>
      <c r="B71">
        <v>4</v>
      </c>
      <c r="C71">
        <v>2</v>
      </c>
      <c r="D71">
        <v>3</v>
      </c>
      <c r="E71">
        <v>0</v>
      </c>
      <c r="F71">
        <v>0</v>
      </c>
      <c r="G71">
        <v>0</v>
      </c>
      <c r="H71">
        <v>2</v>
      </c>
      <c r="I71">
        <v>4</v>
      </c>
      <c r="J71">
        <v>1</v>
      </c>
      <c r="K71">
        <v>4</v>
      </c>
      <c r="L71">
        <v>1</v>
      </c>
      <c r="M71">
        <v>2</v>
      </c>
      <c r="N71">
        <v>0</v>
      </c>
      <c r="O71">
        <v>2</v>
      </c>
      <c r="P71">
        <v>1</v>
      </c>
      <c r="Q71">
        <v>1</v>
      </c>
      <c r="R71">
        <v>1</v>
      </c>
      <c r="S71">
        <v>3</v>
      </c>
      <c r="T71" t="s">
        <v>17690</v>
      </c>
    </row>
    <row r="72" spans="1:20" hidden="1" x14ac:dyDescent="0.35">
      <c r="A72" t="s">
        <v>17358</v>
      </c>
      <c r="B72">
        <v>2</v>
      </c>
      <c r="C72">
        <v>3</v>
      </c>
      <c r="D72">
        <v>4</v>
      </c>
      <c r="E72">
        <v>1</v>
      </c>
      <c r="F72">
        <v>2</v>
      </c>
      <c r="G72">
        <v>0</v>
      </c>
      <c r="H72">
        <v>5</v>
      </c>
      <c r="I72">
        <v>2</v>
      </c>
      <c r="J72">
        <v>1</v>
      </c>
      <c r="K72">
        <v>1</v>
      </c>
      <c r="L72">
        <v>2</v>
      </c>
      <c r="M72">
        <v>0</v>
      </c>
      <c r="N72">
        <v>2</v>
      </c>
      <c r="O72">
        <v>2</v>
      </c>
      <c r="P72">
        <v>3</v>
      </c>
      <c r="Q72">
        <v>0</v>
      </c>
      <c r="R72">
        <v>2</v>
      </c>
      <c r="S72">
        <v>5</v>
      </c>
      <c r="T72" t="s">
        <v>17358</v>
      </c>
    </row>
    <row r="73" spans="1:20" hidden="1" x14ac:dyDescent="0.35">
      <c r="A73" t="s">
        <v>17506</v>
      </c>
      <c r="B73">
        <v>2</v>
      </c>
      <c r="C73">
        <v>3</v>
      </c>
      <c r="D73">
        <v>1</v>
      </c>
      <c r="E73">
        <v>2</v>
      </c>
      <c r="F73">
        <v>5</v>
      </c>
      <c r="G73">
        <v>1</v>
      </c>
      <c r="H73">
        <v>2</v>
      </c>
      <c r="I73">
        <v>1</v>
      </c>
      <c r="J73">
        <v>3</v>
      </c>
      <c r="K73">
        <v>0</v>
      </c>
      <c r="L73">
        <v>2</v>
      </c>
      <c r="M73">
        <v>4</v>
      </c>
      <c r="N73">
        <v>3</v>
      </c>
      <c r="O73">
        <v>1</v>
      </c>
      <c r="P73">
        <v>1</v>
      </c>
      <c r="Q73">
        <v>1</v>
      </c>
      <c r="R73">
        <v>1</v>
      </c>
      <c r="S73">
        <v>1</v>
      </c>
      <c r="T73" t="s">
        <v>17506</v>
      </c>
    </row>
    <row r="74" spans="1:20" hidden="1" x14ac:dyDescent="0.35">
      <c r="A74" t="s">
        <v>17399</v>
      </c>
      <c r="B74">
        <v>2</v>
      </c>
      <c r="C74">
        <v>2</v>
      </c>
      <c r="D74">
        <v>1</v>
      </c>
      <c r="E74">
        <v>0</v>
      </c>
      <c r="F74">
        <v>2</v>
      </c>
      <c r="G74">
        <v>3</v>
      </c>
      <c r="H74">
        <v>3</v>
      </c>
      <c r="I74">
        <v>2</v>
      </c>
      <c r="J74">
        <v>3</v>
      </c>
      <c r="K74">
        <v>3</v>
      </c>
      <c r="L74">
        <v>0</v>
      </c>
      <c r="M74">
        <v>2</v>
      </c>
      <c r="N74">
        <v>2</v>
      </c>
      <c r="O74">
        <v>2</v>
      </c>
      <c r="P74">
        <v>4</v>
      </c>
      <c r="Q74">
        <v>0</v>
      </c>
      <c r="R74">
        <v>4</v>
      </c>
      <c r="S74">
        <v>3</v>
      </c>
      <c r="T74" t="s">
        <v>17399</v>
      </c>
    </row>
    <row r="75" spans="1:20" hidden="1" x14ac:dyDescent="0.35">
      <c r="A75" t="s">
        <v>17425</v>
      </c>
      <c r="B75">
        <v>1</v>
      </c>
      <c r="C75">
        <v>3</v>
      </c>
      <c r="D75">
        <v>1</v>
      </c>
      <c r="E75">
        <v>2</v>
      </c>
      <c r="F75">
        <v>2</v>
      </c>
      <c r="G75">
        <v>2</v>
      </c>
      <c r="H75">
        <v>1</v>
      </c>
      <c r="I75">
        <v>0</v>
      </c>
      <c r="J75">
        <v>2</v>
      </c>
      <c r="K75">
        <v>0</v>
      </c>
      <c r="L75">
        <v>3</v>
      </c>
      <c r="M75">
        <v>0</v>
      </c>
      <c r="N75">
        <v>2</v>
      </c>
      <c r="O75">
        <v>0</v>
      </c>
      <c r="P75">
        <v>0</v>
      </c>
      <c r="Q75">
        <v>0</v>
      </c>
      <c r="R75">
        <v>1</v>
      </c>
      <c r="S75">
        <v>0</v>
      </c>
      <c r="T75" t="s">
        <v>17425</v>
      </c>
    </row>
    <row r="76" spans="1:20" hidden="1" x14ac:dyDescent="0.35">
      <c r="A76" t="s">
        <v>17626</v>
      </c>
      <c r="B76">
        <v>3</v>
      </c>
      <c r="C76">
        <v>4</v>
      </c>
      <c r="D76">
        <v>2</v>
      </c>
      <c r="E76">
        <v>2</v>
      </c>
      <c r="F76">
        <v>3</v>
      </c>
      <c r="G76">
        <v>1</v>
      </c>
      <c r="H76">
        <v>1</v>
      </c>
      <c r="I76">
        <v>0</v>
      </c>
      <c r="J76">
        <v>3</v>
      </c>
      <c r="K76">
        <v>2</v>
      </c>
      <c r="L76">
        <v>2</v>
      </c>
      <c r="M76">
        <v>1</v>
      </c>
      <c r="N76">
        <v>1</v>
      </c>
      <c r="O76">
        <v>2</v>
      </c>
      <c r="P76">
        <v>0</v>
      </c>
      <c r="Q76">
        <v>2</v>
      </c>
      <c r="R76">
        <v>3</v>
      </c>
      <c r="S76">
        <v>0</v>
      </c>
      <c r="T76" t="s">
        <v>17626</v>
      </c>
    </row>
    <row r="77" spans="1:20" hidden="1" x14ac:dyDescent="0.35">
      <c r="A77" t="s">
        <v>14737</v>
      </c>
      <c r="B77">
        <v>5</v>
      </c>
      <c r="C77">
        <v>3</v>
      </c>
      <c r="D77">
        <v>1</v>
      </c>
      <c r="E77">
        <v>2</v>
      </c>
      <c r="F77">
        <v>2</v>
      </c>
      <c r="G77">
        <v>0</v>
      </c>
      <c r="H77">
        <v>3</v>
      </c>
      <c r="I77">
        <v>1</v>
      </c>
      <c r="J77">
        <v>2</v>
      </c>
      <c r="K77">
        <v>3</v>
      </c>
      <c r="L77">
        <v>3</v>
      </c>
      <c r="M77">
        <v>2</v>
      </c>
      <c r="N77">
        <v>1</v>
      </c>
      <c r="O77">
        <v>3</v>
      </c>
      <c r="P77">
        <v>3</v>
      </c>
      <c r="Q77">
        <v>1</v>
      </c>
      <c r="R77">
        <v>4</v>
      </c>
      <c r="S77">
        <v>1</v>
      </c>
      <c r="T77" t="s">
        <v>14737</v>
      </c>
    </row>
    <row r="78" spans="1:20" hidden="1" x14ac:dyDescent="0.35">
      <c r="A78" t="s">
        <v>7251</v>
      </c>
      <c r="B78">
        <v>1</v>
      </c>
      <c r="C78">
        <v>1</v>
      </c>
      <c r="D78">
        <v>1</v>
      </c>
      <c r="E78">
        <v>0</v>
      </c>
      <c r="F78">
        <v>0</v>
      </c>
      <c r="G78">
        <v>2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1</v>
      </c>
      <c r="O78">
        <v>4</v>
      </c>
      <c r="P78">
        <v>4</v>
      </c>
      <c r="Q78">
        <v>0</v>
      </c>
      <c r="R78">
        <v>1</v>
      </c>
      <c r="S78">
        <v>3</v>
      </c>
      <c r="T78" t="s">
        <v>7251</v>
      </c>
    </row>
    <row r="79" spans="1:20" hidden="1" x14ac:dyDescent="0.35">
      <c r="A79" t="s">
        <v>17637</v>
      </c>
      <c r="B79">
        <v>1</v>
      </c>
      <c r="C79">
        <v>4</v>
      </c>
      <c r="D79">
        <v>2</v>
      </c>
      <c r="E79">
        <v>0</v>
      </c>
      <c r="F79">
        <v>2</v>
      </c>
      <c r="G79">
        <v>1</v>
      </c>
      <c r="H79">
        <v>5</v>
      </c>
      <c r="I79">
        <v>1</v>
      </c>
      <c r="J79">
        <v>0</v>
      </c>
      <c r="K79">
        <v>1</v>
      </c>
      <c r="L79">
        <v>0</v>
      </c>
      <c r="M79">
        <v>5</v>
      </c>
      <c r="N79">
        <v>0</v>
      </c>
      <c r="O79">
        <v>6</v>
      </c>
      <c r="P79">
        <v>3</v>
      </c>
      <c r="Q79">
        <v>0</v>
      </c>
      <c r="R79">
        <v>6</v>
      </c>
      <c r="S79">
        <v>4</v>
      </c>
      <c r="T79" t="s">
        <v>17637</v>
      </c>
    </row>
    <row r="80" spans="1:20" hidden="1" x14ac:dyDescent="0.35">
      <c r="A80" t="s">
        <v>17718</v>
      </c>
      <c r="B80">
        <v>3</v>
      </c>
      <c r="C80">
        <v>3</v>
      </c>
      <c r="D80">
        <v>1</v>
      </c>
      <c r="E80">
        <v>1</v>
      </c>
      <c r="F80">
        <v>0</v>
      </c>
      <c r="G80">
        <v>1</v>
      </c>
      <c r="H80">
        <v>2</v>
      </c>
      <c r="I80">
        <v>2</v>
      </c>
      <c r="J80">
        <v>3</v>
      </c>
      <c r="K80">
        <v>4</v>
      </c>
      <c r="L80">
        <v>1</v>
      </c>
      <c r="M80">
        <v>2</v>
      </c>
      <c r="N80">
        <v>0</v>
      </c>
      <c r="O80">
        <v>4</v>
      </c>
      <c r="P80">
        <v>4</v>
      </c>
      <c r="Q80">
        <v>1</v>
      </c>
      <c r="R80">
        <v>3</v>
      </c>
      <c r="S80">
        <v>4</v>
      </c>
      <c r="T80" t="s">
        <v>17718</v>
      </c>
    </row>
    <row r="81" spans="1:20" hidden="1" x14ac:dyDescent="0.35">
      <c r="A81" t="s">
        <v>14874</v>
      </c>
      <c r="B81">
        <v>2</v>
      </c>
      <c r="C81">
        <v>2</v>
      </c>
      <c r="D81">
        <v>1</v>
      </c>
      <c r="E81">
        <v>2</v>
      </c>
      <c r="F81">
        <v>1</v>
      </c>
      <c r="G81">
        <v>1</v>
      </c>
      <c r="H81">
        <v>6</v>
      </c>
      <c r="I81">
        <v>3</v>
      </c>
      <c r="J81">
        <v>3</v>
      </c>
      <c r="K81">
        <v>1</v>
      </c>
      <c r="L81">
        <v>1</v>
      </c>
      <c r="M81">
        <v>2</v>
      </c>
      <c r="N81">
        <v>2</v>
      </c>
      <c r="O81">
        <v>2</v>
      </c>
      <c r="P81">
        <v>3</v>
      </c>
      <c r="Q81">
        <v>0</v>
      </c>
      <c r="R81">
        <v>2</v>
      </c>
      <c r="S81">
        <v>5</v>
      </c>
      <c r="T81" t="s">
        <v>14874</v>
      </c>
    </row>
    <row r="82" spans="1:20" hidden="1" x14ac:dyDescent="0.35">
      <c r="A82" t="s">
        <v>17459</v>
      </c>
      <c r="B82">
        <v>1</v>
      </c>
      <c r="C82">
        <v>2</v>
      </c>
      <c r="D82">
        <v>2</v>
      </c>
      <c r="E82">
        <v>1</v>
      </c>
      <c r="F82">
        <v>4</v>
      </c>
      <c r="G82">
        <v>2</v>
      </c>
      <c r="H82">
        <v>3</v>
      </c>
      <c r="I82">
        <v>1</v>
      </c>
      <c r="J82">
        <v>3</v>
      </c>
      <c r="K82">
        <v>0</v>
      </c>
      <c r="L82">
        <v>0</v>
      </c>
      <c r="M82">
        <v>5</v>
      </c>
      <c r="N82">
        <v>2</v>
      </c>
      <c r="O82">
        <v>4</v>
      </c>
      <c r="P82">
        <v>4</v>
      </c>
      <c r="Q82">
        <v>2</v>
      </c>
      <c r="R82">
        <v>3</v>
      </c>
      <c r="S82">
        <v>3</v>
      </c>
      <c r="T82" t="s">
        <v>17459</v>
      </c>
    </row>
    <row r="83" spans="1:20" hidden="1" x14ac:dyDescent="0.35">
      <c r="A83" t="s">
        <v>17388</v>
      </c>
      <c r="B83">
        <v>0</v>
      </c>
      <c r="C83">
        <v>4</v>
      </c>
      <c r="D83">
        <v>1</v>
      </c>
      <c r="E83">
        <v>1</v>
      </c>
      <c r="F83">
        <v>2</v>
      </c>
      <c r="G83">
        <v>2</v>
      </c>
      <c r="H83">
        <v>2</v>
      </c>
      <c r="I83">
        <v>1</v>
      </c>
      <c r="J83">
        <v>3</v>
      </c>
      <c r="K83">
        <v>1</v>
      </c>
      <c r="L83">
        <v>0</v>
      </c>
      <c r="M83">
        <v>1</v>
      </c>
      <c r="N83">
        <v>1</v>
      </c>
      <c r="O83">
        <v>4</v>
      </c>
      <c r="P83">
        <v>2</v>
      </c>
      <c r="Q83">
        <v>1</v>
      </c>
      <c r="R83">
        <v>3</v>
      </c>
      <c r="S83">
        <v>4</v>
      </c>
      <c r="T83" t="s">
        <v>17388</v>
      </c>
    </row>
    <row r="84" spans="1:20" hidden="1" x14ac:dyDescent="0.35">
      <c r="A84" t="s">
        <v>17372</v>
      </c>
      <c r="B84">
        <v>5</v>
      </c>
      <c r="C84">
        <v>3</v>
      </c>
      <c r="D84">
        <v>0</v>
      </c>
      <c r="E84">
        <v>0</v>
      </c>
      <c r="F84">
        <v>2</v>
      </c>
      <c r="G84">
        <v>1</v>
      </c>
      <c r="H84">
        <v>1</v>
      </c>
      <c r="I84">
        <v>1</v>
      </c>
      <c r="J84">
        <v>2</v>
      </c>
      <c r="K84">
        <v>3</v>
      </c>
      <c r="L84">
        <v>1</v>
      </c>
      <c r="M84">
        <v>3</v>
      </c>
      <c r="N84">
        <v>1</v>
      </c>
      <c r="O84">
        <v>2</v>
      </c>
      <c r="P84">
        <v>1</v>
      </c>
      <c r="Q84">
        <v>2</v>
      </c>
      <c r="R84">
        <v>1</v>
      </c>
      <c r="S84">
        <v>0</v>
      </c>
      <c r="T84" t="s">
        <v>17372</v>
      </c>
    </row>
    <row r="85" spans="1:20" hidden="1" x14ac:dyDescent="0.35">
      <c r="A85" t="s">
        <v>17694</v>
      </c>
      <c r="B85">
        <v>1</v>
      </c>
      <c r="C85">
        <v>4</v>
      </c>
      <c r="D85">
        <v>1</v>
      </c>
      <c r="E85">
        <v>4</v>
      </c>
      <c r="F85">
        <v>4</v>
      </c>
      <c r="G85">
        <v>3</v>
      </c>
      <c r="H85">
        <v>1</v>
      </c>
      <c r="I85">
        <v>0</v>
      </c>
      <c r="J85">
        <v>1</v>
      </c>
      <c r="K85">
        <v>1</v>
      </c>
      <c r="L85">
        <v>6</v>
      </c>
      <c r="M85">
        <v>0</v>
      </c>
      <c r="N85">
        <v>1</v>
      </c>
      <c r="O85">
        <v>3</v>
      </c>
      <c r="P85">
        <v>0</v>
      </c>
      <c r="Q85">
        <v>2</v>
      </c>
      <c r="R85">
        <v>2</v>
      </c>
      <c r="S85">
        <v>0</v>
      </c>
      <c r="T85" t="s">
        <v>17694</v>
      </c>
    </row>
    <row r="86" spans="1:20" x14ac:dyDescent="0.35">
      <c r="A86" t="s">
        <v>17397</v>
      </c>
      <c r="B86">
        <v>3</v>
      </c>
      <c r="C86">
        <v>2</v>
      </c>
      <c r="D86">
        <v>3</v>
      </c>
      <c r="E86">
        <v>3</v>
      </c>
      <c r="F86">
        <v>2</v>
      </c>
      <c r="G86">
        <v>3</v>
      </c>
      <c r="H86">
        <v>3</v>
      </c>
      <c r="I86">
        <v>4</v>
      </c>
      <c r="J86">
        <v>1</v>
      </c>
      <c r="K86">
        <v>1</v>
      </c>
      <c r="L86">
        <v>0</v>
      </c>
      <c r="M86">
        <v>4</v>
      </c>
      <c r="N86">
        <v>1</v>
      </c>
      <c r="O86">
        <v>3</v>
      </c>
      <c r="P86">
        <v>6</v>
      </c>
      <c r="Q86">
        <v>2</v>
      </c>
      <c r="R86">
        <v>3</v>
      </c>
      <c r="S86">
        <v>6</v>
      </c>
      <c r="T86" t="s">
        <v>17397</v>
      </c>
    </row>
    <row r="87" spans="1:20" hidden="1" x14ac:dyDescent="0.35">
      <c r="A87" t="s">
        <v>34</v>
      </c>
      <c r="B87">
        <v>4</v>
      </c>
      <c r="C87">
        <v>4</v>
      </c>
      <c r="D87">
        <v>0</v>
      </c>
      <c r="E87">
        <v>2</v>
      </c>
      <c r="F87">
        <v>5</v>
      </c>
      <c r="G87">
        <v>1</v>
      </c>
      <c r="H87">
        <v>1</v>
      </c>
      <c r="I87">
        <v>1</v>
      </c>
      <c r="J87">
        <v>5</v>
      </c>
      <c r="K87">
        <v>1</v>
      </c>
      <c r="L87">
        <v>3</v>
      </c>
      <c r="M87">
        <v>2</v>
      </c>
      <c r="N87">
        <v>3</v>
      </c>
      <c r="O87">
        <v>1</v>
      </c>
      <c r="P87">
        <v>1</v>
      </c>
      <c r="Q87">
        <v>2</v>
      </c>
      <c r="R87">
        <v>1</v>
      </c>
      <c r="S87">
        <v>0</v>
      </c>
      <c r="T87" t="s">
        <v>34</v>
      </c>
    </row>
    <row r="88" spans="1:20" hidden="1" x14ac:dyDescent="0.35">
      <c r="A88" t="s">
        <v>46</v>
      </c>
      <c r="B88">
        <v>4</v>
      </c>
      <c r="C88">
        <v>3</v>
      </c>
      <c r="D88">
        <v>0</v>
      </c>
      <c r="E88">
        <v>5</v>
      </c>
      <c r="F88">
        <v>3</v>
      </c>
      <c r="G88">
        <v>2</v>
      </c>
      <c r="H88">
        <v>1</v>
      </c>
      <c r="I88">
        <v>0</v>
      </c>
      <c r="J88">
        <v>3</v>
      </c>
      <c r="K88">
        <v>0</v>
      </c>
      <c r="L88">
        <v>1</v>
      </c>
      <c r="M88">
        <v>0</v>
      </c>
      <c r="N88">
        <v>2</v>
      </c>
      <c r="O88">
        <v>1</v>
      </c>
      <c r="P88">
        <v>0</v>
      </c>
      <c r="Q88">
        <v>4</v>
      </c>
      <c r="R88">
        <v>2</v>
      </c>
      <c r="S88">
        <v>0</v>
      </c>
      <c r="T88" t="s">
        <v>46</v>
      </c>
    </row>
    <row r="89" spans="1:20" hidden="1" x14ac:dyDescent="0.35">
      <c r="A89" t="s">
        <v>11381</v>
      </c>
      <c r="B89">
        <v>1</v>
      </c>
      <c r="C89">
        <v>2</v>
      </c>
      <c r="D89">
        <v>0</v>
      </c>
      <c r="E89">
        <v>3</v>
      </c>
      <c r="F89">
        <v>1</v>
      </c>
      <c r="G89">
        <v>0</v>
      </c>
      <c r="H89">
        <v>1</v>
      </c>
      <c r="I89">
        <v>0</v>
      </c>
      <c r="J89">
        <v>3</v>
      </c>
      <c r="K89">
        <v>0</v>
      </c>
      <c r="L89">
        <v>3</v>
      </c>
      <c r="M89">
        <v>0</v>
      </c>
      <c r="N89">
        <v>1</v>
      </c>
      <c r="O89">
        <v>1</v>
      </c>
      <c r="P89">
        <v>0</v>
      </c>
      <c r="Q89">
        <v>3</v>
      </c>
      <c r="R89">
        <v>1</v>
      </c>
      <c r="S89">
        <v>0</v>
      </c>
      <c r="T89" t="s">
        <v>11381</v>
      </c>
    </row>
    <row r="90" spans="1:20" hidden="1" x14ac:dyDescent="0.35">
      <c r="A90" t="s">
        <v>6557</v>
      </c>
      <c r="B90">
        <v>2</v>
      </c>
      <c r="C90">
        <v>0</v>
      </c>
      <c r="D90">
        <v>5</v>
      </c>
      <c r="E90">
        <v>0</v>
      </c>
      <c r="F90">
        <v>1</v>
      </c>
      <c r="G90">
        <v>1</v>
      </c>
      <c r="H90">
        <v>1</v>
      </c>
      <c r="I90">
        <v>5</v>
      </c>
      <c r="J90">
        <v>1</v>
      </c>
      <c r="K90">
        <v>1</v>
      </c>
      <c r="L90">
        <v>1</v>
      </c>
      <c r="M90">
        <v>4</v>
      </c>
      <c r="N90">
        <v>2</v>
      </c>
      <c r="O90">
        <v>0</v>
      </c>
      <c r="P90">
        <v>3</v>
      </c>
      <c r="Q90">
        <v>0</v>
      </c>
      <c r="R90">
        <v>0</v>
      </c>
      <c r="S90">
        <v>2</v>
      </c>
      <c r="T90" t="s">
        <v>6557</v>
      </c>
    </row>
    <row r="91" spans="1:20" hidden="1" x14ac:dyDescent="0.35">
      <c r="A91" t="s">
        <v>17455</v>
      </c>
      <c r="B91">
        <v>3</v>
      </c>
      <c r="C91">
        <v>5</v>
      </c>
      <c r="D91">
        <v>3</v>
      </c>
      <c r="E91">
        <v>2</v>
      </c>
      <c r="F91">
        <v>5</v>
      </c>
      <c r="G91">
        <v>3</v>
      </c>
      <c r="H91">
        <v>2</v>
      </c>
      <c r="I91">
        <v>2</v>
      </c>
      <c r="J91">
        <v>4</v>
      </c>
      <c r="K91">
        <v>0</v>
      </c>
      <c r="L91">
        <v>2</v>
      </c>
      <c r="M91">
        <v>2</v>
      </c>
      <c r="N91">
        <v>3</v>
      </c>
      <c r="O91">
        <v>0</v>
      </c>
      <c r="P91">
        <v>2</v>
      </c>
      <c r="Q91">
        <v>0</v>
      </c>
      <c r="R91">
        <v>3</v>
      </c>
      <c r="S91">
        <v>1</v>
      </c>
      <c r="T91" t="s">
        <v>17455</v>
      </c>
    </row>
    <row r="92" spans="1:20" hidden="1" x14ac:dyDescent="0.35">
      <c r="A92" t="s">
        <v>17288</v>
      </c>
      <c r="B92">
        <v>5</v>
      </c>
      <c r="C92">
        <v>2</v>
      </c>
      <c r="D92">
        <v>2</v>
      </c>
      <c r="E92">
        <v>3</v>
      </c>
      <c r="F92">
        <v>4</v>
      </c>
      <c r="G92">
        <v>2</v>
      </c>
      <c r="H92">
        <v>2</v>
      </c>
      <c r="I92">
        <v>1</v>
      </c>
      <c r="J92">
        <v>1</v>
      </c>
      <c r="K92">
        <v>1</v>
      </c>
      <c r="L92">
        <v>3</v>
      </c>
      <c r="M92">
        <v>2</v>
      </c>
      <c r="N92">
        <v>2</v>
      </c>
      <c r="O92">
        <v>0</v>
      </c>
      <c r="P92">
        <v>1</v>
      </c>
      <c r="Q92">
        <v>3</v>
      </c>
      <c r="R92">
        <v>1</v>
      </c>
      <c r="S92">
        <v>1</v>
      </c>
      <c r="T92" t="s">
        <v>17288</v>
      </c>
    </row>
    <row r="93" spans="1:20" hidden="1" x14ac:dyDescent="0.35">
      <c r="A93" t="s">
        <v>17619</v>
      </c>
      <c r="B93">
        <v>2</v>
      </c>
      <c r="C93">
        <v>1</v>
      </c>
      <c r="D93">
        <v>2</v>
      </c>
      <c r="E93">
        <v>0</v>
      </c>
      <c r="F93">
        <v>0</v>
      </c>
      <c r="G93">
        <v>0</v>
      </c>
      <c r="H93">
        <v>1</v>
      </c>
      <c r="I93">
        <v>1</v>
      </c>
      <c r="J93">
        <v>0</v>
      </c>
      <c r="K93">
        <v>1</v>
      </c>
      <c r="L93">
        <v>0</v>
      </c>
      <c r="M93">
        <v>1</v>
      </c>
      <c r="N93">
        <v>1</v>
      </c>
      <c r="O93">
        <v>2</v>
      </c>
      <c r="P93">
        <v>2</v>
      </c>
      <c r="Q93">
        <v>0</v>
      </c>
      <c r="R93">
        <v>0</v>
      </c>
      <c r="S93">
        <v>3</v>
      </c>
      <c r="T93" t="s">
        <v>17619</v>
      </c>
    </row>
    <row r="94" spans="1:20" hidden="1" x14ac:dyDescent="0.35">
      <c r="A94" t="s">
        <v>17463</v>
      </c>
      <c r="B94">
        <v>2</v>
      </c>
      <c r="C94">
        <v>3</v>
      </c>
      <c r="D94">
        <v>0</v>
      </c>
      <c r="E94">
        <v>1</v>
      </c>
      <c r="F94">
        <v>3</v>
      </c>
      <c r="G94">
        <v>2</v>
      </c>
      <c r="H94">
        <v>2</v>
      </c>
      <c r="I94">
        <v>2</v>
      </c>
      <c r="J94">
        <v>3</v>
      </c>
      <c r="K94">
        <v>1</v>
      </c>
      <c r="L94">
        <v>5</v>
      </c>
      <c r="M94">
        <v>5</v>
      </c>
      <c r="N94">
        <v>2</v>
      </c>
      <c r="O94">
        <v>1</v>
      </c>
      <c r="P94">
        <v>1</v>
      </c>
      <c r="Q94">
        <v>1</v>
      </c>
      <c r="R94">
        <v>1</v>
      </c>
      <c r="S94">
        <v>0</v>
      </c>
      <c r="T94" t="s">
        <v>17463</v>
      </c>
    </row>
    <row r="95" spans="1:20" hidden="1" x14ac:dyDescent="0.35">
      <c r="A95" t="s">
        <v>17325</v>
      </c>
      <c r="B95">
        <v>2</v>
      </c>
      <c r="C95">
        <v>2</v>
      </c>
      <c r="D95">
        <v>1</v>
      </c>
      <c r="E95">
        <v>1</v>
      </c>
      <c r="F95">
        <v>4</v>
      </c>
      <c r="G95">
        <v>4</v>
      </c>
      <c r="H95">
        <v>1</v>
      </c>
      <c r="I95">
        <v>1</v>
      </c>
      <c r="J95">
        <v>1</v>
      </c>
      <c r="K95">
        <v>3</v>
      </c>
      <c r="L95">
        <v>2</v>
      </c>
      <c r="M95">
        <v>4</v>
      </c>
      <c r="N95">
        <v>2</v>
      </c>
      <c r="O95">
        <v>1</v>
      </c>
      <c r="P95">
        <v>2</v>
      </c>
      <c r="Q95">
        <v>1</v>
      </c>
      <c r="R95">
        <v>5</v>
      </c>
      <c r="S95">
        <v>3</v>
      </c>
      <c r="T95" t="s">
        <v>17325</v>
      </c>
    </row>
    <row r="96" spans="1:20" hidden="1" x14ac:dyDescent="0.35">
      <c r="A96" t="s">
        <v>17614</v>
      </c>
      <c r="B96">
        <v>2</v>
      </c>
      <c r="C96">
        <v>0</v>
      </c>
      <c r="D96">
        <v>2</v>
      </c>
      <c r="E96">
        <v>0</v>
      </c>
      <c r="F96">
        <v>1</v>
      </c>
      <c r="G96">
        <v>2</v>
      </c>
      <c r="H96">
        <v>3</v>
      </c>
      <c r="I96">
        <v>2</v>
      </c>
      <c r="J96">
        <v>0</v>
      </c>
      <c r="K96">
        <v>0</v>
      </c>
      <c r="L96">
        <v>0</v>
      </c>
      <c r="M96">
        <v>1</v>
      </c>
      <c r="N96">
        <v>1</v>
      </c>
      <c r="O96">
        <v>3</v>
      </c>
      <c r="P96">
        <v>6</v>
      </c>
      <c r="Q96">
        <v>1</v>
      </c>
      <c r="R96">
        <v>1</v>
      </c>
      <c r="S96">
        <v>4</v>
      </c>
      <c r="T96" t="s">
        <v>17614</v>
      </c>
    </row>
    <row r="97" spans="1:20" hidden="1" x14ac:dyDescent="0.35">
      <c r="A97" t="s">
        <v>14518</v>
      </c>
      <c r="B97">
        <v>1</v>
      </c>
      <c r="C97">
        <v>5</v>
      </c>
      <c r="D97">
        <v>2</v>
      </c>
      <c r="E97">
        <v>5</v>
      </c>
      <c r="F97">
        <v>7</v>
      </c>
      <c r="G97">
        <v>3</v>
      </c>
      <c r="H97">
        <v>2</v>
      </c>
      <c r="I97">
        <v>0</v>
      </c>
      <c r="J97">
        <v>4</v>
      </c>
      <c r="K97">
        <v>1</v>
      </c>
      <c r="L97">
        <v>1</v>
      </c>
      <c r="M97">
        <v>1</v>
      </c>
      <c r="N97">
        <v>2</v>
      </c>
      <c r="O97">
        <v>0</v>
      </c>
      <c r="P97">
        <v>1</v>
      </c>
      <c r="Q97">
        <v>3</v>
      </c>
      <c r="R97">
        <v>4</v>
      </c>
      <c r="S97">
        <v>1</v>
      </c>
      <c r="T97" t="s">
        <v>14518</v>
      </c>
    </row>
    <row r="98" spans="1:20" hidden="1" x14ac:dyDescent="0.35">
      <c r="A98" t="s">
        <v>17672</v>
      </c>
      <c r="B98">
        <v>2</v>
      </c>
      <c r="C98">
        <v>5</v>
      </c>
      <c r="D98">
        <v>5</v>
      </c>
      <c r="E98">
        <v>1</v>
      </c>
      <c r="F98">
        <v>2</v>
      </c>
      <c r="G98">
        <v>0</v>
      </c>
      <c r="H98">
        <v>5</v>
      </c>
      <c r="I98">
        <v>2</v>
      </c>
      <c r="J98">
        <v>2</v>
      </c>
      <c r="K98">
        <v>1</v>
      </c>
      <c r="L98">
        <v>2</v>
      </c>
      <c r="M98">
        <v>0</v>
      </c>
      <c r="N98">
        <v>2</v>
      </c>
      <c r="O98">
        <v>2</v>
      </c>
      <c r="P98">
        <v>1</v>
      </c>
      <c r="Q98">
        <v>1</v>
      </c>
      <c r="R98">
        <v>1</v>
      </c>
      <c r="S98">
        <v>5</v>
      </c>
      <c r="T98" t="s">
        <v>17672</v>
      </c>
    </row>
    <row r="99" spans="1:20" hidden="1" x14ac:dyDescent="0.35">
      <c r="A99" t="s">
        <v>11720</v>
      </c>
      <c r="B99">
        <v>0</v>
      </c>
      <c r="C99">
        <v>0</v>
      </c>
      <c r="D99">
        <v>0</v>
      </c>
      <c r="E99">
        <v>1</v>
      </c>
      <c r="F99">
        <v>2</v>
      </c>
      <c r="G99">
        <v>2</v>
      </c>
      <c r="H99">
        <v>2</v>
      </c>
      <c r="I99">
        <v>0</v>
      </c>
      <c r="J99">
        <v>0</v>
      </c>
      <c r="K99">
        <v>1</v>
      </c>
      <c r="L99">
        <v>0</v>
      </c>
      <c r="M99">
        <v>2</v>
      </c>
      <c r="N99">
        <v>0</v>
      </c>
      <c r="O99">
        <v>2</v>
      </c>
      <c r="P99">
        <v>3</v>
      </c>
      <c r="Q99">
        <v>2</v>
      </c>
      <c r="R99">
        <v>2</v>
      </c>
      <c r="S99">
        <v>2</v>
      </c>
      <c r="T99" t="s">
        <v>11720</v>
      </c>
    </row>
    <row r="100" spans="1:20" x14ac:dyDescent="0.35">
      <c r="A100" t="s">
        <v>17494</v>
      </c>
      <c r="B100">
        <v>3</v>
      </c>
      <c r="C100">
        <v>1</v>
      </c>
      <c r="D100">
        <v>2</v>
      </c>
      <c r="E100">
        <v>0</v>
      </c>
      <c r="F100">
        <v>0</v>
      </c>
      <c r="G100">
        <v>2</v>
      </c>
      <c r="H100">
        <v>5</v>
      </c>
      <c r="I100">
        <v>4</v>
      </c>
      <c r="J100">
        <v>0</v>
      </c>
      <c r="K100">
        <v>3</v>
      </c>
      <c r="L100">
        <v>0</v>
      </c>
      <c r="M100">
        <v>1</v>
      </c>
      <c r="N100">
        <v>0</v>
      </c>
      <c r="O100">
        <v>6</v>
      </c>
      <c r="P100">
        <v>3</v>
      </c>
      <c r="Q100">
        <v>0</v>
      </c>
      <c r="R100">
        <v>2</v>
      </c>
      <c r="S100">
        <v>6</v>
      </c>
      <c r="T100" t="s">
        <v>17494</v>
      </c>
    </row>
    <row r="101" spans="1:20" hidden="1" x14ac:dyDescent="0.35">
      <c r="A101" t="s">
        <v>17518</v>
      </c>
      <c r="B101">
        <v>2</v>
      </c>
      <c r="C101">
        <v>3</v>
      </c>
      <c r="D101">
        <v>2</v>
      </c>
      <c r="E101">
        <v>0</v>
      </c>
      <c r="F101">
        <v>2</v>
      </c>
      <c r="G101">
        <v>4</v>
      </c>
      <c r="H101">
        <v>2</v>
      </c>
      <c r="I101">
        <v>1</v>
      </c>
      <c r="J101">
        <v>5</v>
      </c>
      <c r="K101">
        <v>2</v>
      </c>
      <c r="L101">
        <v>1</v>
      </c>
      <c r="M101">
        <v>0</v>
      </c>
      <c r="N101">
        <v>1</v>
      </c>
      <c r="O101">
        <v>5</v>
      </c>
      <c r="P101">
        <v>2</v>
      </c>
      <c r="Q101">
        <v>1</v>
      </c>
      <c r="R101">
        <v>4</v>
      </c>
      <c r="S101">
        <v>4</v>
      </c>
      <c r="T101" t="s">
        <v>17518</v>
      </c>
    </row>
    <row r="102" spans="1:20" hidden="1" x14ac:dyDescent="0.35">
      <c r="A102" t="s">
        <v>17683</v>
      </c>
      <c r="B102">
        <v>3</v>
      </c>
      <c r="C102">
        <v>1</v>
      </c>
      <c r="D102">
        <v>2</v>
      </c>
      <c r="E102">
        <v>0</v>
      </c>
      <c r="F102">
        <v>0</v>
      </c>
      <c r="G102">
        <v>1</v>
      </c>
      <c r="H102">
        <v>2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5</v>
      </c>
      <c r="P102">
        <v>3</v>
      </c>
      <c r="Q102">
        <v>0</v>
      </c>
      <c r="R102">
        <v>2</v>
      </c>
      <c r="S102">
        <v>4</v>
      </c>
      <c r="T102" t="s">
        <v>17683</v>
      </c>
    </row>
    <row r="103" spans="1:20" hidden="1" x14ac:dyDescent="0.35">
      <c r="A103" t="s">
        <v>43</v>
      </c>
      <c r="B103">
        <v>3</v>
      </c>
      <c r="C103">
        <v>2</v>
      </c>
      <c r="D103">
        <v>3</v>
      </c>
      <c r="E103">
        <v>3</v>
      </c>
      <c r="F103">
        <v>2</v>
      </c>
      <c r="G103">
        <v>1</v>
      </c>
      <c r="H103">
        <v>2</v>
      </c>
      <c r="I103">
        <v>1</v>
      </c>
      <c r="J103">
        <v>1</v>
      </c>
      <c r="K103">
        <v>1</v>
      </c>
      <c r="L103">
        <v>1</v>
      </c>
      <c r="M103">
        <v>2</v>
      </c>
      <c r="N103">
        <v>1</v>
      </c>
      <c r="O103">
        <v>3</v>
      </c>
      <c r="P103">
        <v>1</v>
      </c>
      <c r="Q103">
        <v>1</v>
      </c>
      <c r="R103">
        <v>0</v>
      </c>
      <c r="S103">
        <v>2</v>
      </c>
      <c r="T103" t="s">
        <v>43</v>
      </c>
    </row>
    <row r="104" spans="1:20" x14ac:dyDescent="0.35">
      <c r="A104" t="s">
        <v>17649</v>
      </c>
      <c r="B104">
        <v>2</v>
      </c>
      <c r="C104">
        <v>1</v>
      </c>
      <c r="D104">
        <v>1</v>
      </c>
      <c r="E104">
        <v>1</v>
      </c>
      <c r="F104">
        <v>1</v>
      </c>
      <c r="G104">
        <v>0</v>
      </c>
      <c r="H104">
        <v>5</v>
      </c>
      <c r="I104">
        <v>4</v>
      </c>
      <c r="J104">
        <v>3</v>
      </c>
      <c r="K104">
        <v>2</v>
      </c>
      <c r="L104">
        <v>2</v>
      </c>
      <c r="M104">
        <v>2</v>
      </c>
      <c r="N104">
        <v>1</v>
      </c>
      <c r="O104">
        <v>3</v>
      </c>
      <c r="P104">
        <v>1</v>
      </c>
      <c r="Q104">
        <v>0</v>
      </c>
      <c r="R104">
        <v>2</v>
      </c>
      <c r="S104">
        <v>6</v>
      </c>
      <c r="T104" t="s">
        <v>17649</v>
      </c>
    </row>
    <row r="105" spans="1:20" hidden="1" x14ac:dyDescent="0.35">
      <c r="A105" t="s">
        <v>37</v>
      </c>
      <c r="B105">
        <v>1</v>
      </c>
      <c r="C105">
        <v>3</v>
      </c>
      <c r="D105">
        <v>1</v>
      </c>
      <c r="E105">
        <v>1</v>
      </c>
      <c r="F105">
        <v>3</v>
      </c>
      <c r="G105">
        <v>1</v>
      </c>
      <c r="H105">
        <v>6</v>
      </c>
      <c r="I105">
        <v>6</v>
      </c>
      <c r="J105">
        <v>2</v>
      </c>
      <c r="K105">
        <v>2</v>
      </c>
      <c r="L105">
        <v>2</v>
      </c>
      <c r="M105">
        <v>1</v>
      </c>
      <c r="N105">
        <v>2</v>
      </c>
      <c r="O105">
        <v>0</v>
      </c>
      <c r="P105">
        <v>0</v>
      </c>
      <c r="Q105">
        <v>0</v>
      </c>
      <c r="R105">
        <v>2</v>
      </c>
      <c r="S105">
        <v>2</v>
      </c>
      <c r="T105" t="s">
        <v>37</v>
      </c>
    </row>
    <row r="106" spans="1:20" hidden="1" x14ac:dyDescent="0.35">
      <c r="A106" t="s">
        <v>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2</v>
      </c>
      <c r="I106">
        <v>3</v>
      </c>
      <c r="J106">
        <v>1</v>
      </c>
      <c r="K106">
        <v>1</v>
      </c>
      <c r="L106">
        <v>0</v>
      </c>
      <c r="M106">
        <v>1</v>
      </c>
      <c r="N106">
        <v>1</v>
      </c>
      <c r="O106">
        <v>2</v>
      </c>
      <c r="P106">
        <v>5</v>
      </c>
      <c r="Q106">
        <v>0</v>
      </c>
      <c r="R106">
        <v>1</v>
      </c>
      <c r="S106">
        <v>4</v>
      </c>
      <c r="T106" t="s">
        <v>7</v>
      </c>
    </row>
    <row r="107" spans="1:20" hidden="1" x14ac:dyDescent="0.35">
      <c r="A107" t="s">
        <v>17524</v>
      </c>
      <c r="B107">
        <v>0</v>
      </c>
      <c r="C107">
        <v>1</v>
      </c>
      <c r="D107">
        <v>0</v>
      </c>
      <c r="E107">
        <v>2</v>
      </c>
      <c r="F107">
        <v>0</v>
      </c>
      <c r="G107">
        <v>3</v>
      </c>
      <c r="H107">
        <v>0</v>
      </c>
      <c r="I107">
        <v>0</v>
      </c>
      <c r="J107">
        <v>1</v>
      </c>
      <c r="K107">
        <v>1</v>
      </c>
      <c r="L107">
        <v>3</v>
      </c>
      <c r="M107">
        <v>1</v>
      </c>
      <c r="N107">
        <v>0</v>
      </c>
      <c r="O107">
        <v>0</v>
      </c>
      <c r="P107">
        <v>0</v>
      </c>
      <c r="Q107">
        <v>3</v>
      </c>
      <c r="R107">
        <v>2</v>
      </c>
      <c r="S107">
        <v>0</v>
      </c>
      <c r="T107" t="s">
        <v>17524</v>
      </c>
    </row>
    <row r="108" spans="1:20" hidden="1" x14ac:dyDescent="0.35">
      <c r="A108" t="s">
        <v>17677</v>
      </c>
      <c r="B108">
        <v>1</v>
      </c>
      <c r="C108">
        <v>1</v>
      </c>
      <c r="D108">
        <v>0</v>
      </c>
      <c r="E108">
        <v>2</v>
      </c>
      <c r="F108">
        <v>1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7</v>
      </c>
      <c r="M108">
        <v>1</v>
      </c>
      <c r="N108">
        <v>1</v>
      </c>
      <c r="O108">
        <v>1</v>
      </c>
      <c r="P108">
        <v>0</v>
      </c>
      <c r="Q108">
        <v>1</v>
      </c>
      <c r="R108">
        <v>1</v>
      </c>
      <c r="S108">
        <v>0</v>
      </c>
      <c r="T108" t="s">
        <v>17677</v>
      </c>
    </row>
    <row r="109" spans="1:20" x14ac:dyDescent="0.35">
      <c r="A109" t="s">
        <v>17380</v>
      </c>
      <c r="B109">
        <v>3</v>
      </c>
      <c r="C109">
        <v>3</v>
      </c>
      <c r="D109">
        <v>4</v>
      </c>
      <c r="E109">
        <v>2</v>
      </c>
      <c r="F109">
        <v>3</v>
      </c>
      <c r="G109">
        <v>0</v>
      </c>
      <c r="H109">
        <v>6</v>
      </c>
      <c r="I109">
        <v>2</v>
      </c>
      <c r="J109">
        <v>1</v>
      </c>
      <c r="K109">
        <v>3</v>
      </c>
      <c r="L109">
        <v>1</v>
      </c>
      <c r="M109">
        <v>6</v>
      </c>
      <c r="N109">
        <v>2</v>
      </c>
      <c r="O109">
        <v>2</v>
      </c>
      <c r="P109">
        <v>3</v>
      </c>
      <c r="Q109">
        <v>0</v>
      </c>
      <c r="R109">
        <v>2</v>
      </c>
      <c r="S109">
        <v>6</v>
      </c>
      <c r="T109" t="s">
        <v>17380</v>
      </c>
    </row>
    <row r="110" spans="1:20" hidden="1" x14ac:dyDescent="0.35">
      <c r="A110" t="s">
        <v>17394</v>
      </c>
      <c r="B110">
        <v>2</v>
      </c>
      <c r="C110">
        <v>3</v>
      </c>
      <c r="D110">
        <v>1</v>
      </c>
      <c r="E110">
        <v>1</v>
      </c>
      <c r="F110">
        <v>1</v>
      </c>
      <c r="G110">
        <v>1</v>
      </c>
      <c r="H110">
        <v>3</v>
      </c>
      <c r="I110">
        <v>1</v>
      </c>
      <c r="J110">
        <v>1</v>
      </c>
      <c r="K110">
        <v>0</v>
      </c>
      <c r="L110">
        <v>2</v>
      </c>
      <c r="M110">
        <v>0</v>
      </c>
      <c r="N110">
        <v>2</v>
      </c>
      <c r="O110">
        <v>3</v>
      </c>
      <c r="P110">
        <v>1</v>
      </c>
      <c r="Q110">
        <v>0</v>
      </c>
      <c r="R110">
        <v>1</v>
      </c>
      <c r="S110">
        <v>2</v>
      </c>
      <c r="T110" t="s">
        <v>17394</v>
      </c>
    </row>
    <row r="111" spans="1:20" x14ac:dyDescent="0.35">
      <c r="A111" t="s">
        <v>17418</v>
      </c>
      <c r="B111">
        <v>2</v>
      </c>
      <c r="C111">
        <v>0</v>
      </c>
      <c r="D111">
        <v>4</v>
      </c>
      <c r="E111">
        <v>0</v>
      </c>
      <c r="F111">
        <v>1</v>
      </c>
      <c r="G111">
        <v>2</v>
      </c>
      <c r="H111">
        <v>7</v>
      </c>
      <c r="I111">
        <v>4</v>
      </c>
      <c r="J111">
        <v>1</v>
      </c>
      <c r="K111">
        <v>1</v>
      </c>
      <c r="L111">
        <v>0</v>
      </c>
      <c r="M111">
        <v>6</v>
      </c>
      <c r="N111">
        <v>1</v>
      </c>
      <c r="O111">
        <v>3</v>
      </c>
      <c r="P111">
        <v>4</v>
      </c>
      <c r="Q111">
        <v>1</v>
      </c>
      <c r="R111">
        <v>1</v>
      </c>
      <c r="S111">
        <v>6</v>
      </c>
      <c r="T111" t="s">
        <v>17418</v>
      </c>
    </row>
    <row r="112" spans="1:20" hidden="1" x14ac:dyDescent="0.35">
      <c r="A112" t="s">
        <v>57</v>
      </c>
      <c r="B112">
        <v>1</v>
      </c>
      <c r="C112">
        <v>2</v>
      </c>
      <c r="D112">
        <v>3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2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1</v>
      </c>
      <c r="S112">
        <v>0</v>
      </c>
      <c r="T112" t="s">
        <v>57</v>
      </c>
    </row>
    <row r="113" spans="1:20" hidden="1" x14ac:dyDescent="0.35">
      <c r="A113" t="s">
        <v>17548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2</v>
      </c>
      <c r="H113">
        <v>3</v>
      </c>
      <c r="I113">
        <v>3</v>
      </c>
      <c r="J113">
        <v>1</v>
      </c>
      <c r="K113">
        <v>1</v>
      </c>
      <c r="L113">
        <v>0</v>
      </c>
      <c r="M113">
        <v>1</v>
      </c>
      <c r="N113">
        <v>0</v>
      </c>
      <c r="O113">
        <v>3</v>
      </c>
      <c r="P113">
        <v>3</v>
      </c>
      <c r="Q113">
        <v>0</v>
      </c>
      <c r="R113">
        <v>3</v>
      </c>
      <c r="S113">
        <v>4</v>
      </c>
      <c r="T113" t="s">
        <v>17548</v>
      </c>
    </row>
    <row r="114" spans="1:20" hidden="1" x14ac:dyDescent="0.35">
      <c r="A114" t="s">
        <v>15382</v>
      </c>
      <c r="B114">
        <v>3</v>
      </c>
      <c r="C114">
        <v>3</v>
      </c>
      <c r="D114">
        <v>1</v>
      </c>
      <c r="E114">
        <v>1</v>
      </c>
      <c r="F114">
        <v>2</v>
      </c>
      <c r="G114">
        <v>0</v>
      </c>
      <c r="H114">
        <v>5</v>
      </c>
      <c r="I114">
        <v>4</v>
      </c>
      <c r="J114">
        <v>2</v>
      </c>
      <c r="K114">
        <v>3</v>
      </c>
      <c r="L114">
        <v>3</v>
      </c>
      <c r="M114">
        <v>6</v>
      </c>
      <c r="N114">
        <v>2</v>
      </c>
      <c r="O114">
        <v>1</v>
      </c>
      <c r="P114">
        <v>2</v>
      </c>
      <c r="Q114">
        <v>0</v>
      </c>
      <c r="R114">
        <v>2</v>
      </c>
      <c r="S114">
        <v>4</v>
      </c>
      <c r="T114" t="s">
        <v>15382</v>
      </c>
    </row>
    <row r="115" spans="1:20" hidden="1" x14ac:dyDescent="0.35">
      <c r="A115" t="s">
        <v>7603</v>
      </c>
      <c r="B115">
        <v>1</v>
      </c>
      <c r="C115">
        <v>0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5</v>
      </c>
      <c r="O115">
        <v>2</v>
      </c>
      <c r="P115">
        <v>5</v>
      </c>
      <c r="Q115">
        <v>0</v>
      </c>
      <c r="R115">
        <v>2</v>
      </c>
      <c r="S115">
        <v>1</v>
      </c>
      <c r="T115" t="s">
        <v>7603</v>
      </c>
    </row>
    <row r="116" spans="1:20" hidden="1" x14ac:dyDescent="0.35">
      <c r="A116" t="s">
        <v>17663</v>
      </c>
      <c r="B116">
        <v>3</v>
      </c>
      <c r="C116">
        <v>2</v>
      </c>
      <c r="D116">
        <v>1</v>
      </c>
      <c r="E116">
        <v>0</v>
      </c>
      <c r="F116">
        <v>1</v>
      </c>
      <c r="G116">
        <v>3</v>
      </c>
      <c r="H116">
        <v>2</v>
      </c>
      <c r="I116">
        <v>3</v>
      </c>
      <c r="J116">
        <v>1</v>
      </c>
      <c r="K116">
        <v>3</v>
      </c>
      <c r="L116">
        <v>0</v>
      </c>
      <c r="M116">
        <v>1</v>
      </c>
      <c r="N116">
        <v>1</v>
      </c>
      <c r="O116">
        <v>0</v>
      </c>
      <c r="P116">
        <v>1</v>
      </c>
      <c r="Q116">
        <v>2</v>
      </c>
      <c r="R116">
        <v>1</v>
      </c>
      <c r="S116">
        <v>4</v>
      </c>
      <c r="T116" t="s">
        <v>17663</v>
      </c>
    </row>
  </sheetData>
  <autoFilter ref="A1:T116" xr:uid="{CD38CFC2-025E-4417-9C94-F386D3D0637F}">
    <filterColumn colId="18">
      <filters>
        <filter val="6"/>
        <filter val="7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4AA3A-16BE-4558-9F10-78AA4241522D}">
  <sheetPr codeName="Sheet10"/>
  <dimension ref="A1:F155"/>
  <sheetViews>
    <sheetView workbookViewId="0">
      <selection activeCell="A16" sqref="A16"/>
    </sheetView>
  </sheetViews>
  <sheetFormatPr defaultRowHeight="14.5" x14ac:dyDescent="0.35"/>
  <cols>
    <col min="1" max="1" width="25.26953125" bestFit="1" customWidth="1"/>
    <col min="4" max="6" width="28.1796875" customWidth="1"/>
  </cols>
  <sheetData>
    <row r="1" spans="1:6" x14ac:dyDescent="0.35">
      <c r="A1" t="s">
        <v>17745</v>
      </c>
      <c r="B1" t="s">
        <v>17746</v>
      </c>
      <c r="C1" t="s">
        <v>18673</v>
      </c>
      <c r="D1" t="s">
        <v>18676</v>
      </c>
      <c r="E1" t="s">
        <v>18677</v>
      </c>
      <c r="F1" t="s">
        <v>18678</v>
      </c>
    </row>
    <row r="2" spans="1:6" x14ac:dyDescent="0.35">
      <c r="A2" t="s">
        <v>18671</v>
      </c>
      <c r="B2" t="s">
        <v>85</v>
      </c>
      <c r="C2">
        <v>2</v>
      </c>
      <c r="D2" t="s">
        <v>17284</v>
      </c>
      <c r="E2" t="s">
        <v>17655</v>
      </c>
      <c r="F2" t="s">
        <v>17623</v>
      </c>
    </row>
    <row r="3" spans="1:6" x14ac:dyDescent="0.35">
      <c r="A3" t="s">
        <v>17633</v>
      </c>
      <c r="B3" t="s">
        <v>85</v>
      </c>
      <c r="C3">
        <v>1</v>
      </c>
      <c r="D3" t="s">
        <v>25</v>
      </c>
      <c r="E3" t="s">
        <v>13226</v>
      </c>
      <c r="F3" t="s">
        <v>63</v>
      </c>
    </row>
    <row r="4" spans="1:6" x14ac:dyDescent="0.35">
      <c r="A4" t="s">
        <v>13035</v>
      </c>
      <c r="B4" t="s">
        <v>85</v>
      </c>
      <c r="C4">
        <v>1</v>
      </c>
      <c r="D4" t="s">
        <v>25</v>
      </c>
      <c r="E4" t="s">
        <v>13226</v>
      </c>
      <c r="F4" t="s">
        <v>63</v>
      </c>
    </row>
    <row r="5" spans="1:6" x14ac:dyDescent="0.35">
      <c r="A5" t="s">
        <v>14084</v>
      </c>
      <c r="B5" t="s">
        <v>85</v>
      </c>
      <c r="C5">
        <v>4</v>
      </c>
      <c r="D5" t="s">
        <v>51</v>
      </c>
      <c r="E5" t="s">
        <v>7251</v>
      </c>
      <c r="F5" t="s">
        <v>17663</v>
      </c>
    </row>
    <row r="6" spans="1:6" x14ac:dyDescent="0.35">
      <c r="A6" t="s">
        <v>17611</v>
      </c>
      <c r="B6" t="s">
        <v>85</v>
      </c>
      <c r="C6">
        <v>0</v>
      </c>
      <c r="D6" t="s">
        <v>17703</v>
      </c>
      <c r="E6" t="s">
        <v>17694</v>
      </c>
      <c r="F6" t="s">
        <v>14280</v>
      </c>
    </row>
    <row r="7" spans="1:6" x14ac:dyDescent="0.35">
      <c r="A7" t="s">
        <v>11034</v>
      </c>
      <c r="B7" t="s">
        <v>85</v>
      </c>
      <c r="C7">
        <v>2</v>
      </c>
      <c r="D7" t="s">
        <v>17284</v>
      </c>
      <c r="E7" t="s">
        <v>17655</v>
      </c>
      <c r="F7" t="s">
        <v>17623</v>
      </c>
    </row>
    <row r="8" spans="1:6" x14ac:dyDescent="0.35">
      <c r="A8" t="s">
        <v>11206</v>
      </c>
      <c r="B8" t="s">
        <v>85</v>
      </c>
      <c r="C8">
        <v>4</v>
      </c>
      <c r="D8" t="s">
        <v>51</v>
      </c>
      <c r="E8" t="s">
        <v>7251</v>
      </c>
      <c r="F8" t="s">
        <v>17663</v>
      </c>
    </row>
    <row r="9" spans="1:6" x14ac:dyDescent="0.35">
      <c r="A9" t="s">
        <v>17452</v>
      </c>
      <c r="B9" t="s">
        <v>85</v>
      </c>
      <c r="C9">
        <v>1</v>
      </c>
      <c r="D9" t="s">
        <v>25</v>
      </c>
      <c r="E9" t="s">
        <v>13226</v>
      </c>
      <c r="F9" t="s">
        <v>63</v>
      </c>
    </row>
    <row r="10" spans="1:6" x14ac:dyDescent="0.35">
      <c r="A10" t="s">
        <v>15887</v>
      </c>
      <c r="B10" t="s">
        <v>85</v>
      </c>
      <c r="C10">
        <v>0</v>
      </c>
      <c r="D10" t="s">
        <v>17703</v>
      </c>
      <c r="E10" t="s">
        <v>17694</v>
      </c>
      <c r="F10" t="s">
        <v>14280</v>
      </c>
    </row>
    <row r="11" spans="1:6" x14ac:dyDescent="0.35">
      <c r="A11" t="s">
        <v>17629</v>
      </c>
      <c r="B11" t="s">
        <v>85</v>
      </c>
      <c r="C11">
        <v>2</v>
      </c>
      <c r="D11" t="s">
        <v>17284</v>
      </c>
      <c r="E11" t="s">
        <v>17655</v>
      </c>
      <c r="F11" t="s">
        <v>17623</v>
      </c>
    </row>
    <row r="12" spans="1:6" x14ac:dyDescent="0.35">
      <c r="A12" t="s">
        <v>6331</v>
      </c>
      <c r="B12" t="s">
        <v>85</v>
      </c>
      <c r="C12">
        <v>4</v>
      </c>
      <c r="D12" t="s">
        <v>51</v>
      </c>
      <c r="E12" t="s">
        <v>7251</v>
      </c>
      <c r="F12" t="s">
        <v>17663</v>
      </c>
    </row>
    <row r="13" spans="1:6" x14ac:dyDescent="0.35">
      <c r="A13" t="s">
        <v>17345</v>
      </c>
      <c r="B13" t="s">
        <v>85</v>
      </c>
      <c r="C13">
        <v>0</v>
      </c>
      <c r="D13" t="s">
        <v>17703</v>
      </c>
      <c r="E13" t="s">
        <v>17694</v>
      </c>
      <c r="F13" t="s">
        <v>14280</v>
      </c>
    </row>
    <row r="14" spans="1:6" x14ac:dyDescent="0.35">
      <c r="A14" t="s">
        <v>15184</v>
      </c>
      <c r="B14" t="s">
        <v>85</v>
      </c>
      <c r="C14">
        <v>2</v>
      </c>
      <c r="D14" t="s">
        <v>17284</v>
      </c>
      <c r="E14" t="s">
        <v>17655</v>
      </c>
      <c r="F14" t="s">
        <v>17623</v>
      </c>
    </row>
    <row r="15" spans="1:6" x14ac:dyDescent="0.35">
      <c r="A15" t="s">
        <v>17429</v>
      </c>
      <c r="B15" t="s">
        <v>85</v>
      </c>
      <c r="C15">
        <v>2</v>
      </c>
      <c r="D15" t="s">
        <v>17284</v>
      </c>
      <c r="E15" t="s">
        <v>17655</v>
      </c>
      <c r="F15" t="s">
        <v>17623</v>
      </c>
    </row>
    <row r="16" spans="1:6" x14ac:dyDescent="0.35">
      <c r="A16" t="s">
        <v>15132</v>
      </c>
      <c r="B16" t="s">
        <v>85</v>
      </c>
      <c r="C16">
        <v>0</v>
      </c>
      <c r="D16" t="s">
        <v>17703</v>
      </c>
      <c r="E16" t="s">
        <v>17694</v>
      </c>
      <c r="F16" t="s">
        <v>14280</v>
      </c>
    </row>
    <row r="17" spans="1:6" x14ac:dyDescent="0.35">
      <c r="A17" t="s">
        <v>17502</v>
      </c>
      <c r="B17" t="s">
        <v>85</v>
      </c>
      <c r="C17">
        <v>2</v>
      </c>
      <c r="D17" t="s">
        <v>17284</v>
      </c>
      <c r="E17" t="s">
        <v>17655</v>
      </c>
      <c r="F17" t="s">
        <v>17623</v>
      </c>
    </row>
    <row r="18" spans="1:6" x14ac:dyDescent="0.35">
      <c r="A18" t="s">
        <v>17537</v>
      </c>
      <c r="B18" t="s">
        <v>85</v>
      </c>
      <c r="C18">
        <v>3</v>
      </c>
      <c r="D18" t="s">
        <v>17352</v>
      </c>
      <c r="E18" t="s">
        <v>17305</v>
      </c>
      <c r="F18" t="s">
        <v>19</v>
      </c>
    </row>
    <row r="19" spans="1:6" x14ac:dyDescent="0.35">
      <c r="A19" t="s">
        <v>17309</v>
      </c>
      <c r="B19" t="s">
        <v>85</v>
      </c>
      <c r="C19">
        <v>2</v>
      </c>
      <c r="D19" t="s">
        <v>17284</v>
      </c>
      <c r="E19" t="s">
        <v>17655</v>
      </c>
      <c r="F19" t="s">
        <v>17623</v>
      </c>
    </row>
    <row r="22" spans="1:6" x14ac:dyDescent="0.35">
      <c r="A22" t="s">
        <v>17748</v>
      </c>
      <c r="B22" t="s">
        <v>17745</v>
      </c>
      <c r="C22" t="s">
        <v>17746</v>
      </c>
      <c r="D22" t="s">
        <v>17743</v>
      </c>
      <c r="E22" t="s">
        <v>18673</v>
      </c>
    </row>
    <row r="23" spans="1:6" x14ac:dyDescent="0.35">
      <c r="A23" t="s">
        <v>17705</v>
      </c>
      <c r="B23" t="s">
        <v>17703</v>
      </c>
      <c r="C23" t="s">
        <v>6</v>
      </c>
      <c r="D23">
        <v>4.5</v>
      </c>
      <c r="E23">
        <v>0</v>
      </c>
    </row>
    <row r="24" spans="1:6" x14ac:dyDescent="0.35">
      <c r="A24" t="s">
        <v>17696</v>
      </c>
      <c r="B24" t="s">
        <v>17694</v>
      </c>
      <c r="C24" t="s">
        <v>6</v>
      </c>
      <c r="D24">
        <v>4.5</v>
      </c>
      <c r="E24">
        <v>0</v>
      </c>
    </row>
    <row r="25" spans="1:6" x14ac:dyDescent="0.35">
      <c r="A25" t="s">
        <v>17511</v>
      </c>
      <c r="B25" t="s">
        <v>14280</v>
      </c>
      <c r="C25" t="s">
        <v>6</v>
      </c>
      <c r="D25">
        <v>4.5</v>
      </c>
      <c r="E25">
        <v>0</v>
      </c>
    </row>
    <row r="26" spans="1:6" x14ac:dyDescent="0.35">
      <c r="A26" t="s">
        <v>17495</v>
      </c>
      <c r="B26" t="s">
        <v>17494</v>
      </c>
      <c r="C26" t="s">
        <v>6</v>
      </c>
      <c r="D26">
        <v>4.5</v>
      </c>
      <c r="E26">
        <v>0</v>
      </c>
    </row>
    <row r="27" spans="1:6" x14ac:dyDescent="0.35">
      <c r="A27" t="s">
        <v>17420</v>
      </c>
      <c r="B27" t="s">
        <v>17418</v>
      </c>
      <c r="C27" t="s">
        <v>6</v>
      </c>
      <c r="D27">
        <v>4.5</v>
      </c>
      <c r="E27">
        <v>0</v>
      </c>
    </row>
    <row r="28" spans="1:6" x14ac:dyDescent="0.35">
      <c r="A28" t="s">
        <v>17710</v>
      </c>
      <c r="B28" t="s">
        <v>11381</v>
      </c>
      <c r="C28" t="s">
        <v>6</v>
      </c>
      <c r="D28">
        <v>4</v>
      </c>
      <c r="E28">
        <v>0</v>
      </c>
    </row>
    <row r="29" spans="1:6" x14ac:dyDescent="0.35">
      <c r="A29" t="s">
        <v>17647</v>
      </c>
      <c r="B29" t="s">
        <v>17645</v>
      </c>
      <c r="C29" t="s">
        <v>6</v>
      </c>
      <c r="D29">
        <v>4</v>
      </c>
      <c r="E29">
        <v>0</v>
      </c>
    </row>
    <row r="30" spans="1:6" x14ac:dyDescent="0.35">
      <c r="A30" t="s">
        <v>17374</v>
      </c>
      <c r="B30" t="s">
        <v>17372</v>
      </c>
      <c r="C30" t="s">
        <v>6</v>
      </c>
      <c r="D30">
        <v>4</v>
      </c>
      <c r="E30">
        <v>0</v>
      </c>
    </row>
    <row r="31" spans="1:6" x14ac:dyDescent="0.35">
      <c r="A31" t="s">
        <v>17639</v>
      </c>
      <c r="B31" t="s">
        <v>17637</v>
      </c>
      <c r="C31" t="s">
        <v>6</v>
      </c>
      <c r="D31">
        <v>3</v>
      </c>
      <c r="E31">
        <v>0</v>
      </c>
    </row>
    <row r="32" spans="1:6" x14ac:dyDescent="0.35">
      <c r="A32" t="s">
        <v>26</v>
      </c>
      <c r="B32" t="s">
        <v>25</v>
      </c>
      <c r="C32" t="s">
        <v>6</v>
      </c>
      <c r="D32">
        <v>4.5</v>
      </c>
      <c r="E32">
        <v>1</v>
      </c>
    </row>
    <row r="33" spans="1:5" x14ac:dyDescent="0.35">
      <c r="A33" t="s">
        <v>17407</v>
      </c>
      <c r="B33" t="s">
        <v>13226</v>
      </c>
      <c r="C33" t="s">
        <v>6</v>
      </c>
      <c r="D33">
        <v>4.5</v>
      </c>
      <c r="E33">
        <v>1</v>
      </c>
    </row>
    <row r="34" spans="1:5" x14ac:dyDescent="0.35">
      <c r="A34" t="s">
        <v>64</v>
      </c>
      <c r="B34" t="s">
        <v>63</v>
      </c>
      <c r="C34" t="s">
        <v>6</v>
      </c>
      <c r="D34">
        <v>4</v>
      </c>
      <c r="E34">
        <v>1</v>
      </c>
    </row>
    <row r="35" spans="1:5" x14ac:dyDescent="0.35">
      <c r="A35" t="s">
        <v>23</v>
      </c>
      <c r="B35" t="s">
        <v>22</v>
      </c>
      <c r="C35" t="s">
        <v>6</v>
      </c>
      <c r="D35">
        <v>4</v>
      </c>
      <c r="E35">
        <v>1</v>
      </c>
    </row>
    <row r="36" spans="1:5" x14ac:dyDescent="0.35">
      <c r="A36" t="s">
        <v>8</v>
      </c>
      <c r="B36" t="s">
        <v>7</v>
      </c>
      <c r="C36" t="s">
        <v>6</v>
      </c>
      <c r="D36">
        <v>4</v>
      </c>
      <c r="E36">
        <v>1</v>
      </c>
    </row>
    <row r="37" spans="1:5" x14ac:dyDescent="0.35">
      <c r="A37" t="s">
        <v>17674</v>
      </c>
      <c r="B37" t="s">
        <v>17672</v>
      </c>
      <c r="C37" t="s">
        <v>6</v>
      </c>
      <c r="D37">
        <v>4</v>
      </c>
      <c r="E37">
        <v>1</v>
      </c>
    </row>
    <row r="38" spans="1:5" x14ac:dyDescent="0.35">
      <c r="A38" t="s">
        <v>17546</v>
      </c>
      <c r="B38" t="s">
        <v>17544</v>
      </c>
      <c r="C38" t="s">
        <v>6</v>
      </c>
      <c r="D38">
        <v>4</v>
      </c>
      <c r="E38">
        <v>1</v>
      </c>
    </row>
    <row r="39" spans="1:5" x14ac:dyDescent="0.35">
      <c r="A39" t="s">
        <v>17523</v>
      </c>
      <c r="B39" t="s">
        <v>15204</v>
      </c>
      <c r="C39" t="s">
        <v>6</v>
      </c>
      <c r="D39">
        <v>4</v>
      </c>
      <c r="E39">
        <v>1</v>
      </c>
    </row>
    <row r="40" spans="1:5" x14ac:dyDescent="0.35">
      <c r="A40" t="s">
        <v>17445</v>
      </c>
      <c r="B40" t="s">
        <v>17443</v>
      </c>
      <c r="C40" t="s">
        <v>6</v>
      </c>
      <c r="D40">
        <v>4</v>
      </c>
      <c r="E40">
        <v>1</v>
      </c>
    </row>
    <row r="41" spans="1:5" x14ac:dyDescent="0.35">
      <c r="A41" t="s">
        <v>17417</v>
      </c>
      <c r="B41" t="s">
        <v>17415</v>
      </c>
      <c r="C41" t="s">
        <v>6</v>
      </c>
      <c r="D41">
        <v>4</v>
      </c>
      <c r="E41">
        <v>1</v>
      </c>
    </row>
    <row r="42" spans="1:5" x14ac:dyDescent="0.35">
      <c r="A42" t="s">
        <v>17327</v>
      </c>
      <c r="B42" t="s">
        <v>17325</v>
      </c>
      <c r="C42" t="s">
        <v>6</v>
      </c>
      <c r="D42">
        <v>4</v>
      </c>
      <c r="E42">
        <v>1</v>
      </c>
    </row>
    <row r="43" spans="1:5" x14ac:dyDescent="0.35">
      <c r="A43" t="s">
        <v>17294</v>
      </c>
      <c r="B43" t="s">
        <v>17292</v>
      </c>
      <c r="C43" t="s">
        <v>6</v>
      </c>
      <c r="D43">
        <v>4</v>
      </c>
      <c r="E43">
        <v>1</v>
      </c>
    </row>
    <row r="44" spans="1:5" x14ac:dyDescent="0.35">
      <c r="A44" t="s">
        <v>58</v>
      </c>
      <c r="B44" t="s">
        <v>57</v>
      </c>
      <c r="C44" t="s">
        <v>6</v>
      </c>
      <c r="D44">
        <v>3.5</v>
      </c>
      <c r="E44">
        <v>1</v>
      </c>
    </row>
    <row r="45" spans="1:5" x14ac:dyDescent="0.35">
      <c r="A45" t="s">
        <v>44</v>
      </c>
      <c r="B45" t="s">
        <v>43</v>
      </c>
      <c r="C45" t="s">
        <v>6</v>
      </c>
      <c r="D45">
        <v>3.5</v>
      </c>
      <c r="E45">
        <v>1</v>
      </c>
    </row>
    <row r="46" spans="1:5" x14ac:dyDescent="0.35">
      <c r="A46" t="s">
        <v>17336</v>
      </c>
      <c r="B46" t="s">
        <v>17335</v>
      </c>
      <c r="C46" t="s">
        <v>6</v>
      </c>
      <c r="D46">
        <v>3.5</v>
      </c>
      <c r="E46">
        <v>1</v>
      </c>
    </row>
    <row r="47" spans="1:5" x14ac:dyDescent="0.35">
      <c r="A47" t="s">
        <v>17685</v>
      </c>
      <c r="B47" t="s">
        <v>17683</v>
      </c>
      <c r="C47" t="s">
        <v>6</v>
      </c>
      <c r="D47">
        <v>3</v>
      </c>
      <c r="E47">
        <v>1</v>
      </c>
    </row>
    <row r="48" spans="1:5" x14ac:dyDescent="0.35">
      <c r="A48" t="s">
        <v>17517</v>
      </c>
      <c r="B48" t="s">
        <v>17515</v>
      </c>
      <c r="C48" t="s">
        <v>6</v>
      </c>
      <c r="D48">
        <v>3</v>
      </c>
      <c r="E48">
        <v>1</v>
      </c>
    </row>
    <row r="49" spans="1:5" x14ac:dyDescent="0.35">
      <c r="A49" t="s">
        <v>17286</v>
      </c>
      <c r="B49" t="s">
        <v>17284</v>
      </c>
      <c r="C49" t="s">
        <v>6</v>
      </c>
      <c r="D49">
        <v>5</v>
      </c>
      <c r="E49">
        <v>2</v>
      </c>
    </row>
    <row r="50" spans="1:5" x14ac:dyDescent="0.35">
      <c r="A50" t="s">
        <v>17657</v>
      </c>
      <c r="B50" t="s">
        <v>17655</v>
      </c>
      <c r="C50" t="s">
        <v>6</v>
      </c>
      <c r="D50">
        <v>4.5</v>
      </c>
      <c r="E50">
        <v>2</v>
      </c>
    </row>
    <row r="51" spans="1:5" x14ac:dyDescent="0.35">
      <c r="A51" t="s">
        <v>17624</v>
      </c>
      <c r="B51" t="s">
        <v>17623</v>
      </c>
      <c r="C51" t="s">
        <v>6</v>
      </c>
      <c r="D51">
        <v>4.5</v>
      </c>
      <c r="E51">
        <v>2</v>
      </c>
    </row>
    <row r="52" spans="1:5" x14ac:dyDescent="0.35">
      <c r="A52" t="s">
        <v>17565</v>
      </c>
      <c r="B52" t="s">
        <v>17563</v>
      </c>
      <c r="C52" t="s">
        <v>6</v>
      </c>
      <c r="D52">
        <v>4.5</v>
      </c>
      <c r="E52">
        <v>2</v>
      </c>
    </row>
    <row r="53" spans="1:5" x14ac:dyDescent="0.35">
      <c r="A53" t="s">
        <v>17514</v>
      </c>
      <c r="B53" t="s">
        <v>14280</v>
      </c>
      <c r="C53" t="s">
        <v>6</v>
      </c>
      <c r="D53">
        <v>4.5</v>
      </c>
      <c r="E53">
        <v>2</v>
      </c>
    </row>
    <row r="54" spans="1:5" x14ac:dyDescent="0.35">
      <c r="A54" t="s">
        <v>17461</v>
      </c>
      <c r="B54" t="s">
        <v>17459</v>
      </c>
      <c r="C54" t="s">
        <v>6</v>
      </c>
      <c r="D54">
        <v>4.5</v>
      </c>
      <c r="E54">
        <v>2</v>
      </c>
    </row>
    <row r="55" spans="1:5" x14ac:dyDescent="0.35">
      <c r="A55" t="s">
        <v>17441</v>
      </c>
      <c r="B55" t="s">
        <v>10543</v>
      </c>
      <c r="C55" t="s">
        <v>6</v>
      </c>
      <c r="D55">
        <v>4.5</v>
      </c>
      <c r="E55">
        <v>2</v>
      </c>
    </row>
    <row r="56" spans="1:5" x14ac:dyDescent="0.35">
      <c r="A56" t="s">
        <v>17440</v>
      </c>
      <c r="B56" t="s">
        <v>15781</v>
      </c>
      <c r="C56" t="s">
        <v>6</v>
      </c>
      <c r="D56">
        <v>4.5</v>
      </c>
      <c r="E56">
        <v>2</v>
      </c>
    </row>
    <row r="57" spans="1:5" x14ac:dyDescent="0.35">
      <c r="A57" t="s">
        <v>55</v>
      </c>
      <c r="B57" t="s">
        <v>54</v>
      </c>
      <c r="C57" t="s">
        <v>6</v>
      </c>
      <c r="D57">
        <v>4</v>
      </c>
      <c r="E57">
        <v>2</v>
      </c>
    </row>
    <row r="58" spans="1:5" x14ac:dyDescent="0.35">
      <c r="A58" t="s">
        <v>32</v>
      </c>
      <c r="B58" t="s">
        <v>31</v>
      </c>
      <c r="C58" t="s">
        <v>6</v>
      </c>
      <c r="D58">
        <v>4</v>
      </c>
      <c r="E58">
        <v>2</v>
      </c>
    </row>
    <row r="59" spans="1:5" x14ac:dyDescent="0.35">
      <c r="A59" t="s">
        <v>17</v>
      </c>
      <c r="B59" t="s">
        <v>16</v>
      </c>
      <c r="C59" t="s">
        <v>6</v>
      </c>
      <c r="D59">
        <v>4</v>
      </c>
      <c r="E59">
        <v>2</v>
      </c>
    </row>
    <row r="60" spans="1:5" x14ac:dyDescent="0.35">
      <c r="A60" t="s">
        <v>14</v>
      </c>
      <c r="B60" t="s">
        <v>13</v>
      </c>
      <c r="C60" t="s">
        <v>6</v>
      </c>
      <c r="D60">
        <v>4</v>
      </c>
      <c r="E60">
        <v>2</v>
      </c>
    </row>
    <row r="61" spans="1:5" x14ac:dyDescent="0.35">
      <c r="A61" t="s">
        <v>17679</v>
      </c>
      <c r="B61" t="s">
        <v>17677</v>
      </c>
      <c r="C61" t="s">
        <v>6</v>
      </c>
      <c r="D61">
        <v>4</v>
      </c>
      <c r="E61">
        <v>2</v>
      </c>
    </row>
    <row r="62" spans="1:5" x14ac:dyDescent="0.35">
      <c r="A62" t="s">
        <v>17628</v>
      </c>
      <c r="B62" t="s">
        <v>17626</v>
      </c>
      <c r="C62" t="s">
        <v>6</v>
      </c>
      <c r="D62">
        <v>4</v>
      </c>
      <c r="E62">
        <v>2</v>
      </c>
    </row>
    <row r="63" spans="1:5" x14ac:dyDescent="0.35">
      <c r="A63" t="s">
        <v>17588</v>
      </c>
      <c r="B63" t="s">
        <v>17586</v>
      </c>
      <c r="C63" t="s">
        <v>6</v>
      </c>
      <c r="D63">
        <v>4</v>
      </c>
      <c r="E63">
        <v>2</v>
      </c>
    </row>
    <row r="64" spans="1:5" x14ac:dyDescent="0.35">
      <c r="A64" t="s">
        <v>17573</v>
      </c>
      <c r="B64" t="s">
        <v>17571</v>
      </c>
      <c r="C64" t="s">
        <v>6</v>
      </c>
      <c r="D64">
        <v>4</v>
      </c>
      <c r="E64">
        <v>2</v>
      </c>
    </row>
    <row r="65" spans="1:5" x14ac:dyDescent="0.35">
      <c r="A65" t="s">
        <v>17553</v>
      </c>
      <c r="B65" t="s">
        <v>17551</v>
      </c>
      <c r="C65" t="s">
        <v>6</v>
      </c>
      <c r="D65">
        <v>4</v>
      </c>
      <c r="E65">
        <v>2</v>
      </c>
    </row>
    <row r="66" spans="1:5" x14ac:dyDescent="0.35">
      <c r="A66" t="s">
        <v>17465</v>
      </c>
      <c r="B66" t="s">
        <v>17463</v>
      </c>
      <c r="C66" t="s">
        <v>6</v>
      </c>
      <c r="D66">
        <v>4</v>
      </c>
      <c r="E66">
        <v>2</v>
      </c>
    </row>
    <row r="67" spans="1:5" x14ac:dyDescent="0.35">
      <c r="A67" t="s">
        <v>17398</v>
      </c>
      <c r="B67" t="s">
        <v>17397</v>
      </c>
      <c r="C67" t="s">
        <v>6</v>
      </c>
      <c r="D67">
        <v>4</v>
      </c>
      <c r="E67">
        <v>2</v>
      </c>
    </row>
    <row r="68" spans="1:5" x14ac:dyDescent="0.35">
      <c r="A68" t="s">
        <v>17396</v>
      </c>
      <c r="B68" t="s">
        <v>17394</v>
      </c>
      <c r="C68" t="s">
        <v>6</v>
      </c>
      <c r="D68">
        <v>4</v>
      </c>
      <c r="E68">
        <v>2</v>
      </c>
    </row>
    <row r="69" spans="1:5" x14ac:dyDescent="0.35">
      <c r="A69" t="s">
        <v>17384</v>
      </c>
      <c r="B69" t="s">
        <v>17383</v>
      </c>
      <c r="C69" t="s">
        <v>6</v>
      </c>
      <c r="D69">
        <v>4</v>
      </c>
      <c r="E69">
        <v>2</v>
      </c>
    </row>
    <row r="70" spans="1:5" x14ac:dyDescent="0.35">
      <c r="A70" t="s">
        <v>17320</v>
      </c>
      <c r="B70" t="s">
        <v>17318</v>
      </c>
      <c r="C70" t="s">
        <v>6</v>
      </c>
      <c r="D70">
        <v>4</v>
      </c>
      <c r="E70">
        <v>2</v>
      </c>
    </row>
    <row r="71" spans="1:5" x14ac:dyDescent="0.35">
      <c r="A71" t="s">
        <v>17297</v>
      </c>
      <c r="B71" t="s">
        <v>14518</v>
      </c>
      <c r="C71" t="s">
        <v>6</v>
      </c>
      <c r="D71">
        <v>4</v>
      </c>
      <c r="E71">
        <v>2</v>
      </c>
    </row>
    <row r="72" spans="1:5" x14ac:dyDescent="0.35">
      <c r="A72" t="s">
        <v>17290</v>
      </c>
      <c r="B72" t="s">
        <v>17288</v>
      </c>
      <c r="C72" t="s">
        <v>6</v>
      </c>
      <c r="D72">
        <v>4</v>
      </c>
      <c r="E72">
        <v>2</v>
      </c>
    </row>
    <row r="73" spans="1:5" x14ac:dyDescent="0.35">
      <c r="A73" t="s">
        <v>17702</v>
      </c>
      <c r="B73" t="s">
        <v>17700</v>
      </c>
      <c r="C73" t="s">
        <v>6</v>
      </c>
      <c r="D73">
        <v>3.5</v>
      </c>
      <c r="E73">
        <v>2</v>
      </c>
    </row>
    <row r="74" spans="1:5" x14ac:dyDescent="0.35">
      <c r="A74" t="s">
        <v>17688</v>
      </c>
      <c r="B74" t="s">
        <v>17687</v>
      </c>
      <c r="C74" t="s">
        <v>6</v>
      </c>
      <c r="D74">
        <v>3.5</v>
      </c>
      <c r="E74">
        <v>2</v>
      </c>
    </row>
    <row r="75" spans="1:5" x14ac:dyDescent="0.35">
      <c r="A75" t="s">
        <v>17569</v>
      </c>
      <c r="B75" t="s">
        <v>17567</v>
      </c>
      <c r="C75" t="s">
        <v>6</v>
      </c>
      <c r="D75">
        <v>3.5</v>
      </c>
      <c r="E75">
        <v>2</v>
      </c>
    </row>
    <row r="76" spans="1:5" x14ac:dyDescent="0.35">
      <c r="A76" t="s">
        <v>17520</v>
      </c>
      <c r="B76" t="s">
        <v>17518</v>
      </c>
      <c r="C76" t="s">
        <v>6</v>
      </c>
      <c r="D76">
        <v>3.5</v>
      </c>
      <c r="E76">
        <v>2</v>
      </c>
    </row>
    <row r="77" spans="1:5" x14ac:dyDescent="0.35">
      <c r="A77" t="s">
        <v>17451</v>
      </c>
      <c r="B77" t="s">
        <v>17449</v>
      </c>
      <c r="C77" t="s">
        <v>6</v>
      </c>
      <c r="D77">
        <v>3.5</v>
      </c>
      <c r="E77">
        <v>2</v>
      </c>
    </row>
    <row r="78" spans="1:5" x14ac:dyDescent="0.35">
      <c r="A78" t="s">
        <v>17357</v>
      </c>
      <c r="B78" t="s">
        <v>17355</v>
      </c>
      <c r="C78" t="s">
        <v>6</v>
      </c>
      <c r="D78">
        <v>3.5</v>
      </c>
      <c r="E78">
        <v>2</v>
      </c>
    </row>
    <row r="79" spans="1:5" x14ac:dyDescent="0.35">
      <c r="A79" t="s">
        <v>47</v>
      </c>
      <c r="B79" t="s">
        <v>46</v>
      </c>
      <c r="C79" t="s">
        <v>6</v>
      </c>
      <c r="D79">
        <v>3</v>
      </c>
      <c r="E79">
        <v>2</v>
      </c>
    </row>
    <row r="80" spans="1:5" x14ac:dyDescent="0.35">
      <c r="A80" t="s">
        <v>29</v>
      </c>
      <c r="B80" t="s">
        <v>28</v>
      </c>
      <c r="C80" t="s">
        <v>6</v>
      </c>
      <c r="D80">
        <v>3</v>
      </c>
      <c r="E80">
        <v>2</v>
      </c>
    </row>
    <row r="81" spans="1:5" x14ac:dyDescent="0.35">
      <c r="A81" t="s">
        <v>17598</v>
      </c>
      <c r="B81" t="s">
        <v>17596</v>
      </c>
      <c r="C81" t="s">
        <v>6</v>
      </c>
      <c r="D81">
        <v>2.5</v>
      </c>
      <c r="E81">
        <v>2</v>
      </c>
    </row>
    <row r="82" spans="1:5" x14ac:dyDescent="0.35">
      <c r="A82" t="s">
        <v>17353</v>
      </c>
      <c r="B82" t="s">
        <v>17352</v>
      </c>
      <c r="C82" t="s">
        <v>6</v>
      </c>
      <c r="D82">
        <v>4.5</v>
      </c>
      <c r="E82">
        <v>3</v>
      </c>
    </row>
    <row r="83" spans="1:5" x14ac:dyDescent="0.35">
      <c r="A83" t="s">
        <v>17307</v>
      </c>
      <c r="B83" t="s">
        <v>17305</v>
      </c>
      <c r="C83" t="s">
        <v>6</v>
      </c>
      <c r="D83">
        <v>4.5</v>
      </c>
      <c r="E83">
        <v>3</v>
      </c>
    </row>
    <row r="84" spans="1:5" x14ac:dyDescent="0.35">
      <c r="A84" t="s">
        <v>20</v>
      </c>
      <c r="B84" t="s">
        <v>19</v>
      </c>
      <c r="C84" t="s">
        <v>6</v>
      </c>
      <c r="D84">
        <v>4</v>
      </c>
      <c r="E84">
        <v>3</v>
      </c>
    </row>
    <row r="85" spans="1:5" x14ac:dyDescent="0.35">
      <c r="A85" t="s">
        <v>11</v>
      </c>
      <c r="B85" t="s">
        <v>10</v>
      </c>
      <c r="C85" t="s">
        <v>6</v>
      </c>
      <c r="D85">
        <v>4</v>
      </c>
      <c r="E85">
        <v>3</v>
      </c>
    </row>
    <row r="86" spans="1:5" x14ac:dyDescent="0.35">
      <c r="A86" t="s">
        <v>17713</v>
      </c>
      <c r="B86" t="s">
        <v>17711</v>
      </c>
      <c r="C86" t="s">
        <v>6</v>
      </c>
      <c r="D86">
        <v>4</v>
      </c>
      <c r="E86">
        <v>3</v>
      </c>
    </row>
    <row r="87" spans="1:5" x14ac:dyDescent="0.35">
      <c r="A87" t="s">
        <v>17654</v>
      </c>
      <c r="B87" t="s">
        <v>17652</v>
      </c>
      <c r="C87" t="s">
        <v>6</v>
      </c>
      <c r="D87">
        <v>4</v>
      </c>
      <c r="E87">
        <v>3</v>
      </c>
    </row>
    <row r="88" spans="1:5" x14ac:dyDescent="0.35">
      <c r="A88" t="s">
        <v>17550</v>
      </c>
      <c r="B88" t="s">
        <v>17548</v>
      </c>
      <c r="C88" t="s">
        <v>6</v>
      </c>
      <c r="D88">
        <v>4</v>
      </c>
      <c r="E88">
        <v>3</v>
      </c>
    </row>
    <row r="89" spans="1:5" x14ac:dyDescent="0.35">
      <c r="A89" t="s">
        <v>17438</v>
      </c>
      <c r="B89" t="s">
        <v>3724</v>
      </c>
      <c r="C89" t="s">
        <v>6</v>
      </c>
      <c r="D89">
        <v>4</v>
      </c>
      <c r="E89">
        <v>3</v>
      </c>
    </row>
    <row r="90" spans="1:5" x14ac:dyDescent="0.35">
      <c r="A90" t="s">
        <v>17427</v>
      </c>
      <c r="B90" t="s">
        <v>17425</v>
      </c>
      <c r="C90" t="s">
        <v>6</v>
      </c>
      <c r="D90">
        <v>4</v>
      </c>
      <c r="E90">
        <v>3</v>
      </c>
    </row>
    <row r="91" spans="1:5" x14ac:dyDescent="0.35">
      <c r="A91" t="s">
        <v>17413</v>
      </c>
      <c r="B91" t="s">
        <v>7603</v>
      </c>
      <c r="C91" t="s">
        <v>6</v>
      </c>
      <c r="D91">
        <v>4</v>
      </c>
      <c r="E91">
        <v>3</v>
      </c>
    </row>
    <row r="92" spans="1:5" x14ac:dyDescent="0.35">
      <c r="A92" t="s">
        <v>17300</v>
      </c>
      <c r="B92" t="s">
        <v>19</v>
      </c>
      <c r="C92" t="s">
        <v>6</v>
      </c>
      <c r="D92">
        <v>4</v>
      </c>
      <c r="E92">
        <v>3</v>
      </c>
    </row>
    <row r="93" spans="1:5" x14ac:dyDescent="0.35">
      <c r="A93" t="s">
        <v>17716</v>
      </c>
      <c r="B93" t="s">
        <v>17714</v>
      </c>
      <c r="C93" t="s">
        <v>6</v>
      </c>
      <c r="D93">
        <v>3.5</v>
      </c>
      <c r="E93">
        <v>3</v>
      </c>
    </row>
    <row r="94" spans="1:5" x14ac:dyDescent="0.35">
      <c r="A94" t="s">
        <v>17526</v>
      </c>
      <c r="B94" t="s">
        <v>17524</v>
      </c>
      <c r="C94" t="s">
        <v>6</v>
      </c>
      <c r="D94">
        <v>3.5</v>
      </c>
      <c r="E94">
        <v>3</v>
      </c>
    </row>
    <row r="95" spans="1:5" x14ac:dyDescent="0.35">
      <c r="A95" t="s">
        <v>17501</v>
      </c>
      <c r="B95" t="s">
        <v>4590</v>
      </c>
      <c r="C95" t="s">
        <v>6</v>
      </c>
      <c r="D95">
        <v>3.5</v>
      </c>
      <c r="E95">
        <v>3</v>
      </c>
    </row>
    <row r="96" spans="1:5" x14ac:dyDescent="0.35">
      <c r="A96" t="s">
        <v>17476</v>
      </c>
      <c r="B96" t="s">
        <v>18672</v>
      </c>
      <c r="C96" t="s">
        <v>6</v>
      </c>
      <c r="D96">
        <v>3.5</v>
      </c>
      <c r="E96">
        <v>3</v>
      </c>
    </row>
    <row r="97" spans="1:5" x14ac:dyDescent="0.35">
      <c r="A97" t="s">
        <v>17382</v>
      </c>
      <c r="B97" t="s">
        <v>17380</v>
      </c>
      <c r="C97" t="s">
        <v>6</v>
      </c>
      <c r="D97">
        <v>3.5</v>
      </c>
      <c r="E97">
        <v>3</v>
      </c>
    </row>
    <row r="98" spans="1:5" x14ac:dyDescent="0.35">
      <c r="A98" t="s">
        <v>17367</v>
      </c>
      <c r="B98" t="s">
        <v>17365</v>
      </c>
      <c r="C98" t="s">
        <v>6</v>
      </c>
      <c r="D98">
        <v>3</v>
      </c>
      <c r="E98">
        <v>3</v>
      </c>
    </row>
    <row r="99" spans="1:5" x14ac:dyDescent="0.35">
      <c r="A99" t="s">
        <v>17339</v>
      </c>
      <c r="B99" t="s">
        <v>17337</v>
      </c>
      <c r="C99" t="s">
        <v>6</v>
      </c>
      <c r="D99">
        <v>3</v>
      </c>
      <c r="E99">
        <v>3</v>
      </c>
    </row>
    <row r="100" spans="1:5" x14ac:dyDescent="0.35">
      <c r="A100" t="s">
        <v>17279</v>
      </c>
      <c r="B100" t="s">
        <v>17277</v>
      </c>
      <c r="C100" t="s">
        <v>6</v>
      </c>
      <c r="D100">
        <v>3</v>
      </c>
      <c r="E100">
        <v>3</v>
      </c>
    </row>
    <row r="101" spans="1:5" x14ac:dyDescent="0.35">
      <c r="A101" t="s">
        <v>17499</v>
      </c>
      <c r="B101" t="s">
        <v>17497</v>
      </c>
      <c r="C101" t="s">
        <v>6</v>
      </c>
      <c r="D101">
        <v>2.5</v>
      </c>
      <c r="E101">
        <v>3</v>
      </c>
    </row>
    <row r="102" spans="1:5" x14ac:dyDescent="0.35">
      <c r="A102" t="s">
        <v>52</v>
      </c>
      <c r="B102" t="s">
        <v>51</v>
      </c>
      <c r="C102" t="s">
        <v>6</v>
      </c>
      <c r="D102">
        <v>4.5</v>
      </c>
      <c r="E102">
        <v>4</v>
      </c>
    </row>
    <row r="103" spans="1:5" x14ac:dyDescent="0.35">
      <c r="A103" t="s">
        <v>17676</v>
      </c>
      <c r="B103" t="s">
        <v>7251</v>
      </c>
      <c r="C103" t="s">
        <v>6</v>
      </c>
      <c r="D103">
        <v>4.5</v>
      </c>
      <c r="E103">
        <v>4</v>
      </c>
    </row>
    <row r="104" spans="1:5" x14ac:dyDescent="0.35">
      <c r="A104" t="s">
        <v>17664</v>
      </c>
      <c r="B104" t="s">
        <v>17663</v>
      </c>
      <c r="C104" t="s">
        <v>6</v>
      </c>
      <c r="D104">
        <v>4.5</v>
      </c>
      <c r="E104">
        <v>4</v>
      </c>
    </row>
    <row r="105" spans="1:5" x14ac:dyDescent="0.35">
      <c r="A105" t="s">
        <v>17605</v>
      </c>
      <c r="B105" t="s">
        <v>6557</v>
      </c>
      <c r="C105" t="s">
        <v>6</v>
      </c>
      <c r="D105">
        <v>4.5</v>
      </c>
      <c r="E105">
        <v>4</v>
      </c>
    </row>
    <row r="106" spans="1:5" x14ac:dyDescent="0.35">
      <c r="A106" t="s">
        <v>17508</v>
      </c>
      <c r="B106" t="s">
        <v>17506</v>
      </c>
      <c r="C106" t="s">
        <v>6</v>
      </c>
      <c r="D106">
        <v>4.5</v>
      </c>
      <c r="E106">
        <v>4</v>
      </c>
    </row>
    <row r="107" spans="1:5" x14ac:dyDescent="0.35">
      <c r="A107" t="s">
        <v>17457</v>
      </c>
      <c r="B107" t="s">
        <v>17455</v>
      </c>
      <c r="C107" t="s">
        <v>6</v>
      </c>
      <c r="D107">
        <v>4.5</v>
      </c>
      <c r="E107">
        <v>4</v>
      </c>
    </row>
    <row r="108" spans="1:5" x14ac:dyDescent="0.35">
      <c r="A108" t="s">
        <v>17410</v>
      </c>
      <c r="B108" t="s">
        <v>13952</v>
      </c>
      <c r="C108" t="s">
        <v>6</v>
      </c>
      <c r="D108">
        <v>4.5</v>
      </c>
      <c r="E108">
        <v>4</v>
      </c>
    </row>
    <row r="109" spans="1:5" x14ac:dyDescent="0.35">
      <c r="A109" t="s">
        <v>17401</v>
      </c>
      <c r="B109" t="s">
        <v>17399</v>
      </c>
      <c r="C109" t="s">
        <v>6</v>
      </c>
      <c r="D109">
        <v>4.5</v>
      </c>
      <c r="E109">
        <v>4</v>
      </c>
    </row>
    <row r="110" spans="1:5" x14ac:dyDescent="0.35">
      <c r="A110" t="s">
        <v>17359</v>
      </c>
      <c r="B110" t="s">
        <v>17358</v>
      </c>
      <c r="C110" t="s">
        <v>6</v>
      </c>
      <c r="D110">
        <v>4.5</v>
      </c>
      <c r="E110">
        <v>4</v>
      </c>
    </row>
    <row r="111" spans="1:5" x14ac:dyDescent="0.35">
      <c r="A111" t="s">
        <v>17334</v>
      </c>
      <c r="B111" t="s">
        <v>17332</v>
      </c>
      <c r="C111" t="s">
        <v>6</v>
      </c>
      <c r="D111">
        <v>4.5</v>
      </c>
      <c r="E111">
        <v>4</v>
      </c>
    </row>
    <row r="112" spans="1:5" x14ac:dyDescent="0.35">
      <c r="A112" t="s">
        <v>61</v>
      </c>
      <c r="B112" t="s">
        <v>60</v>
      </c>
      <c r="C112" t="s">
        <v>6</v>
      </c>
      <c r="D112">
        <v>4</v>
      </c>
      <c r="E112">
        <v>4</v>
      </c>
    </row>
    <row r="113" spans="1:5" x14ac:dyDescent="0.35">
      <c r="A113" t="s">
        <v>49</v>
      </c>
      <c r="B113" t="s">
        <v>22</v>
      </c>
      <c r="C113" t="s">
        <v>6</v>
      </c>
      <c r="D113">
        <v>4</v>
      </c>
      <c r="E113">
        <v>4</v>
      </c>
    </row>
    <row r="114" spans="1:5" x14ac:dyDescent="0.35">
      <c r="A114" t="s">
        <v>41</v>
      </c>
      <c r="B114" t="s">
        <v>40</v>
      </c>
      <c r="C114" t="s">
        <v>6</v>
      </c>
      <c r="D114">
        <v>4</v>
      </c>
      <c r="E114">
        <v>4</v>
      </c>
    </row>
    <row r="115" spans="1:5" x14ac:dyDescent="0.35">
      <c r="A115" t="s">
        <v>35</v>
      </c>
      <c r="B115" t="s">
        <v>34</v>
      </c>
      <c r="C115" t="s">
        <v>6</v>
      </c>
      <c r="D115">
        <v>4</v>
      </c>
      <c r="E115">
        <v>4</v>
      </c>
    </row>
    <row r="116" spans="1:5" x14ac:dyDescent="0.35">
      <c r="A116" t="s">
        <v>17708</v>
      </c>
      <c r="B116" t="s">
        <v>17313</v>
      </c>
      <c r="C116" t="s">
        <v>6</v>
      </c>
      <c r="D116">
        <v>4</v>
      </c>
      <c r="E116">
        <v>4</v>
      </c>
    </row>
    <row r="117" spans="1:5" x14ac:dyDescent="0.35">
      <c r="A117" t="s">
        <v>17699</v>
      </c>
      <c r="B117" t="s">
        <v>11720</v>
      </c>
      <c r="C117" t="s">
        <v>6</v>
      </c>
      <c r="D117">
        <v>4</v>
      </c>
      <c r="E117">
        <v>4</v>
      </c>
    </row>
    <row r="118" spans="1:5" x14ac:dyDescent="0.35">
      <c r="A118" t="s">
        <v>17692</v>
      </c>
      <c r="B118" t="s">
        <v>17690</v>
      </c>
      <c r="C118" t="s">
        <v>6</v>
      </c>
      <c r="D118">
        <v>4</v>
      </c>
      <c r="E118">
        <v>4</v>
      </c>
    </row>
    <row r="119" spans="1:5" x14ac:dyDescent="0.35">
      <c r="A119" t="s">
        <v>17621</v>
      </c>
      <c r="B119" t="s">
        <v>15382</v>
      </c>
      <c r="C119" t="s">
        <v>6</v>
      </c>
      <c r="D119">
        <v>4</v>
      </c>
      <c r="E119">
        <v>4</v>
      </c>
    </row>
    <row r="120" spans="1:5" x14ac:dyDescent="0.35">
      <c r="A120" t="s">
        <v>17617</v>
      </c>
      <c r="B120" t="s">
        <v>14874</v>
      </c>
      <c r="C120" t="s">
        <v>6</v>
      </c>
      <c r="D120">
        <v>4</v>
      </c>
      <c r="E120">
        <v>4</v>
      </c>
    </row>
    <row r="121" spans="1:5" x14ac:dyDescent="0.35">
      <c r="A121" t="s">
        <v>17577</v>
      </c>
      <c r="B121" t="s">
        <v>11297</v>
      </c>
      <c r="C121" t="s">
        <v>6</v>
      </c>
      <c r="D121">
        <v>4</v>
      </c>
      <c r="E121">
        <v>4</v>
      </c>
    </row>
    <row r="122" spans="1:5" x14ac:dyDescent="0.35">
      <c r="A122" t="s">
        <v>17528</v>
      </c>
      <c r="B122" t="s">
        <v>17527</v>
      </c>
      <c r="C122" t="s">
        <v>6</v>
      </c>
      <c r="D122">
        <v>4</v>
      </c>
      <c r="E122">
        <v>4</v>
      </c>
    </row>
    <row r="123" spans="1:5" x14ac:dyDescent="0.35">
      <c r="A123" t="s">
        <v>17479</v>
      </c>
      <c r="B123" t="s">
        <v>17415</v>
      </c>
      <c r="C123" t="s">
        <v>6</v>
      </c>
      <c r="D123">
        <v>4</v>
      </c>
      <c r="E123">
        <v>4</v>
      </c>
    </row>
    <row r="124" spans="1:5" x14ac:dyDescent="0.35">
      <c r="A124" t="s">
        <v>17389</v>
      </c>
      <c r="B124" t="s">
        <v>17388</v>
      </c>
      <c r="C124" t="s">
        <v>6</v>
      </c>
      <c r="D124">
        <v>4</v>
      </c>
      <c r="E124">
        <v>4</v>
      </c>
    </row>
    <row r="125" spans="1:5" x14ac:dyDescent="0.35">
      <c r="A125" t="s">
        <v>17386</v>
      </c>
      <c r="B125" t="s">
        <v>17340</v>
      </c>
      <c r="C125" t="s">
        <v>6</v>
      </c>
      <c r="D125">
        <v>4</v>
      </c>
      <c r="E125">
        <v>4</v>
      </c>
    </row>
    <row r="126" spans="1:5" x14ac:dyDescent="0.35">
      <c r="A126" t="s">
        <v>17350</v>
      </c>
      <c r="B126" t="s">
        <v>17348</v>
      </c>
      <c r="C126" t="s">
        <v>6</v>
      </c>
      <c r="D126">
        <v>4</v>
      </c>
      <c r="E126">
        <v>4</v>
      </c>
    </row>
    <row r="127" spans="1:5" x14ac:dyDescent="0.35">
      <c r="A127" t="s">
        <v>17341</v>
      </c>
      <c r="B127" t="s">
        <v>17340</v>
      </c>
      <c r="C127" t="s">
        <v>6</v>
      </c>
      <c r="D127">
        <v>4</v>
      </c>
      <c r="E127">
        <v>4</v>
      </c>
    </row>
    <row r="128" spans="1:5" x14ac:dyDescent="0.35">
      <c r="A128" t="s">
        <v>17315</v>
      </c>
      <c r="B128" t="s">
        <v>17313</v>
      </c>
      <c r="C128" t="s">
        <v>6</v>
      </c>
      <c r="D128">
        <v>4</v>
      </c>
      <c r="E128">
        <v>4</v>
      </c>
    </row>
    <row r="129" spans="1:5" x14ac:dyDescent="0.35">
      <c r="A129" t="s">
        <v>38</v>
      </c>
      <c r="B129" t="s">
        <v>37</v>
      </c>
      <c r="C129" t="s">
        <v>6</v>
      </c>
      <c r="D129">
        <v>3.5</v>
      </c>
      <c r="E129">
        <v>4</v>
      </c>
    </row>
    <row r="130" spans="1:5" x14ac:dyDescent="0.35">
      <c r="A130" t="s">
        <v>17720</v>
      </c>
      <c r="B130" t="s">
        <v>17718</v>
      </c>
      <c r="C130" t="s">
        <v>6</v>
      </c>
      <c r="D130">
        <v>3.5</v>
      </c>
      <c r="E130">
        <v>4</v>
      </c>
    </row>
    <row r="131" spans="1:5" x14ac:dyDescent="0.35">
      <c r="A131" t="s">
        <v>17615</v>
      </c>
      <c r="B131" t="s">
        <v>17614</v>
      </c>
      <c r="C131" t="s">
        <v>6</v>
      </c>
      <c r="D131">
        <v>3.5</v>
      </c>
      <c r="E131">
        <v>4</v>
      </c>
    </row>
    <row r="132" spans="1:5" x14ac:dyDescent="0.35">
      <c r="A132" t="s">
        <v>17543</v>
      </c>
      <c r="B132" t="s">
        <v>17541</v>
      </c>
      <c r="C132" t="s">
        <v>6</v>
      </c>
      <c r="D132">
        <v>3.5</v>
      </c>
      <c r="E132">
        <v>4</v>
      </c>
    </row>
    <row r="133" spans="1:5" x14ac:dyDescent="0.35">
      <c r="A133" t="s">
        <v>17343</v>
      </c>
      <c r="B133" t="s">
        <v>14737</v>
      </c>
      <c r="C133" t="s">
        <v>6</v>
      </c>
      <c r="D133">
        <v>3.5</v>
      </c>
      <c r="E133">
        <v>4</v>
      </c>
    </row>
    <row r="134" spans="1:5" x14ac:dyDescent="0.35">
      <c r="A134" t="s">
        <v>17682</v>
      </c>
      <c r="B134" t="s">
        <v>17680</v>
      </c>
      <c r="C134" t="s">
        <v>6</v>
      </c>
      <c r="D134">
        <v>3</v>
      </c>
      <c r="E134">
        <v>4</v>
      </c>
    </row>
    <row r="135" spans="1:5" x14ac:dyDescent="0.35">
      <c r="A135" t="s">
        <v>17650</v>
      </c>
      <c r="B135" t="s">
        <v>17649</v>
      </c>
      <c r="C135" t="s">
        <v>6</v>
      </c>
      <c r="D135">
        <v>3</v>
      </c>
      <c r="E135">
        <v>4</v>
      </c>
    </row>
    <row r="136" spans="1:5" x14ac:dyDescent="0.35">
      <c r="A136" t="s">
        <v>17620</v>
      </c>
      <c r="B136" t="s">
        <v>17619</v>
      </c>
      <c r="C136" t="s">
        <v>6</v>
      </c>
      <c r="D136">
        <v>3</v>
      </c>
      <c r="E136">
        <v>4</v>
      </c>
    </row>
    <row r="137" spans="1:5" x14ac:dyDescent="0.35">
      <c r="A137" t="s">
        <v>17448</v>
      </c>
      <c r="B137" t="s">
        <v>17446</v>
      </c>
      <c r="C137" t="s">
        <v>6</v>
      </c>
      <c r="D137">
        <v>3</v>
      </c>
      <c r="E137">
        <v>4</v>
      </c>
    </row>
    <row r="138" spans="1:5" x14ac:dyDescent="0.35">
      <c r="A138" t="s">
        <v>17612</v>
      </c>
      <c r="B138" t="s">
        <v>17611</v>
      </c>
      <c r="C138" t="s">
        <v>85</v>
      </c>
      <c r="D138">
        <v>4.5</v>
      </c>
      <c r="E138">
        <v>0</v>
      </c>
    </row>
    <row r="139" spans="1:5" x14ac:dyDescent="0.35">
      <c r="A139" t="s">
        <v>17561</v>
      </c>
      <c r="B139" t="s">
        <v>15887</v>
      </c>
      <c r="C139" t="s">
        <v>85</v>
      </c>
      <c r="D139">
        <v>4</v>
      </c>
      <c r="E139">
        <v>0</v>
      </c>
    </row>
    <row r="140" spans="1:5" x14ac:dyDescent="0.35">
      <c r="A140" t="s">
        <v>17346</v>
      </c>
      <c r="B140" t="s">
        <v>17345</v>
      </c>
      <c r="C140" t="s">
        <v>85</v>
      </c>
      <c r="D140">
        <v>4</v>
      </c>
      <c r="E140">
        <v>0</v>
      </c>
    </row>
    <row r="141" spans="1:5" x14ac:dyDescent="0.35">
      <c r="A141" t="s">
        <v>17282</v>
      </c>
      <c r="B141" t="s">
        <v>15132</v>
      </c>
      <c r="C141" t="s">
        <v>85</v>
      </c>
      <c r="D141">
        <v>4</v>
      </c>
      <c r="E141">
        <v>0</v>
      </c>
    </row>
    <row r="142" spans="1:5" x14ac:dyDescent="0.35">
      <c r="A142" t="s">
        <v>17453</v>
      </c>
      <c r="B142" t="s">
        <v>17452</v>
      </c>
      <c r="C142" t="s">
        <v>85</v>
      </c>
      <c r="D142">
        <v>5</v>
      </c>
      <c r="E142">
        <v>1</v>
      </c>
    </row>
    <row r="143" spans="1:5" x14ac:dyDescent="0.35">
      <c r="A143" t="s">
        <v>17635</v>
      </c>
      <c r="B143" t="s">
        <v>17633</v>
      </c>
      <c r="C143" t="s">
        <v>85</v>
      </c>
      <c r="D143">
        <v>4.5</v>
      </c>
      <c r="E143">
        <v>1</v>
      </c>
    </row>
    <row r="144" spans="1:5" x14ac:dyDescent="0.35">
      <c r="A144" t="s">
        <v>17378</v>
      </c>
      <c r="B144" t="s">
        <v>13035</v>
      </c>
      <c r="C144" t="s">
        <v>85</v>
      </c>
      <c r="D144">
        <v>4</v>
      </c>
      <c r="E144">
        <v>1</v>
      </c>
    </row>
    <row r="145" spans="1:5" x14ac:dyDescent="0.35">
      <c r="A145" t="s">
        <v>17631</v>
      </c>
      <c r="B145" t="s">
        <v>17629</v>
      </c>
      <c r="C145" t="s">
        <v>85</v>
      </c>
      <c r="D145">
        <v>4.5</v>
      </c>
      <c r="E145">
        <v>2</v>
      </c>
    </row>
    <row r="146" spans="1:5" x14ac:dyDescent="0.35">
      <c r="A146" t="s">
        <v>17431</v>
      </c>
      <c r="B146" t="s">
        <v>17429</v>
      </c>
      <c r="C146" t="s">
        <v>85</v>
      </c>
      <c r="D146">
        <v>4.5</v>
      </c>
      <c r="E146">
        <v>2</v>
      </c>
    </row>
    <row r="147" spans="1:5" x14ac:dyDescent="0.35">
      <c r="A147" t="s">
        <v>17666</v>
      </c>
      <c r="B147" t="s">
        <v>15184</v>
      </c>
      <c r="C147" t="s">
        <v>85</v>
      </c>
      <c r="D147">
        <v>4</v>
      </c>
      <c r="E147">
        <v>2</v>
      </c>
    </row>
    <row r="148" spans="1:5" x14ac:dyDescent="0.35">
      <c r="A148" t="s">
        <v>17504</v>
      </c>
      <c r="B148" t="s">
        <v>17502</v>
      </c>
      <c r="C148" t="s">
        <v>85</v>
      </c>
      <c r="D148">
        <v>4</v>
      </c>
      <c r="E148">
        <v>2</v>
      </c>
    </row>
    <row r="149" spans="1:5" x14ac:dyDescent="0.35">
      <c r="A149" t="s">
        <v>17435</v>
      </c>
      <c r="B149" t="s">
        <v>18671</v>
      </c>
      <c r="C149" t="s">
        <v>85</v>
      </c>
      <c r="D149">
        <v>4</v>
      </c>
      <c r="E149">
        <v>2</v>
      </c>
    </row>
    <row r="150" spans="1:5" x14ac:dyDescent="0.35">
      <c r="A150" t="s">
        <v>17323</v>
      </c>
      <c r="B150" t="s">
        <v>11034</v>
      </c>
      <c r="C150" t="s">
        <v>85</v>
      </c>
      <c r="D150">
        <v>4</v>
      </c>
      <c r="E150">
        <v>2</v>
      </c>
    </row>
    <row r="151" spans="1:5" x14ac:dyDescent="0.35">
      <c r="A151" t="s">
        <v>17311</v>
      </c>
      <c r="B151" t="s">
        <v>17309</v>
      </c>
      <c r="C151" t="s">
        <v>85</v>
      </c>
      <c r="D151">
        <v>4</v>
      </c>
      <c r="E151">
        <v>2</v>
      </c>
    </row>
    <row r="152" spans="1:5" x14ac:dyDescent="0.35">
      <c r="A152" t="s">
        <v>17539</v>
      </c>
      <c r="B152" t="s">
        <v>17537</v>
      </c>
      <c r="C152" t="s">
        <v>85</v>
      </c>
      <c r="D152">
        <v>4</v>
      </c>
      <c r="E152">
        <v>3</v>
      </c>
    </row>
    <row r="153" spans="1:5" x14ac:dyDescent="0.35">
      <c r="A153" t="s">
        <v>17590</v>
      </c>
      <c r="B153" t="s">
        <v>11206</v>
      </c>
      <c r="C153" t="s">
        <v>85</v>
      </c>
      <c r="D153">
        <v>4.5</v>
      </c>
      <c r="E153">
        <v>4</v>
      </c>
    </row>
    <row r="154" spans="1:5" x14ac:dyDescent="0.35">
      <c r="A154" t="s">
        <v>17554</v>
      </c>
      <c r="B154" t="s">
        <v>6331</v>
      </c>
      <c r="C154" t="s">
        <v>85</v>
      </c>
      <c r="D154">
        <v>4</v>
      </c>
      <c r="E154">
        <v>4</v>
      </c>
    </row>
    <row r="155" spans="1:5" x14ac:dyDescent="0.35">
      <c r="A155" t="s">
        <v>17492</v>
      </c>
      <c r="B155" t="s">
        <v>14084</v>
      </c>
      <c r="C155" t="s">
        <v>85</v>
      </c>
      <c r="D155">
        <v>4</v>
      </c>
      <c r="E155">
        <v>4</v>
      </c>
    </row>
  </sheetData>
  <sortState ref="A23:E155">
    <sortCondition ref="C23:C155"/>
    <sortCondition ref="E23:E155"/>
    <sortCondition descending="1" ref="D23:D155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158C-6BE2-43CA-BBE9-19A3F28243C6}">
  <sheetPr codeName="Sheet8"/>
  <dimension ref="A1:V5001"/>
  <sheetViews>
    <sheetView topLeftCell="A18" workbookViewId="0">
      <selection activeCell="A40" sqref="A40"/>
    </sheetView>
  </sheetViews>
  <sheetFormatPr defaultRowHeight="14.5" x14ac:dyDescent="0.35"/>
  <sheetData>
    <row r="1" spans="1:22" x14ac:dyDescent="0.35">
      <c r="A1" t="s">
        <v>17764</v>
      </c>
      <c r="B1" t="s">
        <v>17763</v>
      </c>
      <c r="C1" t="s">
        <v>17762</v>
      </c>
      <c r="D1" t="s">
        <v>17761</v>
      </c>
      <c r="E1" t="s">
        <v>17760</v>
      </c>
      <c r="F1" t="s">
        <v>17759</v>
      </c>
      <c r="G1" t="s">
        <v>17758</v>
      </c>
      <c r="H1" t="s">
        <v>17757</v>
      </c>
      <c r="I1" t="s">
        <v>17756</v>
      </c>
      <c r="J1" t="s">
        <v>17755</v>
      </c>
      <c r="K1" t="s">
        <v>17754</v>
      </c>
      <c r="L1" t="s">
        <v>17753</v>
      </c>
      <c r="M1" t="s">
        <v>17752</v>
      </c>
      <c r="N1" t="s">
        <v>17751</v>
      </c>
      <c r="O1" t="s">
        <v>17750</v>
      </c>
      <c r="P1" t="s">
        <v>17749</v>
      </c>
      <c r="Q1" t="s">
        <v>17748</v>
      </c>
      <c r="R1" t="s">
        <v>17747</v>
      </c>
      <c r="S1" t="s">
        <v>17746</v>
      </c>
      <c r="T1" t="s">
        <v>17745</v>
      </c>
      <c r="U1" t="s">
        <v>17744</v>
      </c>
      <c r="V1" t="s">
        <v>17743</v>
      </c>
    </row>
    <row r="2" spans="1:22" x14ac:dyDescent="0.35">
      <c r="A2" t="s">
        <v>5065</v>
      </c>
      <c r="B2" t="s">
        <v>74</v>
      </c>
      <c r="C2" t="s">
        <v>297</v>
      </c>
      <c r="D2" t="b">
        <v>1</v>
      </c>
      <c r="E2" t="b">
        <v>1</v>
      </c>
      <c r="F2" t="s">
        <v>314</v>
      </c>
      <c r="G2" t="b">
        <v>0</v>
      </c>
      <c r="H2" t="s">
        <v>71</v>
      </c>
      <c r="I2" t="b">
        <v>1</v>
      </c>
      <c r="J2" t="s">
        <v>70</v>
      </c>
      <c r="K2" t="b">
        <v>1</v>
      </c>
      <c r="L2">
        <v>2</v>
      </c>
      <c r="M2" t="b">
        <v>1</v>
      </c>
      <c r="N2" t="b">
        <v>1</v>
      </c>
      <c r="O2" t="b">
        <v>0</v>
      </c>
      <c r="P2" t="s">
        <v>88</v>
      </c>
      <c r="Q2" t="s">
        <v>64</v>
      </c>
      <c r="R2" t="s">
        <v>17742</v>
      </c>
      <c r="S2" t="s">
        <v>6</v>
      </c>
      <c r="T2" t="s">
        <v>63</v>
      </c>
      <c r="U2">
        <v>6979</v>
      </c>
      <c r="V2">
        <v>4</v>
      </c>
    </row>
    <row r="3" spans="1:22" x14ac:dyDescent="0.35">
      <c r="A3" t="s">
        <v>6007</v>
      </c>
      <c r="B3" t="s">
        <v>74</v>
      </c>
      <c r="C3" t="s">
        <v>82</v>
      </c>
      <c r="D3" t="b">
        <v>1</v>
      </c>
      <c r="E3" t="b">
        <v>1</v>
      </c>
      <c r="F3" t="s">
        <v>720</v>
      </c>
      <c r="G3" t="b">
        <v>0</v>
      </c>
      <c r="H3" t="s">
        <v>71</v>
      </c>
      <c r="I3" t="b">
        <v>0</v>
      </c>
      <c r="J3" t="s">
        <v>70</v>
      </c>
      <c r="K3" t="b">
        <v>1</v>
      </c>
      <c r="L3">
        <v>3</v>
      </c>
      <c r="M3" t="b">
        <v>0</v>
      </c>
      <c r="N3" t="b">
        <v>1</v>
      </c>
      <c r="O3" t="b">
        <v>0</v>
      </c>
      <c r="P3" t="s">
        <v>88</v>
      </c>
      <c r="Q3" t="s">
        <v>61</v>
      </c>
      <c r="R3" t="s">
        <v>17741</v>
      </c>
      <c r="S3" t="s">
        <v>6</v>
      </c>
      <c r="T3" t="s">
        <v>60</v>
      </c>
      <c r="U3">
        <v>6417</v>
      </c>
      <c r="V3">
        <v>4</v>
      </c>
    </row>
    <row r="4" spans="1:22" x14ac:dyDescent="0.35">
      <c r="A4" t="s">
        <v>12375</v>
      </c>
      <c r="B4" t="s">
        <v>74</v>
      </c>
      <c r="C4" t="s">
        <v>73</v>
      </c>
      <c r="D4" t="b">
        <v>1</v>
      </c>
      <c r="E4" t="b">
        <v>1</v>
      </c>
      <c r="F4" t="s">
        <v>314</v>
      </c>
      <c r="G4" t="b">
        <v>0</v>
      </c>
      <c r="H4" t="s">
        <v>71</v>
      </c>
      <c r="I4" t="b">
        <v>0</v>
      </c>
      <c r="J4" t="s">
        <v>70</v>
      </c>
      <c r="K4" t="b">
        <v>1</v>
      </c>
      <c r="L4">
        <v>3</v>
      </c>
      <c r="M4" t="b">
        <v>0</v>
      </c>
      <c r="N4" t="b">
        <v>1</v>
      </c>
      <c r="O4" t="b">
        <v>0</v>
      </c>
      <c r="P4" t="s">
        <v>88</v>
      </c>
      <c r="Q4" t="s">
        <v>58</v>
      </c>
      <c r="R4" t="s">
        <v>11127</v>
      </c>
      <c r="S4" t="s">
        <v>6</v>
      </c>
      <c r="T4" t="s">
        <v>57</v>
      </c>
      <c r="U4">
        <v>5632</v>
      </c>
      <c r="V4">
        <v>3.5</v>
      </c>
    </row>
    <row r="5" spans="1:22" x14ac:dyDescent="0.35">
      <c r="A5" t="s">
        <v>12274</v>
      </c>
      <c r="B5" t="s">
        <v>74</v>
      </c>
      <c r="C5" t="s">
        <v>73</v>
      </c>
      <c r="D5" t="b">
        <v>1</v>
      </c>
      <c r="E5" t="b">
        <v>1</v>
      </c>
      <c r="F5" t="s">
        <v>106</v>
      </c>
      <c r="G5" t="b">
        <v>1</v>
      </c>
      <c r="H5" t="s">
        <v>80</v>
      </c>
      <c r="I5" t="b">
        <v>0</v>
      </c>
      <c r="J5" t="s">
        <v>70</v>
      </c>
      <c r="K5" t="b">
        <v>1</v>
      </c>
      <c r="L5">
        <v>2</v>
      </c>
      <c r="M5" t="b">
        <v>0</v>
      </c>
      <c r="N5" t="b">
        <v>1</v>
      </c>
      <c r="O5" t="b">
        <v>1</v>
      </c>
      <c r="P5" t="s">
        <v>88</v>
      </c>
      <c r="Q5" t="s">
        <v>55</v>
      </c>
      <c r="R5" t="s">
        <v>1823</v>
      </c>
      <c r="S5" t="s">
        <v>6</v>
      </c>
      <c r="T5" t="s">
        <v>54</v>
      </c>
      <c r="U5">
        <v>5429</v>
      </c>
      <c r="V5">
        <v>4</v>
      </c>
    </row>
    <row r="6" spans="1:22" x14ac:dyDescent="0.35">
      <c r="A6" t="s">
        <v>12274</v>
      </c>
      <c r="B6" t="s">
        <v>111</v>
      </c>
      <c r="C6" t="s">
        <v>82</v>
      </c>
      <c r="D6" t="b">
        <v>1</v>
      </c>
      <c r="E6" t="b">
        <v>1</v>
      </c>
      <c r="F6" t="s">
        <v>1022</v>
      </c>
      <c r="G6" t="b">
        <v>1</v>
      </c>
      <c r="H6" t="s">
        <v>71</v>
      </c>
      <c r="I6" t="b">
        <v>0</v>
      </c>
      <c r="J6" t="s">
        <v>70</v>
      </c>
      <c r="K6" t="b">
        <v>1</v>
      </c>
      <c r="L6">
        <v>1</v>
      </c>
      <c r="M6" t="b">
        <v>0</v>
      </c>
      <c r="N6" t="b">
        <v>0</v>
      </c>
      <c r="O6" t="b">
        <v>1</v>
      </c>
      <c r="P6" t="s">
        <v>69</v>
      </c>
      <c r="Q6" t="s">
        <v>52</v>
      </c>
      <c r="R6" t="s">
        <v>17740</v>
      </c>
      <c r="S6" t="s">
        <v>6</v>
      </c>
      <c r="T6" t="s">
        <v>51</v>
      </c>
      <c r="U6">
        <v>4789</v>
      </c>
      <c r="V6">
        <v>4.5</v>
      </c>
    </row>
    <row r="7" spans="1:22" x14ac:dyDescent="0.35">
      <c r="A7" t="s">
        <v>17739</v>
      </c>
      <c r="B7" t="s">
        <v>74</v>
      </c>
      <c r="C7" t="s">
        <v>82</v>
      </c>
      <c r="D7" t="b">
        <v>1</v>
      </c>
      <c r="E7" t="b">
        <v>1</v>
      </c>
      <c r="F7" t="s">
        <v>474</v>
      </c>
      <c r="G7" t="b">
        <v>1</v>
      </c>
      <c r="H7" t="s">
        <v>71</v>
      </c>
      <c r="I7" t="b">
        <v>0</v>
      </c>
      <c r="J7" t="s">
        <v>70</v>
      </c>
      <c r="K7" t="b">
        <v>1</v>
      </c>
      <c r="L7">
        <v>2</v>
      </c>
      <c r="M7" t="b">
        <v>0</v>
      </c>
      <c r="N7" t="b">
        <v>1</v>
      </c>
      <c r="O7" t="b">
        <v>1</v>
      </c>
      <c r="P7" t="s">
        <v>88</v>
      </c>
      <c r="Q7" t="s">
        <v>49</v>
      </c>
      <c r="R7" t="s">
        <v>7418</v>
      </c>
      <c r="S7" t="s">
        <v>6</v>
      </c>
      <c r="T7" t="s">
        <v>22</v>
      </c>
      <c r="U7">
        <v>4371</v>
      </c>
      <c r="V7">
        <v>4</v>
      </c>
    </row>
    <row r="8" spans="1:22" x14ac:dyDescent="0.35">
      <c r="A8" t="s">
        <v>17738</v>
      </c>
      <c r="B8" t="s">
        <v>74</v>
      </c>
      <c r="C8" t="s">
        <v>2050</v>
      </c>
      <c r="D8" t="b">
        <v>1</v>
      </c>
      <c r="E8" t="b">
        <v>1</v>
      </c>
      <c r="F8" t="s">
        <v>435</v>
      </c>
      <c r="G8" t="b">
        <v>1</v>
      </c>
      <c r="H8" t="s">
        <v>71</v>
      </c>
      <c r="I8" t="b">
        <v>1</v>
      </c>
      <c r="J8" t="s">
        <v>70</v>
      </c>
      <c r="K8" t="b">
        <v>1</v>
      </c>
      <c r="L8">
        <v>2</v>
      </c>
      <c r="M8" t="b">
        <v>1</v>
      </c>
      <c r="N8" t="b">
        <v>1</v>
      </c>
      <c r="O8" t="b">
        <v>1</v>
      </c>
      <c r="P8" t="s">
        <v>88</v>
      </c>
      <c r="Q8" t="s">
        <v>47</v>
      </c>
      <c r="R8" t="s">
        <v>17737</v>
      </c>
      <c r="S8" t="s">
        <v>6</v>
      </c>
      <c r="T8" t="s">
        <v>46</v>
      </c>
      <c r="U8">
        <v>3913</v>
      </c>
      <c r="V8">
        <v>3</v>
      </c>
    </row>
    <row r="9" spans="1:22" x14ac:dyDescent="0.35">
      <c r="A9" t="s">
        <v>2464</v>
      </c>
      <c r="B9" t="s">
        <v>74</v>
      </c>
      <c r="C9" t="s">
        <v>82</v>
      </c>
      <c r="D9" t="b">
        <v>1</v>
      </c>
      <c r="E9" t="b">
        <v>1</v>
      </c>
      <c r="F9" t="s">
        <v>314</v>
      </c>
      <c r="G9" t="b">
        <v>0</v>
      </c>
      <c r="H9" t="s">
        <v>71</v>
      </c>
      <c r="I9" t="b">
        <v>0</v>
      </c>
      <c r="J9" t="s">
        <v>70</v>
      </c>
      <c r="K9" t="b">
        <v>1</v>
      </c>
      <c r="L9">
        <v>3</v>
      </c>
      <c r="M9" t="b">
        <v>0</v>
      </c>
      <c r="N9" t="b">
        <v>1</v>
      </c>
      <c r="O9" t="b">
        <v>0</v>
      </c>
      <c r="P9" t="s">
        <v>88</v>
      </c>
      <c r="Q9" t="s">
        <v>44</v>
      </c>
      <c r="R9" t="s">
        <v>2073</v>
      </c>
      <c r="S9" t="s">
        <v>6</v>
      </c>
      <c r="T9" t="s">
        <v>43</v>
      </c>
      <c r="U9">
        <v>3873</v>
      </c>
      <c r="V9">
        <v>3.5</v>
      </c>
    </row>
    <row r="10" spans="1:22" x14ac:dyDescent="0.35">
      <c r="A10" t="s">
        <v>17736</v>
      </c>
      <c r="B10" t="s">
        <v>111</v>
      </c>
      <c r="C10" t="s">
        <v>82</v>
      </c>
      <c r="D10" t="b">
        <v>1</v>
      </c>
      <c r="E10" t="b">
        <v>1</v>
      </c>
      <c r="F10" t="s">
        <v>72</v>
      </c>
      <c r="G10" t="b">
        <v>0</v>
      </c>
      <c r="H10" t="s">
        <v>71</v>
      </c>
      <c r="I10" t="b">
        <v>0</v>
      </c>
      <c r="J10" t="s">
        <v>70</v>
      </c>
      <c r="K10" t="b">
        <v>1</v>
      </c>
      <c r="L10">
        <v>2</v>
      </c>
      <c r="M10" t="b">
        <v>1</v>
      </c>
      <c r="N10" t="b">
        <v>1</v>
      </c>
      <c r="O10" t="b">
        <v>1</v>
      </c>
      <c r="P10" t="s">
        <v>88</v>
      </c>
      <c r="Q10" t="s">
        <v>41</v>
      </c>
      <c r="R10" t="s">
        <v>17735</v>
      </c>
      <c r="S10" t="s">
        <v>6</v>
      </c>
      <c r="T10" t="s">
        <v>40</v>
      </c>
      <c r="U10">
        <v>3838</v>
      </c>
      <c r="V10">
        <v>4</v>
      </c>
    </row>
    <row r="11" spans="1:22" x14ac:dyDescent="0.35">
      <c r="A11" t="s">
        <v>4453</v>
      </c>
      <c r="B11" t="s">
        <v>74</v>
      </c>
      <c r="C11" t="s">
        <v>82</v>
      </c>
      <c r="D11" t="b">
        <v>1</v>
      </c>
      <c r="E11" t="b">
        <v>1</v>
      </c>
      <c r="F11" t="s">
        <v>720</v>
      </c>
      <c r="G11" t="b">
        <v>0</v>
      </c>
      <c r="H11" t="s">
        <v>71</v>
      </c>
      <c r="I11" t="b">
        <v>0</v>
      </c>
      <c r="J11" t="s">
        <v>70</v>
      </c>
      <c r="K11" t="b">
        <v>1</v>
      </c>
      <c r="L11">
        <v>3</v>
      </c>
      <c r="M11" t="b">
        <v>0</v>
      </c>
      <c r="N11" t="b">
        <v>1</v>
      </c>
      <c r="O11" t="b">
        <v>0</v>
      </c>
      <c r="P11" t="s">
        <v>69</v>
      </c>
      <c r="Q11" t="s">
        <v>38</v>
      </c>
      <c r="R11" t="s">
        <v>17734</v>
      </c>
      <c r="S11" t="s">
        <v>6</v>
      </c>
      <c r="T11" t="s">
        <v>37</v>
      </c>
      <c r="U11">
        <v>3700</v>
      </c>
      <c r="V11">
        <v>3.5</v>
      </c>
    </row>
    <row r="12" spans="1:22" x14ac:dyDescent="0.35">
      <c r="A12" t="s">
        <v>6149</v>
      </c>
      <c r="B12" t="s">
        <v>111</v>
      </c>
      <c r="C12" t="s">
        <v>82</v>
      </c>
      <c r="D12" t="b">
        <v>1</v>
      </c>
      <c r="E12" t="b">
        <v>1</v>
      </c>
      <c r="F12" t="s">
        <v>771</v>
      </c>
      <c r="G12" t="b">
        <v>1</v>
      </c>
      <c r="H12" t="s">
        <v>71</v>
      </c>
      <c r="I12" t="b">
        <v>0</v>
      </c>
      <c r="J12" t="s">
        <v>70</v>
      </c>
      <c r="K12" t="b">
        <v>0</v>
      </c>
      <c r="L12">
        <v>1</v>
      </c>
      <c r="M12" t="b">
        <v>0</v>
      </c>
      <c r="N12" t="b">
        <v>0</v>
      </c>
      <c r="O12" t="b">
        <v>1</v>
      </c>
      <c r="P12" t="s">
        <v>88</v>
      </c>
      <c r="Q12" t="s">
        <v>35</v>
      </c>
      <c r="R12" t="s">
        <v>548</v>
      </c>
      <c r="S12" t="s">
        <v>6</v>
      </c>
      <c r="T12" t="s">
        <v>34</v>
      </c>
      <c r="U12">
        <v>3542</v>
      </c>
      <c r="V12">
        <v>4</v>
      </c>
    </row>
    <row r="13" spans="1:22" x14ac:dyDescent="0.35">
      <c r="A13" t="s">
        <v>17733</v>
      </c>
      <c r="B13" t="s">
        <v>74</v>
      </c>
      <c r="C13" t="s">
        <v>236</v>
      </c>
      <c r="D13" t="b">
        <v>1</v>
      </c>
      <c r="E13" t="b">
        <v>0</v>
      </c>
      <c r="F13" t="s">
        <v>449</v>
      </c>
      <c r="G13" t="b">
        <v>0</v>
      </c>
      <c r="H13" t="s">
        <v>71</v>
      </c>
      <c r="I13" t="b">
        <v>1</v>
      </c>
      <c r="J13" t="s">
        <v>70</v>
      </c>
      <c r="K13" t="b">
        <v>1</v>
      </c>
      <c r="L13">
        <v>3</v>
      </c>
      <c r="M13" t="b">
        <v>1</v>
      </c>
      <c r="N13" t="b">
        <v>1</v>
      </c>
      <c r="O13" t="b">
        <v>0</v>
      </c>
      <c r="P13" t="s">
        <v>88</v>
      </c>
      <c r="Q13" t="s">
        <v>32</v>
      </c>
      <c r="R13" t="s">
        <v>17732</v>
      </c>
      <c r="S13" t="s">
        <v>6</v>
      </c>
      <c r="T13" t="s">
        <v>31</v>
      </c>
      <c r="U13">
        <v>3439</v>
      </c>
      <c r="V13">
        <v>4</v>
      </c>
    </row>
    <row r="14" spans="1:22" x14ac:dyDescent="0.35">
      <c r="A14" t="s">
        <v>7514</v>
      </c>
      <c r="D14" t="b">
        <v>1</v>
      </c>
      <c r="L14">
        <v>2</v>
      </c>
      <c r="P14" t="s">
        <v>69</v>
      </c>
      <c r="Q14" t="s">
        <v>29</v>
      </c>
      <c r="R14" t="s">
        <v>17731</v>
      </c>
      <c r="S14" t="s">
        <v>6</v>
      </c>
      <c r="T14" t="s">
        <v>28</v>
      </c>
      <c r="U14">
        <v>3285</v>
      </c>
      <c r="V14">
        <v>3</v>
      </c>
    </row>
    <row r="15" spans="1:22" x14ac:dyDescent="0.35">
      <c r="A15" t="s">
        <v>2190</v>
      </c>
      <c r="B15" t="s">
        <v>111</v>
      </c>
      <c r="C15" t="s">
        <v>426</v>
      </c>
      <c r="D15" t="b">
        <v>1</v>
      </c>
      <c r="E15" t="b">
        <v>1</v>
      </c>
      <c r="F15" t="s">
        <v>1052</v>
      </c>
      <c r="G15" t="b">
        <v>1</v>
      </c>
      <c r="H15" t="s">
        <v>71</v>
      </c>
      <c r="I15" t="b">
        <v>0</v>
      </c>
      <c r="J15" t="s">
        <v>70</v>
      </c>
      <c r="K15" t="b">
        <v>1</v>
      </c>
      <c r="L15">
        <v>2</v>
      </c>
      <c r="M15" t="b">
        <v>1</v>
      </c>
      <c r="N15" t="b">
        <v>1</v>
      </c>
      <c r="O15" t="b">
        <v>1</v>
      </c>
      <c r="P15" t="s">
        <v>69</v>
      </c>
      <c r="Q15" t="s">
        <v>26</v>
      </c>
      <c r="R15" t="s">
        <v>17730</v>
      </c>
      <c r="S15" t="s">
        <v>6</v>
      </c>
      <c r="T15" t="s">
        <v>25</v>
      </c>
      <c r="U15">
        <v>3180</v>
      </c>
      <c r="V15">
        <v>4.5</v>
      </c>
    </row>
    <row r="16" spans="1:22" x14ac:dyDescent="0.35">
      <c r="A16" t="s">
        <v>17729</v>
      </c>
      <c r="B16" t="s">
        <v>74</v>
      </c>
      <c r="C16" t="s">
        <v>82</v>
      </c>
      <c r="D16" t="b">
        <v>1</v>
      </c>
      <c r="E16" t="b">
        <v>1</v>
      </c>
      <c r="F16" t="s">
        <v>117</v>
      </c>
      <c r="G16" t="b">
        <v>0</v>
      </c>
      <c r="H16" t="s">
        <v>71</v>
      </c>
      <c r="I16" t="b">
        <v>1</v>
      </c>
      <c r="J16" t="s">
        <v>70</v>
      </c>
      <c r="K16" t="b">
        <v>1</v>
      </c>
      <c r="L16">
        <v>2</v>
      </c>
      <c r="M16" t="b">
        <v>1</v>
      </c>
      <c r="N16" t="b">
        <v>1</v>
      </c>
      <c r="O16" t="b">
        <v>1</v>
      </c>
      <c r="P16" t="s">
        <v>88</v>
      </c>
      <c r="Q16" t="s">
        <v>23</v>
      </c>
      <c r="R16" t="s">
        <v>7418</v>
      </c>
      <c r="S16" t="s">
        <v>6</v>
      </c>
      <c r="T16" t="s">
        <v>22</v>
      </c>
      <c r="U16">
        <v>2963</v>
      </c>
      <c r="V16">
        <v>4</v>
      </c>
    </row>
    <row r="17" spans="1:22" x14ac:dyDescent="0.35">
      <c r="A17" t="s">
        <v>17728</v>
      </c>
      <c r="B17" t="s">
        <v>74</v>
      </c>
      <c r="C17" t="s">
        <v>82</v>
      </c>
      <c r="D17" t="b">
        <v>1</v>
      </c>
      <c r="E17" t="b">
        <v>1</v>
      </c>
      <c r="F17" t="s">
        <v>106</v>
      </c>
      <c r="G17" t="b">
        <v>1</v>
      </c>
      <c r="H17" t="s">
        <v>71</v>
      </c>
      <c r="I17" t="b">
        <v>1</v>
      </c>
      <c r="J17" t="s">
        <v>70</v>
      </c>
      <c r="K17" t="b">
        <v>1</v>
      </c>
      <c r="L17">
        <v>2</v>
      </c>
      <c r="M17" t="b">
        <v>0</v>
      </c>
      <c r="N17" t="b">
        <v>1</v>
      </c>
      <c r="O17" t="b">
        <v>1</v>
      </c>
      <c r="P17" t="s">
        <v>69</v>
      </c>
      <c r="Q17" t="s">
        <v>20</v>
      </c>
      <c r="R17" t="s">
        <v>17727</v>
      </c>
      <c r="S17" t="s">
        <v>6</v>
      </c>
      <c r="T17" t="s">
        <v>19</v>
      </c>
      <c r="U17">
        <v>2912</v>
      </c>
      <c r="V17">
        <v>4</v>
      </c>
    </row>
    <row r="18" spans="1:22" x14ac:dyDescent="0.35">
      <c r="A18" t="s">
        <v>9514</v>
      </c>
      <c r="B18" t="s">
        <v>74</v>
      </c>
      <c r="C18" t="s">
        <v>73</v>
      </c>
      <c r="D18" t="b">
        <v>1</v>
      </c>
      <c r="E18" t="b">
        <v>0</v>
      </c>
      <c r="F18" t="s">
        <v>72</v>
      </c>
      <c r="G18" t="b">
        <v>0</v>
      </c>
      <c r="H18" t="s">
        <v>71</v>
      </c>
      <c r="I18" t="b">
        <v>0</v>
      </c>
      <c r="J18" t="s">
        <v>70</v>
      </c>
      <c r="K18" t="b">
        <v>1</v>
      </c>
      <c r="L18">
        <v>3</v>
      </c>
      <c r="M18" t="b">
        <v>1</v>
      </c>
      <c r="N18" t="b">
        <v>1</v>
      </c>
      <c r="O18" t="b">
        <v>0</v>
      </c>
      <c r="P18" t="s">
        <v>88</v>
      </c>
      <c r="Q18" t="s">
        <v>17</v>
      </c>
      <c r="R18" t="s">
        <v>17726</v>
      </c>
      <c r="S18" t="s">
        <v>6</v>
      </c>
      <c r="T18" t="s">
        <v>16</v>
      </c>
      <c r="U18">
        <v>2909</v>
      </c>
      <c r="V18">
        <v>4</v>
      </c>
    </row>
    <row r="19" spans="1:22" x14ac:dyDescent="0.35">
      <c r="A19" t="s">
        <v>5065</v>
      </c>
      <c r="B19" t="s">
        <v>74</v>
      </c>
      <c r="C19" t="s">
        <v>259</v>
      </c>
      <c r="D19" t="b">
        <v>1</v>
      </c>
      <c r="E19" t="b">
        <v>0</v>
      </c>
      <c r="F19" t="s">
        <v>72</v>
      </c>
      <c r="G19" t="b">
        <v>0</v>
      </c>
      <c r="H19" t="s">
        <v>71</v>
      </c>
      <c r="I19" t="b">
        <v>0</v>
      </c>
      <c r="J19" t="s">
        <v>235</v>
      </c>
      <c r="K19" t="b">
        <v>1</v>
      </c>
      <c r="L19">
        <v>4</v>
      </c>
      <c r="M19" t="b">
        <v>1</v>
      </c>
      <c r="N19" t="b">
        <v>1</v>
      </c>
      <c r="O19" t="b">
        <v>0</v>
      </c>
      <c r="P19" t="s">
        <v>88</v>
      </c>
      <c r="Q19" t="s">
        <v>14</v>
      </c>
      <c r="R19" t="s">
        <v>17725</v>
      </c>
      <c r="S19" t="s">
        <v>6</v>
      </c>
      <c r="T19" t="s">
        <v>13</v>
      </c>
      <c r="U19">
        <v>2698</v>
      </c>
      <c r="V19">
        <v>4</v>
      </c>
    </row>
    <row r="20" spans="1:22" x14ac:dyDescent="0.35">
      <c r="A20" t="s">
        <v>12375</v>
      </c>
      <c r="B20" t="s">
        <v>74</v>
      </c>
      <c r="C20" t="s">
        <v>82</v>
      </c>
      <c r="D20" t="b">
        <v>1</v>
      </c>
      <c r="E20" t="b">
        <v>1</v>
      </c>
      <c r="F20" t="s">
        <v>106</v>
      </c>
      <c r="G20" t="b">
        <v>1</v>
      </c>
      <c r="H20" t="s">
        <v>71</v>
      </c>
      <c r="I20" t="b">
        <v>0</v>
      </c>
      <c r="J20" t="s">
        <v>70</v>
      </c>
      <c r="K20" t="b">
        <v>1</v>
      </c>
      <c r="L20">
        <v>2</v>
      </c>
      <c r="M20" t="b">
        <v>1</v>
      </c>
      <c r="N20" t="b">
        <v>1</v>
      </c>
      <c r="O20" t="b">
        <v>1</v>
      </c>
      <c r="P20" t="s">
        <v>69</v>
      </c>
      <c r="Q20" t="s">
        <v>11</v>
      </c>
      <c r="R20" t="s">
        <v>17724</v>
      </c>
      <c r="S20" t="s">
        <v>6</v>
      </c>
      <c r="T20" t="s">
        <v>10</v>
      </c>
      <c r="U20">
        <v>2629</v>
      </c>
      <c r="V20">
        <v>4</v>
      </c>
    </row>
    <row r="21" spans="1:22" x14ac:dyDescent="0.35">
      <c r="A21" t="s">
        <v>17723</v>
      </c>
      <c r="B21" t="s">
        <v>74</v>
      </c>
      <c r="C21" t="s">
        <v>82</v>
      </c>
      <c r="D21" t="b">
        <v>1</v>
      </c>
      <c r="E21" t="b">
        <v>1</v>
      </c>
      <c r="F21" t="s">
        <v>5553</v>
      </c>
      <c r="G21" t="b">
        <v>1</v>
      </c>
      <c r="H21" t="s">
        <v>71</v>
      </c>
      <c r="I21" t="b">
        <v>0</v>
      </c>
      <c r="J21" t="s">
        <v>70</v>
      </c>
      <c r="K21" t="b">
        <v>1</v>
      </c>
      <c r="L21">
        <v>2</v>
      </c>
      <c r="M21" t="b">
        <v>0</v>
      </c>
      <c r="N21" t="b">
        <v>1</v>
      </c>
      <c r="O21" t="b">
        <v>1</v>
      </c>
      <c r="P21" t="s">
        <v>69</v>
      </c>
      <c r="Q21" t="s">
        <v>8</v>
      </c>
      <c r="R21" t="s">
        <v>17722</v>
      </c>
      <c r="S21" t="s">
        <v>6</v>
      </c>
      <c r="T21" t="s">
        <v>7</v>
      </c>
      <c r="U21">
        <v>2518</v>
      </c>
      <c r="V21">
        <v>4</v>
      </c>
    </row>
    <row r="22" spans="1:22" x14ac:dyDescent="0.35">
      <c r="A22" t="s">
        <v>17721</v>
      </c>
      <c r="B22" t="s">
        <v>111</v>
      </c>
      <c r="C22" t="s">
        <v>82</v>
      </c>
      <c r="D22" t="b">
        <v>1</v>
      </c>
      <c r="E22" t="b">
        <v>1</v>
      </c>
      <c r="F22" t="s">
        <v>771</v>
      </c>
      <c r="G22" t="b">
        <v>0</v>
      </c>
      <c r="H22" t="s">
        <v>71</v>
      </c>
      <c r="I22" t="b">
        <v>0</v>
      </c>
      <c r="J22" t="s">
        <v>70</v>
      </c>
      <c r="K22" t="b">
        <v>1</v>
      </c>
      <c r="L22">
        <v>2</v>
      </c>
      <c r="M22" t="b">
        <v>0</v>
      </c>
      <c r="N22" t="b">
        <v>1</v>
      </c>
      <c r="O22" t="b">
        <v>1</v>
      </c>
      <c r="P22" t="s">
        <v>88</v>
      </c>
      <c r="Q22" t="s">
        <v>17720</v>
      </c>
      <c r="R22" t="s">
        <v>17719</v>
      </c>
      <c r="S22" t="s">
        <v>6</v>
      </c>
      <c r="T22" t="s">
        <v>17718</v>
      </c>
      <c r="U22">
        <v>2445</v>
      </c>
      <c r="V22">
        <v>3.5</v>
      </c>
    </row>
    <row r="23" spans="1:22" x14ac:dyDescent="0.35">
      <c r="A23" t="s">
        <v>17717</v>
      </c>
      <c r="B23" t="s">
        <v>74</v>
      </c>
      <c r="C23" t="s">
        <v>82</v>
      </c>
      <c r="D23" t="b">
        <v>1</v>
      </c>
      <c r="E23" t="b">
        <v>1</v>
      </c>
      <c r="F23" t="s">
        <v>106</v>
      </c>
      <c r="G23" t="b">
        <v>1</v>
      </c>
      <c r="H23" t="s">
        <v>71</v>
      </c>
      <c r="I23" t="b">
        <v>1</v>
      </c>
      <c r="J23" t="s">
        <v>70</v>
      </c>
      <c r="K23" t="b">
        <v>1</v>
      </c>
      <c r="L23">
        <v>2</v>
      </c>
      <c r="M23" t="b">
        <v>1</v>
      </c>
      <c r="N23" t="b">
        <v>1</v>
      </c>
      <c r="O23" t="b">
        <v>1</v>
      </c>
      <c r="P23" t="s">
        <v>88</v>
      </c>
      <c r="Q23" t="s">
        <v>17716</v>
      </c>
      <c r="R23" t="s">
        <v>17715</v>
      </c>
      <c r="S23" t="s">
        <v>6</v>
      </c>
      <c r="T23" t="s">
        <v>17714</v>
      </c>
      <c r="U23">
        <v>2412</v>
      </c>
      <c r="V23">
        <v>3.5</v>
      </c>
    </row>
    <row r="24" spans="1:22" x14ac:dyDescent="0.35">
      <c r="A24" t="s">
        <v>14683</v>
      </c>
      <c r="B24" t="s">
        <v>74</v>
      </c>
      <c r="C24" t="s">
        <v>82</v>
      </c>
      <c r="D24" t="b">
        <v>1</v>
      </c>
      <c r="E24" t="b">
        <v>1</v>
      </c>
      <c r="F24" t="s">
        <v>106</v>
      </c>
      <c r="G24" t="b">
        <v>1</v>
      </c>
      <c r="H24" t="s">
        <v>71</v>
      </c>
      <c r="I24" t="b">
        <v>0</v>
      </c>
      <c r="J24" t="s">
        <v>70</v>
      </c>
      <c r="K24" t="b">
        <v>1</v>
      </c>
      <c r="L24">
        <v>2</v>
      </c>
      <c r="M24" t="b">
        <v>1</v>
      </c>
      <c r="N24" t="b">
        <v>1</v>
      </c>
      <c r="O24" t="b">
        <v>1</v>
      </c>
      <c r="P24" t="s">
        <v>88</v>
      </c>
      <c r="Q24" t="s">
        <v>17713</v>
      </c>
      <c r="R24" t="s">
        <v>17712</v>
      </c>
      <c r="S24" t="s">
        <v>6</v>
      </c>
      <c r="T24" t="s">
        <v>17711</v>
      </c>
      <c r="U24">
        <v>2396</v>
      </c>
      <c r="V24">
        <v>4</v>
      </c>
    </row>
    <row r="25" spans="1:22" x14ac:dyDescent="0.35">
      <c r="A25" t="s">
        <v>9219</v>
      </c>
      <c r="B25" t="s">
        <v>111</v>
      </c>
      <c r="C25" t="s">
        <v>82</v>
      </c>
      <c r="D25" t="b">
        <v>1</v>
      </c>
      <c r="E25" t="b">
        <v>1</v>
      </c>
      <c r="F25" t="s">
        <v>771</v>
      </c>
      <c r="G25" t="b">
        <v>1</v>
      </c>
      <c r="H25" t="s">
        <v>71</v>
      </c>
      <c r="I25" t="b">
        <v>1</v>
      </c>
      <c r="J25" t="s">
        <v>70</v>
      </c>
      <c r="K25" t="b">
        <v>1</v>
      </c>
      <c r="L25">
        <v>2</v>
      </c>
      <c r="M25" t="b">
        <v>0</v>
      </c>
      <c r="N25" t="b">
        <v>0</v>
      </c>
      <c r="O25" t="b">
        <v>1</v>
      </c>
      <c r="P25" t="s">
        <v>88</v>
      </c>
      <c r="Q25" t="s">
        <v>17710</v>
      </c>
      <c r="R25" t="s">
        <v>17709</v>
      </c>
      <c r="S25" t="s">
        <v>6</v>
      </c>
      <c r="T25" t="s">
        <v>11381</v>
      </c>
      <c r="U25">
        <v>2385</v>
      </c>
      <c r="V25">
        <v>4</v>
      </c>
    </row>
    <row r="26" spans="1:22" x14ac:dyDescent="0.35">
      <c r="A26" t="s">
        <v>4286</v>
      </c>
      <c r="B26" t="s">
        <v>74</v>
      </c>
      <c r="C26" t="s">
        <v>82</v>
      </c>
      <c r="D26" t="b">
        <v>1</v>
      </c>
      <c r="E26" t="b">
        <v>1</v>
      </c>
      <c r="F26" t="s">
        <v>319</v>
      </c>
      <c r="G26" t="b">
        <v>1</v>
      </c>
      <c r="H26" t="s">
        <v>71</v>
      </c>
      <c r="I26" t="b">
        <v>0</v>
      </c>
      <c r="J26" t="s">
        <v>70</v>
      </c>
      <c r="K26" t="b">
        <v>1</v>
      </c>
      <c r="L26">
        <v>2</v>
      </c>
      <c r="M26" t="b">
        <v>1</v>
      </c>
      <c r="N26" t="b">
        <v>1</v>
      </c>
      <c r="O26" t="b">
        <v>1</v>
      </c>
      <c r="P26" t="s">
        <v>69</v>
      </c>
      <c r="Q26" t="s">
        <v>17708</v>
      </c>
      <c r="R26" t="s">
        <v>17707</v>
      </c>
      <c r="S26" t="s">
        <v>6</v>
      </c>
      <c r="T26" t="s">
        <v>17313</v>
      </c>
      <c r="U26">
        <v>2358</v>
      </c>
      <c r="V26">
        <v>4</v>
      </c>
    </row>
    <row r="27" spans="1:22" x14ac:dyDescent="0.35">
      <c r="A27" t="s">
        <v>17706</v>
      </c>
      <c r="B27" t="s">
        <v>74</v>
      </c>
      <c r="C27" t="s">
        <v>82</v>
      </c>
      <c r="D27" t="b">
        <v>1</v>
      </c>
      <c r="E27" t="b">
        <v>1</v>
      </c>
      <c r="F27" t="s">
        <v>117</v>
      </c>
      <c r="G27" t="b">
        <v>1</v>
      </c>
      <c r="H27" t="s">
        <v>71</v>
      </c>
      <c r="I27" t="b">
        <v>1</v>
      </c>
      <c r="J27" t="s">
        <v>70</v>
      </c>
      <c r="K27" t="b">
        <v>1</v>
      </c>
      <c r="L27">
        <v>2</v>
      </c>
      <c r="M27" t="b">
        <v>0</v>
      </c>
      <c r="N27" t="b">
        <v>1</v>
      </c>
      <c r="O27" t="b">
        <v>1</v>
      </c>
      <c r="P27" t="s">
        <v>69</v>
      </c>
      <c r="Q27" t="s">
        <v>17705</v>
      </c>
      <c r="R27" t="s">
        <v>17704</v>
      </c>
      <c r="S27" t="s">
        <v>6</v>
      </c>
      <c r="T27" t="s">
        <v>17703</v>
      </c>
      <c r="U27">
        <v>2345</v>
      </c>
      <c r="V27">
        <v>4.5</v>
      </c>
    </row>
    <row r="28" spans="1:22" x14ac:dyDescent="0.35">
      <c r="A28" t="s">
        <v>9514</v>
      </c>
      <c r="B28" t="s">
        <v>74</v>
      </c>
      <c r="C28" t="s">
        <v>73</v>
      </c>
      <c r="D28" t="b">
        <v>1</v>
      </c>
      <c r="G28" t="b">
        <v>1</v>
      </c>
      <c r="H28" t="s">
        <v>71</v>
      </c>
      <c r="I28" t="b">
        <v>0</v>
      </c>
      <c r="K28" t="b">
        <v>1</v>
      </c>
      <c r="L28">
        <v>3</v>
      </c>
      <c r="M28" t="b">
        <v>1</v>
      </c>
      <c r="P28" t="s">
        <v>88</v>
      </c>
      <c r="Q28" t="s">
        <v>17702</v>
      </c>
      <c r="R28" t="s">
        <v>17701</v>
      </c>
      <c r="S28" t="s">
        <v>6</v>
      </c>
      <c r="T28" t="s">
        <v>17700</v>
      </c>
      <c r="U28">
        <v>2279</v>
      </c>
      <c r="V28">
        <v>3.5</v>
      </c>
    </row>
    <row r="29" spans="1:22" x14ac:dyDescent="0.35">
      <c r="A29" t="s">
        <v>8914</v>
      </c>
      <c r="B29" t="s">
        <v>90</v>
      </c>
      <c r="C29" t="s">
        <v>82</v>
      </c>
      <c r="D29" t="b">
        <v>1</v>
      </c>
      <c r="E29" t="b">
        <v>1</v>
      </c>
      <c r="F29" t="s">
        <v>771</v>
      </c>
      <c r="G29" t="b">
        <v>0</v>
      </c>
      <c r="H29" t="s">
        <v>80</v>
      </c>
      <c r="I29" t="b">
        <v>0</v>
      </c>
      <c r="J29" t="s">
        <v>70</v>
      </c>
      <c r="K29" t="b">
        <v>1</v>
      </c>
      <c r="L29">
        <v>1</v>
      </c>
      <c r="M29" t="b">
        <v>0</v>
      </c>
      <c r="N29" t="b">
        <v>0</v>
      </c>
      <c r="O29" t="b">
        <v>1</v>
      </c>
      <c r="P29" t="s">
        <v>88</v>
      </c>
      <c r="Q29" t="s">
        <v>17699</v>
      </c>
      <c r="R29" t="s">
        <v>17698</v>
      </c>
      <c r="S29" t="s">
        <v>6</v>
      </c>
      <c r="T29" t="s">
        <v>11720</v>
      </c>
      <c r="U29">
        <v>2185</v>
      </c>
      <c r="V29">
        <v>4</v>
      </c>
    </row>
    <row r="30" spans="1:22" x14ac:dyDescent="0.35">
      <c r="A30" t="s">
        <v>17697</v>
      </c>
      <c r="B30" t="s">
        <v>90</v>
      </c>
      <c r="C30" t="s">
        <v>82</v>
      </c>
      <c r="D30" t="b">
        <v>1</v>
      </c>
      <c r="E30" t="b">
        <v>1</v>
      </c>
      <c r="F30" t="s">
        <v>106</v>
      </c>
      <c r="G30" t="b">
        <v>1</v>
      </c>
      <c r="H30" t="s">
        <v>71</v>
      </c>
      <c r="I30" t="b">
        <v>1</v>
      </c>
      <c r="J30" t="s">
        <v>70</v>
      </c>
      <c r="K30" t="b">
        <v>1</v>
      </c>
      <c r="L30">
        <v>2</v>
      </c>
      <c r="M30" t="b">
        <v>0</v>
      </c>
      <c r="N30" t="b">
        <v>0</v>
      </c>
      <c r="O30" t="b">
        <v>1</v>
      </c>
      <c r="P30" t="s">
        <v>88</v>
      </c>
      <c r="Q30" t="s">
        <v>17696</v>
      </c>
      <c r="R30" t="s">
        <v>17695</v>
      </c>
      <c r="S30" t="s">
        <v>6</v>
      </c>
      <c r="T30" t="s">
        <v>17694</v>
      </c>
      <c r="U30">
        <v>2177</v>
      </c>
      <c r="V30">
        <v>4.5</v>
      </c>
    </row>
    <row r="31" spans="1:22" x14ac:dyDescent="0.35">
      <c r="A31" t="s">
        <v>17693</v>
      </c>
      <c r="B31" t="s">
        <v>111</v>
      </c>
      <c r="C31" t="s">
        <v>82</v>
      </c>
      <c r="D31" t="b">
        <v>1</v>
      </c>
      <c r="E31" t="b">
        <v>1</v>
      </c>
      <c r="F31" t="s">
        <v>106</v>
      </c>
      <c r="G31" t="b">
        <v>0</v>
      </c>
      <c r="H31" t="s">
        <v>71</v>
      </c>
      <c r="I31" t="b">
        <v>0</v>
      </c>
      <c r="J31" t="s">
        <v>70</v>
      </c>
      <c r="K31" t="b">
        <v>0</v>
      </c>
      <c r="L31">
        <v>1</v>
      </c>
      <c r="M31" t="b">
        <v>0</v>
      </c>
      <c r="N31" t="b">
        <v>1</v>
      </c>
      <c r="O31" t="b">
        <v>1</v>
      </c>
      <c r="P31" t="s">
        <v>88</v>
      </c>
      <c r="Q31" t="s">
        <v>17692</v>
      </c>
      <c r="R31" t="s">
        <v>17691</v>
      </c>
      <c r="S31" t="s">
        <v>6</v>
      </c>
      <c r="T31" t="s">
        <v>17690</v>
      </c>
      <c r="U31">
        <v>2151</v>
      </c>
      <c r="V31">
        <v>4</v>
      </c>
    </row>
    <row r="32" spans="1:22" x14ac:dyDescent="0.35">
      <c r="A32" t="s">
        <v>17689</v>
      </c>
      <c r="B32" t="s">
        <v>74</v>
      </c>
      <c r="C32" t="s">
        <v>73</v>
      </c>
      <c r="D32" t="b">
        <v>1</v>
      </c>
      <c r="E32" t="b">
        <v>0</v>
      </c>
      <c r="F32" t="s">
        <v>72</v>
      </c>
      <c r="G32" t="b">
        <v>1</v>
      </c>
      <c r="H32" t="s">
        <v>71</v>
      </c>
      <c r="I32" t="b">
        <v>0</v>
      </c>
      <c r="J32" t="s">
        <v>235</v>
      </c>
      <c r="K32" t="b">
        <v>1</v>
      </c>
      <c r="L32">
        <v>3</v>
      </c>
      <c r="M32" t="b">
        <v>1</v>
      </c>
      <c r="N32" t="b">
        <v>1</v>
      </c>
      <c r="O32" t="b">
        <v>0</v>
      </c>
      <c r="P32" t="s">
        <v>69</v>
      </c>
      <c r="Q32" t="s">
        <v>17688</v>
      </c>
      <c r="R32" t="s">
        <v>628</v>
      </c>
      <c r="S32" t="s">
        <v>6</v>
      </c>
      <c r="T32" t="s">
        <v>17687</v>
      </c>
      <c r="U32">
        <v>2123</v>
      </c>
      <c r="V32">
        <v>3.5</v>
      </c>
    </row>
    <row r="33" spans="1:22" x14ac:dyDescent="0.35">
      <c r="A33" t="s">
        <v>17686</v>
      </c>
      <c r="B33" t="s">
        <v>74</v>
      </c>
      <c r="C33" t="s">
        <v>73</v>
      </c>
      <c r="D33" t="b">
        <v>1</v>
      </c>
      <c r="E33" t="b">
        <v>0</v>
      </c>
      <c r="G33" t="b">
        <v>0</v>
      </c>
      <c r="H33" t="s">
        <v>554</v>
      </c>
      <c r="I33" t="b">
        <v>0</v>
      </c>
      <c r="K33" t="b">
        <v>1</v>
      </c>
      <c r="L33">
        <v>3</v>
      </c>
      <c r="Q33" t="s">
        <v>17685</v>
      </c>
      <c r="R33" t="s">
        <v>17684</v>
      </c>
      <c r="S33" t="s">
        <v>6</v>
      </c>
      <c r="T33" t="s">
        <v>17683</v>
      </c>
      <c r="U33">
        <v>2071</v>
      </c>
      <c r="V33">
        <v>3</v>
      </c>
    </row>
    <row r="34" spans="1:22" x14ac:dyDescent="0.35">
      <c r="A34" t="s">
        <v>5065</v>
      </c>
      <c r="B34" t="s">
        <v>111</v>
      </c>
      <c r="C34" t="s">
        <v>82</v>
      </c>
      <c r="D34" t="b">
        <v>1</v>
      </c>
      <c r="E34" t="b">
        <v>1</v>
      </c>
      <c r="F34" t="s">
        <v>89</v>
      </c>
      <c r="G34" t="b">
        <v>0</v>
      </c>
      <c r="H34" t="s">
        <v>71</v>
      </c>
      <c r="I34" t="b">
        <v>0</v>
      </c>
      <c r="J34" t="s">
        <v>70</v>
      </c>
      <c r="K34" t="b">
        <v>1</v>
      </c>
      <c r="L34">
        <v>2</v>
      </c>
      <c r="M34" t="b">
        <v>0</v>
      </c>
      <c r="N34" t="b">
        <v>1</v>
      </c>
      <c r="O34" t="b">
        <v>0</v>
      </c>
      <c r="P34" t="s">
        <v>88</v>
      </c>
      <c r="Q34" t="s">
        <v>17682</v>
      </c>
      <c r="R34" t="s">
        <v>17681</v>
      </c>
      <c r="S34" t="s">
        <v>6</v>
      </c>
      <c r="T34" t="s">
        <v>17680</v>
      </c>
      <c r="U34">
        <v>2012</v>
      </c>
      <c r="V34">
        <v>3</v>
      </c>
    </row>
    <row r="35" spans="1:22" x14ac:dyDescent="0.35">
      <c r="A35" t="s">
        <v>7514</v>
      </c>
      <c r="B35" t="s">
        <v>74</v>
      </c>
      <c r="C35" t="s">
        <v>1470</v>
      </c>
      <c r="D35" t="b">
        <v>1</v>
      </c>
      <c r="E35" t="b">
        <v>0</v>
      </c>
      <c r="F35" t="s">
        <v>72</v>
      </c>
      <c r="G35" t="b">
        <v>1</v>
      </c>
      <c r="H35" t="s">
        <v>71</v>
      </c>
      <c r="I35" t="b">
        <v>0</v>
      </c>
      <c r="J35" t="s">
        <v>235</v>
      </c>
      <c r="K35" t="b">
        <v>1</v>
      </c>
      <c r="L35">
        <v>4</v>
      </c>
      <c r="M35" t="b">
        <v>1</v>
      </c>
      <c r="N35" t="b">
        <v>1</v>
      </c>
      <c r="O35" t="b">
        <v>1</v>
      </c>
      <c r="P35" t="s">
        <v>69</v>
      </c>
      <c r="Q35" t="s">
        <v>17679</v>
      </c>
      <c r="R35" t="s">
        <v>17678</v>
      </c>
      <c r="S35" t="s">
        <v>6</v>
      </c>
      <c r="T35" t="s">
        <v>17677</v>
      </c>
      <c r="U35">
        <v>2005</v>
      </c>
      <c r="V35">
        <v>4</v>
      </c>
    </row>
    <row r="36" spans="1:22" x14ac:dyDescent="0.35">
      <c r="A36" t="s">
        <v>3001</v>
      </c>
      <c r="B36" t="s">
        <v>111</v>
      </c>
      <c r="C36" t="s">
        <v>82</v>
      </c>
      <c r="D36" t="b">
        <v>1</v>
      </c>
      <c r="E36" t="b">
        <v>0</v>
      </c>
      <c r="F36" t="s">
        <v>771</v>
      </c>
      <c r="G36" t="b">
        <v>0</v>
      </c>
      <c r="H36" t="s">
        <v>71</v>
      </c>
      <c r="I36" t="b">
        <v>0</v>
      </c>
      <c r="J36" t="s">
        <v>70</v>
      </c>
      <c r="K36" t="b">
        <v>0</v>
      </c>
      <c r="L36">
        <v>2</v>
      </c>
      <c r="M36" t="b">
        <v>0</v>
      </c>
      <c r="N36" t="b">
        <v>1</v>
      </c>
      <c r="O36" t="b">
        <v>1</v>
      </c>
      <c r="P36" t="s">
        <v>88</v>
      </c>
      <c r="Q36" t="s">
        <v>17676</v>
      </c>
      <c r="R36" t="s">
        <v>17675</v>
      </c>
      <c r="S36" t="s">
        <v>6</v>
      </c>
      <c r="T36" t="s">
        <v>7251</v>
      </c>
      <c r="U36">
        <v>1974</v>
      </c>
      <c r="V36">
        <v>4.5</v>
      </c>
    </row>
    <row r="37" spans="1:22" x14ac:dyDescent="0.35">
      <c r="A37" t="s">
        <v>16473</v>
      </c>
      <c r="B37" t="s">
        <v>74</v>
      </c>
      <c r="C37" t="s">
        <v>73</v>
      </c>
      <c r="D37" t="b">
        <v>1</v>
      </c>
      <c r="E37" t="b">
        <v>0</v>
      </c>
      <c r="F37" t="s">
        <v>72</v>
      </c>
      <c r="G37" t="b">
        <v>1</v>
      </c>
      <c r="H37" t="s">
        <v>71</v>
      </c>
      <c r="I37" t="b">
        <v>0</v>
      </c>
      <c r="J37" t="s">
        <v>70</v>
      </c>
      <c r="K37" t="b">
        <v>1</v>
      </c>
      <c r="L37">
        <v>3</v>
      </c>
      <c r="M37" t="b">
        <v>1</v>
      </c>
      <c r="N37" t="b">
        <v>1</v>
      </c>
      <c r="O37" t="b">
        <v>1</v>
      </c>
      <c r="P37" t="s">
        <v>88</v>
      </c>
      <c r="Q37" t="s">
        <v>17674</v>
      </c>
      <c r="R37" t="s">
        <v>17673</v>
      </c>
      <c r="S37" t="s">
        <v>6</v>
      </c>
      <c r="T37" t="s">
        <v>17672</v>
      </c>
      <c r="U37">
        <v>1973</v>
      </c>
      <c r="V37">
        <v>4</v>
      </c>
    </row>
    <row r="38" spans="1:22" x14ac:dyDescent="0.35">
      <c r="A38" t="s">
        <v>17671</v>
      </c>
      <c r="B38" t="s">
        <v>111</v>
      </c>
      <c r="C38" t="s">
        <v>82</v>
      </c>
      <c r="D38" t="b">
        <v>1</v>
      </c>
      <c r="E38" t="b">
        <v>1</v>
      </c>
      <c r="F38" t="s">
        <v>720</v>
      </c>
      <c r="G38" t="b">
        <v>1</v>
      </c>
      <c r="H38" t="s">
        <v>71</v>
      </c>
      <c r="I38" t="b">
        <v>0</v>
      </c>
      <c r="J38" t="s">
        <v>70</v>
      </c>
      <c r="K38" t="b">
        <v>1</v>
      </c>
      <c r="L38">
        <v>2</v>
      </c>
      <c r="M38" t="b">
        <v>1</v>
      </c>
      <c r="N38" t="b">
        <v>1</v>
      </c>
      <c r="O38" t="b">
        <v>0</v>
      </c>
      <c r="P38" t="s">
        <v>88</v>
      </c>
      <c r="Q38" t="s">
        <v>17670</v>
      </c>
      <c r="R38" t="s">
        <v>17669</v>
      </c>
      <c r="S38" t="s">
        <v>189</v>
      </c>
      <c r="T38" t="s">
        <v>17668</v>
      </c>
      <c r="U38">
        <v>1924</v>
      </c>
      <c r="V38">
        <v>4</v>
      </c>
    </row>
    <row r="39" spans="1:22" x14ac:dyDescent="0.35">
      <c r="A39" t="s">
        <v>17667</v>
      </c>
      <c r="B39" t="s">
        <v>111</v>
      </c>
      <c r="C39" t="s">
        <v>138</v>
      </c>
      <c r="D39" t="b">
        <v>1</v>
      </c>
      <c r="E39" t="b">
        <v>1</v>
      </c>
      <c r="F39" t="s">
        <v>72</v>
      </c>
      <c r="G39" t="b">
        <v>0</v>
      </c>
      <c r="H39" t="s">
        <v>71</v>
      </c>
      <c r="I39" t="b">
        <v>1</v>
      </c>
      <c r="J39" t="s">
        <v>70</v>
      </c>
      <c r="K39" t="b">
        <v>0</v>
      </c>
      <c r="L39">
        <v>2</v>
      </c>
      <c r="M39" t="b">
        <v>0</v>
      </c>
      <c r="N39" t="b">
        <v>1</v>
      </c>
      <c r="O39" t="b">
        <v>1</v>
      </c>
      <c r="P39" t="s">
        <v>88</v>
      </c>
      <c r="Q39" t="s">
        <v>17666</v>
      </c>
      <c r="R39" t="s">
        <v>17665</v>
      </c>
      <c r="S39" t="s">
        <v>85</v>
      </c>
      <c r="T39" t="s">
        <v>15184</v>
      </c>
      <c r="U39">
        <v>1899</v>
      </c>
      <c r="V39">
        <v>4</v>
      </c>
    </row>
    <row r="40" spans="1:22" x14ac:dyDescent="0.35">
      <c r="A40" t="s">
        <v>4286</v>
      </c>
      <c r="B40" t="s">
        <v>74</v>
      </c>
      <c r="C40" t="s">
        <v>82</v>
      </c>
      <c r="D40" t="b">
        <v>1</v>
      </c>
      <c r="E40" t="b">
        <v>0</v>
      </c>
      <c r="F40" t="s">
        <v>720</v>
      </c>
      <c r="G40" t="b">
        <v>1</v>
      </c>
      <c r="H40" t="s">
        <v>71</v>
      </c>
      <c r="I40" t="b">
        <v>0</v>
      </c>
      <c r="J40" t="s">
        <v>70</v>
      </c>
      <c r="K40" t="b">
        <v>1</v>
      </c>
      <c r="L40">
        <v>2</v>
      </c>
      <c r="M40" t="b">
        <v>1</v>
      </c>
      <c r="N40" t="b">
        <v>1</v>
      </c>
      <c r="O40" t="b">
        <v>1</v>
      </c>
      <c r="P40" t="s">
        <v>69</v>
      </c>
      <c r="Q40" t="s">
        <v>17664</v>
      </c>
      <c r="R40" t="s">
        <v>5662</v>
      </c>
      <c r="S40" t="s">
        <v>6</v>
      </c>
      <c r="T40" t="s">
        <v>17663</v>
      </c>
      <c r="U40">
        <v>1884</v>
      </c>
      <c r="V40">
        <v>4.5</v>
      </c>
    </row>
    <row r="41" spans="1:22" x14ac:dyDescent="0.35">
      <c r="A41" t="s">
        <v>17662</v>
      </c>
      <c r="B41" t="s">
        <v>74</v>
      </c>
      <c r="C41" t="s">
        <v>82</v>
      </c>
      <c r="D41" t="b">
        <v>1</v>
      </c>
      <c r="E41" t="b">
        <v>0</v>
      </c>
      <c r="F41" t="s">
        <v>106</v>
      </c>
      <c r="G41" t="b">
        <v>1</v>
      </c>
      <c r="H41" t="s">
        <v>80</v>
      </c>
      <c r="I41" t="b">
        <v>1</v>
      </c>
      <c r="J41" t="s">
        <v>70</v>
      </c>
      <c r="K41" t="b">
        <v>1</v>
      </c>
      <c r="L41">
        <v>2</v>
      </c>
      <c r="M41" t="b">
        <v>0</v>
      </c>
      <c r="N41" t="b">
        <v>1</v>
      </c>
      <c r="O41" t="b">
        <v>1</v>
      </c>
      <c r="P41" t="s">
        <v>69</v>
      </c>
      <c r="Q41" t="s">
        <v>17661</v>
      </c>
      <c r="R41" t="s">
        <v>17660</v>
      </c>
      <c r="S41" t="s">
        <v>239</v>
      </c>
      <c r="T41" t="s">
        <v>17659</v>
      </c>
      <c r="U41">
        <v>1871</v>
      </c>
      <c r="V41">
        <v>4.5</v>
      </c>
    </row>
    <row r="42" spans="1:22" x14ac:dyDescent="0.35">
      <c r="A42" t="s">
        <v>17658</v>
      </c>
      <c r="B42" t="s">
        <v>74</v>
      </c>
      <c r="C42" t="s">
        <v>236</v>
      </c>
      <c r="D42" t="b">
        <v>1</v>
      </c>
      <c r="E42" t="b">
        <v>0</v>
      </c>
      <c r="F42" t="s">
        <v>72</v>
      </c>
      <c r="G42" t="b">
        <v>1</v>
      </c>
      <c r="H42" t="s">
        <v>71</v>
      </c>
      <c r="I42" t="b">
        <v>1</v>
      </c>
      <c r="J42" t="s">
        <v>70</v>
      </c>
      <c r="K42" t="b">
        <v>1</v>
      </c>
      <c r="L42">
        <v>3</v>
      </c>
      <c r="M42" t="b">
        <v>1</v>
      </c>
      <c r="N42" t="b">
        <v>1</v>
      </c>
      <c r="O42" t="b">
        <v>1</v>
      </c>
      <c r="P42" t="s">
        <v>88</v>
      </c>
      <c r="Q42" t="s">
        <v>17657</v>
      </c>
      <c r="R42" t="s">
        <v>17656</v>
      </c>
      <c r="S42" t="s">
        <v>6</v>
      </c>
      <c r="T42" t="s">
        <v>17655</v>
      </c>
      <c r="U42">
        <v>1869</v>
      </c>
      <c r="V42">
        <v>4.5</v>
      </c>
    </row>
    <row r="43" spans="1:22" x14ac:dyDescent="0.35">
      <c r="A43" t="s">
        <v>15618</v>
      </c>
      <c r="B43" t="s">
        <v>74</v>
      </c>
      <c r="C43" t="s">
        <v>82</v>
      </c>
      <c r="D43" t="b">
        <v>1</v>
      </c>
      <c r="E43" t="b">
        <v>0</v>
      </c>
      <c r="F43" t="s">
        <v>72</v>
      </c>
      <c r="G43" t="b">
        <v>1</v>
      </c>
      <c r="H43" t="s">
        <v>71</v>
      </c>
      <c r="I43" t="b">
        <v>0</v>
      </c>
      <c r="J43" t="s">
        <v>70</v>
      </c>
      <c r="K43" t="b">
        <v>1</v>
      </c>
      <c r="L43">
        <v>1</v>
      </c>
      <c r="M43" t="b">
        <v>0</v>
      </c>
      <c r="N43" t="b">
        <v>1</v>
      </c>
      <c r="O43" t="b">
        <v>0</v>
      </c>
      <c r="P43" t="s">
        <v>69</v>
      </c>
      <c r="Q43" t="s">
        <v>17654</v>
      </c>
      <c r="R43" t="s">
        <v>17653</v>
      </c>
      <c r="S43" t="s">
        <v>6</v>
      </c>
      <c r="T43" t="s">
        <v>17652</v>
      </c>
      <c r="U43">
        <v>1854</v>
      </c>
      <c r="V43">
        <v>4</v>
      </c>
    </row>
    <row r="44" spans="1:22" x14ac:dyDescent="0.35">
      <c r="A44" t="s">
        <v>17651</v>
      </c>
      <c r="B44" t="s">
        <v>74</v>
      </c>
      <c r="C44" t="s">
        <v>82</v>
      </c>
      <c r="D44" t="b">
        <v>1</v>
      </c>
      <c r="E44" t="b">
        <v>1</v>
      </c>
      <c r="F44" t="s">
        <v>720</v>
      </c>
      <c r="G44" t="b">
        <v>0</v>
      </c>
      <c r="H44" t="s">
        <v>71</v>
      </c>
      <c r="I44" t="b">
        <v>0</v>
      </c>
      <c r="J44" t="s">
        <v>70</v>
      </c>
      <c r="K44" t="b">
        <v>1</v>
      </c>
      <c r="L44">
        <v>3</v>
      </c>
      <c r="M44" t="b">
        <v>0</v>
      </c>
      <c r="N44" t="b">
        <v>1</v>
      </c>
      <c r="O44" t="b">
        <v>0</v>
      </c>
      <c r="P44" t="s">
        <v>69</v>
      </c>
      <c r="Q44" t="s">
        <v>17650</v>
      </c>
      <c r="R44" t="s">
        <v>2458</v>
      </c>
      <c r="S44" t="s">
        <v>6</v>
      </c>
      <c r="T44" t="s">
        <v>17649</v>
      </c>
      <c r="U44">
        <v>1834</v>
      </c>
      <c r="V44">
        <v>3</v>
      </c>
    </row>
    <row r="45" spans="1:22" x14ac:dyDescent="0.35">
      <c r="A45" t="s">
        <v>17648</v>
      </c>
      <c r="B45" t="s">
        <v>90</v>
      </c>
      <c r="C45" t="s">
        <v>360</v>
      </c>
      <c r="D45" t="b">
        <v>1</v>
      </c>
      <c r="E45" t="b">
        <v>1</v>
      </c>
      <c r="F45" t="s">
        <v>474</v>
      </c>
      <c r="G45" t="b">
        <v>0</v>
      </c>
      <c r="H45" t="s">
        <v>71</v>
      </c>
      <c r="I45" t="b">
        <v>1</v>
      </c>
      <c r="J45" t="s">
        <v>70</v>
      </c>
      <c r="K45" t="b">
        <v>1</v>
      </c>
      <c r="L45">
        <v>2</v>
      </c>
      <c r="M45" t="b">
        <v>0</v>
      </c>
      <c r="N45" t="b">
        <v>1</v>
      </c>
      <c r="O45" t="b">
        <v>1</v>
      </c>
      <c r="P45" t="s">
        <v>88</v>
      </c>
      <c r="Q45" t="s">
        <v>17647</v>
      </c>
      <c r="R45" t="s">
        <v>17646</v>
      </c>
      <c r="S45" t="s">
        <v>6</v>
      </c>
      <c r="T45" t="s">
        <v>17645</v>
      </c>
      <c r="U45">
        <v>1817</v>
      </c>
      <c r="V45">
        <v>4</v>
      </c>
    </row>
    <row r="46" spans="1:22" x14ac:dyDescent="0.35">
      <c r="A46" t="s">
        <v>17644</v>
      </c>
      <c r="B46" t="s">
        <v>90</v>
      </c>
      <c r="C46" t="s">
        <v>123</v>
      </c>
      <c r="D46" t="b">
        <v>0</v>
      </c>
      <c r="E46" t="b">
        <v>1</v>
      </c>
      <c r="F46" t="s">
        <v>89</v>
      </c>
      <c r="G46" t="b">
        <v>0</v>
      </c>
      <c r="H46" t="s">
        <v>80</v>
      </c>
      <c r="I46" t="b">
        <v>0</v>
      </c>
      <c r="J46" t="s">
        <v>70</v>
      </c>
      <c r="K46" t="b">
        <v>0</v>
      </c>
      <c r="L46">
        <v>2</v>
      </c>
      <c r="M46" t="b">
        <v>0</v>
      </c>
      <c r="N46" t="b">
        <v>1</v>
      </c>
      <c r="O46" t="b">
        <v>1</v>
      </c>
      <c r="P46" t="s">
        <v>88</v>
      </c>
      <c r="Q46" t="s">
        <v>17643</v>
      </c>
      <c r="R46" t="s">
        <v>17642</v>
      </c>
      <c r="S46" t="s">
        <v>285</v>
      </c>
      <c r="T46" t="s">
        <v>17641</v>
      </c>
      <c r="U46">
        <v>1757</v>
      </c>
      <c r="V46">
        <v>4</v>
      </c>
    </row>
    <row r="47" spans="1:22" x14ac:dyDescent="0.35">
      <c r="A47" t="s">
        <v>17640</v>
      </c>
      <c r="B47" t="s">
        <v>74</v>
      </c>
      <c r="C47" t="s">
        <v>82</v>
      </c>
      <c r="D47" t="b">
        <v>1</v>
      </c>
      <c r="E47" t="b">
        <v>1</v>
      </c>
      <c r="F47" t="s">
        <v>72</v>
      </c>
      <c r="G47" t="b">
        <v>1</v>
      </c>
      <c r="H47" t="s">
        <v>71</v>
      </c>
      <c r="I47" t="b">
        <v>1</v>
      </c>
      <c r="J47" t="s">
        <v>70</v>
      </c>
      <c r="K47" t="b">
        <v>1</v>
      </c>
      <c r="L47">
        <v>3</v>
      </c>
      <c r="M47" t="b">
        <v>1</v>
      </c>
      <c r="N47" t="b">
        <v>1</v>
      </c>
      <c r="O47" t="b">
        <v>1</v>
      </c>
      <c r="P47" t="s">
        <v>69</v>
      </c>
      <c r="Q47" t="s">
        <v>17639</v>
      </c>
      <c r="R47" t="s">
        <v>17638</v>
      </c>
      <c r="S47" t="s">
        <v>6</v>
      </c>
      <c r="T47" t="s">
        <v>17637</v>
      </c>
      <c r="U47">
        <v>1712</v>
      </c>
      <c r="V47">
        <v>3</v>
      </c>
    </row>
    <row r="48" spans="1:22" x14ac:dyDescent="0.35">
      <c r="A48" t="s">
        <v>17636</v>
      </c>
      <c r="B48" t="s">
        <v>74</v>
      </c>
      <c r="C48" t="s">
        <v>82</v>
      </c>
      <c r="D48" t="b">
        <v>1</v>
      </c>
      <c r="E48" t="b">
        <v>1</v>
      </c>
      <c r="F48" t="s">
        <v>106</v>
      </c>
      <c r="G48" t="b">
        <v>1</v>
      </c>
      <c r="H48" t="s">
        <v>71</v>
      </c>
      <c r="I48" t="b">
        <v>1</v>
      </c>
      <c r="J48" t="s">
        <v>70</v>
      </c>
      <c r="K48" t="b">
        <v>1</v>
      </c>
      <c r="L48">
        <v>2</v>
      </c>
      <c r="M48" t="b">
        <v>1</v>
      </c>
      <c r="N48" t="b">
        <v>1</v>
      </c>
      <c r="O48" t="b">
        <v>1</v>
      </c>
      <c r="P48" t="s">
        <v>69</v>
      </c>
      <c r="Q48" t="s">
        <v>17635</v>
      </c>
      <c r="R48" t="s">
        <v>17634</v>
      </c>
      <c r="S48" t="s">
        <v>85</v>
      </c>
      <c r="T48" t="s">
        <v>17633</v>
      </c>
      <c r="U48">
        <v>1691</v>
      </c>
      <c r="V48">
        <v>4.5</v>
      </c>
    </row>
    <row r="49" spans="1:22" x14ac:dyDescent="0.35">
      <c r="A49" t="s">
        <v>17632</v>
      </c>
      <c r="B49" t="s">
        <v>74</v>
      </c>
      <c r="C49" t="s">
        <v>556</v>
      </c>
      <c r="D49" t="b">
        <v>1</v>
      </c>
      <c r="E49" t="b">
        <v>0</v>
      </c>
      <c r="F49" t="s">
        <v>474</v>
      </c>
      <c r="G49" t="b">
        <v>0</v>
      </c>
      <c r="H49" t="s">
        <v>71</v>
      </c>
      <c r="I49" t="b">
        <v>1</v>
      </c>
      <c r="J49" t="s">
        <v>70</v>
      </c>
      <c r="K49" t="b">
        <v>1</v>
      </c>
      <c r="L49">
        <v>2</v>
      </c>
      <c r="M49" t="b">
        <v>0</v>
      </c>
      <c r="N49" t="b">
        <v>0</v>
      </c>
      <c r="O49" t="b">
        <v>1</v>
      </c>
      <c r="P49" t="s">
        <v>69</v>
      </c>
      <c r="Q49" t="s">
        <v>17631</v>
      </c>
      <c r="R49" t="s">
        <v>17630</v>
      </c>
      <c r="S49" t="s">
        <v>85</v>
      </c>
      <c r="T49" t="s">
        <v>17629</v>
      </c>
      <c r="U49">
        <v>1671</v>
      </c>
      <c r="V49">
        <v>4.5</v>
      </c>
    </row>
    <row r="50" spans="1:22" x14ac:dyDescent="0.35">
      <c r="A50" t="s">
        <v>4453</v>
      </c>
      <c r="B50" t="s">
        <v>74</v>
      </c>
      <c r="C50" t="s">
        <v>236</v>
      </c>
      <c r="D50" t="b">
        <v>1</v>
      </c>
      <c r="E50" t="b">
        <v>1</v>
      </c>
      <c r="F50" t="s">
        <v>72</v>
      </c>
      <c r="G50" t="b">
        <v>0</v>
      </c>
      <c r="H50" t="s">
        <v>71</v>
      </c>
      <c r="I50" t="b">
        <v>1</v>
      </c>
      <c r="J50" t="s">
        <v>235</v>
      </c>
      <c r="K50" t="b">
        <v>1</v>
      </c>
      <c r="L50">
        <v>3</v>
      </c>
      <c r="M50" t="b">
        <v>1</v>
      </c>
      <c r="N50" t="b">
        <v>1</v>
      </c>
      <c r="O50" t="b">
        <v>1</v>
      </c>
      <c r="P50" t="s">
        <v>69</v>
      </c>
      <c r="Q50" t="s">
        <v>17628</v>
      </c>
      <c r="R50" t="s">
        <v>17627</v>
      </c>
      <c r="S50" t="s">
        <v>6</v>
      </c>
      <c r="T50" t="s">
        <v>17626</v>
      </c>
      <c r="U50">
        <v>1666</v>
      </c>
      <c r="V50">
        <v>4</v>
      </c>
    </row>
    <row r="51" spans="1:22" x14ac:dyDescent="0.35">
      <c r="A51" t="s">
        <v>17625</v>
      </c>
      <c r="B51" t="s">
        <v>74</v>
      </c>
      <c r="C51" t="s">
        <v>73</v>
      </c>
      <c r="D51" t="b">
        <v>1</v>
      </c>
      <c r="E51" t="b">
        <v>1</v>
      </c>
      <c r="F51" t="s">
        <v>314</v>
      </c>
      <c r="G51" t="b">
        <v>1</v>
      </c>
      <c r="H51" t="s">
        <v>71</v>
      </c>
      <c r="I51" t="b">
        <v>1</v>
      </c>
      <c r="J51" t="s">
        <v>70</v>
      </c>
      <c r="K51" t="b">
        <v>1</v>
      </c>
      <c r="L51">
        <v>2</v>
      </c>
      <c r="M51" t="b">
        <v>1</v>
      </c>
      <c r="N51" t="b">
        <v>1</v>
      </c>
      <c r="O51" t="b">
        <v>1</v>
      </c>
      <c r="P51" t="s">
        <v>69</v>
      </c>
      <c r="Q51" t="s">
        <v>17624</v>
      </c>
      <c r="R51" t="s">
        <v>1961</v>
      </c>
      <c r="S51" t="s">
        <v>6</v>
      </c>
      <c r="T51" t="s">
        <v>17623</v>
      </c>
      <c r="U51">
        <v>1665</v>
      </c>
      <c r="V51">
        <v>4.5</v>
      </c>
    </row>
    <row r="52" spans="1:22" x14ac:dyDescent="0.35">
      <c r="A52" t="s">
        <v>17622</v>
      </c>
      <c r="B52" t="s">
        <v>111</v>
      </c>
      <c r="C52" t="s">
        <v>82</v>
      </c>
      <c r="D52" t="b">
        <v>1</v>
      </c>
      <c r="E52" t="b">
        <v>1</v>
      </c>
      <c r="F52" t="s">
        <v>106</v>
      </c>
      <c r="G52" t="b">
        <v>1</v>
      </c>
      <c r="H52" t="s">
        <v>71</v>
      </c>
      <c r="I52" t="b">
        <v>0</v>
      </c>
      <c r="J52" t="s">
        <v>70</v>
      </c>
      <c r="K52" t="b">
        <v>1</v>
      </c>
      <c r="L52">
        <v>2</v>
      </c>
      <c r="M52" t="b">
        <v>0</v>
      </c>
      <c r="N52" t="b">
        <v>1</v>
      </c>
      <c r="O52" t="b">
        <v>1</v>
      </c>
      <c r="P52" t="s">
        <v>88</v>
      </c>
      <c r="Q52" t="s">
        <v>17621</v>
      </c>
      <c r="R52" t="s">
        <v>1460</v>
      </c>
      <c r="S52" t="s">
        <v>6</v>
      </c>
      <c r="T52" t="s">
        <v>15382</v>
      </c>
      <c r="U52">
        <v>1648</v>
      </c>
      <c r="V52">
        <v>4</v>
      </c>
    </row>
    <row r="53" spans="1:22" x14ac:dyDescent="0.35">
      <c r="A53" t="s">
        <v>12274</v>
      </c>
      <c r="B53" t="s">
        <v>111</v>
      </c>
      <c r="C53" t="s">
        <v>82</v>
      </c>
      <c r="D53" t="b">
        <v>1</v>
      </c>
      <c r="E53" t="b">
        <v>1</v>
      </c>
      <c r="F53" t="s">
        <v>72</v>
      </c>
      <c r="G53" t="b">
        <v>1</v>
      </c>
      <c r="H53" t="s">
        <v>71</v>
      </c>
      <c r="I53" t="b">
        <v>0</v>
      </c>
      <c r="J53" t="s">
        <v>70</v>
      </c>
      <c r="K53" t="b">
        <v>1</v>
      </c>
      <c r="L53">
        <v>2</v>
      </c>
      <c r="M53" t="b">
        <v>0</v>
      </c>
      <c r="N53" t="b">
        <v>1</v>
      </c>
      <c r="O53" t="b">
        <v>0</v>
      </c>
      <c r="P53" t="s">
        <v>88</v>
      </c>
      <c r="Q53" t="s">
        <v>17620</v>
      </c>
      <c r="R53" t="s">
        <v>7014</v>
      </c>
      <c r="S53" t="s">
        <v>6</v>
      </c>
      <c r="T53" t="s">
        <v>17619</v>
      </c>
      <c r="U53">
        <v>1630</v>
      </c>
      <c r="V53">
        <v>3</v>
      </c>
    </row>
    <row r="54" spans="1:22" x14ac:dyDescent="0.35">
      <c r="A54" t="s">
        <v>17618</v>
      </c>
      <c r="B54" t="s">
        <v>74</v>
      </c>
      <c r="C54" t="s">
        <v>82</v>
      </c>
      <c r="D54" t="b">
        <v>1</v>
      </c>
      <c r="E54" t="b">
        <v>1</v>
      </c>
      <c r="F54" t="s">
        <v>771</v>
      </c>
      <c r="G54" t="b">
        <v>1</v>
      </c>
      <c r="H54" t="s">
        <v>71</v>
      </c>
      <c r="I54" t="b">
        <v>0</v>
      </c>
      <c r="J54" t="s">
        <v>70</v>
      </c>
      <c r="K54" t="b">
        <v>1</v>
      </c>
      <c r="L54">
        <v>2</v>
      </c>
      <c r="M54" t="b">
        <v>1</v>
      </c>
      <c r="N54" t="b">
        <v>1</v>
      </c>
      <c r="O54" t="b">
        <v>1</v>
      </c>
      <c r="P54" t="s">
        <v>69</v>
      </c>
      <c r="Q54" t="s">
        <v>17617</v>
      </c>
      <c r="R54" t="s">
        <v>954</v>
      </c>
      <c r="S54" t="s">
        <v>6</v>
      </c>
      <c r="T54" t="s">
        <v>14874</v>
      </c>
      <c r="U54">
        <v>1610</v>
      </c>
      <c r="V54">
        <v>4</v>
      </c>
    </row>
    <row r="55" spans="1:22" x14ac:dyDescent="0.35">
      <c r="A55" t="s">
        <v>17616</v>
      </c>
      <c r="B55" t="s">
        <v>111</v>
      </c>
      <c r="C55" t="s">
        <v>82</v>
      </c>
      <c r="D55" t="b">
        <v>1</v>
      </c>
      <c r="E55" t="b">
        <v>1</v>
      </c>
      <c r="F55" t="s">
        <v>81</v>
      </c>
      <c r="G55" t="b">
        <v>1</v>
      </c>
      <c r="H55" t="s">
        <v>71</v>
      </c>
      <c r="I55" t="b">
        <v>0</v>
      </c>
      <c r="J55" t="s">
        <v>70</v>
      </c>
      <c r="K55" t="b">
        <v>1</v>
      </c>
      <c r="L55">
        <v>2</v>
      </c>
      <c r="M55" t="b">
        <v>0</v>
      </c>
      <c r="N55" t="b">
        <v>1</v>
      </c>
      <c r="O55" t="b">
        <v>1</v>
      </c>
      <c r="P55" t="s">
        <v>88</v>
      </c>
      <c r="Q55" t="s">
        <v>17615</v>
      </c>
      <c r="R55" t="s">
        <v>624</v>
      </c>
      <c r="S55" t="s">
        <v>6</v>
      </c>
      <c r="T55" t="s">
        <v>17614</v>
      </c>
      <c r="U55">
        <v>1609</v>
      </c>
      <c r="V55">
        <v>3.5</v>
      </c>
    </row>
    <row r="56" spans="1:22" x14ac:dyDescent="0.35">
      <c r="A56" t="s">
        <v>17613</v>
      </c>
      <c r="B56" t="s">
        <v>111</v>
      </c>
      <c r="C56" t="s">
        <v>297</v>
      </c>
      <c r="D56" t="b">
        <v>1</v>
      </c>
      <c r="E56" t="b">
        <v>1</v>
      </c>
      <c r="F56" t="s">
        <v>72</v>
      </c>
      <c r="G56" t="b">
        <v>1</v>
      </c>
      <c r="H56" t="s">
        <v>71</v>
      </c>
      <c r="I56" t="b">
        <v>1</v>
      </c>
      <c r="J56" t="s">
        <v>70</v>
      </c>
      <c r="K56" t="b">
        <v>1</v>
      </c>
      <c r="L56">
        <v>2</v>
      </c>
      <c r="M56" t="b">
        <v>1</v>
      </c>
      <c r="N56" t="b">
        <v>1</v>
      </c>
      <c r="O56" t="b">
        <v>1</v>
      </c>
      <c r="P56" t="s">
        <v>88</v>
      </c>
      <c r="Q56" t="s">
        <v>17612</v>
      </c>
      <c r="R56" t="s">
        <v>9431</v>
      </c>
      <c r="S56" t="s">
        <v>85</v>
      </c>
      <c r="T56" t="s">
        <v>17611</v>
      </c>
      <c r="U56">
        <v>1602</v>
      </c>
      <c r="V56">
        <v>4.5</v>
      </c>
    </row>
    <row r="57" spans="1:22" x14ac:dyDescent="0.35">
      <c r="A57" t="s">
        <v>17610</v>
      </c>
      <c r="B57" t="s">
        <v>74</v>
      </c>
      <c r="C57" t="s">
        <v>82</v>
      </c>
      <c r="D57" t="b">
        <v>1</v>
      </c>
      <c r="E57" t="b">
        <v>1</v>
      </c>
      <c r="F57" t="s">
        <v>106</v>
      </c>
      <c r="G57" t="b">
        <v>1</v>
      </c>
      <c r="H57" t="s">
        <v>71</v>
      </c>
      <c r="I57" t="b">
        <v>1</v>
      </c>
      <c r="J57" t="s">
        <v>70</v>
      </c>
      <c r="K57" t="b">
        <v>1</v>
      </c>
      <c r="L57">
        <v>2</v>
      </c>
      <c r="M57" t="b">
        <v>0</v>
      </c>
      <c r="N57" t="b">
        <v>1</v>
      </c>
      <c r="O57" t="b">
        <v>1</v>
      </c>
      <c r="P57" t="s">
        <v>69</v>
      </c>
      <c r="Q57" t="s">
        <v>17609</v>
      </c>
      <c r="R57" t="s">
        <v>17608</v>
      </c>
      <c r="S57" t="s">
        <v>93</v>
      </c>
      <c r="T57" t="s">
        <v>17607</v>
      </c>
      <c r="U57">
        <v>1579</v>
      </c>
      <c r="V57">
        <v>4.5</v>
      </c>
    </row>
    <row r="58" spans="1:22" x14ac:dyDescent="0.35">
      <c r="A58" t="s">
        <v>17606</v>
      </c>
      <c r="B58" t="s">
        <v>90</v>
      </c>
      <c r="C58" t="s">
        <v>360</v>
      </c>
      <c r="D58" t="b">
        <v>1</v>
      </c>
      <c r="E58" t="b">
        <v>1</v>
      </c>
      <c r="F58" t="s">
        <v>474</v>
      </c>
      <c r="G58" t="b">
        <v>1</v>
      </c>
      <c r="H58" t="s">
        <v>71</v>
      </c>
      <c r="I58" t="b">
        <v>0</v>
      </c>
      <c r="J58" t="s">
        <v>70</v>
      </c>
      <c r="K58" t="b">
        <v>0</v>
      </c>
      <c r="L58">
        <v>2</v>
      </c>
      <c r="M58" t="b">
        <v>0</v>
      </c>
      <c r="N58" t="b">
        <v>0</v>
      </c>
      <c r="O58" t="b">
        <v>1</v>
      </c>
      <c r="P58" t="s">
        <v>69</v>
      </c>
      <c r="Q58" t="s">
        <v>17605</v>
      </c>
      <c r="R58" t="s">
        <v>17604</v>
      </c>
      <c r="S58" t="s">
        <v>6</v>
      </c>
      <c r="T58" t="s">
        <v>6557</v>
      </c>
      <c r="U58">
        <v>1564</v>
      </c>
      <c r="V58">
        <v>4.5</v>
      </c>
    </row>
    <row r="59" spans="1:22" x14ac:dyDescent="0.35">
      <c r="A59" t="s">
        <v>17603</v>
      </c>
      <c r="B59" t="s">
        <v>90</v>
      </c>
      <c r="C59" t="s">
        <v>82</v>
      </c>
      <c r="D59" t="b">
        <v>1</v>
      </c>
      <c r="E59" t="b">
        <v>1</v>
      </c>
      <c r="F59" t="s">
        <v>106</v>
      </c>
      <c r="G59" t="b">
        <v>0</v>
      </c>
      <c r="H59" t="s">
        <v>71</v>
      </c>
      <c r="I59" t="b">
        <v>1</v>
      </c>
      <c r="J59" t="s">
        <v>70</v>
      </c>
      <c r="K59" t="b">
        <v>1</v>
      </c>
      <c r="L59">
        <v>2</v>
      </c>
      <c r="M59" t="b">
        <v>0</v>
      </c>
      <c r="N59" t="b">
        <v>0</v>
      </c>
      <c r="O59" t="b">
        <v>1</v>
      </c>
      <c r="P59" t="s">
        <v>69</v>
      </c>
      <c r="Q59" t="s">
        <v>17602</v>
      </c>
      <c r="R59" t="s">
        <v>17601</v>
      </c>
      <c r="S59" t="s">
        <v>275</v>
      </c>
      <c r="T59" t="s">
        <v>17600</v>
      </c>
      <c r="U59">
        <v>1549</v>
      </c>
      <c r="V59">
        <v>4</v>
      </c>
    </row>
    <row r="60" spans="1:22" x14ac:dyDescent="0.35">
      <c r="A60" t="s">
        <v>17599</v>
      </c>
      <c r="B60" t="s">
        <v>74</v>
      </c>
      <c r="C60" t="s">
        <v>73</v>
      </c>
      <c r="D60" t="b">
        <v>1</v>
      </c>
      <c r="G60" t="b">
        <v>0</v>
      </c>
      <c r="H60" t="s">
        <v>554</v>
      </c>
      <c r="I60" t="b">
        <v>0</v>
      </c>
      <c r="K60" t="b">
        <v>1</v>
      </c>
      <c r="L60">
        <v>3</v>
      </c>
      <c r="M60" t="b">
        <v>1</v>
      </c>
      <c r="P60" t="s">
        <v>88</v>
      </c>
      <c r="Q60" t="s">
        <v>17598</v>
      </c>
      <c r="R60" t="s">
        <v>17597</v>
      </c>
      <c r="S60" t="s">
        <v>6</v>
      </c>
      <c r="T60" t="s">
        <v>17596</v>
      </c>
      <c r="U60">
        <v>1547</v>
      </c>
      <c r="V60">
        <v>2.5</v>
      </c>
    </row>
    <row r="61" spans="1:22" x14ac:dyDescent="0.35">
      <c r="A61" t="s">
        <v>17595</v>
      </c>
      <c r="B61" t="s">
        <v>74</v>
      </c>
      <c r="C61" t="s">
        <v>73</v>
      </c>
      <c r="D61" t="b">
        <v>1</v>
      </c>
      <c r="E61" t="b">
        <v>0</v>
      </c>
      <c r="F61" t="s">
        <v>72</v>
      </c>
      <c r="G61" t="b">
        <v>1</v>
      </c>
      <c r="H61" t="s">
        <v>71</v>
      </c>
      <c r="I61" t="b">
        <v>1</v>
      </c>
      <c r="J61" t="s">
        <v>70</v>
      </c>
      <c r="K61" t="b">
        <v>1</v>
      </c>
      <c r="L61">
        <v>3</v>
      </c>
      <c r="M61" t="b">
        <v>1</v>
      </c>
      <c r="N61" t="b">
        <v>1</v>
      </c>
      <c r="O61" t="b">
        <v>1</v>
      </c>
      <c r="P61" t="s">
        <v>69</v>
      </c>
      <c r="Q61" t="s">
        <v>17594</v>
      </c>
      <c r="R61" t="s">
        <v>17593</v>
      </c>
      <c r="S61" t="s">
        <v>93</v>
      </c>
      <c r="T61" t="s">
        <v>17592</v>
      </c>
      <c r="U61">
        <v>1539</v>
      </c>
      <c r="V61">
        <v>4</v>
      </c>
    </row>
    <row r="62" spans="1:22" x14ac:dyDescent="0.35">
      <c r="A62" t="s">
        <v>17591</v>
      </c>
      <c r="B62" t="s">
        <v>74</v>
      </c>
      <c r="C62" t="s">
        <v>82</v>
      </c>
      <c r="D62" t="b">
        <v>1</v>
      </c>
      <c r="E62" t="b">
        <v>1</v>
      </c>
      <c r="F62" t="s">
        <v>106</v>
      </c>
      <c r="G62" t="b">
        <v>0</v>
      </c>
      <c r="H62" t="s">
        <v>71</v>
      </c>
      <c r="I62" t="b">
        <v>0</v>
      </c>
      <c r="J62" t="s">
        <v>70</v>
      </c>
      <c r="K62" t="b">
        <v>0</v>
      </c>
      <c r="L62">
        <v>2</v>
      </c>
      <c r="M62" t="b">
        <v>0</v>
      </c>
      <c r="N62" t="b">
        <v>1</v>
      </c>
      <c r="O62" t="b">
        <v>1</v>
      </c>
      <c r="P62" t="s">
        <v>88</v>
      </c>
      <c r="Q62" t="s">
        <v>17590</v>
      </c>
      <c r="R62" t="s">
        <v>17589</v>
      </c>
      <c r="S62" t="s">
        <v>85</v>
      </c>
      <c r="T62" t="s">
        <v>11206</v>
      </c>
      <c r="U62">
        <v>1534</v>
      </c>
      <c r="V62">
        <v>4.5</v>
      </c>
    </row>
    <row r="63" spans="1:22" x14ac:dyDescent="0.35">
      <c r="A63" t="s">
        <v>9992</v>
      </c>
      <c r="B63" t="s">
        <v>74</v>
      </c>
      <c r="C63" t="s">
        <v>73</v>
      </c>
      <c r="D63" t="b">
        <v>1</v>
      </c>
      <c r="E63" t="b">
        <v>0</v>
      </c>
      <c r="F63" t="s">
        <v>72</v>
      </c>
      <c r="G63" t="b">
        <v>1</v>
      </c>
      <c r="H63" t="s">
        <v>71</v>
      </c>
      <c r="I63" t="b">
        <v>0</v>
      </c>
      <c r="J63" t="s">
        <v>70</v>
      </c>
      <c r="K63" t="b">
        <v>1</v>
      </c>
      <c r="L63">
        <v>3</v>
      </c>
      <c r="M63" t="b">
        <v>1</v>
      </c>
      <c r="N63" t="b">
        <v>1</v>
      </c>
      <c r="O63" t="b">
        <v>0</v>
      </c>
      <c r="P63" t="s">
        <v>88</v>
      </c>
      <c r="Q63" t="s">
        <v>17588</v>
      </c>
      <c r="R63" t="s">
        <v>17587</v>
      </c>
      <c r="S63" t="s">
        <v>6</v>
      </c>
      <c r="T63" t="s">
        <v>17586</v>
      </c>
      <c r="U63">
        <v>1534</v>
      </c>
      <c r="V63">
        <v>4</v>
      </c>
    </row>
    <row r="64" spans="1:22" x14ac:dyDescent="0.35">
      <c r="A64" t="s">
        <v>17585</v>
      </c>
      <c r="B64" t="s">
        <v>74</v>
      </c>
      <c r="C64" t="s">
        <v>426</v>
      </c>
      <c r="D64" t="b">
        <v>1</v>
      </c>
      <c r="E64" t="b">
        <v>1</v>
      </c>
      <c r="F64" t="s">
        <v>106</v>
      </c>
      <c r="G64" t="b">
        <v>1</v>
      </c>
      <c r="H64" t="s">
        <v>71</v>
      </c>
      <c r="I64" t="b">
        <v>0</v>
      </c>
      <c r="J64" t="s">
        <v>70</v>
      </c>
      <c r="K64" t="b">
        <v>1</v>
      </c>
      <c r="L64">
        <v>2</v>
      </c>
      <c r="M64" t="b">
        <v>0</v>
      </c>
      <c r="N64" t="b">
        <v>1</v>
      </c>
      <c r="O64" t="b">
        <v>0</v>
      </c>
      <c r="P64" t="s">
        <v>88</v>
      </c>
      <c r="Q64" t="s">
        <v>17584</v>
      </c>
      <c r="R64" t="s">
        <v>17196</v>
      </c>
      <c r="S64" t="s">
        <v>189</v>
      </c>
      <c r="T64" t="s">
        <v>17583</v>
      </c>
      <c r="U64">
        <v>1523</v>
      </c>
      <c r="V64">
        <v>4</v>
      </c>
    </row>
    <row r="65" spans="1:22" x14ac:dyDescent="0.35">
      <c r="A65" t="s">
        <v>17582</v>
      </c>
      <c r="B65" t="s">
        <v>74</v>
      </c>
      <c r="C65" t="s">
        <v>73</v>
      </c>
      <c r="D65" t="b">
        <v>1</v>
      </c>
      <c r="E65" t="b">
        <v>0</v>
      </c>
      <c r="F65" t="s">
        <v>72</v>
      </c>
      <c r="G65" t="b">
        <v>0</v>
      </c>
      <c r="H65" t="s">
        <v>71</v>
      </c>
      <c r="I65" t="b">
        <v>1</v>
      </c>
      <c r="J65" t="s">
        <v>70</v>
      </c>
      <c r="K65" t="b">
        <v>1</v>
      </c>
      <c r="L65">
        <v>2</v>
      </c>
      <c r="M65" t="b">
        <v>1</v>
      </c>
      <c r="N65" t="b">
        <v>1</v>
      </c>
      <c r="O65" t="b">
        <v>1</v>
      </c>
      <c r="P65" t="s">
        <v>69</v>
      </c>
      <c r="Q65" t="s">
        <v>17581</v>
      </c>
      <c r="R65" t="s">
        <v>17580</v>
      </c>
      <c r="S65" t="s">
        <v>93</v>
      </c>
      <c r="T65" t="s">
        <v>17579</v>
      </c>
      <c r="U65">
        <v>1482</v>
      </c>
      <c r="V65">
        <v>4.5</v>
      </c>
    </row>
    <row r="66" spans="1:22" x14ac:dyDescent="0.35">
      <c r="A66" t="s">
        <v>17578</v>
      </c>
      <c r="B66" t="s">
        <v>111</v>
      </c>
      <c r="C66" t="s">
        <v>82</v>
      </c>
      <c r="D66" t="b">
        <v>1</v>
      </c>
      <c r="E66" t="b">
        <v>1</v>
      </c>
      <c r="F66" t="s">
        <v>106</v>
      </c>
      <c r="G66" t="b">
        <v>1</v>
      </c>
      <c r="H66" t="s">
        <v>71</v>
      </c>
      <c r="I66" t="b">
        <v>0</v>
      </c>
      <c r="J66" t="s">
        <v>70</v>
      </c>
      <c r="K66" t="b">
        <v>1</v>
      </c>
      <c r="L66">
        <v>2</v>
      </c>
      <c r="M66" t="b">
        <v>0</v>
      </c>
      <c r="N66" t="b">
        <v>1</v>
      </c>
      <c r="O66" t="b">
        <v>1</v>
      </c>
      <c r="P66" t="s">
        <v>88</v>
      </c>
      <c r="Q66" t="s">
        <v>17577</v>
      </c>
      <c r="R66" t="s">
        <v>17576</v>
      </c>
      <c r="S66" t="s">
        <v>6</v>
      </c>
      <c r="T66" t="s">
        <v>11297</v>
      </c>
      <c r="U66">
        <v>1468</v>
      </c>
      <c r="V66">
        <v>4</v>
      </c>
    </row>
    <row r="67" spans="1:22" x14ac:dyDescent="0.35">
      <c r="A67" t="s">
        <v>1934</v>
      </c>
      <c r="B67" t="s">
        <v>74</v>
      </c>
      <c r="C67" t="s">
        <v>82</v>
      </c>
      <c r="D67" t="b">
        <v>1</v>
      </c>
      <c r="E67" t="b">
        <v>0</v>
      </c>
      <c r="F67" t="s">
        <v>106</v>
      </c>
      <c r="G67" t="b">
        <v>0</v>
      </c>
      <c r="H67" t="s">
        <v>71</v>
      </c>
      <c r="I67" t="b">
        <v>1</v>
      </c>
      <c r="J67" t="s">
        <v>70</v>
      </c>
      <c r="K67" t="b">
        <v>1</v>
      </c>
      <c r="L67">
        <v>2</v>
      </c>
      <c r="M67" t="b">
        <v>0</v>
      </c>
      <c r="N67" t="b">
        <v>1</v>
      </c>
      <c r="O67" t="b">
        <v>1</v>
      </c>
      <c r="P67" t="s">
        <v>69</v>
      </c>
      <c r="Q67" t="s">
        <v>17575</v>
      </c>
      <c r="R67" t="s">
        <v>17574</v>
      </c>
      <c r="S67" t="s">
        <v>239</v>
      </c>
      <c r="T67" t="s">
        <v>15647</v>
      </c>
      <c r="U67">
        <v>1445</v>
      </c>
      <c r="V67">
        <v>4.5</v>
      </c>
    </row>
    <row r="68" spans="1:22" x14ac:dyDescent="0.35">
      <c r="A68" t="s">
        <v>5065</v>
      </c>
      <c r="B68" t="s">
        <v>74</v>
      </c>
      <c r="C68" t="s">
        <v>297</v>
      </c>
      <c r="D68" t="b">
        <v>1</v>
      </c>
      <c r="E68" t="b">
        <v>0</v>
      </c>
      <c r="F68" t="s">
        <v>72</v>
      </c>
      <c r="G68" t="b">
        <v>0</v>
      </c>
      <c r="H68" t="s">
        <v>71</v>
      </c>
      <c r="I68" t="b">
        <v>0</v>
      </c>
      <c r="J68" t="s">
        <v>235</v>
      </c>
      <c r="K68" t="b">
        <v>1</v>
      </c>
      <c r="L68">
        <v>4</v>
      </c>
      <c r="M68" t="b">
        <v>1</v>
      </c>
      <c r="N68" t="b">
        <v>1</v>
      </c>
      <c r="O68" t="b">
        <v>0</v>
      </c>
      <c r="P68" t="s">
        <v>69</v>
      </c>
      <c r="Q68" t="s">
        <v>17573</v>
      </c>
      <c r="R68" t="s">
        <v>17572</v>
      </c>
      <c r="S68" t="s">
        <v>6</v>
      </c>
      <c r="T68" t="s">
        <v>17571</v>
      </c>
      <c r="U68">
        <v>1439</v>
      </c>
      <c r="V68">
        <v>4</v>
      </c>
    </row>
    <row r="69" spans="1:22" x14ac:dyDescent="0.35">
      <c r="A69" t="s">
        <v>17570</v>
      </c>
      <c r="B69" t="s">
        <v>74</v>
      </c>
      <c r="C69" t="s">
        <v>73</v>
      </c>
      <c r="D69" t="b">
        <v>1</v>
      </c>
      <c r="E69" t="b">
        <v>0</v>
      </c>
      <c r="F69" t="s">
        <v>72</v>
      </c>
      <c r="G69" t="b">
        <v>1</v>
      </c>
      <c r="H69" t="s">
        <v>554</v>
      </c>
      <c r="I69" t="b">
        <v>1</v>
      </c>
      <c r="J69" t="s">
        <v>235</v>
      </c>
      <c r="K69" t="b">
        <v>1</v>
      </c>
      <c r="L69">
        <v>3</v>
      </c>
      <c r="M69" t="b">
        <v>1</v>
      </c>
      <c r="N69" t="b">
        <v>1</v>
      </c>
      <c r="O69" t="b">
        <v>1</v>
      </c>
      <c r="P69" t="s">
        <v>69</v>
      </c>
      <c r="Q69" t="s">
        <v>17569</v>
      </c>
      <c r="R69" t="s">
        <v>17568</v>
      </c>
      <c r="S69" t="s">
        <v>6</v>
      </c>
      <c r="T69" t="s">
        <v>17567</v>
      </c>
      <c r="U69">
        <v>1421</v>
      </c>
      <c r="V69">
        <v>3.5</v>
      </c>
    </row>
    <row r="70" spans="1:22" x14ac:dyDescent="0.35">
      <c r="A70" t="s">
        <v>17566</v>
      </c>
      <c r="B70" t="s">
        <v>74</v>
      </c>
      <c r="C70" t="s">
        <v>556</v>
      </c>
      <c r="D70" t="b">
        <v>1</v>
      </c>
      <c r="E70" t="b">
        <v>0</v>
      </c>
      <c r="F70" t="s">
        <v>106</v>
      </c>
      <c r="G70" t="b">
        <v>0</v>
      </c>
      <c r="H70" t="s">
        <v>71</v>
      </c>
      <c r="I70" t="b">
        <v>1</v>
      </c>
      <c r="J70" t="s">
        <v>70</v>
      </c>
      <c r="K70" t="b">
        <v>1</v>
      </c>
      <c r="L70">
        <v>2</v>
      </c>
      <c r="M70" t="b">
        <v>0</v>
      </c>
      <c r="N70" t="b">
        <v>1</v>
      </c>
      <c r="O70" t="b">
        <v>1</v>
      </c>
      <c r="P70" t="s">
        <v>69</v>
      </c>
      <c r="Q70" t="s">
        <v>17565</v>
      </c>
      <c r="R70" t="s">
        <v>17564</v>
      </c>
      <c r="S70" t="s">
        <v>6</v>
      </c>
      <c r="T70" t="s">
        <v>17563</v>
      </c>
      <c r="U70">
        <v>1410</v>
      </c>
      <c r="V70">
        <v>4.5</v>
      </c>
    </row>
    <row r="71" spans="1:22" x14ac:dyDescent="0.35">
      <c r="A71" t="s">
        <v>17562</v>
      </c>
      <c r="B71" t="s">
        <v>74</v>
      </c>
      <c r="C71" t="s">
        <v>82</v>
      </c>
      <c r="D71" t="b">
        <v>1</v>
      </c>
      <c r="E71" t="b">
        <v>1</v>
      </c>
      <c r="F71" t="s">
        <v>106</v>
      </c>
      <c r="G71" t="b">
        <v>1</v>
      </c>
      <c r="H71" t="s">
        <v>71</v>
      </c>
      <c r="I71" t="b">
        <v>1</v>
      </c>
      <c r="J71" t="s">
        <v>70</v>
      </c>
      <c r="K71" t="b">
        <v>1</v>
      </c>
      <c r="L71">
        <v>2</v>
      </c>
      <c r="M71" t="b">
        <v>0</v>
      </c>
      <c r="N71" t="b">
        <v>1</v>
      </c>
      <c r="O71" t="b">
        <v>1</v>
      </c>
      <c r="P71" t="s">
        <v>69</v>
      </c>
      <c r="Q71" t="s">
        <v>17561</v>
      </c>
      <c r="R71" t="s">
        <v>17560</v>
      </c>
      <c r="S71" t="s">
        <v>85</v>
      </c>
      <c r="T71" t="s">
        <v>15887</v>
      </c>
      <c r="U71">
        <v>1404</v>
      </c>
      <c r="V71">
        <v>4</v>
      </c>
    </row>
    <row r="72" spans="1:22" x14ac:dyDescent="0.35">
      <c r="A72" t="s">
        <v>17559</v>
      </c>
      <c r="B72" t="s">
        <v>74</v>
      </c>
      <c r="C72" t="s">
        <v>73</v>
      </c>
      <c r="D72" t="b">
        <v>1</v>
      </c>
      <c r="E72" t="b">
        <v>0</v>
      </c>
      <c r="F72" t="s">
        <v>72</v>
      </c>
      <c r="G72" t="b">
        <v>1</v>
      </c>
      <c r="H72" t="s">
        <v>71</v>
      </c>
      <c r="I72" t="b">
        <v>1</v>
      </c>
      <c r="J72" t="s">
        <v>70</v>
      </c>
      <c r="K72" t="b">
        <v>1</v>
      </c>
      <c r="L72">
        <v>2</v>
      </c>
      <c r="M72" t="b">
        <v>1</v>
      </c>
      <c r="N72" t="b">
        <v>1</v>
      </c>
      <c r="O72" t="b">
        <v>1</v>
      </c>
      <c r="P72" t="s">
        <v>69</v>
      </c>
      <c r="Q72" t="s">
        <v>17558</v>
      </c>
      <c r="R72" t="s">
        <v>17557</v>
      </c>
      <c r="S72" t="s">
        <v>93</v>
      </c>
      <c r="T72" t="s">
        <v>17556</v>
      </c>
      <c r="U72">
        <v>1399</v>
      </c>
      <c r="V72">
        <v>4</v>
      </c>
    </row>
    <row r="73" spans="1:22" x14ac:dyDescent="0.35">
      <c r="A73" t="s">
        <v>17555</v>
      </c>
      <c r="B73" t="s">
        <v>90</v>
      </c>
      <c r="C73" t="s">
        <v>82</v>
      </c>
      <c r="D73" t="b">
        <v>1</v>
      </c>
      <c r="E73" t="b">
        <v>1</v>
      </c>
      <c r="F73" t="s">
        <v>117</v>
      </c>
      <c r="G73" t="b">
        <v>0</v>
      </c>
      <c r="H73" t="s">
        <v>80</v>
      </c>
      <c r="I73" t="b">
        <v>0</v>
      </c>
      <c r="J73" t="s">
        <v>70</v>
      </c>
      <c r="K73" t="b">
        <v>1</v>
      </c>
      <c r="L73">
        <v>2</v>
      </c>
      <c r="M73" t="b">
        <v>0</v>
      </c>
      <c r="N73" t="b">
        <v>1</v>
      </c>
      <c r="O73" t="b">
        <v>1</v>
      </c>
      <c r="P73" t="s">
        <v>88</v>
      </c>
      <c r="Q73" t="s">
        <v>17554</v>
      </c>
      <c r="R73" t="s">
        <v>115</v>
      </c>
      <c r="S73" t="s">
        <v>85</v>
      </c>
      <c r="T73" t="s">
        <v>6331</v>
      </c>
      <c r="U73">
        <v>1398</v>
      </c>
      <c r="V73">
        <v>4</v>
      </c>
    </row>
    <row r="74" spans="1:22" x14ac:dyDescent="0.35">
      <c r="A74" t="s">
        <v>4286</v>
      </c>
      <c r="B74" t="s">
        <v>74</v>
      </c>
      <c r="C74" t="s">
        <v>1470</v>
      </c>
      <c r="D74" t="b">
        <v>1</v>
      </c>
      <c r="E74" t="b">
        <v>0</v>
      </c>
      <c r="F74" t="s">
        <v>72</v>
      </c>
      <c r="G74" t="b">
        <v>0</v>
      </c>
      <c r="H74" t="s">
        <v>71</v>
      </c>
      <c r="I74" t="b">
        <v>0</v>
      </c>
      <c r="J74" t="s">
        <v>235</v>
      </c>
      <c r="K74" t="b">
        <v>1</v>
      </c>
      <c r="L74">
        <v>4</v>
      </c>
      <c r="M74" t="b">
        <v>1</v>
      </c>
      <c r="N74" t="b">
        <v>1</v>
      </c>
      <c r="O74" t="b">
        <v>0</v>
      </c>
      <c r="P74" t="s">
        <v>88</v>
      </c>
      <c r="Q74" t="s">
        <v>17553</v>
      </c>
      <c r="R74" t="s">
        <v>17552</v>
      </c>
      <c r="S74" t="s">
        <v>6</v>
      </c>
      <c r="T74" t="s">
        <v>17551</v>
      </c>
      <c r="U74">
        <v>1389</v>
      </c>
      <c r="V74">
        <v>4</v>
      </c>
    </row>
    <row r="75" spans="1:22" x14ac:dyDescent="0.35">
      <c r="A75" t="s">
        <v>7514</v>
      </c>
      <c r="B75" t="s">
        <v>74</v>
      </c>
      <c r="C75" t="s">
        <v>82</v>
      </c>
      <c r="D75" t="b">
        <v>1</v>
      </c>
      <c r="E75" t="b">
        <v>1</v>
      </c>
      <c r="F75" t="s">
        <v>72</v>
      </c>
      <c r="G75" t="b">
        <v>1</v>
      </c>
      <c r="H75" t="s">
        <v>71</v>
      </c>
      <c r="I75" t="b">
        <v>0</v>
      </c>
      <c r="J75" t="s">
        <v>70</v>
      </c>
      <c r="K75" t="b">
        <v>1</v>
      </c>
      <c r="L75">
        <v>2</v>
      </c>
      <c r="M75" t="b">
        <v>1</v>
      </c>
      <c r="N75" t="b">
        <v>1</v>
      </c>
      <c r="O75" t="b">
        <v>1</v>
      </c>
      <c r="P75" t="s">
        <v>69</v>
      </c>
      <c r="Q75" t="s">
        <v>17550</v>
      </c>
      <c r="R75" t="s">
        <v>17549</v>
      </c>
      <c r="S75" t="s">
        <v>6</v>
      </c>
      <c r="T75" t="s">
        <v>17548</v>
      </c>
      <c r="U75">
        <v>1388</v>
      </c>
      <c r="V75">
        <v>4</v>
      </c>
    </row>
    <row r="76" spans="1:22" x14ac:dyDescent="0.35">
      <c r="A76" t="s">
        <v>17547</v>
      </c>
      <c r="B76" t="s">
        <v>74</v>
      </c>
      <c r="C76" t="s">
        <v>82</v>
      </c>
      <c r="D76" t="b">
        <v>1</v>
      </c>
      <c r="E76" t="b">
        <v>1</v>
      </c>
      <c r="F76" t="s">
        <v>1052</v>
      </c>
      <c r="G76" t="b">
        <v>1</v>
      </c>
      <c r="H76" t="s">
        <v>71</v>
      </c>
      <c r="I76" t="b">
        <v>0</v>
      </c>
      <c r="J76" t="s">
        <v>70</v>
      </c>
      <c r="K76" t="b">
        <v>1</v>
      </c>
      <c r="L76">
        <v>2</v>
      </c>
      <c r="M76" t="b">
        <v>1</v>
      </c>
      <c r="N76" t="b">
        <v>1</v>
      </c>
      <c r="O76" t="b">
        <v>1</v>
      </c>
      <c r="P76" t="s">
        <v>69</v>
      </c>
      <c r="Q76" t="s">
        <v>17546</v>
      </c>
      <c r="R76" t="s">
        <v>17545</v>
      </c>
      <c r="S76" t="s">
        <v>6</v>
      </c>
      <c r="T76" t="s">
        <v>17544</v>
      </c>
      <c r="U76">
        <v>1383</v>
      </c>
      <c r="V76">
        <v>4</v>
      </c>
    </row>
    <row r="77" spans="1:22" x14ac:dyDescent="0.35">
      <c r="A77" t="s">
        <v>5126</v>
      </c>
      <c r="B77" t="s">
        <v>74</v>
      </c>
      <c r="C77" t="s">
        <v>82</v>
      </c>
      <c r="D77" t="b">
        <v>1</v>
      </c>
      <c r="E77" t="b">
        <v>1</v>
      </c>
      <c r="F77" t="s">
        <v>106</v>
      </c>
      <c r="G77" t="b">
        <v>0</v>
      </c>
      <c r="H77" t="s">
        <v>71</v>
      </c>
      <c r="I77" t="b">
        <v>0</v>
      </c>
      <c r="J77" t="s">
        <v>70</v>
      </c>
      <c r="K77" t="b">
        <v>1</v>
      </c>
      <c r="L77">
        <v>2</v>
      </c>
      <c r="M77" t="b">
        <v>0</v>
      </c>
      <c r="N77" t="b">
        <v>1</v>
      </c>
      <c r="O77" t="b">
        <v>0</v>
      </c>
      <c r="P77" t="s">
        <v>88</v>
      </c>
      <c r="Q77" t="s">
        <v>17543</v>
      </c>
      <c r="R77" t="s">
        <v>17542</v>
      </c>
      <c r="S77" t="s">
        <v>6</v>
      </c>
      <c r="T77" t="s">
        <v>17541</v>
      </c>
      <c r="U77">
        <v>1373</v>
      </c>
      <c r="V77">
        <v>3.5</v>
      </c>
    </row>
    <row r="78" spans="1:22" x14ac:dyDescent="0.35">
      <c r="A78" t="s">
        <v>17540</v>
      </c>
      <c r="B78" t="s">
        <v>74</v>
      </c>
      <c r="C78" t="s">
        <v>73</v>
      </c>
      <c r="D78" t="b">
        <v>1</v>
      </c>
      <c r="E78" t="b">
        <v>0</v>
      </c>
      <c r="F78" t="s">
        <v>106</v>
      </c>
      <c r="G78" t="b">
        <v>1</v>
      </c>
      <c r="H78" t="s">
        <v>71</v>
      </c>
      <c r="I78" t="b">
        <v>1</v>
      </c>
      <c r="J78" t="s">
        <v>70</v>
      </c>
      <c r="K78" t="b">
        <v>1</v>
      </c>
      <c r="L78">
        <v>2</v>
      </c>
      <c r="M78" t="b">
        <v>1</v>
      </c>
      <c r="N78" t="b">
        <v>1</v>
      </c>
      <c r="O78" t="b">
        <v>1</v>
      </c>
      <c r="P78" t="s">
        <v>69</v>
      </c>
      <c r="Q78" t="s">
        <v>17539</v>
      </c>
      <c r="R78" t="s">
        <v>17538</v>
      </c>
      <c r="S78" t="s">
        <v>85</v>
      </c>
      <c r="T78" t="s">
        <v>17537</v>
      </c>
      <c r="U78">
        <v>1368</v>
      </c>
      <c r="V78">
        <v>4</v>
      </c>
    </row>
    <row r="79" spans="1:22" x14ac:dyDescent="0.35">
      <c r="A79" t="s">
        <v>17536</v>
      </c>
      <c r="B79" t="s">
        <v>74</v>
      </c>
      <c r="C79" t="s">
        <v>82</v>
      </c>
      <c r="D79" t="b">
        <v>1</v>
      </c>
      <c r="E79" t="b">
        <v>1</v>
      </c>
      <c r="F79" t="s">
        <v>106</v>
      </c>
      <c r="G79" t="b">
        <v>1</v>
      </c>
      <c r="H79" t="s">
        <v>80</v>
      </c>
      <c r="I79" t="b">
        <v>1</v>
      </c>
      <c r="J79" t="s">
        <v>70</v>
      </c>
      <c r="K79" t="b">
        <v>1</v>
      </c>
      <c r="L79">
        <v>2</v>
      </c>
      <c r="M79" t="b">
        <v>0</v>
      </c>
      <c r="N79" t="b">
        <v>1</v>
      </c>
      <c r="O79" t="b">
        <v>1</v>
      </c>
      <c r="P79" t="s">
        <v>69</v>
      </c>
      <c r="Q79" t="s">
        <v>17535</v>
      </c>
      <c r="R79" t="s">
        <v>17534</v>
      </c>
      <c r="S79" t="s">
        <v>131</v>
      </c>
      <c r="T79" t="s">
        <v>17533</v>
      </c>
      <c r="U79">
        <v>1359</v>
      </c>
      <c r="V79">
        <v>4</v>
      </c>
    </row>
    <row r="80" spans="1:22" x14ac:dyDescent="0.35">
      <c r="A80" t="s">
        <v>17532</v>
      </c>
      <c r="B80" t="s">
        <v>74</v>
      </c>
      <c r="C80" t="s">
        <v>73</v>
      </c>
      <c r="D80" t="b">
        <v>1</v>
      </c>
      <c r="E80" t="b">
        <v>0</v>
      </c>
      <c r="F80" t="s">
        <v>72</v>
      </c>
      <c r="G80" t="b">
        <v>0</v>
      </c>
      <c r="H80" t="s">
        <v>71</v>
      </c>
      <c r="I80" t="b">
        <v>1</v>
      </c>
      <c r="J80" t="s">
        <v>70</v>
      </c>
      <c r="K80" t="b">
        <v>1</v>
      </c>
      <c r="L80">
        <v>3</v>
      </c>
      <c r="M80" t="b">
        <v>1</v>
      </c>
      <c r="N80" t="b">
        <v>1</v>
      </c>
      <c r="O80" t="b">
        <v>1</v>
      </c>
      <c r="P80" t="s">
        <v>69</v>
      </c>
      <c r="Q80" t="s">
        <v>17531</v>
      </c>
      <c r="R80" t="s">
        <v>17530</v>
      </c>
      <c r="S80" t="s">
        <v>66</v>
      </c>
      <c r="T80" t="s">
        <v>17529</v>
      </c>
      <c r="U80">
        <v>1353</v>
      </c>
      <c r="V80">
        <v>4</v>
      </c>
    </row>
    <row r="81" spans="1:22" x14ac:dyDescent="0.35">
      <c r="A81" t="s">
        <v>8855</v>
      </c>
      <c r="B81" t="s">
        <v>74</v>
      </c>
      <c r="C81" t="s">
        <v>82</v>
      </c>
      <c r="D81" t="b">
        <v>1</v>
      </c>
      <c r="E81" t="b">
        <v>1</v>
      </c>
      <c r="F81" t="s">
        <v>81</v>
      </c>
      <c r="G81" t="b">
        <v>0</v>
      </c>
      <c r="H81" t="s">
        <v>71</v>
      </c>
      <c r="I81" t="b">
        <v>0</v>
      </c>
      <c r="J81" t="s">
        <v>70</v>
      </c>
      <c r="K81" t="b">
        <v>1</v>
      </c>
      <c r="L81">
        <v>2</v>
      </c>
      <c r="M81" t="b">
        <v>1</v>
      </c>
      <c r="N81" t="b">
        <v>1</v>
      </c>
      <c r="O81" t="b">
        <v>1</v>
      </c>
      <c r="P81" t="s">
        <v>88</v>
      </c>
      <c r="Q81" t="s">
        <v>17528</v>
      </c>
      <c r="R81" t="s">
        <v>477</v>
      </c>
      <c r="S81" t="s">
        <v>6</v>
      </c>
      <c r="T81" t="s">
        <v>17527</v>
      </c>
      <c r="U81">
        <v>1349</v>
      </c>
      <c r="V81">
        <v>4</v>
      </c>
    </row>
    <row r="82" spans="1:22" x14ac:dyDescent="0.35">
      <c r="A82" t="s">
        <v>16619</v>
      </c>
      <c r="B82" t="s">
        <v>74</v>
      </c>
      <c r="C82" t="s">
        <v>82</v>
      </c>
      <c r="D82" t="b">
        <v>1</v>
      </c>
      <c r="E82" t="b">
        <v>0</v>
      </c>
      <c r="F82" t="s">
        <v>106</v>
      </c>
      <c r="G82" t="b">
        <v>1</v>
      </c>
      <c r="H82" t="s">
        <v>71</v>
      </c>
      <c r="I82" t="b">
        <v>1</v>
      </c>
      <c r="J82" t="s">
        <v>70</v>
      </c>
      <c r="K82" t="b">
        <v>1</v>
      </c>
      <c r="L82">
        <v>2</v>
      </c>
      <c r="M82" t="b">
        <v>1</v>
      </c>
      <c r="N82" t="b">
        <v>1</v>
      </c>
      <c r="O82" t="b">
        <v>1</v>
      </c>
      <c r="P82" t="s">
        <v>69</v>
      </c>
      <c r="Q82" t="s">
        <v>17526</v>
      </c>
      <c r="R82" t="s">
        <v>17525</v>
      </c>
      <c r="S82" t="s">
        <v>6</v>
      </c>
      <c r="T82" t="s">
        <v>17524</v>
      </c>
      <c r="U82">
        <v>1348</v>
      </c>
      <c r="V82">
        <v>3.5</v>
      </c>
    </row>
    <row r="83" spans="1:22" x14ac:dyDescent="0.35">
      <c r="A83" t="s">
        <v>14683</v>
      </c>
      <c r="B83" t="s">
        <v>74</v>
      </c>
      <c r="C83" t="s">
        <v>82</v>
      </c>
      <c r="D83" t="b">
        <v>1</v>
      </c>
      <c r="E83" t="b">
        <v>1</v>
      </c>
      <c r="F83" t="s">
        <v>555</v>
      </c>
      <c r="G83" t="b">
        <v>1</v>
      </c>
      <c r="H83" t="s">
        <v>71</v>
      </c>
      <c r="I83" t="b">
        <v>1</v>
      </c>
      <c r="J83" t="s">
        <v>70</v>
      </c>
      <c r="K83" t="b">
        <v>1</v>
      </c>
      <c r="L83">
        <v>2</v>
      </c>
      <c r="M83" t="b">
        <v>1</v>
      </c>
      <c r="N83" t="b">
        <v>1</v>
      </c>
      <c r="O83" t="b">
        <v>1</v>
      </c>
      <c r="P83" t="s">
        <v>69</v>
      </c>
      <c r="Q83" t="s">
        <v>17523</v>
      </c>
      <c r="R83" t="s">
        <v>17522</v>
      </c>
      <c r="S83" t="s">
        <v>6</v>
      </c>
      <c r="T83" t="s">
        <v>15204</v>
      </c>
      <c r="U83">
        <v>1348</v>
      </c>
      <c r="V83">
        <v>4</v>
      </c>
    </row>
    <row r="84" spans="1:22" x14ac:dyDescent="0.35">
      <c r="A84" t="s">
        <v>17521</v>
      </c>
      <c r="B84" t="s">
        <v>74</v>
      </c>
      <c r="C84" t="s">
        <v>73</v>
      </c>
      <c r="D84" t="b">
        <v>1</v>
      </c>
      <c r="E84" t="b">
        <v>0</v>
      </c>
      <c r="F84" t="s">
        <v>72</v>
      </c>
      <c r="G84" t="b">
        <v>1</v>
      </c>
      <c r="H84" t="s">
        <v>80</v>
      </c>
      <c r="I84" t="b">
        <v>0</v>
      </c>
      <c r="J84" t="s">
        <v>235</v>
      </c>
      <c r="K84" t="b">
        <v>1</v>
      </c>
      <c r="L84">
        <v>3</v>
      </c>
      <c r="M84" t="b">
        <v>1</v>
      </c>
      <c r="N84" t="b">
        <v>1</v>
      </c>
      <c r="O84" t="b">
        <v>1</v>
      </c>
      <c r="P84" t="s">
        <v>69</v>
      </c>
      <c r="Q84" t="s">
        <v>17520</v>
      </c>
      <c r="R84" t="s">
        <v>17519</v>
      </c>
      <c r="S84" t="s">
        <v>6</v>
      </c>
      <c r="T84" t="s">
        <v>17518</v>
      </c>
      <c r="U84">
        <v>1319</v>
      </c>
      <c r="V84">
        <v>3.5</v>
      </c>
    </row>
    <row r="85" spans="1:22" x14ac:dyDescent="0.35">
      <c r="A85" t="s">
        <v>12375</v>
      </c>
      <c r="B85" t="s">
        <v>74</v>
      </c>
      <c r="C85" t="s">
        <v>73</v>
      </c>
      <c r="D85" t="b">
        <v>1</v>
      </c>
      <c r="E85" t="b">
        <v>0</v>
      </c>
      <c r="F85" t="s">
        <v>106</v>
      </c>
      <c r="G85" t="b">
        <v>0</v>
      </c>
      <c r="H85" t="s">
        <v>71</v>
      </c>
      <c r="I85" t="b">
        <v>0</v>
      </c>
      <c r="J85" t="s">
        <v>70</v>
      </c>
      <c r="K85" t="b">
        <v>1</v>
      </c>
      <c r="L85">
        <v>2</v>
      </c>
      <c r="M85" t="b">
        <v>1</v>
      </c>
      <c r="N85" t="b">
        <v>1</v>
      </c>
      <c r="O85" t="b">
        <v>1</v>
      </c>
      <c r="P85" t="s">
        <v>88</v>
      </c>
      <c r="Q85" t="s">
        <v>17517</v>
      </c>
      <c r="R85" t="s">
        <v>17516</v>
      </c>
      <c r="S85" t="s">
        <v>6</v>
      </c>
      <c r="T85" t="s">
        <v>17515</v>
      </c>
      <c r="U85">
        <v>1319</v>
      </c>
      <c r="V85">
        <v>3</v>
      </c>
    </row>
    <row r="86" spans="1:22" x14ac:dyDescent="0.35">
      <c r="A86" t="s">
        <v>15988</v>
      </c>
      <c r="B86" t="s">
        <v>74</v>
      </c>
      <c r="C86" t="s">
        <v>73</v>
      </c>
      <c r="D86" t="b">
        <v>1</v>
      </c>
      <c r="E86" t="b">
        <v>0</v>
      </c>
      <c r="F86" t="s">
        <v>72</v>
      </c>
      <c r="G86" t="b">
        <v>1</v>
      </c>
      <c r="H86" t="s">
        <v>80</v>
      </c>
      <c r="I86" t="b">
        <v>1</v>
      </c>
      <c r="J86" t="s">
        <v>70</v>
      </c>
      <c r="K86" t="b">
        <v>1</v>
      </c>
      <c r="L86">
        <v>2</v>
      </c>
      <c r="M86" t="b">
        <v>1</v>
      </c>
      <c r="N86" t="b">
        <v>1</v>
      </c>
      <c r="O86" t="b">
        <v>1</v>
      </c>
      <c r="P86" t="s">
        <v>88</v>
      </c>
      <c r="Q86" t="s">
        <v>17514</v>
      </c>
      <c r="R86" t="s">
        <v>17513</v>
      </c>
      <c r="S86" t="s">
        <v>6</v>
      </c>
      <c r="T86" t="s">
        <v>14280</v>
      </c>
      <c r="U86">
        <v>1309</v>
      </c>
      <c r="V86">
        <v>4.5</v>
      </c>
    </row>
    <row r="87" spans="1:22" x14ac:dyDescent="0.35">
      <c r="A87" t="s">
        <v>17512</v>
      </c>
      <c r="B87" t="s">
        <v>74</v>
      </c>
      <c r="C87" t="s">
        <v>82</v>
      </c>
      <c r="D87" t="b">
        <v>1</v>
      </c>
      <c r="E87" t="b">
        <v>0</v>
      </c>
      <c r="F87" t="s">
        <v>81</v>
      </c>
      <c r="G87" t="b">
        <v>1</v>
      </c>
      <c r="H87" t="s">
        <v>71</v>
      </c>
      <c r="I87" t="b">
        <v>1</v>
      </c>
      <c r="J87" t="s">
        <v>70</v>
      </c>
      <c r="K87" t="b">
        <v>1</v>
      </c>
      <c r="L87">
        <v>2</v>
      </c>
      <c r="M87" t="b">
        <v>1</v>
      </c>
      <c r="N87" t="b">
        <v>1</v>
      </c>
      <c r="O87" t="b">
        <v>1</v>
      </c>
      <c r="P87" t="s">
        <v>69</v>
      </c>
      <c r="Q87" t="s">
        <v>17511</v>
      </c>
      <c r="R87" t="s">
        <v>17510</v>
      </c>
      <c r="S87" t="s">
        <v>6</v>
      </c>
      <c r="T87" t="s">
        <v>14280</v>
      </c>
      <c r="U87">
        <v>1300</v>
      </c>
      <c r="V87">
        <v>4.5</v>
      </c>
    </row>
    <row r="88" spans="1:22" x14ac:dyDescent="0.35">
      <c r="A88" t="s">
        <v>17509</v>
      </c>
      <c r="B88" t="s">
        <v>90</v>
      </c>
      <c r="C88" t="s">
        <v>82</v>
      </c>
      <c r="D88" t="b">
        <v>1</v>
      </c>
      <c r="E88" t="b">
        <v>1</v>
      </c>
      <c r="F88" t="s">
        <v>474</v>
      </c>
      <c r="G88" t="b">
        <v>1</v>
      </c>
      <c r="H88" t="s">
        <v>71</v>
      </c>
      <c r="I88" t="b">
        <v>0</v>
      </c>
      <c r="J88" t="s">
        <v>70</v>
      </c>
      <c r="K88" t="b">
        <v>1</v>
      </c>
      <c r="L88">
        <v>1</v>
      </c>
      <c r="M88" t="b">
        <v>0</v>
      </c>
      <c r="N88" t="b">
        <v>1</v>
      </c>
      <c r="O88" t="b">
        <v>1</v>
      </c>
      <c r="P88" t="s">
        <v>69</v>
      </c>
      <c r="Q88" t="s">
        <v>17508</v>
      </c>
      <c r="R88" t="s">
        <v>17507</v>
      </c>
      <c r="S88" t="s">
        <v>6</v>
      </c>
      <c r="T88" t="s">
        <v>17506</v>
      </c>
      <c r="U88">
        <v>1292</v>
      </c>
      <c r="V88">
        <v>4.5</v>
      </c>
    </row>
    <row r="89" spans="1:22" x14ac:dyDescent="0.35">
      <c r="A89" t="s">
        <v>17505</v>
      </c>
      <c r="B89" t="s">
        <v>74</v>
      </c>
      <c r="C89" t="s">
        <v>73</v>
      </c>
      <c r="D89" t="b">
        <v>1</v>
      </c>
      <c r="E89" t="b">
        <v>1</v>
      </c>
      <c r="F89" t="s">
        <v>72</v>
      </c>
      <c r="G89" t="b">
        <v>0</v>
      </c>
      <c r="H89" t="s">
        <v>71</v>
      </c>
      <c r="I89" t="b">
        <v>1</v>
      </c>
      <c r="J89" t="s">
        <v>70</v>
      </c>
      <c r="K89" t="b">
        <v>1</v>
      </c>
      <c r="L89">
        <v>2</v>
      </c>
      <c r="M89" t="b">
        <v>1</v>
      </c>
      <c r="N89" t="b">
        <v>1</v>
      </c>
      <c r="O89" t="b">
        <v>1</v>
      </c>
      <c r="P89" t="s">
        <v>69</v>
      </c>
      <c r="Q89" t="s">
        <v>17504</v>
      </c>
      <c r="R89" t="s">
        <v>17503</v>
      </c>
      <c r="S89" t="s">
        <v>85</v>
      </c>
      <c r="T89" t="s">
        <v>17502</v>
      </c>
      <c r="U89">
        <v>1273</v>
      </c>
      <c r="V89">
        <v>4</v>
      </c>
    </row>
    <row r="90" spans="1:22" x14ac:dyDescent="0.35">
      <c r="A90" t="s">
        <v>6833</v>
      </c>
      <c r="B90" t="s">
        <v>74</v>
      </c>
      <c r="C90" t="s">
        <v>2050</v>
      </c>
      <c r="D90" t="b">
        <v>1</v>
      </c>
      <c r="E90" t="b">
        <v>1</v>
      </c>
      <c r="F90" t="s">
        <v>106</v>
      </c>
      <c r="G90" t="b">
        <v>1</v>
      </c>
      <c r="H90" t="s">
        <v>80</v>
      </c>
      <c r="I90" t="b">
        <v>1</v>
      </c>
      <c r="J90" t="s">
        <v>70</v>
      </c>
      <c r="K90" t="b">
        <v>1</v>
      </c>
      <c r="L90">
        <v>2</v>
      </c>
      <c r="M90" t="b">
        <v>1</v>
      </c>
      <c r="N90" t="b">
        <v>1</v>
      </c>
      <c r="O90" t="b">
        <v>1</v>
      </c>
      <c r="P90" t="s">
        <v>88</v>
      </c>
      <c r="Q90" t="s">
        <v>17501</v>
      </c>
      <c r="R90" t="s">
        <v>17500</v>
      </c>
      <c r="S90" t="s">
        <v>6</v>
      </c>
      <c r="T90" t="s">
        <v>4590</v>
      </c>
      <c r="U90">
        <v>1270</v>
      </c>
      <c r="V90">
        <v>3.5</v>
      </c>
    </row>
    <row r="91" spans="1:22" x14ac:dyDescent="0.35">
      <c r="A91" t="s">
        <v>3216</v>
      </c>
      <c r="B91" t="s">
        <v>74</v>
      </c>
      <c r="C91" t="s">
        <v>82</v>
      </c>
      <c r="D91" t="b">
        <v>1</v>
      </c>
      <c r="E91" t="b">
        <v>0</v>
      </c>
      <c r="F91" t="s">
        <v>81</v>
      </c>
      <c r="G91" t="b">
        <v>1</v>
      </c>
      <c r="H91" t="s">
        <v>71</v>
      </c>
      <c r="I91" t="b">
        <v>1</v>
      </c>
      <c r="J91" t="s">
        <v>70</v>
      </c>
      <c r="K91" t="b">
        <v>1</v>
      </c>
      <c r="L91">
        <v>2</v>
      </c>
      <c r="M91" t="b">
        <v>0</v>
      </c>
      <c r="N91" t="b">
        <v>1</v>
      </c>
      <c r="O91" t="b">
        <v>1</v>
      </c>
      <c r="P91" t="s">
        <v>1660</v>
      </c>
      <c r="Q91" t="s">
        <v>17499</v>
      </c>
      <c r="R91" t="s">
        <v>17498</v>
      </c>
      <c r="S91" t="s">
        <v>6</v>
      </c>
      <c r="T91" t="s">
        <v>17497</v>
      </c>
      <c r="U91">
        <v>1264</v>
      </c>
      <c r="V91">
        <v>2.5</v>
      </c>
    </row>
    <row r="92" spans="1:22" x14ac:dyDescent="0.35">
      <c r="A92" t="s">
        <v>17496</v>
      </c>
      <c r="B92" t="s">
        <v>90</v>
      </c>
      <c r="C92" t="s">
        <v>82</v>
      </c>
      <c r="D92" t="b">
        <v>1</v>
      </c>
      <c r="E92" t="b">
        <v>1</v>
      </c>
      <c r="F92" t="s">
        <v>771</v>
      </c>
      <c r="G92" t="b">
        <v>0</v>
      </c>
      <c r="H92" t="s">
        <v>71</v>
      </c>
      <c r="I92" t="b">
        <v>1</v>
      </c>
      <c r="J92" t="s">
        <v>70</v>
      </c>
      <c r="K92" t="b">
        <v>1</v>
      </c>
      <c r="L92">
        <v>1</v>
      </c>
      <c r="M92" t="b">
        <v>0</v>
      </c>
      <c r="N92" t="b">
        <v>0</v>
      </c>
      <c r="O92" t="b">
        <v>1</v>
      </c>
      <c r="P92" t="s">
        <v>88</v>
      </c>
      <c r="Q92" t="s">
        <v>17495</v>
      </c>
      <c r="R92" t="s">
        <v>194</v>
      </c>
      <c r="S92" t="s">
        <v>6</v>
      </c>
      <c r="T92" t="s">
        <v>17494</v>
      </c>
      <c r="U92">
        <v>1264</v>
      </c>
      <c r="V92">
        <v>4.5</v>
      </c>
    </row>
    <row r="93" spans="1:22" x14ac:dyDescent="0.35">
      <c r="A93" t="s">
        <v>17493</v>
      </c>
      <c r="B93" t="s">
        <v>111</v>
      </c>
      <c r="C93" t="s">
        <v>1599</v>
      </c>
      <c r="D93" t="b">
        <v>1</v>
      </c>
      <c r="E93" t="b">
        <v>1</v>
      </c>
      <c r="F93" t="s">
        <v>106</v>
      </c>
      <c r="G93" t="b">
        <v>1</v>
      </c>
      <c r="H93" t="s">
        <v>71</v>
      </c>
      <c r="I93" t="b">
        <v>0</v>
      </c>
      <c r="J93" t="s">
        <v>70</v>
      </c>
      <c r="K93" t="b">
        <v>1</v>
      </c>
      <c r="L93">
        <v>1</v>
      </c>
      <c r="M93" t="b">
        <v>0</v>
      </c>
      <c r="N93" t="b">
        <v>0</v>
      </c>
      <c r="O93" t="b">
        <v>1</v>
      </c>
      <c r="P93" t="s">
        <v>88</v>
      </c>
      <c r="Q93" t="s">
        <v>17492</v>
      </c>
      <c r="R93" t="s">
        <v>17491</v>
      </c>
      <c r="S93" t="s">
        <v>85</v>
      </c>
      <c r="T93" t="s">
        <v>14084</v>
      </c>
      <c r="U93">
        <v>1262</v>
      </c>
      <c r="V93">
        <v>4</v>
      </c>
    </row>
    <row r="94" spans="1:22" x14ac:dyDescent="0.35">
      <c r="A94" t="s">
        <v>17490</v>
      </c>
      <c r="B94" t="s">
        <v>74</v>
      </c>
      <c r="C94" t="s">
        <v>123</v>
      </c>
      <c r="D94" t="b">
        <v>1</v>
      </c>
      <c r="E94" t="b">
        <v>1</v>
      </c>
      <c r="F94" t="s">
        <v>106</v>
      </c>
      <c r="G94" t="b">
        <v>0</v>
      </c>
      <c r="H94" t="s">
        <v>80</v>
      </c>
      <c r="I94" t="b">
        <v>1</v>
      </c>
      <c r="J94" t="s">
        <v>70</v>
      </c>
      <c r="K94" t="b">
        <v>1</v>
      </c>
      <c r="L94">
        <v>2</v>
      </c>
      <c r="M94" t="b">
        <v>1</v>
      </c>
      <c r="N94" t="b">
        <v>1</v>
      </c>
      <c r="O94" t="b">
        <v>1</v>
      </c>
      <c r="P94" t="s">
        <v>69</v>
      </c>
      <c r="Q94" t="s">
        <v>17489</v>
      </c>
      <c r="R94" t="s">
        <v>17488</v>
      </c>
      <c r="S94" t="s">
        <v>120</v>
      </c>
      <c r="T94" t="s">
        <v>17487</v>
      </c>
      <c r="U94">
        <v>1258</v>
      </c>
      <c r="V94">
        <v>4.5</v>
      </c>
    </row>
    <row r="95" spans="1:22" x14ac:dyDescent="0.35">
      <c r="A95" t="s">
        <v>17486</v>
      </c>
      <c r="B95" t="s">
        <v>90</v>
      </c>
      <c r="C95" t="s">
        <v>556</v>
      </c>
      <c r="D95" t="b">
        <v>1</v>
      </c>
      <c r="E95" t="b">
        <v>1</v>
      </c>
      <c r="F95" t="s">
        <v>1166</v>
      </c>
      <c r="G95" t="b">
        <v>0</v>
      </c>
      <c r="H95" t="s">
        <v>71</v>
      </c>
      <c r="I95" t="b">
        <v>1</v>
      </c>
      <c r="J95" t="s">
        <v>70</v>
      </c>
      <c r="K95" t="b">
        <v>1</v>
      </c>
      <c r="L95">
        <v>2</v>
      </c>
      <c r="M95" t="b">
        <v>0</v>
      </c>
      <c r="N95" t="b">
        <v>0</v>
      </c>
      <c r="O95" t="b">
        <v>1</v>
      </c>
      <c r="P95" t="s">
        <v>69</v>
      </c>
      <c r="Q95" t="s">
        <v>17485</v>
      </c>
      <c r="R95" t="s">
        <v>17484</v>
      </c>
      <c r="S95" t="s">
        <v>77</v>
      </c>
      <c r="T95" t="s">
        <v>17483</v>
      </c>
      <c r="U95">
        <v>1254</v>
      </c>
      <c r="V95">
        <v>4</v>
      </c>
    </row>
    <row r="96" spans="1:22" x14ac:dyDescent="0.35">
      <c r="A96" t="s">
        <v>17482</v>
      </c>
      <c r="B96" t="s">
        <v>74</v>
      </c>
      <c r="C96" t="s">
        <v>82</v>
      </c>
      <c r="D96" t="b">
        <v>1</v>
      </c>
      <c r="E96" t="b">
        <v>1</v>
      </c>
      <c r="F96" t="s">
        <v>106</v>
      </c>
      <c r="G96" t="b">
        <v>1</v>
      </c>
      <c r="H96" t="s">
        <v>71</v>
      </c>
      <c r="I96" t="b">
        <v>1</v>
      </c>
      <c r="J96" t="s">
        <v>70</v>
      </c>
      <c r="K96" t="b">
        <v>1</v>
      </c>
      <c r="L96">
        <v>2</v>
      </c>
      <c r="M96" t="b">
        <v>0</v>
      </c>
      <c r="N96" t="b">
        <v>1</v>
      </c>
      <c r="O96" t="b">
        <v>1</v>
      </c>
      <c r="P96" t="s">
        <v>88</v>
      </c>
      <c r="Q96" t="e">
        <f>-ed0Yc9on37RoIoG2ZgxBA</f>
        <v>#NAME?</v>
      </c>
      <c r="R96" t="s">
        <v>17481</v>
      </c>
      <c r="S96" t="s">
        <v>6</v>
      </c>
      <c r="T96" t="s">
        <v>17480</v>
      </c>
      <c r="U96">
        <v>1252</v>
      </c>
      <c r="V96">
        <v>4</v>
      </c>
    </row>
    <row r="97" spans="1:22" x14ac:dyDescent="0.35">
      <c r="A97" t="s">
        <v>9992</v>
      </c>
      <c r="B97" t="s">
        <v>90</v>
      </c>
      <c r="C97" t="s">
        <v>82</v>
      </c>
      <c r="D97" t="b">
        <v>1</v>
      </c>
      <c r="E97" t="b">
        <v>1</v>
      </c>
      <c r="F97" t="s">
        <v>1166</v>
      </c>
      <c r="G97" t="b">
        <v>0</v>
      </c>
      <c r="H97" t="s">
        <v>71</v>
      </c>
      <c r="I97" t="b">
        <v>0</v>
      </c>
      <c r="J97" t="s">
        <v>70</v>
      </c>
      <c r="K97" t="b">
        <v>1</v>
      </c>
      <c r="L97">
        <v>2</v>
      </c>
      <c r="M97" t="b">
        <v>0</v>
      </c>
      <c r="N97" t="b">
        <v>0</v>
      </c>
      <c r="O97" t="b">
        <v>1</v>
      </c>
      <c r="P97" t="s">
        <v>88</v>
      </c>
      <c r="Q97" t="s">
        <v>17479</v>
      </c>
      <c r="R97" t="s">
        <v>17478</v>
      </c>
      <c r="S97" t="s">
        <v>6</v>
      </c>
      <c r="T97" t="s">
        <v>17415</v>
      </c>
      <c r="U97">
        <v>1247</v>
      </c>
      <c r="V97">
        <v>4</v>
      </c>
    </row>
    <row r="98" spans="1:22" x14ac:dyDescent="0.35">
      <c r="A98" t="s">
        <v>17477</v>
      </c>
      <c r="B98" t="s">
        <v>74</v>
      </c>
      <c r="C98" t="s">
        <v>2050</v>
      </c>
      <c r="D98" t="b">
        <v>1</v>
      </c>
      <c r="E98" t="b">
        <v>1</v>
      </c>
      <c r="F98" t="s">
        <v>72</v>
      </c>
      <c r="G98" t="b">
        <v>1</v>
      </c>
      <c r="H98" t="s">
        <v>554</v>
      </c>
      <c r="I98" t="b">
        <v>0</v>
      </c>
      <c r="J98" t="s">
        <v>70</v>
      </c>
      <c r="K98" t="b">
        <v>1</v>
      </c>
      <c r="L98">
        <v>2</v>
      </c>
      <c r="M98" t="b">
        <v>1</v>
      </c>
      <c r="N98" t="b">
        <v>1</v>
      </c>
      <c r="O98" t="b">
        <v>1</v>
      </c>
      <c r="P98" t="s">
        <v>69</v>
      </c>
      <c r="Q98" t="s">
        <v>17476</v>
      </c>
      <c r="R98" t="s">
        <v>17475</v>
      </c>
      <c r="S98" t="s">
        <v>6</v>
      </c>
      <c r="T98" t="s">
        <v>17474</v>
      </c>
      <c r="U98">
        <v>1244</v>
      </c>
      <c r="V98">
        <v>3.5</v>
      </c>
    </row>
    <row r="99" spans="1:22" x14ac:dyDescent="0.35">
      <c r="A99" t="s">
        <v>17473</v>
      </c>
      <c r="B99" t="s">
        <v>74</v>
      </c>
      <c r="C99" t="s">
        <v>73</v>
      </c>
      <c r="D99" t="b">
        <v>1</v>
      </c>
      <c r="E99" t="b">
        <v>1</v>
      </c>
      <c r="F99" t="s">
        <v>106</v>
      </c>
      <c r="G99" t="b">
        <v>1</v>
      </c>
      <c r="H99" t="s">
        <v>71</v>
      </c>
      <c r="I99" t="b">
        <v>1</v>
      </c>
      <c r="J99" t="s">
        <v>70</v>
      </c>
      <c r="K99" t="b">
        <v>1</v>
      </c>
      <c r="L99">
        <v>2</v>
      </c>
      <c r="M99" t="b">
        <v>0</v>
      </c>
      <c r="N99" t="b">
        <v>1</v>
      </c>
      <c r="O99" t="b">
        <v>1</v>
      </c>
      <c r="P99" t="s">
        <v>69</v>
      </c>
      <c r="Q99" t="s">
        <v>17472</v>
      </c>
      <c r="R99" t="s">
        <v>17471</v>
      </c>
      <c r="S99" t="s">
        <v>77</v>
      </c>
      <c r="T99" t="s">
        <v>17470</v>
      </c>
      <c r="U99">
        <v>1244</v>
      </c>
      <c r="V99">
        <v>4</v>
      </c>
    </row>
    <row r="100" spans="1:22" x14ac:dyDescent="0.35">
      <c r="A100" t="s">
        <v>17469</v>
      </c>
      <c r="B100" t="s">
        <v>111</v>
      </c>
      <c r="C100" t="s">
        <v>123</v>
      </c>
      <c r="D100" t="b">
        <v>1</v>
      </c>
      <c r="E100" t="b">
        <v>1</v>
      </c>
      <c r="F100" t="s">
        <v>771</v>
      </c>
      <c r="G100" t="b">
        <v>0</v>
      </c>
      <c r="H100" t="s">
        <v>80</v>
      </c>
      <c r="I100" t="b">
        <v>1</v>
      </c>
      <c r="J100" t="s">
        <v>70</v>
      </c>
      <c r="K100" t="b">
        <v>1</v>
      </c>
      <c r="L100">
        <v>2</v>
      </c>
      <c r="M100" t="b">
        <v>0</v>
      </c>
      <c r="N100" t="b">
        <v>1</v>
      </c>
      <c r="O100" t="b">
        <v>1</v>
      </c>
      <c r="P100" t="s">
        <v>88</v>
      </c>
      <c r="Q100" t="s">
        <v>17468</v>
      </c>
      <c r="R100" t="s">
        <v>17467</v>
      </c>
      <c r="S100" t="s">
        <v>285</v>
      </c>
      <c r="T100" t="s">
        <v>17466</v>
      </c>
      <c r="U100">
        <v>1241</v>
      </c>
      <c r="V100">
        <v>4</v>
      </c>
    </row>
    <row r="101" spans="1:22" x14ac:dyDescent="0.35">
      <c r="A101" t="s">
        <v>6149</v>
      </c>
      <c r="B101" t="s">
        <v>74</v>
      </c>
      <c r="C101" t="s">
        <v>73</v>
      </c>
      <c r="D101" t="b">
        <v>1</v>
      </c>
      <c r="E101" t="b">
        <v>0</v>
      </c>
      <c r="F101" t="s">
        <v>72</v>
      </c>
      <c r="G101" t="b">
        <v>0</v>
      </c>
      <c r="H101" t="s">
        <v>554</v>
      </c>
      <c r="I101" t="b">
        <v>0</v>
      </c>
      <c r="J101" t="s">
        <v>235</v>
      </c>
      <c r="K101" t="b">
        <v>1</v>
      </c>
      <c r="L101">
        <v>4</v>
      </c>
      <c r="M101" t="b">
        <v>1</v>
      </c>
      <c r="N101" t="b">
        <v>1</v>
      </c>
      <c r="O101" t="b">
        <v>0</v>
      </c>
      <c r="P101" t="s">
        <v>69</v>
      </c>
      <c r="Q101" t="s">
        <v>17465</v>
      </c>
      <c r="R101" t="s">
        <v>17464</v>
      </c>
      <c r="S101" t="s">
        <v>6</v>
      </c>
      <c r="T101" t="s">
        <v>17463</v>
      </c>
      <c r="U101">
        <v>1233</v>
      </c>
      <c r="V101">
        <v>4</v>
      </c>
    </row>
    <row r="102" spans="1:22" x14ac:dyDescent="0.35">
      <c r="A102" t="s">
        <v>17462</v>
      </c>
      <c r="B102" t="s">
        <v>111</v>
      </c>
      <c r="C102" t="s">
        <v>440</v>
      </c>
      <c r="D102" t="b">
        <v>1</v>
      </c>
      <c r="E102" t="b">
        <v>0</v>
      </c>
      <c r="F102" t="s">
        <v>81</v>
      </c>
      <c r="G102" t="b">
        <v>0</v>
      </c>
      <c r="H102" t="s">
        <v>71</v>
      </c>
      <c r="I102" t="b">
        <v>0</v>
      </c>
      <c r="J102" t="s">
        <v>70</v>
      </c>
      <c r="K102" t="b">
        <v>1</v>
      </c>
      <c r="L102">
        <v>3</v>
      </c>
      <c r="M102" t="b">
        <v>1</v>
      </c>
      <c r="N102" t="b">
        <v>1</v>
      </c>
      <c r="O102" t="b">
        <v>0</v>
      </c>
      <c r="P102" t="s">
        <v>88</v>
      </c>
      <c r="Q102" t="s">
        <v>17461</v>
      </c>
      <c r="R102" t="s">
        <v>17460</v>
      </c>
      <c r="S102" t="s">
        <v>6</v>
      </c>
      <c r="T102" t="s">
        <v>17459</v>
      </c>
      <c r="U102">
        <v>1227</v>
      </c>
      <c r="V102">
        <v>4.5</v>
      </c>
    </row>
    <row r="103" spans="1:22" x14ac:dyDescent="0.35">
      <c r="A103" t="s">
        <v>17458</v>
      </c>
      <c r="B103" t="s">
        <v>111</v>
      </c>
      <c r="C103" t="s">
        <v>82</v>
      </c>
      <c r="D103" t="b">
        <v>1</v>
      </c>
      <c r="E103" t="b">
        <v>1</v>
      </c>
      <c r="F103" t="s">
        <v>72</v>
      </c>
      <c r="G103" t="b">
        <v>1</v>
      </c>
      <c r="H103" t="s">
        <v>71</v>
      </c>
      <c r="I103" t="b">
        <v>0</v>
      </c>
      <c r="J103" t="s">
        <v>70</v>
      </c>
      <c r="K103" t="b">
        <v>1</v>
      </c>
      <c r="L103">
        <v>2</v>
      </c>
      <c r="M103" t="b">
        <v>1</v>
      </c>
      <c r="N103" t="b">
        <v>1</v>
      </c>
      <c r="O103" t="b">
        <v>1</v>
      </c>
      <c r="P103" t="s">
        <v>69</v>
      </c>
      <c r="Q103" t="s">
        <v>17457</v>
      </c>
      <c r="R103" t="s">
        <v>17456</v>
      </c>
      <c r="S103" t="s">
        <v>6</v>
      </c>
      <c r="T103" t="s">
        <v>17455</v>
      </c>
      <c r="U103">
        <v>1226</v>
      </c>
      <c r="V103">
        <v>4.5</v>
      </c>
    </row>
    <row r="104" spans="1:22" x14ac:dyDescent="0.35">
      <c r="A104" t="s">
        <v>17454</v>
      </c>
      <c r="B104" t="s">
        <v>90</v>
      </c>
      <c r="C104" t="s">
        <v>82</v>
      </c>
      <c r="D104" t="b">
        <v>1</v>
      </c>
      <c r="E104" t="b">
        <v>1</v>
      </c>
      <c r="F104" t="s">
        <v>89</v>
      </c>
      <c r="G104" t="b">
        <v>0</v>
      </c>
      <c r="H104" t="s">
        <v>71</v>
      </c>
      <c r="I104" t="b">
        <v>1</v>
      </c>
      <c r="J104" t="s">
        <v>70</v>
      </c>
      <c r="K104" t="b">
        <v>1</v>
      </c>
      <c r="L104">
        <v>2</v>
      </c>
      <c r="M104" t="b">
        <v>0</v>
      </c>
      <c r="N104" t="b">
        <v>0</v>
      </c>
      <c r="O104" t="b">
        <v>1</v>
      </c>
      <c r="P104" t="s">
        <v>88</v>
      </c>
      <c r="Q104" t="s">
        <v>17453</v>
      </c>
      <c r="R104" t="s">
        <v>1697</v>
      </c>
      <c r="S104" t="s">
        <v>85</v>
      </c>
      <c r="T104" t="s">
        <v>17452</v>
      </c>
      <c r="U104">
        <v>1221</v>
      </c>
      <c r="V104">
        <v>5</v>
      </c>
    </row>
    <row r="105" spans="1:22" x14ac:dyDescent="0.35">
      <c r="A105" t="s">
        <v>16073</v>
      </c>
      <c r="B105" t="s">
        <v>74</v>
      </c>
      <c r="C105" t="s">
        <v>1470</v>
      </c>
      <c r="D105" t="b">
        <v>1</v>
      </c>
      <c r="E105" t="b">
        <v>0</v>
      </c>
      <c r="F105" t="s">
        <v>72</v>
      </c>
      <c r="G105" t="b">
        <v>0</v>
      </c>
      <c r="H105" t="s">
        <v>71</v>
      </c>
      <c r="I105" t="b">
        <v>0</v>
      </c>
      <c r="J105" t="s">
        <v>235</v>
      </c>
      <c r="K105" t="b">
        <v>1</v>
      </c>
      <c r="L105">
        <v>4</v>
      </c>
      <c r="M105" t="b">
        <v>1</v>
      </c>
      <c r="N105" t="b">
        <v>1</v>
      </c>
      <c r="O105" t="b">
        <v>0</v>
      </c>
      <c r="P105" t="s">
        <v>88</v>
      </c>
      <c r="Q105" t="s">
        <v>17451</v>
      </c>
      <c r="R105" t="s">
        <v>17450</v>
      </c>
      <c r="S105" t="s">
        <v>6</v>
      </c>
      <c r="T105" t="s">
        <v>17449</v>
      </c>
      <c r="U105">
        <v>1215</v>
      </c>
      <c r="V105">
        <v>3.5</v>
      </c>
    </row>
    <row r="106" spans="1:22" x14ac:dyDescent="0.35">
      <c r="A106" t="s">
        <v>6844</v>
      </c>
      <c r="B106" t="s">
        <v>74</v>
      </c>
      <c r="C106" t="s">
        <v>82</v>
      </c>
      <c r="D106" t="b">
        <v>1</v>
      </c>
      <c r="E106" t="b">
        <v>1</v>
      </c>
      <c r="F106" t="s">
        <v>89</v>
      </c>
      <c r="G106" t="b">
        <v>0</v>
      </c>
      <c r="H106" t="s">
        <v>71</v>
      </c>
      <c r="I106" t="b">
        <v>0</v>
      </c>
      <c r="J106" t="s">
        <v>70</v>
      </c>
      <c r="K106" t="b">
        <v>1</v>
      </c>
      <c r="L106">
        <v>2</v>
      </c>
      <c r="M106" t="b">
        <v>0</v>
      </c>
      <c r="N106" t="b">
        <v>1</v>
      </c>
      <c r="O106" t="b">
        <v>1</v>
      </c>
      <c r="P106" t="s">
        <v>88</v>
      </c>
      <c r="Q106" t="s">
        <v>17448</v>
      </c>
      <c r="R106" t="s">
        <v>17447</v>
      </c>
      <c r="S106" t="s">
        <v>6</v>
      </c>
      <c r="T106" t="s">
        <v>17446</v>
      </c>
      <c r="U106">
        <v>1185</v>
      </c>
      <c r="V106">
        <v>3</v>
      </c>
    </row>
    <row r="107" spans="1:22" x14ac:dyDescent="0.35">
      <c r="A107" t="s">
        <v>12870</v>
      </c>
      <c r="B107" t="s">
        <v>74</v>
      </c>
      <c r="C107" t="s">
        <v>259</v>
      </c>
      <c r="D107" t="b">
        <v>1</v>
      </c>
      <c r="E107" t="b">
        <v>0</v>
      </c>
      <c r="F107" t="s">
        <v>72</v>
      </c>
      <c r="G107" t="b">
        <v>1</v>
      </c>
      <c r="H107" t="s">
        <v>71</v>
      </c>
      <c r="I107" t="b">
        <v>0</v>
      </c>
      <c r="J107" t="s">
        <v>235</v>
      </c>
      <c r="K107" t="b">
        <v>1</v>
      </c>
      <c r="L107">
        <v>4</v>
      </c>
      <c r="M107" t="b">
        <v>1</v>
      </c>
      <c r="N107" t="b">
        <v>1</v>
      </c>
      <c r="O107" t="b">
        <v>0</v>
      </c>
      <c r="P107" t="s">
        <v>88</v>
      </c>
      <c r="Q107" t="s">
        <v>17445</v>
      </c>
      <c r="R107" t="s">
        <v>17444</v>
      </c>
      <c r="S107" t="s">
        <v>6</v>
      </c>
      <c r="T107" t="s">
        <v>17443</v>
      </c>
      <c r="U107">
        <v>1185</v>
      </c>
      <c r="V107">
        <v>4</v>
      </c>
    </row>
    <row r="108" spans="1:22" x14ac:dyDescent="0.35">
      <c r="A108" t="s">
        <v>17442</v>
      </c>
      <c r="B108" t="s">
        <v>74</v>
      </c>
      <c r="C108" t="s">
        <v>236</v>
      </c>
      <c r="D108" t="b">
        <v>1</v>
      </c>
      <c r="E108" t="b">
        <v>0</v>
      </c>
      <c r="F108" t="s">
        <v>72</v>
      </c>
      <c r="G108" t="b">
        <v>1</v>
      </c>
      <c r="H108" t="s">
        <v>71</v>
      </c>
      <c r="I108" t="b">
        <v>1</v>
      </c>
      <c r="J108" t="s">
        <v>235</v>
      </c>
      <c r="K108" t="b">
        <v>1</v>
      </c>
      <c r="L108">
        <v>4</v>
      </c>
      <c r="M108" t="b">
        <v>1</v>
      </c>
      <c r="N108" t="b">
        <v>1</v>
      </c>
      <c r="O108" t="b">
        <v>1</v>
      </c>
      <c r="P108" t="s">
        <v>69</v>
      </c>
      <c r="Q108" t="s">
        <v>17441</v>
      </c>
      <c r="R108" t="s">
        <v>617</v>
      </c>
      <c r="S108" t="s">
        <v>6</v>
      </c>
      <c r="T108" t="s">
        <v>10543</v>
      </c>
      <c r="U108">
        <v>1180</v>
      </c>
      <c r="V108">
        <v>4.5</v>
      </c>
    </row>
    <row r="109" spans="1:22" x14ac:dyDescent="0.35">
      <c r="A109" t="s">
        <v>16619</v>
      </c>
      <c r="B109" t="s">
        <v>74</v>
      </c>
      <c r="C109" t="s">
        <v>1470</v>
      </c>
      <c r="D109" t="b">
        <v>1</v>
      </c>
      <c r="E109" t="b">
        <v>0</v>
      </c>
      <c r="F109" t="s">
        <v>72</v>
      </c>
      <c r="G109" t="b">
        <v>1</v>
      </c>
      <c r="H109" t="s">
        <v>71</v>
      </c>
      <c r="I109" t="b">
        <v>0</v>
      </c>
      <c r="J109" t="s">
        <v>235</v>
      </c>
      <c r="K109" t="b">
        <v>1</v>
      </c>
      <c r="L109">
        <v>4</v>
      </c>
      <c r="M109" t="b">
        <v>1</v>
      </c>
      <c r="N109" t="b">
        <v>1</v>
      </c>
      <c r="O109" t="b">
        <v>1</v>
      </c>
      <c r="P109" t="s">
        <v>88</v>
      </c>
      <c r="Q109" t="s">
        <v>17440</v>
      </c>
      <c r="R109" t="s">
        <v>17439</v>
      </c>
      <c r="S109" t="s">
        <v>6</v>
      </c>
      <c r="T109" t="s">
        <v>15781</v>
      </c>
      <c r="U109">
        <v>1168</v>
      </c>
      <c r="V109">
        <v>4.5</v>
      </c>
    </row>
    <row r="110" spans="1:22" x14ac:dyDescent="0.35">
      <c r="A110" t="s">
        <v>16149</v>
      </c>
      <c r="B110" t="s">
        <v>74</v>
      </c>
      <c r="C110" t="s">
        <v>82</v>
      </c>
      <c r="D110" t="b">
        <v>1</v>
      </c>
      <c r="E110" t="b">
        <v>1</v>
      </c>
      <c r="F110" t="s">
        <v>106</v>
      </c>
      <c r="G110" t="b">
        <v>1</v>
      </c>
      <c r="H110" t="s">
        <v>71</v>
      </c>
      <c r="I110" t="b">
        <v>1</v>
      </c>
      <c r="J110" t="s">
        <v>70</v>
      </c>
      <c r="K110" t="b">
        <v>1</v>
      </c>
      <c r="L110">
        <v>2</v>
      </c>
      <c r="M110" t="b">
        <v>1</v>
      </c>
      <c r="N110" t="b">
        <v>1</v>
      </c>
      <c r="O110" t="b">
        <v>1</v>
      </c>
      <c r="P110" t="s">
        <v>69</v>
      </c>
      <c r="Q110" t="s">
        <v>17438</v>
      </c>
      <c r="R110" t="s">
        <v>17437</v>
      </c>
      <c r="S110" t="s">
        <v>6</v>
      </c>
      <c r="T110" t="s">
        <v>3724</v>
      </c>
      <c r="U110">
        <v>1167</v>
      </c>
      <c r="V110">
        <v>4</v>
      </c>
    </row>
    <row r="111" spans="1:22" x14ac:dyDescent="0.35">
      <c r="A111" t="s">
        <v>17436</v>
      </c>
      <c r="B111" t="s">
        <v>74</v>
      </c>
      <c r="C111" t="s">
        <v>138</v>
      </c>
      <c r="D111" t="b">
        <v>1</v>
      </c>
      <c r="E111" t="b">
        <v>1</v>
      </c>
      <c r="F111" t="s">
        <v>72</v>
      </c>
      <c r="G111" t="b">
        <v>0</v>
      </c>
      <c r="H111" t="s">
        <v>71</v>
      </c>
      <c r="I111" t="b">
        <v>0</v>
      </c>
      <c r="J111" t="s">
        <v>70</v>
      </c>
      <c r="K111" t="b">
        <v>1</v>
      </c>
      <c r="L111">
        <v>2</v>
      </c>
      <c r="M111" t="b">
        <v>0</v>
      </c>
      <c r="N111" t="b">
        <v>1</v>
      </c>
      <c r="O111" t="b">
        <v>1</v>
      </c>
      <c r="P111" t="s">
        <v>88</v>
      </c>
      <c r="Q111" t="s">
        <v>17435</v>
      </c>
      <c r="R111" t="s">
        <v>17434</v>
      </c>
      <c r="S111" t="s">
        <v>85</v>
      </c>
      <c r="T111" t="s">
        <v>17433</v>
      </c>
      <c r="U111">
        <v>1160</v>
      </c>
      <c r="V111">
        <v>4</v>
      </c>
    </row>
    <row r="112" spans="1:22" x14ac:dyDescent="0.35">
      <c r="A112" t="s">
        <v>17432</v>
      </c>
      <c r="B112" t="s">
        <v>111</v>
      </c>
      <c r="C112" t="s">
        <v>73</v>
      </c>
      <c r="D112" t="b">
        <v>1</v>
      </c>
      <c r="E112" t="b">
        <v>0</v>
      </c>
      <c r="F112" t="s">
        <v>72</v>
      </c>
      <c r="G112" t="b">
        <v>0</v>
      </c>
      <c r="H112" t="s">
        <v>71</v>
      </c>
      <c r="I112" t="b">
        <v>1</v>
      </c>
      <c r="J112" t="s">
        <v>70</v>
      </c>
      <c r="K112" t="b">
        <v>1</v>
      </c>
      <c r="L112">
        <v>2</v>
      </c>
      <c r="M112" t="b">
        <v>1</v>
      </c>
      <c r="N112" t="b">
        <v>1</v>
      </c>
      <c r="O112" t="b">
        <v>1</v>
      </c>
      <c r="P112" t="s">
        <v>69</v>
      </c>
      <c r="Q112" t="s">
        <v>17431</v>
      </c>
      <c r="R112" t="s">
        <v>17430</v>
      </c>
      <c r="S112" t="s">
        <v>85</v>
      </c>
      <c r="T112" t="s">
        <v>17429</v>
      </c>
      <c r="U112">
        <v>1157</v>
      </c>
      <c r="V112">
        <v>4.5</v>
      </c>
    </row>
    <row r="113" spans="1:22" x14ac:dyDescent="0.35">
      <c r="A113" t="s">
        <v>17428</v>
      </c>
      <c r="B113" t="s">
        <v>74</v>
      </c>
      <c r="C113" t="s">
        <v>82</v>
      </c>
      <c r="D113" t="b">
        <v>1</v>
      </c>
      <c r="E113" t="b">
        <v>1</v>
      </c>
      <c r="F113" t="s">
        <v>72</v>
      </c>
      <c r="G113" t="b">
        <v>1</v>
      </c>
      <c r="H113" t="s">
        <v>71</v>
      </c>
      <c r="I113" t="b">
        <v>0</v>
      </c>
      <c r="J113" t="s">
        <v>70</v>
      </c>
      <c r="K113" t="b">
        <v>1</v>
      </c>
      <c r="L113">
        <v>2</v>
      </c>
      <c r="M113" t="b">
        <v>1</v>
      </c>
      <c r="N113" t="b">
        <v>1</v>
      </c>
      <c r="O113" t="b">
        <v>1</v>
      </c>
      <c r="P113" t="s">
        <v>69</v>
      </c>
      <c r="Q113" t="s">
        <v>17427</v>
      </c>
      <c r="R113" t="s">
        <v>17426</v>
      </c>
      <c r="S113" t="s">
        <v>6</v>
      </c>
      <c r="T113" t="s">
        <v>17425</v>
      </c>
      <c r="U113">
        <v>1154</v>
      </c>
      <c r="V113">
        <v>4</v>
      </c>
    </row>
    <row r="114" spans="1:22" x14ac:dyDescent="0.35">
      <c r="A114" t="s">
        <v>17424</v>
      </c>
      <c r="B114" t="s">
        <v>74</v>
      </c>
      <c r="C114" t="s">
        <v>123</v>
      </c>
      <c r="D114" t="b">
        <v>1</v>
      </c>
      <c r="E114" t="b">
        <v>0</v>
      </c>
      <c r="F114" t="s">
        <v>106</v>
      </c>
      <c r="G114" t="b">
        <v>1</v>
      </c>
      <c r="H114" t="s">
        <v>80</v>
      </c>
      <c r="I114" t="b">
        <v>0</v>
      </c>
      <c r="J114" t="s">
        <v>70</v>
      </c>
      <c r="K114" t="b">
        <v>1</v>
      </c>
      <c r="L114">
        <v>2</v>
      </c>
      <c r="M114" t="b">
        <v>1</v>
      </c>
      <c r="N114" t="b">
        <v>1</v>
      </c>
      <c r="O114" t="b">
        <v>1</v>
      </c>
      <c r="P114" t="s">
        <v>88</v>
      </c>
      <c r="Q114" t="s">
        <v>17423</v>
      </c>
      <c r="R114" t="s">
        <v>593</v>
      </c>
      <c r="S114" t="s">
        <v>120</v>
      </c>
      <c r="T114" t="s">
        <v>17422</v>
      </c>
      <c r="U114">
        <v>1150</v>
      </c>
      <c r="V114">
        <v>4</v>
      </c>
    </row>
    <row r="115" spans="1:22" x14ac:dyDescent="0.35">
      <c r="A115" t="s">
        <v>17421</v>
      </c>
      <c r="B115" t="s">
        <v>90</v>
      </c>
      <c r="C115" t="s">
        <v>82</v>
      </c>
      <c r="D115" t="b">
        <v>1</v>
      </c>
      <c r="E115" t="b">
        <v>1</v>
      </c>
      <c r="F115" t="s">
        <v>106</v>
      </c>
      <c r="G115" t="b">
        <v>1</v>
      </c>
      <c r="H115" t="s">
        <v>71</v>
      </c>
      <c r="I115" t="b">
        <v>1</v>
      </c>
      <c r="J115" t="s">
        <v>70</v>
      </c>
      <c r="K115" t="b">
        <v>1</v>
      </c>
      <c r="L115">
        <v>1</v>
      </c>
      <c r="M115" t="b">
        <v>0</v>
      </c>
      <c r="N115" t="b">
        <v>0</v>
      </c>
      <c r="O115" t="b">
        <v>1</v>
      </c>
      <c r="P115" t="s">
        <v>88</v>
      </c>
      <c r="Q115" t="s">
        <v>17420</v>
      </c>
      <c r="R115" t="s">
        <v>17419</v>
      </c>
      <c r="S115" t="s">
        <v>6</v>
      </c>
      <c r="T115" t="s">
        <v>17418</v>
      </c>
      <c r="U115">
        <v>1145</v>
      </c>
      <c r="V115">
        <v>4.5</v>
      </c>
    </row>
    <row r="116" spans="1:22" x14ac:dyDescent="0.35">
      <c r="A116" t="s">
        <v>4453</v>
      </c>
      <c r="B116" t="s">
        <v>90</v>
      </c>
      <c r="C116" t="s">
        <v>82</v>
      </c>
      <c r="D116" t="b">
        <v>1</v>
      </c>
      <c r="E116" t="b">
        <v>1</v>
      </c>
      <c r="F116" t="s">
        <v>1166</v>
      </c>
      <c r="G116" t="b">
        <v>0</v>
      </c>
      <c r="H116" t="s">
        <v>71</v>
      </c>
      <c r="I116" t="b">
        <v>0</v>
      </c>
      <c r="J116" t="s">
        <v>70</v>
      </c>
      <c r="K116" t="b">
        <v>0</v>
      </c>
      <c r="L116">
        <v>2</v>
      </c>
      <c r="M116" t="b">
        <v>0</v>
      </c>
      <c r="N116" t="b">
        <v>0</v>
      </c>
      <c r="O116" t="b">
        <v>1</v>
      </c>
      <c r="P116" t="s">
        <v>69</v>
      </c>
      <c r="Q116" t="s">
        <v>17417</v>
      </c>
      <c r="R116" t="s">
        <v>17416</v>
      </c>
      <c r="S116" t="s">
        <v>6</v>
      </c>
      <c r="T116" t="s">
        <v>17415</v>
      </c>
      <c r="U116">
        <v>1140</v>
      </c>
      <c r="V116">
        <v>4</v>
      </c>
    </row>
    <row r="117" spans="1:22" x14ac:dyDescent="0.35">
      <c r="A117" t="s">
        <v>17414</v>
      </c>
      <c r="B117" t="s">
        <v>74</v>
      </c>
      <c r="C117" t="s">
        <v>82</v>
      </c>
      <c r="D117" t="b">
        <v>1</v>
      </c>
      <c r="E117" t="b">
        <v>1</v>
      </c>
      <c r="F117" t="s">
        <v>771</v>
      </c>
      <c r="G117" t="b">
        <v>1</v>
      </c>
      <c r="H117" t="s">
        <v>80</v>
      </c>
      <c r="I117" t="b">
        <v>1</v>
      </c>
      <c r="J117" t="s">
        <v>70</v>
      </c>
      <c r="K117" t="b">
        <v>1</v>
      </c>
      <c r="L117">
        <v>2</v>
      </c>
      <c r="M117" t="b">
        <v>0</v>
      </c>
      <c r="N117" t="b">
        <v>1</v>
      </c>
      <c r="O117" t="b">
        <v>1</v>
      </c>
      <c r="P117" t="s">
        <v>69</v>
      </c>
      <c r="Q117" t="s">
        <v>17413</v>
      </c>
      <c r="R117" t="s">
        <v>17412</v>
      </c>
      <c r="S117" t="s">
        <v>6</v>
      </c>
      <c r="T117" t="s">
        <v>7603</v>
      </c>
      <c r="U117">
        <v>1133</v>
      </c>
      <c r="V117">
        <v>4</v>
      </c>
    </row>
    <row r="118" spans="1:22" x14ac:dyDescent="0.35">
      <c r="A118" t="s">
        <v>17411</v>
      </c>
      <c r="B118" t="s">
        <v>90</v>
      </c>
      <c r="C118" t="s">
        <v>82</v>
      </c>
      <c r="D118" t="b">
        <v>1</v>
      </c>
      <c r="E118" t="b">
        <v>1</v>
      </c>
      <c r="F118" t="s">
        <v>106</v>
      </c>
      <c r="G118" t="b">
        <v>1</v>
      </c>
      <c r="H118" t="s">
        <v>71</v>
      </c>
      <c r="I118" t="b">
        <v>0</v>
      </c>
      <c r="J118" t="s">
        <v>70</v>
      </c>
      <c r="K118" t="b">
        <v>1</v>
      </c>
      <c r="L118">
        <v>1</v>
      </c>
      <c r="M118" t="b">
        <v>1</v>
      </c>
      <c r="N118" t="b">
        <v>1</v>
      </c>
      <c r="O118" t="b">
        <v>1</v>
      </c>
      <c r="P118" t="s">
        <v>69</v>
      </c>
      <c r="Q118" t="s">
        <v>17410</v>
      </c>
      <c r="R118" t="s">
        <v>17409</v>
      </c>
      <c r="S118" t="s">
        <v>6</v>
      </c>
      <c r="T118" t="s">
        <v>13952</v>
      </c>
      <c r="U118">
        <v>1131</v>
      </c>
      <c r="V118">
        <v>4.5</v>
      </c>
    </row>
    <row r="119" spans="1:22" x14ac:dyDescent="0.35">
      <c r="A119" t="s">
        <v>17408</v>
      </c>
      <c r="B119" t="s">
        <v>74</v>
      </c>
      <c r="C119" t="s">
        <v>82</v>
      </c>
      <c r="D119" t="b">
        <v>1</v>
      </c>
      <c r="E119" t="b">
        <v>1</v>
      </c>
      <c r="F119" t="s">
        <v>117</v>
      </c>
      <c r="G119" t="b">
        <v>1</v>
      </c>
      <c r="H119" t="s">
        <v>71</v>
      </c>
      <c r="I119" t="b">
        <v>1</v>
      </c>
      <c r="J119" t="s">
        <v>70</v>
      </c>
      <c r="K119" t="b">
        <v>1</v>
      </c>
      <c r="L119">
        <v>2</v>
      </c>
      <c r="M119" t="b">
        <v>0</v>
      </c>
      <c r="N119" t="b">
        <v>1</v>
      </c>
      <c r="O119" t="b">
        <v>1</v>
      </c>
      <c r="P119" t="s">
        <v>69</v>
      </c>
      <c r="Q119" t="s">
        <v>17407</v>
      </c>
      <c r="R119" t="s">
        <v>8419</v>
      </c>
      <c r="S119" t="s">
        <v>6</v>
      </c>
      <c r="T119" t="s">
        <v>13226</v>
      </c>
      <c r="U119">
        <v>1128</v>
      </c>
      <c r="V119">
        <v>4.5</v>
      </c>
    </row>
    <row r="120" spans="1:22" x14ac:dyDescent="0.35">
      <c r="A120" t="s">
        <v>17406</v>
      </c>
      <c r="B120" t="s">
        <v>74</v>
      </c>
      <c r="C120" t="s">
        <v>82</v>
      </c>
      <c r="D120" t="b">
        <v>1</v>
      </c>
      <c r="E120" t="b">
        <v>1</v>
      </c>
      <c r="F120" t="s">
        <v>319</v>
      </c>
      <c r="G120" t="b">
        <v>0</v>
      </c>
      <c r="H120" t="s">
        <v>71</v>
      </c>
      <c r="I120" t="b">
        <v>1</v>
      </c>
      <c r="J120" t="s">
        <v>70</v>
      </c>
      <c r="K120" t="b">
        <v>1</v>
      </c>
      <c r="L120">
        <v>2</v>
      </c>
      <c r="M120" t="b">
        <v>0</v>
      </c>
      <c r="N120" t="b">
        <v>1</v>
      </c>
      <c r="O120" t="b">
        <v>1</v>
      </c>
      <c r="P120" t="s">
        <v>69</v>
      </c>
      <c r="Q120" t="s">
        <v>17405</v>
      </c>
      <c r="R120" t="s">
        <v>17404</v>
      </c>
      <c r="S120" t="s">
        <v>275</v>
      </c>
      <c r="T120" t="s">
        <v>17403</v>
      </c>
      <c r="U120">
        <v>1123</v>
      </c>
      <c r="V120">
        <v>4</v>
      </c>
    </row>
    <row r="121" spans="1:22" x14ac:dyDescent="0.35">
      <c r="A121" t="s">
        <v>17402</v>
      </c>
      <c r="B121" t="s">
        <v>90</v>
      </c>
      <c r="C121" t="s">
        <v>82</v>
      </c>
      <c r="D121" t="b">
        <v>1</v>
      </c>
      <c r="E121" t="b">
        <v>1</v>
      </c>
      <c r="F121" t="s">
        <v>766</v>
      </c>
      <c r="G121" t="b">
        <v>1</v>
      </c>
      <c r="H121" t="s">
        <v>71</v>
      </c>
      <c r="I121" t="b">
        <v>0</v>
      </c>
      <c r="J121" t="s">
        <v>70</v>
      </c>
      <c r="K121" t="b">
        <v>1</v>
      </c>
      <c r="L121">
        <v>1</v>
      </c>
      <c r="M121" t="b">
        <v>0</v>
      </c>
      <c r="N121" t="b">
        <v>1</v>
      </c>
      <c r="O121" t="b">
        <v>1</v>
      </c>
      <c r="P121" t="s">
        <v>69</v>
      </c>
      <c r="Q121" t="s">
        <v>17401</v>
      </c>
      <c r="R121" t="s">
        <v>17400</v>
      </c>
      <c r="S121" t="s">
        <v>6</v>
      </c>
      <c r="T121" t="s">
        <v>17399</v>
      </c>
      <c r="U121">
        <v>1122</v>
      </c>
      <c r="V121">
        <v>4.5</v>
      </c>
    </row>
    <row r="122" spans="1:22" x14ac:dyDescent="0.35">
      <c r="A122" t="s">
        <v>12375</v>
      </c>
      <c r="B122" t="s">
        <v>74</v>
      </c>
      <c r="C122" t="s">
        <v>10118</v>
      </c>
      <c r="D122" t="b">
        <v>1</v>
      </c>
      <c r="E122" t="b">
        <v>0</v>
      </c>
      <c r="F122" t="s">
        <v>72</v>
      </c>
      <c r="G122" t="b">
        <v>0</v>
      </c>
      <c r="H122" t="s">
        <v>71</v>
      </c>
      <c r="I122" t="b">
        <v>0</v>
      </c>
      <c r="J122" t="s">
        <v>235</v>
      </c>
      <c r="K122" t="b">
        <v>1</v>
      </c>
      <c r="L122">
        <v>3</v>
      </c>
      <c r="M122" t="b">
        <v>1</v>
      </c>
      <c r="N122" t="b">
        <v>1</v>
      </c>
      <c r="O122" t="b">
        <v>0</v>
      </c>
      <c r="P122" t="s">
        <v>88</v>
      </c>
      <c r="Q122" t="s">
        <v>17398</v>
      </c>
      <c r="R122" t="s">
        <v>295</v>
      </c>
      <c r="S122" t="s">
        <v>6</v>
      </c>
      <c r="T122" t="s">
        <v>17397</v>
      </c>
      <c r="U122">
        <v>1116</v>
      </c>
      <c r="V122">
        <v>4</v>
      </c>
    </row>
    <row r="123" spans="1:22" x14ac:dyDescent="0.35">
      <c r="A123" t="s">
        <v>2965</v>
      </c>
      <c r="B123" t="s">
        <v>74</v>
      </c>
      <c r="C123" t="s">
        <v>297</v>
      </c>
      <c r="D123" t="b">
        <v>1</v>
      </c>
      <c r="E123" t="b">
        <v>0</v>
      </c>
      <c r="F123" t="s">
        <v>72</v>
      </c>
      <c r="G123" t="b">
        <v>0</v>
      </c>
      <c r="H123" t="s">
        <v>71</v>
      </c>
      <c r="I123" t="b">
        <v>0</v>
      </c>
      <c r="J123" t="s">
        <v>235</v>
      </c>
      <c r="K123" t="b">
        <v>1</v>
      </c>
      <c r="L123">
        <v>4</v>
      </c>
      <c r="M123" t="b">
        <v>1</v>
      </c>
      <c r="N123" t="b">
        <v>1</v>
      </c>
      <c r="O123" t="b">
        <v>0</v>
      </c>
      <c r="P123" t="s">
        <v>88</v>
      </c>
      <c r="Q123" t="s">
        <v>17396</v>
      </c>
      <c r="R123" t="s">
        <v>17395</v>
      </c>
      <c r="S123" t="s">
        <v>6</v>
      </c>
      <c r="T123" t="s">
        <v>17394</v>
      </c>
      <c r="U123">
        <v>1112</v>
      </c>
      <c r="V123">
        <v>4</v>
      </c>
    </row>
    <row r="124" spans="1:22" x14ac:dyDescent="0.35">
      <c r="A124" t="s">
        <v>17393</v>
      </c>
      <c r="B124" t="s">
        <v>74</v>
      </c>
      <c r="C124" t="s">
        <v>73</v>
      </c>
      <c r="D124" t="b">
        <v>1</v>
      </c>
      <c r="E124" t="b">
        <v>0</v>
      </c>
      <c r="F124" t="s">
        <v>72</v>
      </c>
      <c r="G124" t="b">
        <v>1</v>
      </c>
      <c r="H124" t="s">
        <v>80</v>
      </c>
      <c r="I124" t="b">
        <v>1</v>
      </c>
      <c r="J124" t="s">
        <v>70</v>
      </c>
      <c r="K124" t="b">
        <v>1</v>
      </c>
      <c r="L124">
        <v>2</v>
      </c>
      <c r="M124" t="b">
        <v>1</v>
      </c>
      <c r="N124" t="b">
        <v>1</v>
      </c>
      <c r="O124" t="b">
        <v>1</v>
      </c>
      <c r="P124" t="s">
        <v>88</v>
      </c>
      <c r="Q124" t="s">
        <v>17392</v>
      </c>
      <c r="R124" t="s">
        <v>17391</v>
      </c>
      <c r="S124" t="s">
        <v>93</v>
      </c>
      <c r="T124" t="s">
        <v>14803</v>
      </c>
      <c r="U124">
        <v>1101</v>
      </c>
      <c r="V124">
        <v>4</v>
      </c>
    </row>
    <row r="125" spans="1:22" x14ac:dyDescent="0.35">
      <c r="A125" t="s">
        <v>17390</v>
      </c>
      <c r="B125" t="s">
        <v>111</v>
      </c>
      <c r="C125" t="s">
        <v>82</v>
      </c>
      <c r="D125" t="b">
        <v>1</v>
      </c>
      <c r="E125" t="b">
        <v>1</v>
      </c>
      <c r="F125" t="s">
        <v>106</v>
      </c>
      <c r="G125" t="b">
        <v>1</v>
      </c>
      <c r="H125" t="s">
        <v>71</v>
      </c>
      <c r="I125" t="b">
        <v>0</v>
      </c>
      <c r="J125" t="s">
        <v>70</v>
      </c>
      <c r="K125" t="b">
        <v>1</v>
      </c>
      <c r="L125">
        <v>1</v>
      </c>
      <c r="M125" t="b">
        <v>0</v>
      </c>
      <c r="N125" t="b">
        <v>1</v>
      </c>
      <c r="O125" t="b">
        <v>1</v>
      </c>
      <c r="P125" t="s">
        <v>88</v>
      </c>
      <c r="Q125" t="s">
        <v>17389</v>
      </c>
      <c r="R125" t="s">
        <v>16455</v>
      </c>
      <c r="S125" t="s">
        <v>6</v>
      </c>
      <c r="T125" t="s">
        <v>17388</v>
      </c>
      <c r="U125">
        <v>1099</v>
      </c>
      <c r="V125">
        <v>4</v>
      </c>
    </row>
    <row r="126" spans="1:22" x14ac:dyDescent="0.35">
      <c r="A126" t="s">
        <v>17387</v>
      </c>
      <c r="B126" t="s">
        <v>90</v>
      </c>
      <c r="C126" t="s">
        <v>82</v>
      </c>
      <c r="D126" t="b">
        <v>1</v>
      </c>
      <c r="E126" t="b">
        <v>1</v>
      </c>
      <c r="F126" t="s">
        <v>117</v>
      </c>
      <c r="G126" t="b">
        <v>1</v>
      </c>
      <c r="H126" t="s">
        <v>71</v>
      </c>
      <c r="I126" t="b">
        <v>0</v>
      </c>
      <c r="J126" t="s">
        <v>70</v>
      </c>
      <c r="K126" t="b">
        <v>1</v>
      </c>
      <c r="L126">
        <v>2</v>
      </c>
      <c r="M126" t="b">
        <v>0</v>
      </c>
      <c r="N126" t="b">
        <v>1</v>
      </c>
      <c r="O126" t="b">
        <v>1</v>
      </c>
      <c r="P126" t="s">
        <v>69</v>
      </c>
      <c r="Q126" t="s">
        <v>17386</v>
      </c>
      <c r="R126" t="s">
        <v>6214</v>
      </c>
      <c r="S126" t="s">
        <v>6</v>
      </c>
      <c r="T126" t="s">
        <v>17340</v>
      </c>
      <c r="U126">
        <v>1098</v>
      </c>
      <c r="V126">
        <v>4</v>
      </c>
    </row>
    <row r="127" spans="1:22" x14ac:dyDescent="0.35">
      <c r="A127" t="s">
        <v>17385</v>
      </c>
      <c r="B127" t="s">
        <v>74</v>
      </c>
      <c r="C127" t="s">
        <v>73</v>
      </c>
      <c r="D127" t="b">
        <v>1</v>
      </c>
      <c r="E127" t="b">
        <v>1</v>
      </c>
      <c r="F127" t="s">
        <v>720</v>
      </c>
      <c r="G127" t="b">
        <v>1</v>
      </c>
      <c r="H127" t="s">
        <v>71</v>
      </c>
      <c r="I127" t="b">
        <v>1</v>
      </c>
      <c r="J127" t="s">
        <v>70</v>
      </c>
      <c r="K127" t="b">
        <v>1</v>
      </c>
      <c r="L127">
        <v>2</v>
      </c>
      <c r="M127" t="b">
        <v>1</v>
      </c>
      <c r="N127" t="b">
        <v>1</v>
      </c>
      <c r="O127" t="b">
        <v>1</v>
      </c>
      <c r="P127" t="s">
        <v>69</v>
      </c>
      <c r="Q127" t="s">
        <v>17384</v>
      </c>
      <c r="R127" t="s">
        <v>3776</v>
      </c>
      <c r="S127" t="s">
        <v>6</v>
      </c>
      <c r="T127" t="s">
        <v>17383</v>
      </c>
      <c r="U127">
        <v>1097</v>
      </c>
      <c r="V127">
        <v>4</v>
      </c>
    </row>
    <row r="128" spans="1:22" x14ac:dyDescent="0.35">
      <c r="A128" t="s">
        <v>9219</v>
      </c>
      <c r="B128" t="s">
        <v>74</v>
      </c>
      <c r="C128" t="s">
        <v>1878</v>
      </c>
      <c r="D128" t="b">
        <v>1</v>
      </c>
      <c r="E128" t="b">
        <v>1</v>
      </c>
      <c r="F128" t="s">
        <v>417</v>
      </c>
      <c r="G128" t="b">
        <v>1</v>
      </c>
      <c r="H128" t="s">
        <v>71</v>
      </c>
      <c r="I128" t="b">
        <v>1</v>
      </c>
      <c r="J128" t="s">
        <v>70</v>
      </c>
      <c r="K128" t="b">
        <v>1</v>
      </c>
      <c r="L128">
        <v>2</v>
      </c>
      <c r="M128" t="b">
        <v>1</v>
      </c>
      <c r="N128" t="b">
        <v>1</v>
      </c>
      <c r="O128" t="b">
        <v>1</v>
      </c>
      <c r="P128" t="s">
        <v>69</v>
      </c>
      <c r="Q128" t="s">
        <v>17382</v>
      </c>
      <c r="R128" t="s">
        <v>17381</v>
      </c>
      <c r="S128" t="s">
        <v>6</v>
      </c>
      <c r="T128" t="s">
        <v>17380</v>
      </c>
      <c r="U128">
        <v>1097</v>
      </c>
      <c r="V128">
        <v>3.5</v>
      </c>
    </row>
    <row r="129" spans="1:22" x14ac:dyDescent="0.35">
      <c r="A129" t="s">
        <v>17379</v>
      </c>
      <c r="B129" t="s">
        <v>74</v>
      </c>
      <c r="C129" t="s">
        <v>73</v>
      </c>
      <c r="D129" t="b">
        <v>1</v>
      </c>
      <c r="E129" t="b">
        <v>1</v>
      </c>
      <c r="F129" t="s">
        <v>106</v>
      </c>
      <c r="G129" t="b">
        <v>1</v>
      </c>
      <c r="H129" t="s">
        <v>71</v>
      </c>
      <c r="I129" t="b">
        <v>1</v>
      </c>
      <c r="J129" t="s">
        <v>70</v>
      </c>
      <c r="K129" t="b">
        <v>1</v>
      </c>
      <c r="L129">
        <v>2</v>
      </c>
      <c r="M129" t="b">
        <v>0</v>
      </c>
      <c r="N129" t="b">
        <v>1</v>
      </c>
      <c r="O129" t="b">
        <v>0</v>
      </c>
      <c r="P129" t="s">
        <v>88</v>
      </c>
      <c r="Q129" t="s">
        <v>17378</v>
      </c>
      <c r="R129" t="s">
        <v>6674</v>
      </c>
      <c r="S129" t="s">
        <v>85</v>
      </c>
      <c r="T129" t="s">
        <v>13035</v>
      </c>
      <c r="U129">
        <v>1097</v>
      </c>
      <c r="V129">
        <v>4</v>
      </c>
    </row>
    <row r="130" spans="1:22" x14ac:dyDescent="0.35">
      <c r="A130" t="s">
        <v>17377</v>
      </c>
      <c r="B130" t="s">
        <v>74</v>
      </c>
      <c r="C130" t="s">
        <v>82</v>
      </c>
      <c r="D130" t="b">
        <v>1</v>
      </c>
      <c r="E130" t="b">
        <v>1</v>
      </c>
      <c r="F130" t="s">
        <v>106</v>
      </c>
      <c r="G130" t="b">
        <v>1</v>
      </c>
      <c r="H130" t="s">
        <v>71</v>
      </c>
      <c r="I130" t="b">
        <v>1</v>
      </c>
      <c r="J130" t="s">
        <v>70</v>
      </c>
      <c r="K130" t="b">
        <v>1</v>
      </c>
      <c r="L130">
        <v>2</v>
      </c>
      <c r="M130" t="b">
        <v>0</v>
      </c>
      <c r="N130" t="b">
        <v>1</v>
      </c>
      <c r="O130" t="b">
        <v>1</v>
      </c>
      <c r="P130" t="s">
        <v>69</v>
      </c>
      <c r="Q130" t="s">
        <v>17376</v>
      </c>
      <c r="R130" t="s">
        <v>17375</v>
      </c>
      <c r="S130" t="s">
        <v>77</v>
      </c>
      <c r="T130" t="s">
        <v>7322</v>
      </c>
      <c r="U130">
        <v>1095</v>
      </c>
      <c r="V130">
        <v>4.5</v>
      </c>
    </row>
    <row r="131" spans="1:22" x14ac:dyDescent="0.35">
      <c r="A131" t="s">
        <v>14002</v>
      </c>
      <c r="B131" t="s">
        <v>90</v>
      </c>
      <c r="C131" t="s">
        <v>82</v>
      </c>
      <c r="D131" t="b">
        <v>1</v>
      </c>
      <c r="E131" t="b">
        <v>1</v>
      </c>
      <c r="F131" t="s">
        <v>117</v>
      </c>
      <c r="G131" t="b">
        <v>0</v>
      </c>
      <c r="H131" t="s">
        <v>71</v>
      </c>
      <c r="I131" t="b">
        <v>1</v>
      </c>
      <c r="J131" t="s">
        <v>70</v>
      </c>
      <c r="K131" t="b">
        <v>1</v>
      </c>
      <c r="L131">
        <v>2</v>
      </c>
      <c r="M131" t="b">
        <v>0</v>
      </c>
      <c r="N131" t="b">
        <v>1</v>
      </c>
      <c r="O131" t="b">
        <v>1</v>
      </c>
      <c r="P131" t="s">
        <v>88</v>
      </c>
      <c r="Q131" t="s">
        <v>17374</v>
      </c>
      <c r="R131" t="s">
        <v>17373</v>
      </c>
      <c r="S131" t="s">
        <v>6</v>
      </c>
      <c r="T131" t="s">
        <v>17372</v>
      </c>
      <c r="U131">
        <v>1091</v>
      </c>
      <c r="V131">
        <v>4</v>
      </c>
    </row>
    <row r="132" spans="1:22" x14ac:dyDescent="0.35">
      <c r="A132" t="s">
        <v>17371</v>
      </c>
      <c r="B132" t="s">
        <v>74</v>
      </c>
      <c r="C132" t="s">
        <v>123</v>
      </c>
      <c r="D132" t="b">
        <v>1</v>
      </c>
      <c r="E132" t="b">
        <v>0</v>
      </c>
      <c r="F132" t="s">
        <v>72</v>
      </c>
      <c r="G132" t="b">
        <v>0</v>
      </c>
      <c r="H132" t="s">
        <v>554</v>
      </c>
      <c r="I132" t="b">
        <v>1</v>
      </c>
      <c r="J132" t="s">
        <v>70</v>
      </c>
      <c r="K132" t="b">
        <v>1</v>
      </c>
      <c r="L132">
        <v>2</v>
      </c>
      <c r="M132" t="b">
        <v>1</v>
      </c>
      <c r="N132" t="b">
        <v>1</v>
      </c>
      <c r="O132" t="b">
        <v>1</v>
      </c>
      <c r="P132" t="s">
        <v>88</v>
      </c>
      <c r="Q132" t="s">
        <v>17370</v>
      </c>
      <c r="R132" t="s">
        <v>17369</v>
      </c>
      <c r="S132" t="s">
        <v>120</v>
      </c>
      <c r="T132" t="s">
        <v>17368</v>
      </c>
      <c r="U132">
        <v>1087</v>
      </c>
      <c r="V132">
        <v>4</v>
      </c>
    </row>
    <row r="133" spans="1:22" x14ac:dyDescent="0.35">
      <c r="A133" t="s">
        <v>3482</v>
      </c>
      <c r="B133" t="s">
        <v>74</v>
      </c>
      <c r="C133" t="s">
        <v>82</v>
      </c>
      <c r="D133" t="b">
        <v>1</v>
      </c>
      <c r="E133" t="b">
        <v>0</v>
      </c>
      <c r="F133" t="s">
        <v>106</v>
      </c>
      <c r="G133" t="b">
        <v>1</v>
      </c>
      <c r="H133" t="s">
        <v>80</v>
      </c>
      <c r="I133" t="b">
        <v>1</v>
      </c>
      <c r="J133" t="s">
        <v>70</v>
      </c>
      <c r="K133" t="b">
        <v>1</v>
      </c>
      <c r="L133">
        <v>2</v>
      </c>
      <c r="M133" t="b">
        <v>1</v>
      </c>
      <c r="N133" t="b">
        <v>1</v>
      </c>
      <c r="O133" t="b">
        <v>1</v>
      </c>
      <c r="P133" t="s">
        <v>69</v>
      </c>
      <c r="Q133" t="s">
        <v>17367</v>
      </c>
      <c r="R133" t="s">
        <v>17366</v>
      </c>
      <c r="S133" t="s">
        <v>6</v>
      </c>
      <c r="T133" t="s">
        <v>17365</v>
      </c>
      <c r="U133">
        <v>1084</v>
      </c>
      <c r="V133">
        <v>3</v>
      </c>
    </row>
    <row r="134" spans="1:22" x14ac:dyDescent="0.35">
      <c r="A134" t="s">
        <v>17364</v>
      </c>
      <c r="B134" t="s">
        <v>90</v>
      </c>
      <c r="C134" t="s">
        <v>82</v>
      </c>
      <c r="D134" t="b">
        <v>1</v>
      </c>
      <c r="E134" t="b">
        <v>1</v>
      </c>
      <c r="F134" t="s">
        <v>106</v>
      </c>
      <c r="G134" t="b">
        <v>0</v>
      </c>
      <c r="H134" t="s">
        <v>71</v>
      </c>
      <c r="I134" t="b">
        <v>1</v>
      </c>
      <c r="J134" t="s">
        <v>70</v>
      </c>
      <c r="K134" t="b">
        <v>1</v>
      </c>
      <c r="L134">
        <v>2</v>
      </c>
      <c r="M134" t="b">
        <v>0</v>
      </c>
      <c r="N134" t="b">
        <v>0</v>
      </c>
      <c r="O134" t="b">
        <v>1</v>
      </c>
      <c r="P134" t="s">
        <v>88</v>
      </c>
      <c r="Q134" t="s">
        <v>17363</v>
      </c>
      <c r="R134" t="s">
        <v>17362</v>
      </c>
      <c r="S134" t="s">
        <v>66</v>
      </c>
      <c r="T134" t="s">
        <v>17361</v>
      </c>
      <c r="U134">
        <v>1080</v>
      </c>
      <c r="V134">
        <v>4.5</v>
      </c>
    </row>
    <row r="135" spans="1:22" x14ac:dyDescent="0.35">
      <c r="A135" t="s">
        <v>17360</v>
      </c>
      <c r="B135" t="s">
        <v>111</v>
      </c>
      <c r="C135" t="s">
        <v>82</v>
      </c>
      <c r="D135" t="b">
        <v>1</v>
      </c>
      <c r="E135" t="b">
        <v>1</v>
      </c>
      <c r="F135" t="s">
        <v>106</v>
      </c>
      <c r="G135" t="b">
        <v>1</v>
      </c>
      <c r="H135" t="s">
        <v>71</v>
      </c>
      <c r="I135" t="b">
        <v>0</v>
      </c>
      <c r="J135" t="s">
        <v>70</v>
      </c>
      <c r="K135" t="b">
        <v>1</v>
      </c>
      <c r="L135">
        <v>2</v>
      </c>
      <c r="M135" t="b">
        <v>1</v>
      </c>
      <c r="N135" t="b">
        <v>1</v>
      </c>
      <c r="O135" t="b">
        <v>1</v>
      </c>
      <c r="P135" t="s">
        <v>88</v>
      </c>
      <c r="Q135" t="s">
        <v>17359</v>
      </c>
      <c r="R135" t="s">
        <v>508</v>
      </c>
      <c r="S135" t="s">
        <v>6</v>
      </c>
      <c r="T135" t="s">
        <v>17358</v>
      </c>
      <c r="U135">
        <v>1067</v>
      </c>
      <c r="V135">
        <v>4.5</v>
      </c>
    </row>
    <row r="136" spans="1:22" x14ac:dyDescent="0.35">
      <c r="A136" t="s">
        <v>12375</v>
      </c>
      <c r="B136" t="s">
        <v>74</v>
      </c>
      <c r="C136" t="s">
        <v>73</v>
      </c>
      <c r="D136" t="b">
        <v>1</v>
      </c>
      <c r="E136" t="b">
        <v>0</v>
      </c>
      <c r="F136" t="s">
        <v>72</v>
      </c>
      <c r="G136" t="b">
        <v>1</v>
      </c>
      <c r="H136" t="s">
        <v>80</v>
      </c>
      <c r="I136" t="b">
        <v>0</v>
      </c>
      <c r="J136" t="s">
        <v>70</v>
      </c>
      <c r="K136" t="b">
        <v>1</v>
      </c>
      <c r="L136">
        <v>3</v>
      </c>
      <c r="M136" t="b">
        <v>1</v>
      </c>
      <c r="N136" t="b">
        <v>1</v>
      </c>
      <c r="O136" t="b">
        <v>1</v>
      </c>
      <c r="P136" t="s">
        <v>88</v>
      </c>
      <c r="Q136" t="s">
        <v>17357</v>
      </c>
      <c r="R136" t="s">
        <v>17356</v>
      </c>
      <c r="S136" t="s">
        <v>6</v>
      </c>
      <c r="T136" t="s">
        <v>17355</v>
      </c>
      <c r="U136">
        <v>1066</v>
      </c>
      <c r="V136">
        <v>3.5</v>
      </c>
    </row>
    <row r="137" spans="1:22" x14ac:dyDescent="0.35">
      <c r="A137" t="s">
        <v>17354</v>
      </c>
      <c r="B137" t="s">
        <v>74</v>
      </c>
      <c r="C137" t="s">
        <v>82</v>
      </c>
      <c r="D137" t="b">
        <v>1</v>
      </c>
      <c r="E137" t="b">
        <v>1</v>
      </c>
      <c r="F137" t="s">
        <v>106</v>
      </c>
      <c r="G137" t="b">
        <v>1</v>
      </c>
      <c r="H137" t="s">
        <v>71</v>
      </c>
      <c r="I137" t="b">
        <v>1</v>
      </c>
      <c r="J137" t="s">
        <v>70</v>
      </c>
      <c r="K137" t="b">
        <v>1</v>
      </c>
      <c r="L137">
        <v>2</v>
      </c>
      <c r="M137" t="b">
        <v>1</v>
      </c>
      <c r="N137" t="b">
        <v>1</v>
      </c>
      <c r="O137" t="b">
        <v>1</v>
      </c>
      <c r="P137" t="s">
        <v>69</v>
      </c>
      <c r="Q137" t="s">
        <v>17353</v>
      </c>
      <c r="R137" t="s">
        <v>15515</v>
      </c>
      <c r="S137" t="s">
        <v>6</v>
      </c>
      <c r="T137" t="s">
        <v>17352</v>
      </c>
      <c r="U137">
        <v>1063</v>
      </c>
      <c r="V137">
        <v>4.5</v>
      </c>
    </row>
    <row r="138" spans="1:22" x14ac:dyDescent="0.35">
      <c r="A138" t="s">
        <v>17351</v>
      </c>
      <c r="B138" t="s">
        <v>74</v>
      </c>
      <c r="C138" t="s">
        <v>82</v>
      </c>
      <c r="D138" t="b">
        <v>1</v>
      </c>
      <c r="E138" t="b">
        <v>1</v>
      </c>
      <c r="F138" t="s">
        <v>106</v>
      </c>
      <c r="G138" t="b">
        <v>0</v>
      </c>
      <c r="H138" t="s">
        <v>71</v>
      </c>
      <c r="I138" t="b">
        <v>0</v>
      </c>
      <c r="J138" t="s">
        <v>70</v>
      </c>
      <c r="K138" t="b">
        <v>1</v>
      </c>
      <c r="L138">
        <v>2</v>
      </c>
      <c r="M138" t="b">
        <v>1</v>
      </c>
      <c r="N138" t="b">
        <v>1</v>
      </c>
      <c r="O138" t="b">
        <v>1</v>
      </c>
      <c r="P138" t="s">
        <v>69</v>
      </c>
      <c r="Q138" t="s">
        <v>17350</v>
      </c>
      <c r="R138" t="s">
        <v>17349</v>
      </c>
      <c r="S138" t="s">
        <v>6</v>
      </c>
      <c r="T138" t="s">
        <v>17348</v>
      </c>
      <c r="U138">
        <v>1063</v>
      </c>
      <c r="V138">
        <v>4</v>
      </c>
    </row>
    <row r="139" spans="1:22" x14ac:dyDescent="0.35">
      <c r="A139" t="s">
        <v>17347</v>
      </c>
      <c r="B139" t="s">
        <v>74</v>
      </c>
      <c r="C139" t="s">
        <v>82</v>
      </c>
      <c r="D139" t="b">
        <v>1</v>
      </c>
      <c r="E139" t="b">
        <v>1</v>
      </c>
      <c r="F139" t="s">
        <v>72</v>
      </c>
      <c r="G139" t="b">
        <v>1</v>
      </c>
      <c r="H139" t="s">
        <v>71</v>
      </c>
      <c r="I139" t="b">
        <v>1</v>
      </c>
      <c r="J139" t="s">
        <v>70</v>
      </c>
      <c r="K139" t="b">
        <v>1</v>
      </c>
      <c r="L139">
        <v>2</v>
      </c>
      <c r="M139" t="b">
        <v>1</v>
      </c>
      <c r="N139" t="b">
        <v>1</v>
      </c>
      <c r="O139" t="b">
        <v>1</v>
      </c>
      <c r="P139" t="s">
        <v>69</v>
      </c>
      <c r="Q139" t="s">
        <v>17346</v>
      </c>
      <c r="R139" t="s">
        <v>16358</v>
      </c>
      <c r="S139" t="s">
        <v>85</v>
      </c>
      <c r="T139" t="s">
        <v>17345</v>
      </c>
      <c r="U139">
        <v>1058</v>
      </c>
      <c r="V139">
        <v>4</v>
      </c>
    </row>
    <row r="140" spans="1:22" x14ac:dyDescent="0.35">
      <c r="A140" t="s">
        <v>17344</v>
      </c>
      <c r="B140" t="s">
        <v>111</v>
      </c>
      <c r="C140" t="s">
        <v>82</v>
      </c>
      <c r="D140" t="b">
        <v>1</v>
      </c>
      <c r="E140" t="b">
        <v>1</v>
      </c>
      <c r="F140" t="s">
        <v>106</v>
      </c>
      <c r="G140" t="b">
        <v>1</v>
      </c>
      <c r="H140" t="s">
        <v>71</v>
      </c>
      <c r="I140" t="b">
        <v>0</v>
      </c>
      <c r="J140" t="s">
        <v>70</v>
      </c>
      <c r="K140" t="b">
        <v>1</v>
      </c>
      <c r="L140">
        <v>2</v>
      </c>
      <c r="M140" t="b">
        <v>1</v>
      </c>
      <c r="N140" t="b">
        <v>1</v>
      </c>
      <c r="O140" t="b">
        <v>1</v>
      </c>
      <c r="P140" t="s">
        <v>88</v>
      </c>
      <c r="Q140" t="s">
        <v>17343</v>
      </c>
      <c r="R140" t="s">
        <v>8801</v>
      </c>
      <c r="S140" t="s">
        <v>6</v>
      </c>
      <c r="T140" t="s">
        <v>14737</v>
      </c>
      <c r="U140">
        <v>1058</v>
      </c>
      <c r="V140">
        <v>3.5</v>
      </c>
    </row>
    <row r="141" spans="1:22" x14ac:dyDescent="0.35">
      <c r="A141" t="s">
        <v>17342</v>
      </c>
      <c r="B141" t="s">
        <v>90</v>
      </c>
      <c r="C141" t="s">
        <v>82</v>
      </c>
      <c r="D141" t="b">
        <v>1</v>
      </c>
      <c r="E141" t="b">
        <v>1</v>
      </c>
      <c r="F141" t="s">
        <v>117</v>
      </c>
      <c r="G141" t="b">
        <v>1</v>
      </c>
      <c r="H141" t="s">
        <v>71</v>
      </c>
      <c r="I141" t="b">
        <v>0</v>
      </c>
      <c r="J141" t="s">
        <v>70</v>
      </c>
      <c r="K141" t="b">
        <v>1</v>
      </c>
      <c r="L141">
        <v>2</v>
      </c>
      <c r="M141" t="b">
        <v>0</v>
      </c>
      <c r="N141" t="b">
        <v>1</v>
      </c>
      <c r="O141" t="b">
        <v>1</v>
      </c>
      <c r="P141" t="s">
        <v>69</v>
      </c>
      <c r="Q141" t="s">
        <v>17341</v>
      </c>
      <c r="R141" t="s">
        <v>8419</v>
      </c>
      <c r="S141" t="s">
        <v>6</v>
      </c>
      <c r="T141" t="s">
        <v>17340</v>
      </c>
      <c r="U141">
        <v>1057</v>
      </c>
      <c r="V141">
        <v>4</v>
      </c>
    </row>
    <row r="142" spans="1:22" x14ac:dyDescent="0.35">
      <c r="A142" t="s">
        <v>7621</v>
      </c>
      <c r="B142" t="s">
        <v>74</v>
      </c>
      <c r="C142" t="s">
        <v>82</v>
      </c>
      <c r="D142" t="b">
        <v>1</v>
      </c>
      <c r="E142" t="b">
        <v>1</v>
      </c>
      <c r="F142" t="s">
        <v>72</v>
      </c>
      <c r="G142" t="b">
        <v>1</v>
      </c>
      <c r="H142" t="s">
        <v>80</v>
      </c>
      <c r="I142" t="b">
        <v>1</v>
      </c>
      <c r="J142" t="s">
        <v>70</v>
      </c>
      <c r="K142" t="b">
        <v>1</v>
      </c>
      <c r="L142">
        <v>2</v>
      </c>
      <c r="M142" t="b">
        <v>1</v>
      </c>
      <c r="N142" t="b">
        <v>1</v>
      </c>
      <c r="O142" t="b">
        <v>1</v>
      </c>
      <c r="P142" t="s">
        <v>88</v>
      </c>
      <c r="Q142" t="s">
        <v>17339</v>
      </c>
      <c r="R142" t="s">
        <v>17338</v>
      </c>
      <c r="S142" t="s">
        <v>6</v>
      </c>
      <c r="T142" t="s">
        <v>17337</v>
      </c>
      <c r="U142">
        <v>1055</v>
      </c>
      <c r="V142">
        <v>3</v>
      </c>
    </row>
    <row r="143" spans="1:22" x14ac:dyDescent="0.35">
      <c r="A143" t="s">
        <v>6844</v>
      </c>
      <c r="B143" t="s">
        <v>74</v>
      </c>
      <c r="C143" t="s">
        <v>82</v>
      </c>
      <c r="D143" t="b">
        <v>1</v>
      </c>
      <c r="E143" t="b">
        <v>1</v>
      </c>
      <c r="F143" t="s">
        <v>106</v>
      </c>
      <c r="G143" t="b">
        <v>1</v>
      </c>
      <c r="H143" t="s">
        <v>71</v>
      </c>
      <c r="I143" t="b">
        <v>0</v>
      </c>
      <c r="J143" t="s">
        <v>70</v>
      </c>
      <c r="K143" t="b">
        <v>1</v>
      </c>
      <c r="L143">
        <v>2</v>
      </c>
      <c r="M143" t="b">
        <v>0</v>
      </c>
      <c r="N143" t="b">
        <v>1</v>
      </c>
      <c r="O143" t="b">
        <v>1</v>
      </c>
      <c r="P143" t="s">
        <v>88</v>
      </c>
      <c r="Q143" t="s">
        <v>17336</v>
      </c>
      <c r="R143" t="s">
        <v>1770</v>
      </c>
      <c r="S143" t="s">
        <v>6</v>
      </c>
      <c r="T143" t="s">
        <v>17335</v>
      </c>
      <c r="U143">
        <v>1054</v>
      </c>
      <c r="V143">
        <v>3.5</v>
      </c>
    </row>
    <row r="144" spans="1:22" x14ac:dyDescent="0.35">
      <c r="A144" t="s">
        <v>11435</v>
      </c>
      <c r="B144" t="s">
        <v>90</v>
      </c>
      <c r="C144" t="s">
        <v>82</v>
      </c>
      <c r="D144" t="b">
        <v>1</v>
      </c>
      <c r="E144" t="b">
        <v>1</v>
      </c>
      <c r="F144" t="s">
        <v>106</v>
      </c>
      <c r="G144" t="b">
        <v>0</v>
      </c>
      <c r="H144" t="s">
        <v>71</v>
      </c>
      <c r="I144" t="b">
        <v>0</v>
      </c>
      <c r="J144" t="s">
        <v>70</v>
      </c>
      <c r="K144" t="b">
        <v>1</v>
      </c>
      <c r="L144">
        <v>2</v>
      </c>
      <c r="M144" t="b">
        <v>0</v>
      </c>
      <c r="N144" t="b">
        <v>1</v>
      </c>
      <c r="O144" t="b">
        <v>1</v>
      </c>
      <c r="P144" t="s">
        <v>88</v>
      </c>
      <c r="Q144" t="s">
        <v>17334</v>
      </c>
      <c r="R144" t="s">
        <v>17333</v>
      </c>
      <c r="S144" t="s">
        <v>6</v>
      </c>
      <c r="T144" t="s">
        <v>17332</v>
      </c>
      <c r="U144">
        <v>1051</v>
      </c>
      <c r="V144">
        <v>4.5</v>
      </c>
    </row>
    <row r="145" spans="1:22" x14ac:dyDescent="0.35">
      <c r="A145" t="s">
        <v>17331</v>
      </c>
      <c r="B145" t="s">
        <v>74</v>
      </c>
      <c r="C145" t="s">
        <v>82</v>
      </c>
      <c r="D145" t="b">
        <v>1</v>
      </c>
      <c r="E145" t="b">
        <v>1</v>
      </c>
      <c r="F145" t="s">
        <v>72</v>
      </c>
      <c r="G145" t="b">
        <v>1</v>
      </c>
      <c r="H145" t="s">
        <v>80</v>
      </c>
      <c r="I145" t="b">
        <v>1</v>
      </c>
      <c r="J145" t="s">
        <v>70</v>
      </c>
      <c r="K145" t="b">
        <v>1</v>
      </c>
      <c r="L145">
        <v>2</v>
      </c>
      <c r="M145" t="b">
        <v>0</v>
      </c>
      <c r="N145" t="b">
        <v>1</v>
      </c>
      <c r="O145" t="b">
        <v>1</v>
      </c>
      <c r="P145" t="s">
        <v>69</v>
      </c>
      <c r="Q145" t="s">
        <v>17330</v>
      </c>
      <c r="R145" t="s">
        <v>17329</v>
      </c>
      <c r="S145" t="s">
        <v>290</v>
      </c>
      <c r="T145" t="s">
        <v>17328</v>
      </c>
      <c r="U145">
        <v>1049</v>
      </c>
      <c r="V145">
        <v>4</v>
      </c>
    </row>
    <row r="146" spans="1:22" x14ac:dyDescent="0.35">
      <c r="A146" t="s">
        <v>14683</v>
      </c>
      <c r="B146" t="s">
        <v>74</v>
      </c>
      <c r="C146" t="s">
        <v>259</v>
      </c>
      <c r="D146" t="b">
        <v>1</v>
      </c>
      <c r="E146" t="b">
        <v>0</v>
      </c>
      <c r="F146" t="s">
        <v>72</v>
      </c>
      <c r="G146" t="b">
        <v>1</v>
      </c>
      <c r="H146" t="s">
        <v>71</v>
      </c>
      <c r="I146" t="b">
        <v>0</v>
      </c>
      <c r="J146" t="s">
        <v>235</v>
      </c>
      <c r="K146" t="b">
        <v>1</v>
      </c>
      <c r="L146">
        <v>4</v>
      </c>
      <c r="M146" t="b">
        <v>1</v>
      </c>
      <c r="N146" t="b">
        <v>1</v>
      </c>
      <c r="O146" t="b">
        <v>0</v>
      </c>
      <c r="P146" t="s">
        <v>88</v>
      </c>
      <c r="Q146" t="s">
        <v>17327</v>
      </c>
      <c r="R146" t="s">
        <v>17326</v>
      </c>
      <c r="S146" t="s">
        <v>6</v>
      </c>
      <c r="T146" t="s">
        <v>17325</v>
      </c>
      <c r="U146">
        <v>1042</v>
      </c>
      <c r="V146">
        <v>4</v>
      </c>
    </row>
    <row r="147" spans="1:22" x14ac:dyDescent="0.35">
      <c r="A147" t="s">
        <v>17324</v>
      </c>
      <c r="B147" t="s">
        <v>74</v>
      </c>
      <c r="C147" t="s">
        <v>73</v>
      </c>
      <c r="D147" t="b">
        <v>1</v>
      </c>
      <c r="E147" t="b">
        <v>0</v>
      </c>
      <c r="F147" t="s">
        <v>72</v>
      </c>
      <c r="G147" t="b">
        <v>0</v>
      </c>
      <c r="H147" t="s">
        <v>71</v>
      </c>
      <c r="I147" t="b">
        <v>1</v>
      </c>
      <c r="J147" t="s">
        <v>70</v>
      </c>
      <c r="K147" t="b">
        <v>1</v>
      </c>
      <c r="L147">
        <v>2</v>
      </c>
      <c r="M147" t="b">
        <v>1</v>
      </c>
      <c r="N147" t="b">
        <v>1</v>
      </c>
      <c r="O147" t="b">
        <v>1</v>
      </c>
      <c r="P147" t="s">
        <v>69</v>
      </c>
      <c r="Q147" t="s">
        <v>17323</v>
      </c>
      <c r="R147" t="s">
        <v>17322</v>
      </c>
      <c r="S147" t="s">
        <v>85</v>
      </c>
      <c r="T147" t="s">
        <v>11034</v>
      </c>
      <c r="U147">
        <v>1038</v>
      </c>
      <c r="V147">
        <v>4</v>
      </c>
    </row>
    <row r="148" spans="1:22" x14ac:dyDescent="0.35">
      <c r="A148" t="s">
        <v>17321</v>
      </c>
      <c r="B148" t="s">
        <v>74</v>
      </c>
      <c r="C148" t="s">
        <v>236</v>
      </c>
      <c r="D148" t="b">
        <v>1</v>
      </c>
      <c r="E148" t="b">
        <v>0</v>
      </c>
      <c r="F148" t="s">
        <v>81</v>
      </c>
      <c r="G148" t="b">
        <v>0</v>
      </c>
      <c r="H148" t="s">
        <v>71</v>
      </c>
      <c r="I148" t="b">
        <v>0</v>
      </c>
      <c r="J148" t="s">
        <v>70</v>
      </c>
      <c r="K148" t="b">
        <v>1</v>
      </c>
      <c r="L148">
        <v>3</v>
      </c>
      <c r="M148" t="b">
        <v>1</v>
      </c>
      <c r="N148" t="b">
        <v>1</v>
      </c>
      <c r="O148" t="b">
        <v>1</v>
      </c>
      <c r="P148" t="s">
        <v>88</v>
      </c>
      <c r="Q148" t="s">
        <v>17320</v>
      </c>
      <c r="R148" t="s">
        <v>17319</v>
      </c>
      <c r="S148" t="s">
        <v>6</v>
      </c>
      <c r="T148" t="s">
        <v>17318</v>
      </c>
      <c r="U148">
        <v>1032</v>
      </c>
      <c r="V148">
        <v>4</v>
      </c>
    </row>
    <row r="149" spans="1:22" x14ac:dyDescent="0.35">
      <c r="A149" t="s">
        <v>17317</v>
      </c>
      <c r="B149" t="s">
        <v>74</v>
      </c>
      <c r="C149" t="s">
        <v>82</v>
      </c>
      <c r="D149" t="b">
        <v>1</v>
      </c>
      <c r="E149" t="b">
        <v>1</v>
      </c>
      <c r="F149" t="s">
        <v>17316</v>
      </c>
      <c r="G149" t="b">
        <v>1</v>
      </c>
      <c r="H149" t="s">
        <v>71</v>
      </c>
      <c r="I149" t="b">
        <v>0</v>
      </c>
      <c r="J149" t="s">
        <v>70</v>
      </c>
      <c r="K149" t="b">
        <v>1</v>
      </c>
      <c r="L149">
        <v>2</v>
      </c>
      <c r="M149" t="b">
        <v>1</v>
      </c>
      <c r="N149" t="b">
        <v>1</v>
      </c>
      <c r="O149" t="b">
        <v>1</v>
      </c>
      <c r="P149" t="s">
        <v>69</v>
      </c>
      <c r="Q149" t="s">
        <v>17315</v>
      </c>
      <c r="R149" t="s">
        <v>17314</v>
      </c>
      <c r="S149" t="s">
        <v>6</v>
      </c>
      <c r="T149" t="s">
        <v>17313</v>
      </c>
      <c r="U149">
        <v>1028</v>
      </c>
      <c r="V149">
        <v>4</v>
      </c>
    </row>
    <row r="150" spans="1:22" x14ac:dyDescent="0.35">
      <c r="A150" t="s">
        <v>17312</v>
      </c>
      <c r="B150" t="s">
        <v>74</v>
      </c>
      <c r="C150" t="s">
        <v>73</v>
      </c>
      <c r="D150" t="b">
        <v>1</v>
      </c>
      <c r="E150" t="b">
        <v>1</v>
      </c>
      <c r="F150" t="s">
        <v>72</v>
      </c>
      <c r="G150" t="b">
        <v>1</v>
      </c>
      <c r="H150" t="s">
        <v>71</v>
      </c>
      <c r="I150" t="b">
        <v>1</v>
      </c>
      <c r="J150" t="s">
        <v>70</v>
      </c>
      <c r="K150" t="b">
        <v>1</v>
      </c>
      <c r="L150">
        <v>2</v>
      </c>
      <c r="M150" t="b">
        <v>0</v>
      </c>
      <c r="N150" t="b">
        <v>1</v>
      </c>
      <c r="O150" t="b">
        <v>1</v>
      </c>
      <c r="P150" t="s">
        <v>69</v>
      </c>
      <c r="Q150" t="s">
        <v>17311</v>
      </c>
      <c r="R150" t="s">
        <v>17310</v>
      </c>
      <c r="S150" t="s">
        <v>85</v>
      </c>
      <c r="T150" t="s">
        <v>17309</v>
      </c>
      <c r="U150">
        <v>1025</v>
      </c>
      <c r="V150">
        <v>4</v>
      </c>
    </row>
    <row r="151" spans="1:22" x14ac:dyDescent="0.35">
      <c r="A151" t="s">
        <v>17308</v>
      </c>
      <c r="B151" t="s">
        <v>74</v>
      </c>
      <c r="C151" t="s">
        <v>73</v>
      </c>
      <c r="D151" t="b">
        <v>1</v>
      </c>
      <c r="E151" t="b">
        <v>1</v>
      </c>
      <c r="F151" t="s">
        <v>720</v>
      </c>
      <c r="G151" t="b">
        <v>0</v>
      </c>
      <c r="H151" t="s">
        <v>71</v>
      </c>
      <c r="I151" t="b">
        <v>1</v>
      </c>
      <c r="J151" t="s">
        <v>70</v>
      </c>
      <c r="K151" t="b">
        <v>1</v>
      </c>
      <c r="L151">
        <v>2</v>
      </c>
      <c r="M151" t="b">
        <v>1</v>
      </c>
      <c r="N151" t="b">
        <v>1</v>
      </c>
      <c r="O151" t="b">
        <v>1</v>
      </c>
      <c r="P151" t="s">
        <v>69</v>
      </c>
      <c r="Q151" t="s">
        <v>17307</v>
      </c>
      <c r="R151" t="s">
        <v>17306</v>
      </c>
      <c r="S151" t="s">
        <v>6</v>
      </c>
      <c r="T151" t="s">
        <v>17305</v>
      </c>
      <c r="U151">
        <v>1025</v>
      </c>
      <c r="V151">
        <v>4.5</v>
      </c>
    </row>
    <row r="152" spans="1:22" x14ac:dyDescent="0.35">
      <c r="A152" t="s">
        <v>17304</v>
      </c>
      <c r="B152" t="s">
        <v>111</v>
      </c>
      <c r="C152" t="s">
        <v>320</v>
      </c>
      <c r="D152" t="b">
        <v>1</v>
      </c>
      <c r="E152" t="b">
        <v>1</v>
      </c>
      <c r="F152" t="s">
        <v>106</v>
      </c>
      <c r="G152" t="b">
        <v>1</v>
      </c>
      <c r="H152" t="s">
        <v>80</v>
      </c>
      <c r="I152" t="b">
        <v>0</v>
      </c>
      <c r="J152" t="s">
        <v>70</v>
      </c>
      <c r="K152" t="b">
        <v>1</v>
      </c>
      <c r="L152">
        <v>1</v>
      </c>
      <c r="M152" t="b">
        <v>0</v>
      </c>
      <c r="N152" t="b">
        <v>1</v>
      </c>
      <c r="O152" t="b">
        <v>1</v>
      </c>
      <c r="P152" t="s">
        <v>88</v>
      </c>
      <c r="Q152" t="s">
        <v>17303</v>
      </c>
      <c r="R152" t="s">
        <v>17302</v>
      </c>
      <c r="S152" t="s">
        <v>66</v>
      </c>
      <c r="T152" t="s">
        <v>4040</v>
      </c>
      <c r="U152">
        <v>1017</v>
      </c>
      <c r="V152">
        <v>3.5</v>
      </c>
    </row>
    <row r="153" spans="1:22" x14ac:dyDescent="0.35">
      <c r="A153" t="s">
        <v>17301</v>
      </c>
      <c r="B153" t="s">
        <v>111</v>
      </c>
      <c r="C153" t="s">
        <v>82</v>
      </c>
      <c r="D153" t="b">
        <v>1</v>
      </c>
      <c r="E153" t="b">
        <v>1</v>
      </c>
      <c r="F153" t="s">
        <v>106</v>
      </c>
      <c r="G153" t="b">
        <v>1</v>
      </c>
      <c r="H153" t="s">
        <v>71</v>
      </c>
      <c r="I153" t="b">
        <v>0</v>
      </c>
      <c r="J153" t="s">
        <v>70</v>
      </c>
      <c r="K153" t="b">
        <v>1</v>
      </c>
      <c r="L153">
        <v>2</v>
      </c>
      <c r="M153" t="b">
        <v>1</v>
      </c>
      <c r="N153" t="b">
        <v>1</v>
      </c>
      <c r="O153" t="b">
        <v>1</v>
      </c>
      <c r="P153" t="s">
        <v>88</v>
      </c>
      <c r="Q153" t="s">
        <v>17300</v>
      </c>
      <c r="R153" t="s">
        <v>17299</v>
      </c>
      <c r="S153" t="s">
        <v>6</v>
      </c>
      <c r="T153" t="s">
        <v>19</v>
      </c>
      <c r="U153">
        <v>1014</v>
      </c>
      <c r="V153">
        <v>4</v>
      </c>
    </row>
    <row r="154" spans="1:22" x14ac:dyDescent="0.35">
      <c r="A154" t="s">
        <v>17298</v>
      </c>
      <c r="B154" t="s">
        <v>74</v>
      </c>
      <c r="C154" t="s">
        <v>73</v>
      </c>
      <c r="D154" t="b">
        <v>1</v>
      </c>
      <c r="E154" t="b">
        <v>0</v>
      </c>
      <c r="F154" t="s">
        <v>72</v>
      </c>
      <c r="G154" t="b">
        <v>0</v>
      </c>
      <c r="H154" t="s">
        <v>71</v>
      </c>
      <c r="I154" t="b">
        <v>0</v>
      </c>
      <c r="J154" t="s">
        <v>70</v>
      </c>
      <c r="K154" t="b">
        <v>1</v>
      </c>
      <c r="L154">
        <v>3</v>
      </c>
      <c r="M154" t="b">
        <v>1</v>
      </c>
      <c r="N154" t="b">
        <v>1</v>
      </c>
      <c r="O154" t="b">
        <v>1</v>
      </c>
      <c r="P154" t="s">
        <v>88</v>
      </c>
      <c r="Q154" t="s">
        <v>17297</v>
      </c>
      <c r="R154" t="s">
        <v>17296</v>
      </c>
      <c r="S154" t="s">
        <v>6</v>
      </c>
      <c r="T154" t="s">
        <v>14518</v>
      </c>
      <c r="U154">
        <v>1014</v>
      </c>
      <c r="V154">
        <v>4</v>
      </c>
    </row>
    <row r="155" spans="1:22" x14ac:dyDescent="0.35">
      <c r="A155" t="s">
        <v>17295</v>
      </c>
      <c r="B155" t="s">
        <v>90</v>
      </c>
      <c r="D155" t="b">
        <v>1</v>
      </c>
      <c r="F155" t="s">
        <v>1166</v>
      </c>
      <c r="L155">
        <v>2</v>
      </c>
      <c r="O155" t="b">
        <v>1</v>
      </c>
      <c r="Q155" t="s">
        <v>17294</v>
      </c>
      <c r="R155" t="s">
        <v>17293</v>
      </c>
      <c r="S155" t="s">
        <v>6</v>
      </c>
      <c r="T155" t="s">
        <v>17292</v>
      </c>
      <c r="U155">
        <v>1006</v>
      </c>
      <c r="V155">
        <v>4</v>
      </c>
    </row>
    <row r="156" spans="1:22" x14ac:dyDescent="0.35">
      <c r="A156" t="s">
        <v>17291</v>
      </c>
      <c r="B156" t="s">
        <v>74</v>
      </c>
      <c r="C156" t="s">
        <v>138</v>
      </c>
      <c r="D156" t="b">
        <v>1</v>
      </c>
      <c r="E156" t="b">
        <v>0</v>
      </c>
      <c r="F156" t="s">
        <v>72</v>
      </c>
      <c r="G156" t="b">
        <v>0</v>
      </c>
      <c r="H156" t="s">
        <v>71</v>
      </c>
      <c r="I156" t="b">
        <v>0</v>
      </c>
      <c r="J156" t="s">
        <v>70</v>
      </c>
      <c r="K156" t="b">
        <v>1</v>
      </c>
      <c r="L156">
        <v>3</v>
      </c>
      <c r="M156" t="b">
        <v>1</v>
      </c>
      <c r="N156" t="b">
        <v>1</v>
      </c>
      <c r="O156" t="b">
        <v>0</v>
      </c>
      <c r="P156" t="s">
        <v>88</v>
      </c>
      <c r="Q156" t="s">
        <v>17290</v>
      </c>
      <c r="R156" t="s">
        <v>17289</v>
      </c>
      <c r="S156" t="s">
        <v>6</v>
      </c>
      <c r="T156" t="s">
        <v>17288</v>
      </c>
      <c r="U156">
        <v>1006</v>
      </c>
      <c r="V156">
        <v>4</v>
      </c>
    </row>
    <row r="157" spans="1:22" x14ac:dyDescent="0.35">
      <c r="A157" t="s">
        <v>17287</v>
      </c>
      <c r="B157" t="s">
        <v>90</v>
      </c>
      <c r="D157" t="b">
        <v>1</v>
      </c>
      <c r="F157" t="s">
        <v>435</v>
      </c>
      <c r="L157">
        <v>1</v>
      </c>
      <c r="O157" t="b">
        <v>1</v>
      </c>
      <c r="P157" t="s">
        <v>69</v>
      </c>
      <c r="Q157" t="s">
        <v>17286</v>
      </c>
      <c r="R157" t="s">
        <v>17285</v>
      </c>
      <c r="S157" t="s">
        <v>6</v>
      </c>
      <c r="T157" t="s">
        <v>17284</v>
      </c>
      <c r="U157">
        <v>1004</v>
      </c>
      <c r="V157">
        <v>5</v>
      </c>
    </row>
    <row r="158" spans="1:22" x14ac:dyDescent="0.35">
      <c r="A158" t="s">
        <v>17283</v>
      </c>
      <c r="B158" t="s">
        <v>74</v>
      </c>
      <c r="C158" t="s">
        <v>82</v>
      </c>
      <c r="D158" t="b">
        <v>1</v>
      </c>
      <c r="E158" t="b">
        <v>1</v>
      </c>
      <c r="F158" t="s">
        <v>117</v>
      </c>
      <c r="G158" t="b">
        <v>1</v>
      </c>
      <c r="H158" t="s">
        <v>71</v>
      </c>
      <c r="I158" t="b">
        <v>1</v>
      </c>
      <c r="J158" t="s">
        <v>70</v>
      </c>
      <c r="K158" t="b">
        <v>1</v>
      </c>
      <c r="L158">
        <v>2</v>
      </c>
      <c r="M158" t="b">
        <v>0</v>
      </c>
      <c r="N158" t="b">
        <v>1</v>
      </c>
      <c r="O158" t="b">
        <v>1</v>
      </c>
      <c r="P158" t="s">
        <v>69</v>
      </c>
      <c r="Q158" t="s">
        <v>17282</v>
      </c>
      <c r="R158" t="s">
        <v>17281</v>
      </c>
      <c r="S158" t="s">
        <v>85</v>
      </c>
      <c r="T158" t="s">
        <v>15132</v>
      </c>
      <c r="U158">
        <v>1003</v>
      </c>
      <c r="V158">
        <v>4</v>
      </c>
    </row>
    <row r="159" spans="1:22" x14ac:dyDescent="0.35">
      <c r="A159" t="s">
        <v>17280</v>
      </c>
      <c r="B159" t="s">
        <v>74</v>
      </c>
      <c r="C159" t="s">
        <v>82</v>
      </c>
      <c r="D159" t="b">
        <v>1</v>
      </c>
      <c r="E159" t="b">
        <v>0</v>
      </c>
      <c r="F159" t="s">
        <v>106</v>
      </c>
      <c r="G159" t="b">
        <v>1</v>
      </c>
      <c r="H159" t="s">
        <v>71</v>
      </c>
      <c r="I159" t="b">
        <v>1</v>
      </c>
      <c r="J159" t="s">
        <v>70</v>
      </c>
      <c r="K159" t="b">
        <v>1</v>
      </c>
      <c r="L159">
        <v>2</v>
      </c>
      <c r="M159" t="b">
        <v>1</v>
      </c>
      <c r="N159" t="b">
        <v>1</v>
      </c>
      <c r="O159" t="b">
        <v>1</v>
      </c>
      <c r="P159" t="s">
        <v>69</v>
      </c>
      <c r="Q159" t="s">
        <v>17279</v>
      </c>
      <c r="R159" t="s">
        <v>17278</v>
      </c>
      <c r="S159" t="s">
        <v>6</v>
      </c>
      <c r="T159" t="s">
        <v>17277</v>
      </c>
      <c r="U159">
        <v>1003</v>
      </c>
      <c r="V159">
        <v>3</v>
      </c>
    </row>
    <row r="160" spans="1:22" x14ac:dyDescent="0.35">
      <c r="A160" t="s">
        <v>17276</v>
      </c>
      <c r="B160" t="s">
        <v>111</v>
      </c>
      <c r="C160" t="s">
        <v>82</v>
      </c>
      <c r="D160" t="b">
        <v>1</v>
      </c>
      <c r="E160" t="b">
        <v>1</v>
      </c>
      <c r="F160" t="s">
        <v>771</v>
      </c>
      <c r="G160" t="b">
        <v>0</v>
      </c>
      <c r="H160" t="s">
        <v>71</v>
      </c>
      <c r="I160" t="b">
        <v>0</v>
      </c>
      <c r="J160" t="s">
        <v>70</v>
      </c>
      <c r="K160" t="b">
        <v>1</v>
      </c>
      <c r="L160">
        <v>2</v>
      </c>
      <c r="M160" t="b">
        <v>0</v>
      </c>
      <c r="N160" t="b">
        <v>1</v>
      </c>
      <c r="O160" t="b">
        <v>1</v>
      </c>
      <c r="P160" t="s">
        <v>88</v>
      </c>
      <c r="Q160" t="s">
        <v>17275</v>
      </c>
      <c r="R160" t="s">
        <v>17274</v>
      </c>
      <c r="S160" t="s">
        <v>6</v>
      </c>
      <c r="T160" t="s">
        <v>17273</v>
      </c>
      <c r="U160">
        <v>998</v>
      </c>
      <c r="V160">
        <v>4</v>
      </c>
    </row>
    <row r="161" spans="1:22" x14ac:dyDescent="0.35">
      <c r="A161" t="s">
        <v>17272</v>
      </c>
      <c r="B161" t="s">
        <v>74</v>
      </c>
      <c r="C161" t="s">
        <v>2749</v>
      </c>
      <c r="D161" t="b">
        <v>1</v>
      </c>
      <c r="E161" t="b">
        <v>1</v>
      </c>
      <c r="F161" t="s">
        <v>771</v>
      </c>
      <c r="G161" t="b">
        <v>1</v>
      </c>
      <c r="H161" t="s">
        <v>71</v>
      </c>
      <c r="I161" t="b">
        <v>0</v>
      </c>
      <c r="J161" t="s">
        <v>70</v>
      </c>
      <c r="K161" t="b">
        <v>1</v>
      </c>
      <c r="L161">
        <v>2</v>
      </c>
      <c r="M161" t="b">
        <v>1</v>
      </c>
      <c r="N161" t="b">
        <v>1</v>
      </c>
      <c r="O161" t="b">
        <v>1</v>
      </c>
      <c r="P161" t="s">
        <v>69</v>
      </c>
      <c r="Q161" t="s">
        <v>17271</v>
      </c>
      <c r="R161" t="s">
        <v>17270</v>
      </c>
      <c r="S161" t="s">
        <v>6</v>
      </c>
      <c r="T161" t="s">
        <v>17269</v>
      </c>
      <c r="U161">
        <v>994</v>
      </c>
      <c r="V161">
        <v>4</v>
      </c>
    </row>
    <row r="162" spans="1:22" x14ac:dyDescent="0.35">
      <c r="A162" t="s">
        <v>17268</v>
      </c>
      <c r="B162" t="s">
        <v>111</v>
      </c>
      <c r="C162" t="s">
        <v>82</v>
      </c>
      <c r="D162" t="b">
        <v>1</v>
      </c>
      <c r="E162" t="b">
        <v>1</v>
      </c>
      <c r="F162" t="s">
        <v>101</v>
      </c>
      <c r="G162" t="b">
        <v>1</v>
      </c>
      <c r="H162" t="s">
        <v>71</v>
      </c>
      <c r="I162" t="b">
        <v>0</v>
      </c>
      <c r="J162" t="s">
        <v>70</v>
      </c>
      <c r="K162" t="b">
        <v>1</v>
      </c>
      <c r="L162">
        <v>2</v>
      </c>
      <c r="M162" t="b">
        <v>1</v>
      </c>
      <c r="N162" t="b">
        <v>1</v>
      </c>
      <c r="O162" t="b">
        <v>1</v>
      </c>
      <c r="P162" t="s">
        <v>88</v>
      </c>
      <c r="Q162" t="s">
        <v>17267</v>
      </c>
      <c r="R162" t="s">
        <v>1415</v>
      </c>
      <c r="S162" t="s">
        <v>6</v>
      </c>
      <c r="T162" t="s">
        <v>17266</v>
      </c>
      <c r="U162">
        <v>994</v>
      </c>
      <c r="V162">
        <v>4</v>
      </c>
    </row>
    <row r="163" spans="1:22" x14ac:dyDescent="0.35">
      <c r="A163" t="s">
        <v>17265</v>
      </c>
      <c r="B163" t="s">
        <v>74</v>
      </c>
      <c r="C163" t="s">
        <v>82</v>
      </c>
      <c r="D163" t="b">
        <v>1</v>
      </c>
      <c r="E163" t="b">
        <v>1</v>
      </c>
      <c r="F163" t="s">
        <v>106</v>
      </c>
      <c r="G163" t="b">
        <v>1</v>
      </c>
      <c r="H163" t="s">
        <v>71</v>
      </c>
      <c r="I163" t="b">
        <v>1</v>
      </c>
      <c r="J163" t="s">
        <v>70</v>
      </c>
      <c r="K163" t="b">
        <v>1</v>
      </c>
      <c r="L163">
        <v>2</v>
      </c>
      <c r="M163" t="b">
        <v>0</v>
      </c>
      <c r="N163" t="b">
        <v>1</v>
      </c>
      <c r="O163" t="b">
        <v>1</v>
      </c>
      <c r="P163" t="s">
        <v>69</v>
      </c>
      <c r="Q163" t="s">
        <v>17264</v>
      </c>
      <c r="R163" t="s">
        <v>17263</v>
      </c>
      <c r="S163" t="s">
        <v>85</v>
      </c>
      <c r="T163" t="s">
        <v>17262</v>
      </c>
      <c r="U163">
        <v>994</v>
      </c>
      <c r="V163">
        <v>4</v>
      </c>
    </row>
    <row r="164" spans="1:22" x14ac:dyDescent="0.35">
      <c r="A164" t="s">
        <v>17261</v>
      </c>
      <c r="B164" t="s">
        <v>90</v>
      </c>
      <c r="C164" t="s">
        <v>82</v>
      </c>
      <c r="D164" t="b">
        <v>1</v>
      </c>
      <c r="E164" t="b">
        <v>1</v>
      </c>
      <c r="F164" t="s">
        <v>474</v>
      </c>
      <c r="G164" t="b">
        <v>0</v>
      </c>
      <c r="H164" t="s">
        <v>71</v>
      </c>
      <c r="I164" t="b">
        <v>1</v>
      </c>
      <c r="J164" t="s">
        <v>70</v>
      </c>
      <c r="K164" t="b">
        <v>1</v>
      </c>
      <c r="L164">
        <v>1</v>
      </c>
      <c r="M164" t="b">
        <v>0</v>
      </c>
      <c r="N164" t="b">
        <v>0</v>
      </c>
      <c r="O164" t="b">
        <v>1</v>
      </c>
      <c r="P164" t="s">
        <v>69</v>
      </c>
      <c r="Q164" t="s">
        <v>17260</v>
      </c>
      <c r="R164" t="s">
        <v>17259</v>
      </c>
      <c r="S164" t="s">
        <v>6</v>
      </c>
      <c r="T164" t="s">
        <v>17258</v>
      </c>
      <c r="U164">
        <v>990</v>
      </c>
      <c r="V164">
        <v>4.5</v>
      </c>
    </row>
    <row r="165" spans="1:22" x14ac:dyDescent="0.35">
      <c r="A165" t="s">
        <v>17257</v>
      </c>
      <c r="B165" t="s">
        <v>74</v>
      </c>
      <c r="C165" t="s">
        <v>236</v>
      </c>
      <c r="D165" t="b">
        <v>1</v>
      </c>
      <c r="E165" t="b">
        <v>1</v>
      </c>
      <c r="F165" t="s">
        <v>106</v>
      </c>
      <c r="G165" t="b">
        <v>1</v>
      </c>
      <c r="H165" t="s">
        <v>71</v>
      </c>
      <c r="I165" t="b">
        <v>1</v>
      </c>
      <c r="J165" t="s">
        <v>70</v>
      </c>
      <c r="K165" t="b">
        <v>1</v>
      </c>
      <c r="L165">
        <v>2</v>
      </c>
      <c r="M165" t="b">
        <v>1</v>
      </c>
      <c r="N165" t="b">
        <v>1</v>
      </c>
      <c r="O165" t="b">
        <v>1</v>
      </c>
      <c r="P165" t="s">
        <v>69</v>
      </c>
      <c r="Q165" t="s">
        <v>17256</v>
      </c>
      <c r="R165" t="s">
        <v>17255</v>
      </c>
      <c r="S165" t="s">
        <v>6</v>
      </c>
      <c r="T165" t="s">
        <v>13942</v>
      </c>
      <c r="U165">
        <v>988</v>
      </c>
      <c r="V165">
        <v>4</v>
      </c>
    </row>
    <row r="166" spans="1:22" x14ac:dyDescent="0.35">
      <c r="A166" t="s">
        <v>14683</v>
      </c>
      <c r="B166" t="s">
        <v>74</v>
      </c>
      <c r="C166" t="s">
        <v>236</v>
      </c>
      <c r="D166" t="b">
        <v>1</v>
      </c>
      <c r="E166" t="b">
        <v>0</v>
      </c>
      <c r="F166" t="s">
        <v>72</v>
      </c>
      <c r="G166" t="b">
        <v>0</v>
      </c>
      <c r="H166" t="s">
        <v>71</v>
      </c>
      <c r="I166" t="b">
        <v>0</v>
      </c>
      <c r="J166" t="s">
        <v>70</v>
      </c>
      <c r="K166" t="b">
        <v>1</v>
      </c>
      <c r="L166">
        <v>3</v>
      </c>
      <c r="M166" t="b">
        <v>1</v>
      </c>
      <c r="N166" t="b">
        <v>1</v>
      </c>
      <c r="O166" t="b">
        <v>1</v>
      </c>
      <c r="P166" t="s">
        <v>88</v>
      </c>
      <c r="Q166" t="s">
        <v>17254</v>
      </c>
      <c r="R166" t="s">
        <v>17253</v>
      </c>
      <c r="S166" t="s">
        <v>6</v>
      </c>
      <c r="T166" t="s">
        <v>17252</v>
      </c>
      <c r="U166">
        <v>986</v>
      </c>
      <c r="V166">
        <v>4</v>
      </c>
    </row>
    <row r="167" spans="1:22" x14ac:dyDescent="0.35">
      <c r="A167" t="s">
        <v>14683</v>
      </c>
      <c r="B167" t="s">
        <v>111</v>
      </c>
      <c r="C167" t="s">
        <v>82</v>
      </c>
      <c r="D167" t="b">
        <v>1</v>
      </c>
      <c r="E167" t="b">
        <v>1</v>
      </c>
      <c r="F167" t="s">
        <v>449</v>
      </c>
      <c r="G167" t="b">
        <v>0</v>
      </c>
      <c r="H167" t="s">
        <v>71</v>
      </c>
      <c r="I167" t="b">
        <v>0</v>
      </c>
      <c r="J167" t="s">
        <v>70</v>
      </c>
      <c r="K167" t="b">
        <v>1</v>
      </c>
      <c r="L167">
        <v>2</v>
      </c>
      <c r="M167" t="b">
        <v>0</v>
      </c>
      <c r="N167" t="b">
        <v>1</v>
      </c>
      <c r="O167" t="b">
        <v>0</v>
      </c>
      <c r="P167" t="s">
        <v>69</v>
      </c>
      <c r="Q167" t="s">
        <v>17251</v>
      </c>
      <c r="R167" t="s">
        <v>17250</v>
      </c>
      <c r="S167" t="s">
        <v>6</v>
      </c>
      <c r="T167" t="s">
        <v>17249</v>
      </c>
      <c r="U167">
        <v>985</v>
      </c>
      <c r="V167">
        <v>3</v>
      </c>
    </row>
    <row r="168" spans="1:22" x14ac:dyDescent="0.35">
      <c r="A168" t="s">
        <v>2464</v>
      </c>
      <c r="B168" t="s">
        <v>74</v>
      </c>
      <c r="C168" t="s">
        <v>1470</v>
      </c>
      <c r="D168" t="b">
        <v>1</v>
      </c>
      <c r="E168" t="b">
        <v>0</v>
      </c>
      <c r="F168" t="s">
        <v>72</v>
      </c>
      <c r="G168" t="b">
        <v>0</v>
      </c>
      <c r="H168" t="s">
        <v>71</v>
      </c>
      <c r="I168" t="b">
        <v>1</v>
      </c>
      <c r="J168" t="s">
        <v>235</v>
      </c>
      <c r="K168" t="b">
        <v>1</v>
      </c>
      <c r="L168">
        <v>4</v>
      </c>
      <c r="M168" t="b">
        <v>1</v>
      </c>
      <c r="N168" t="b">
        <v>1</v>
      </c>
      <c r="O168" t="b">
        <v>0</v>
      </c>
      <c r="P168" t="s">
        <v>88</v>
      </c>
      <c r="Q168" t="s">
        <v>17248</v>
      </c>
      <c r="R168" t="s">
        <v>617</v>
      </c>
      <c r="S168" t="s">
        <v>6</v>
      </c>
      <c r="T168" t="s">
        <v>17247</v>
      </c>
      <c r="U168">
        <v>984</v>
      </c>
      <c r="V168">
        <v>4</v>
      </c>
    </row>
    <row r="169" spans="1:22" x14ac:dyDescent="0.35">
      <c r="A169" t="s">
        <v>17246</v>
      </c>
      <c r="B169" t="s">
        <v>111</v>
      </c>
      <c r="C169" t="s">
        <v>360</v>
      </c>
      <c r="D169" t="b">
        <v>1</v>
      </c>
      <c r="E169" t="b">
        <v>1</v>
      </c>
      <c r="F169" t="s">
        <v>106</v>
      </c>
      <c r="G169" t="b">
        <v>0</v>
      </c>
      <c r="H169" t="s">
        <v>71</v>
      </c>
      <c r="I169" t="b">
        <v>1</v>
      </c>
      <c r="J169" t="s">
        <v>70</v>
      </c>
      <c r="K169" t="b">
        <v>1</v>
      </c>
      <c r="L169">
        <v>2</v>
      </c>
      <c r="M169" t="b">
        <v>1</v>
      </c>
      <c r="N169" t="b">
        <v>0</v>
      </c>
      <c r="O169" t="b">
        <v>1</v>
      </c>
      <c r="P169" t="s">
        <v>69</v>
      </c>
      <c r="Q169" t="s">
        <v>17245</v>
      </c>
      <c r="R169" t="s">
        <v>17244</v>
      </c>
      <c r="S169" t="s">
        <v>239</v>
      </c>
      <c r="T169" t="s">
        <v>16342</v>
      </c>
      <c r="U169">
        <v>983</v>
      </c>
      <c r="V169">
        <v>4.5</v>
      </c>
    </row>
    <row r="170" spans="1:22" x14ac:dyDescent="0.35">
      <c r="A170" t="s">
        <v>17243</v>
      </c>
      <c r="B170" t="s">
        <v>74</v>
      </c>
      <c r="C170" t="s">
        <v>123</v>
      </c>
      <c r="D170" t="b">
        <v>1</v>
      </c>
      <c r="E170" t="b">
        <v>0</v>
      </c>
      <c r="F170" t="s">
        <v>72</v>
      </c>
      <c r="G170" t="b">
        <v>0</v>
      </c>
      <c r="H170" t="s">
        <v>80</v>
      </c>
      <c r="I170" t="b">
        <v>0</v>
      </c>
      <c r="J170" t="s">
        <v>70</v>
      </c>
      <c r="K170" t="b">
        <v>1</v>
      </c>
      <c r="L170">
        <v>3</v>
      </c>
      <c r="M170" t="b">
        <v>1</v>
      </c>
      <c r="N170" t="b">
        <v>1</v>
      </c>
      <c r="O170" t="b">
        <v>1</v>
      </c>
      <c r="P170" t="s">
        <v>88</v>
      </c>
      <c r="Q170" t="s">
        <v>17242</v>
      </c>
      <c r="R170" t="s">
        <v>17241</v>
      </c>
      <c r="S170" t="s">
        <v>285</v>
      </c>
      <c r="T170" t="s">
        <v>17240</v>
      </c>
      <c r="U170">
        <v>982</v>
      </c>
      <c r="V170">
        <v>4</v>
      </c>
    </row>
    <row r="171" spans="1:22" x14ac:dyDescent="0.35">
      <c r="A171" t="s">
        <v>17239</v>
      </c>
      <c r="B171" t="s">
        <v>111</v>
      </c>
      <c r="C171" t="s">
        <v>82</v>
      </c>
      <c r="D171" t="b">
        <v>1</v>
      </c>
      <c r="E171" t="b">
        <v>1</v>
      </c>
      <c r="F171" t="s">
        <v>106</v>
      </c>
      <c r="G171" t="b">
        <v>1</v>
      </c>
      <c r="H171" t="s">
        <v>71</v>
      </c>
      <c r="I171" t="b">
        <v>1</v>
      </c>
      <c r="J171" t="s">
        <v>70</v>
      </c>
      <c r="K171" t="b">
        <v>0</v>
      </c>
      <c r="L171">
        <v>2</v>
      </c>
      <c r="M171" t="b">
        <v>0</v>
      </c>
      <c r="N171" t="b">
        <v>0</v>
      </c>
      <c r="O171" t="b">
        <v>1</v>
      </c>
      <c r="P171" t="s">
        <v>88</v>
      </c>
      <c r="Q171" t="s">
        <v>17238</v>
      </c>
      <c r="R171" t="s">
        <v>17237</v>
      </c>
      <c r="S171" t="s">
        <v>93</v>
      </c>
      <c r="T171" t="s">
        <v>17236</v>
      </c>
      <c r="U171">
        <v>970</v>
      </c>
      <c r="V171">
        <v>4.5</v>
      </c>
    </row>
    <row r="172" spans="1:22" x14ac:dyDescent="0.35">
      <c r="A172" t="s">
        <v>17235</v>
      </c>
      <c r="B172" t="s">
        <v>74</v>
      </c>
      <c r="C172" t="s">
        <v>297</v>
      </c>
      <c r="D172" t="b">
        <v>1</v>
      </c>
      <c r="E172" t="b">
        <v>0</v>
      </c>
      <c r="F172" t="s">
        <v>72</v>
      </c>
      <c r="G172" t="b">
        <v>1</v>
      </c>
      <c r="H172" t="s">
        <v>71</v>
      </c>
      <c r="I172" t="b">
        <v>0</v>
      </c>
      <c r="J172" t="s">
        <v>70</v>
      </c>
      <c r="K172" t="b">
        <v>1</v>
      </c>
      <c r="L172">
        <v>2</v>
      </c>
      <c r="M172" t="b">
        <v>1</v>
      </c>
      <c r="N172" t="b">
        <v>1</v>
      </c>
      <c r="O172" t="b">
        <v>1</v>
      </c>
      <c r="P172" t="s">
        <v>69</v>
      </c>
      <c r="Q172" t="s">
        <v>17234</v>
      </c>
      <c r="R172" t="s">
        <v>295</v>
      </c>
      <c r="S172" t="s">
        <v>6</v>
      </c>
      <c r="T172" t="s">
        <v>17233</v>
      </c>
      <c r="U172">
        <v>967</v>
      </c>
      <c r="V172">
        <v>4</v>
      </c>
    </row>
    <row r="173" spans="1:22" x14ac:dyDescent="0.35">
      <c r="A173" t="s">
        <v>12222</v>
      </c>
      <c r="B173" t="s">
        <v>74</v>
      </c>
      <c r="C173" t="s">
        <v>73</v>
      </c>
      <c r="D173" t="b">
        <v>1</v>
      </c>
      <c r="E173" t="b">
        <v>1</v>
      </c>
      <c r="F173" t="s">
        <v>106</v>
      </c>
      <c r="G173" t="b">
        <v>1</v>
      </c>
      <c r="H173" t="s">
        <v>71</v>
      </c>
      <c r="I173" t="b">
        <v>1</v>
      </c>
      <c r="J173" t="s">
        <v>70</v>
      </c>
      <c r="K173" t="b">
        <v>1</v>
      </c>
      <c r="L173">
        <v>2</v>
      </c>
      <c r="M173" t="b">
        <v>1</v>
      </c>
      <c r="N173" t="b">
        <v>1</v>
      </c>
      <c r="O173" t="b">
        <v>1</v>
      </c>
      <c r="P173" t="s">
        <v>88</v>
      </c>
      <c r="Q173" t="s">
        <v>17232</v>
      </c>
      <c r="R173" t="s">
        <v>17231</v>
      </c>
      <c r="S173" t="s">
        <v>85</v>
      </c>
      <c r="T173" t="s">
        <v>17230</v>
      </c>
      <c r="U173">
        <v>967</v>
      </c>
      <c r="V173">
        <v>4</v>
      </c>
    </row>
    <row r="174" spans="1:22" x14ac:dyDescent="0.35">
      <c r="A174" t="s">
        <v>17229</v>
      </c>
      <c r="B174" t="s">
        <v>74</v>
      </c>
      <c r="C174" t="s">
        <v>360</v>
      </c>
      <c r="D174" t="b">
        <v>1</v>
      </c>
      <c r="E174" t="b">
        <v>1</v>
      </c>
      <c r="F174" t="s">
        <v>106</v>
      </c>
      <c r="G174" t="b">
        <v>0</v>
      </c>
      <c r="H174" t="s">
        <v>71</v>
      </c>
      <c r="I174" t="b">
        <v>1</v>
      </c>
      <c r="J174" t="s">
        <v>70</v>
      </c>
      <c r="K174" t="b">
        <v>1</v>
      </c>
      <c r="L174">
        <v>2</v>
      </c>
      <c r="M174" t="b">
        <v>0</v>
      </c>
      <c r="N174" t="b">
        <v>1</v>
      </c>
      <c r="O174" t="b">
        <v>1</v>
      </c>
      <c r="P174" t="s">
        <v>88</v>
      </c>
      <c r="Q174" t="s">
        <v>17228</v>
      </c>
      <c r="R174" t="s">
        <v>17227</v>
      </c>
      <c r="S174" t="s">
        <v>161</v>
      </c>
      <c r="T174" t="s">
        <v>15647</v>
      </c>
      <c r="U174">
        <v>967</v>
      </c>
      <c r="V174">
        <v>4.5</v>
      </c>
    </row>
    <row r="175" spans="1:22" x14ac:dyDescent="0.35">
      <c r="A175" t="s">
        <v>17226</v>
      </c>
      <c r="B175" t="s">
        <v>74</v>
      </c>
      <c r="C175" t="s">
        <v>1470</v>
      </c>
      <c r="D175" t="b">
        <v>1</v>
      </c>
      <c r="E175" t="b">
        <v>0</v>
      </c>
      <c r="F175" t="s">
        <v>72</v>
      </c>
      <c r="G175" t="b">
        <v>0</v>
      </c>
      <c r="H175" t="s">
        <v>71</v>
      </c>
      <c r="I175" t="b">
        <v>0</v>
      </c>
      <c r="J175" t="s">
        <v>235</v>
      </c>
      <c r="K175" t="b">
        <v>1</v>
      </c>
      <c r="L175">
        <v>4</v>
      </c>
      <c r="M175" t="b">
        <v>1</v>
      </c>
      <c r="N175" t="b">
        <v>1</v>
      </c>
      <c r="O175" t="b">
        <v>0</v>
      </c>
      <c r="P175" t="s">
        <v>88</v>
      </c>
      <c r="Q175" t="s">
        <v>17225</v>
      </c>
      <c r="R175" t="s">
        <v>17224</v>
      </c>
      <c r="S175" t="s">
        <v>6</v>
      </c>
      <c r="T175" t="s">
        <v>17223</v>
      </c>
      <c r="U175">
        <v>965</v>
      </c>
      <c r="V175">
        <v>4</v>
      </c>
    </row>
    <row r="176" spans="1:22" x14ac:dyDescent="0.35">
      <c r="A176" t="s">
        <v>17222</v>
      </c>
      <c r="D176" t="b">
        <v>1</v>
      </c>
      <c r="L176">
        <v>2</v>
      </c>
      <c r="O176" t="b">
        <v>1</v>
      </c>
      <c r="Q176" t="s">
        <v>17221</v>
      </c>
      <c r="R176" t="s">
        <v>17220</v>
      </c>
      <c r="S176" t="s">
        <v>6</v>
      </c>
      <c r="T176" t="s">
        <v>17219</v>
      </c>
      <c r="U176">
        <v>964</v>
      </c>
      <c r="V176">
        <v>4</v>
      </c>
    </row>
    <row r="177" spans="1:22" x14ac:dyDescent="0.35">
      <c r="A177" t="s">
        <v>9219</v>
      </c>
      <c r="B177" t="s">
        <v>74</v>
      </c>
      <c r="C177" t="s">
        <v>82</v>
      </c>
      <c r="D177" t="b">
        <v>1</v>
      </c>
      <c r="E177" t="b">
        <v>0</v>
      </c>
      <c r="F177" t="s">
        <v>72</v>
      </c>
      <c r="G177" t="b">
        <v>1</v>
      </c>
      <c r="H177" t="s">
        <v>71</v>
      </c>
      <c r="I177" t="b">
        <v>1</v>
      </c>
      <c r="J177" t="s">
        <v>70</v>
      </c>
      <c r="K177" t="b">
        <v>1</v>
      </c>
      <c r="L177">
        <v>2</v>
      </c>
      <c r="M177" t="b">
        <v>1</v>
      </c>
      <c r="N177" t="b">
        <v>1</v>
      </c>
      <c r="O177" t="b">
        <v>0</v>
      </c>
      <c r="P177" t="s">
        <v>88</v>
      </c>
      <c r="Q177" t="s">
        <v>17218</v>
      </c>
      <c r="R177" t="s">
        <v>17217</v>
      </c>
      <c r="S177" t="s">
        <v>6</v>
      </c>
      <c r="T177" t="s">
        <v>17216</v>
      </c>
      <c r="U177">
        <v>964</v>
      </c>
      <c r="V177">
        <v>4</v>
      </c>
    </row>
    <row r="178" spans="1:22" x14ac:dyDescent="0.35">
      <c r="A178" t="s">
        <v>7514</v>
      </c>
      <c r="B178" t="s">
        <v>74</v>
      </c>
      <c r="C178" t="s">
        <v>82</v>
      </c>
      <c r="D178" t="b">
        <v>1</v>
      </c>
      <c r="E178" t="b">
        <v>1</v>
      </c>
      <c r="F178" t="s">
        <v>449</v>
      </c>
      <c r="G178" t="b">
        <v>0</v>
      </c>
      <c r="H178" t="s">
        <v>71</v>
      </c>
      <c r="I178" t="b">
        <v>0</v>
      </c>
      <c r="J178" t="s">
        <v>70</v>
      </c>
      <c r="K178" t="b">
        <v>1</v>
      </c>
      <c r="L178">
        <v>2</v>
      </c>
      <c r="M178" t="b">
        <v>0</v>
      </c>
      <c r="N178" t="b">
        <v>1</v>
      </c>
      <c r="O178" t="b">
        <v>0</v>
      </c>
      <c r="P178" t="s">
        <v>69</v>
      </c>
      <c r="Q178" t="e">
        <f>-U7tvCtaraTQ9b0zBhpBMA</f>
        <v>#NAME?</v>
      </c>
      <c r="R178" t="s">
        <v>17215</v>
      </c>
      <c r="S178" t="s">
        <v>6</v>
      </c>
      <c r="T178" t="s">
        <v>17214</v>
      </c>
      <c r="U178">
        <v>961</v>
      </c>
      <c r="V178">
        <v>2.5</v>
      </c>
    </row>
    <row r="179" spans="1:22" x14ac:dyDescent="0.35">
      <c r="A179" t="s">
        <v>17213</v>
      </c>
      <c r="B179" t="s">
        <v>74</v>
      </c>
      <c r="C179" t="s">
        <v>73</v>
      </c>
      <c r="D179" t="b">
        <v>1</v>
      </c>
      <c r="E179" t="b">
        <v>1</v>
      </c>
      <c r="F179" t="s">
        <v>106</v>
      </c>
      <c r="G179" t="b">
        <v>1</v>
      </c>
      <c r="H179" t="s">
        <v>71</v>
      </c>
      <c r="I179" t="b">
        <v>1</v>
      </c>
      <c r="J179" t="s">
        <v>70</v>
      </c>
      <c r="K179" t="b">
        <v>1</v>
      </c>
      <c r="L179">
        <v>2</v>
      </c>
      <c r="M179" t="b">
        <v>0</v>
      </c>
      <c r="N179" t="b">
        <v>1</v>
      </c>
      <c r="O179" t="b">
        <v>1</v>
      </c>
      <c r="P179" t="s">
        <v>69</v>
      </c>
      <c r="Q179" t="s">
        <v>17212</v>
      </c>
      <c r="R179" t="s">
        <v>17211</v>
      </c>
      <c r="S179" t="s">
        <v>85</v>
      </c>
      <c r="T179" t="s">
        <v>17210</v>
      </c>
      <c r="U179">
        <v>958</v>
      </c>
      <c r="V179">
        <v>4</v>
      </c>
    </row>
    <row r="180" spans="1:22" x14ac:dyDescent="0.35">
      <c r="A180" t="s">
        <v>17198</v>
      </c>
      <c r="B180" t="s">
        <v>90</v>
      </c>
      <c r="D180" t="b">
        <v>1</v>
      </c>
      <c r="F180" t="s">
        <v>435</v>
      </c>
      <c r="I180" t="b">
        <v>1</v>
      </c>
      <c r="L180">
        <v>1</v>
      </c>
      <c r="O180" t="b">
        <v>1</v>
      </c>
      <c r="P180" t="s">
        <v>69</v>
      </c>
      <c r="Q180" t="s">
        <v>17209</v>
      </c>
      <c r="R180" t="s">
        <v>17208</v>
      </c>
      <c r="S180" t="s">
        <v>6</v>
      </c>
      <c r="T180" t="s">
        <v>17207</v>
      </c>
      <c r="U180">
        <v>957</v>
      </c>
      <c r="V180">
        <v>4.5</v>
      </c>
    </row>
    <row r="181" spans="1:22" x14ac:dyDescent="0.35">
      <c r="A181" t="s">
        <v>17206</v>
      </c>
      <c r="B181" t="s">
        <v>111</v>
      </c>
      <c r="C181" t="s">
        <v>82</v>
      </c>
      <c r="D181" t="b">
        <v>1</v>
      </c>
      <c r="E181" t="b">
        <v>1</v>
      </c>
      <c r="F181" t="s">
        <v>474</v>
      </c>
      <c r="G181" t="b">
        <v>1</v>
      </c>
      <c r="H181" t="s">
        <v>71</v>
      </c>
      <c r="I181" t="b">
        <v>1</v>
      </c>
      <c r="J181" t="s">
        <v>70</v>
      </c>
      <c r="K181" t="b">
        <v>1</v>
      </c>
      <c r="L181">
        <v>1</v>
      </c>
      <c r="M181" t="b">
        <v>0</v>
      </c>
      <c r="N181" t="b">
        <v>1</v>
      </c>
      <c r="O181" t="b">
        <v>1</v>
      </c>
      <c r="P181" t="s">
        <v>69</v>
      </c>
      <c r="Q181" t="s">
        <v>17205</v>
      </c>
      <c r="R181" t="s">
        <v>17204</v>
      </c>
      <c r="S181" t="s">
        <v>6</v>
      </c>
      <c r="T181" t="s">
        <v>17203</v>
      </c>
      <c r="U181">
        <v>956</v>
      </c>
      <c r="V181">
        <v>4.5</v>
      </c>
    </row>
    <row r="182" spans="1:22" x14ac:dyDescent="0.35">
      <c r="A182" t="s">
        <v>17202</v>
      </c>
      <c r="B182" t="s">
        <v>90</v>
      </c>
      <c r="C182" t="s">
        <v>82</v>
      </c>
      <c r="D182" t="b">
        <v>1</v>
      </c>
      <c r="E182" t="b">
        <v>1</v>
      </c>
      <c r="F182" t="s">
        <v>117</v>
      </c>
      <c r="G182" t="b">
        <v>0</v>
      </c>
      <c r="H182" t="s">
        <v>71</v>
      </c>
      <c r="I182" t="b">
        <v>0</v>
      </c>
      <c r="J182" t="s">
        <v>70</v>
      </c>
      <c r="K182" t="b">
        <v>1</v>
      </c>
      <c r="L182">
        <v>2</v>
      </c>
      <c r="M182" t="b">
        <v>0</v>
      </c>
      <c r="N182" t="b">
        <v>1</v>
      </c>
      <c r="O182" t="b">
        <v>0</v>
      </c>
      <c r="P182" t="s">
        <v>88</v>
      </c>
      <c r="Q182" t="s">
        <v>17201</v>
      </c>
      <c r="R182" t="s">
        <v>17200</v>
      </c>
      <c r="S182" t="s">
        <v>85</v>
      </c>
      <c r="T182" t="s">
        <v>17199</v>
      </c>
      <c r="U182">
        <v>954</v>
      </c>
      <c r="V182">
        <v>4.5</v>
      </c>
    </row>
    <row r="183" spans="1:22" x14ac:dyDescent="0.35">
      <c r="A183" t="s">
        <v>17198</v>
      </c>
      <c r="B183" t="s">
        <v>111</v>
      </c>
      <c r="C183" t="s">
        <v>82</v>
      </c>
      <c r="D183" t="b">
        <v>1</v>
      </c>
      <c r="E183" t="b">
        <v>1</v>
      </c>
      <c r="F183" t="s">
        <v>771</v>
      </c>
      <c r="G183" t="b">
        <v>1</v>
      </c>
      <c r="H183" t="s">
        <v>71</v>
      </c>
      <c r="I183" t="b">
        <v>0</v>
      </c>
      <c r="J183" t="s">
        <v>70</v>
      </c>
      <c r="K183" t="b">
        <v>1</v>
      </c>
      <c r="L183">
        <v>2</v>
      </c>
      <c r="M183" t="b">
        <v>0</v>
      </c>
      <c r="N183" t="b">
        <v>1</v>
      </c>
      <c r="O183" t="b">
        <v>0</v>
      </c>
      <c r="P183" t="s">
        <v>88</v>
      </c>
      <c r="Q183" t="s">
        <v>17197</v>
      </c>
      <c r="R183" t="s">
        <v>17196</v>
      </c>
      <c r="S183" t="s">
        <v>17195</v>
      </c>
      <c r="T183" t="s">
        <v>17194</v>
      </c>
      <c r="U183">
        <v>950</v>
      </c>
      <c r="V183">
        <v>4</v>
      </c>
    </row>
    <row r="184" spans="1:22" x14ac:dyDescent="0.35">
      <c r="A184" t="s">
        <v>12839</v>
      </c>
      <c r="B184" t="s">
        <v>74</v>
      </c>
      <c r="C184" t="s">
        <v>426</v>
      </c>
      <c r="D184" t="b">
        <v>1</v>
      </c>
      <c r="E184" t="b">
        <v>1</v>
      </c>
      <c r="F184" t="s">
        <v>106</v>
      </c>
      <c r="G184" t="b">
        <v>0</v>
      </c>
      <c r="H184" t="s">
        <v>71</v>
      </c>
      <c r="I184" t="b">
        <v>1</v>
      </c>
      <c r="J184" t="s">
        <v>70</v>
      </c>
      <c r="K184" t="b">
        <v>1</v>
      </c>
      <c r="L184">
        <v>2</v>
      </c>
      <c r="M184" t="b">
        <v>1</v>
      </c>
      <c r="N184" t="b">
        <v>1</v>
      </c>
      <c r="O184" t="b">
        <v>1</v>
      </c>
      <c r="P184" t="s">
        <v>88</v>
      </c>
      <c r="Q184" t="s">
        <v>17193</v>
      </c>
      <c r="R184" t="s">
        <v>17192</v>
      </c>
      <c r="S184" t="s">
        <v>85</v>
      </c>
      <c r="T184" t="s">
        <v>16999</v>
      </c>
      <c r="U184">
        <v>948</v>
      </c>
      <c r="V184">
        <v>4</v>
      </c>
    </row>
    <row r="185" spans="1:22" x14ac:dyDescent="0.35">
      <c r="A185" t="s">
        <v>9992</v>
      </c>
      <c r="B185" t="s">
        <v>74</v>
      </c>
      <c r="C185" t="s">
        <v>73</v>
      </c>
      <c r="D185" t="b">
        <v>1</v>
      </c>
      <c r="E185" t="b">
        <v>0</v>
      </c>
      <c r="F185" t="s">
        <v>72</v>
      </c>
      <c r="G185" t="b">
        <v>1</v>
      </c>
      <c r="H185" t="s">
        <v>71</v>
      </c>
      <c r="I185" t="b">
        <v>0</v>
      </c>
      <c r="J185" t="s">
        <v>70</v>
      </c>
      <c r="K185" t="b">
        <v>1</v>
      </c>
      <c r="L185">
        <v>3</v>
      </c>
      <c r="M185" t="b">
        <v>1</v>
      </c>
      <c r="N185" t="b">
        <v>1</v>
      </c>
      <c r="O185" t="b">
        <v>0</v>
      </c>
      <c r="P185" t="s">
        <v>69</v>
      </c>
      <c r="Q185" t="s">
        <v>17191</v>
      </c>
      <c r="R185" t="s">
        <v>9960</v>
      </c>
      <c r="S185" t="s">
        <v>6</v>
      </c>
      <c r="T185" t="s">
        <v>17190</v>
      </c>
      <c r="U185">
        <v>945</v>
      </c>
      <c r="V185">
        <v>4</v>
      </c>
    </row>
    <row r="186" spans="1:22" x14ac:dyDescent="0.35">
      <c r="A186" t="s">
        <v>17189</v>
      </c>
      <c r="B186" t="s">
        <v>74</v>
      </c>
      <c r="C186" t="s">
        <v>259</v>
      </c>
      <c r="D186" t="b">
        <v>1</v>
      </c>
      <c r="E186" t="b">
        <v>0</v>
      </c>
      <c r="F186" t="s">
        <v>72</v>
      </c>
      <c r="G186" t="b">
        <v>0</v>
      </c>
      <c r="H186" t="s">
        <v>71</v>
      </c>
      <c r="I186" t="b">
        <v>1</v>
      </c>
      <c r="J186" t="s">
        <v>235</v>
      </c>
      <c r="K186" t="b">
        <v>1</v>
      </c>
      <c r="L186">
        <v>4</v>
      </c>
      <c r="M186" t="b">
        <v>1</v>
      </c>
      <c r="N186" t="b">
        <v>1</v>
      </c>
      <c r="O186" t="b">
        <v>0</v>
      </c>
      <c r="P186" t="s">
        <v>88</v>
      </c>
      <c r="Q186" t="s">
        <v>17188</v>
      </c>
      <c r="R186" t="s">
        <v>17187</v>
      </c>
      <c r="S186" t="s">
        <v>6</v>
      </c>
      <c r="T186" t="s">
        <v>17186</v>
      </c>
      <c r="U186">
        <v>944</v>
      </c>
      <c r="V186">
        <v>4</v>
      </c>
    </row>
    <row r="187" spans="1:22" x14ac:dyDescent="0.35">
      <c r="A187" t="s">
        <v>17185</v>
      </c>
      <c r="B187" t="s">
        <v>74</v>
      </c>
      <c r="C187" t="s">
        <v>82</v>
      </c>
      <c r="D187" t="b">
        <v>1</v>
      </c>
      <c r="E187" t="b">
        <v>1</v>
      </c>
      <c r="F187" t="s">
        <v>771</v>
      </c>
      <c r="G187" t="b">
        <v>1</v>
      </c>
      <c r="H187" t="s">
        <v>71</v>
      </c>
      <c r="I187" t="b">
        <v>0</v>
      </c>
      <c r="J187" t="s">
        <v>70</v>
      </c>
      <c r="K187" t="b">
        <v>1</v>
      </c>
      <c r="L187">
        <v>2</v>
      </c>
      <c r="M187" t="b">
        <v>1</v>
      </c>
      <c r="N187" t="b">
        <v>1</v>
      </c>
      <c r="O187" t="b">
        <v>1</v>
      </c>
      <c r="P187" t="s">
        <v>69</v>
      </c>
      <c r="Q187" t="s">
        <v>17184</v>
      </c>
      <c r="R187" t="s">
        <v>9905</v>
      </c>
      <c r="S187" t="s">
        <v>6</v>
      </c>
      <c r="T187" t="s">
        <v>17183</v>
      </c>
      <c r="U187">
        <v>942</v>
      </c>
      <c r="V187">
        <v>4</v>
      </c>
    </row>
    <row r="188" spans="1:22" x14ac:dyDescent="0.35">
      <c r="A188" t="s">
        <v>2261</v>
      </c>
      <c r="D188" t="b">
        <v>1</v>
      </c>
      <c r="E188" t="b">
        <v>0</v>
      </c>
      <c r="L188">
        <v>2</v>
      </c>
      <c r="P188" t="s">
        <v>1660</v>
      </c>
      <c r="Q188" t="s">
        <v>17182</v>
      </c>
      <c r="R188" t="s">
        <v>17181</v>
      </c>
      <c r="S188" t="s">
        <v>6</v>
      </c>
      <c r="T188" t="s">
        <v>17180</v>
      </c>
      <c r="U188">
        <v>940</v>
      </c>
      <c r="V188">
        <v>2.5</v>
      </c>
    </row>
    <row r="189" spans="1:22" x14ac:dyDescent="0.35">
      <c r="A189" t="s">
        <v>9219</v>
      </c>
      <c r="B189" t="s">
        <v>74</v>
      </c>
      <c r="C189" t="s">
        <v>236</v>
      </c>
      <c r="D189" t="b">
        <v>1</v>
      </c>
      <c r="E189" t="b">
        <v>0</v>
      </c>
      <c r="F189" t="s">
        <v>72</v>
      </c>
      <c r="G189" t="b">
        <v>0</v>
      </c>
      <c r="H189" t="s">
        <v>71</v>
      </c>
      <c r="I189" t="b">
        <v>0</v>
      </c>
      <c r="J189" t="s">
        <v>70</v>
      </c>
      <c r="K189" t="b">
        <v>1</v>
      </c>
      <c r="L189">
        <v>3</v>
      </c>
      <c r="M189" t="b">
        <v>1</v>
      </c>
      <c r="N189" t="b">
        <v>1</v>
      </c>
      <c r="O189" t="b">
        <v>0</v>
      </c>
      <c r="P189" t="s">
        <v>88</v>
      </c>
      <c r="Q189" t="s">
        <v>17179</v>
      </c>
      <c r="R189" t="s">
        <v>1961</v>
      </c>
      <c r="S189" t="s">
        <v>6</v>
      </c>
      <c r="T189" t="s">
        <v>17178</v>
      </c>
      <c r="U189">
        <v>939</v>
      </c>
      <c r="V189">
        <v>4</v>
      </c>
    </row>
    <row r="190" spans="1:22" x14ac:dyDescent="0.35">
      <c r="A190" t="s">
        <v>17177</v>
      </c>
      <c r="B190" t="s">
        <v>90</v>
      </c>
      <c r="C190" t="s">
        <v>123</v>
      </c>
      <c r="D190" t="b">
        <v>1</v>
      </c>
      <c r="E190" t="b">
        <v>1</v>
      </c>
      <c r="F190" t="s">
        <v>89</v>
      </c>
      <c r="G190" t="b">
        <v>0</v>
      </c>
      <c r="H190" t="s">
        <v>71</v>
      </c>
      <c r="I190" t="b">
        <v>0</v>
      </c>
      <c r="J190" t="s">
        <v>70</v>
      </c>
      <c r="K190" t="b">
        <v>0</v>
      </c>
      <c r="L190">
        <v>1</v>
      </c>
      <c r="M190" t="b">
        <v>0</v>
      </c>
      <c r="N190" t="b">
        <v>0</v>
      </c>
      <c r="O190" t="b">
        <v>1</v>
      </c>
      <c r="P190" t="s">
        <v>88</v>
      </c>
      <c r="Q190" t="s">
        <v>17176</v>
      </c>
      <c r="R190" t="s">
        <v>17175</v>
      </c>
      <c r="S190" t="s">
        <v>120</v>
      </c>
      <c r="T190" t="s">
        <v>14114</v>
      </c>
      <c r="U190">
        <v>938</v>
      </c>
      <c r="V190">
        <v>4</v>
      </c>
    </row>
    <row r="191" spans="1:22" x14ac:dyDescent="0.35">
      <c r="A191" t="s">
        <v>17174</v>
      </c>
      <c r="B191" t="s">
        <v>74</v>
      </c>
      <c r="C191" t="s">
        <v>82</v>
      </c>
      <c r="D191" t="b">
        <v>1</v>
      </c>
      <c r="E191" t="b">
        <v>1</v>
      </c>
      <c r="F191" t="s">
        <v>106</v>
      </c>
      <c r="G191" t="b">
        <v>1</v>
      </c>
      <c r="H191" t="s">
        <v>71</v>
      </c>
      <c r="I191" t="b">
        <v>0</v>
      </c>
      <c r="J191" t="s">
        <v>70</v>
      </c>
      <c r="K191" t="b">
        <v>1</v>
      </c>
      <c r="L191">
        <v>2</v>
      </c>
      <c r="M191" t="b">
        <v>1</v>
      </c>
      <c r="N191" t="b">
        <v>1</v>
      </c>
      <c r="O191" t="b">
        <v>1</v>
      </c>
      <c r="P191" t="s">
        <v>69</v>
      </c>
      <c r="Q191" t="s">
        <v>17173</v>
      </c>
      <c r="R191" t="s">
        <v>613</v>
      </c>
      <c r="S191" t="s">
        <v>6</v>
      </c>
      <c r="T191" t="s">
        <v>17172</v>
      </c>
      <c r="U191">
        <v>935</v>
      </c>
      <c r="V191">
        <v>4</v>
      </c>
    </row>
    <row r="192" spans="1:22" x14ac:dyDescent="0.35">
      <c r="A192" t="s">
        <v>7514</v>
      </c>
      <c r="B192" t="s">
        <v>74</v>
      </c>
      <c r="C192" t="s">
        <v>259</v>
      </c>
      <c r="D192" t="b">
        <v>1</v>
      </c>
      <c r="E192" t="b">
        <v>0</v>
      </c>
      <c r="F192" t="s">
        <v>72</v>
      </c>
      <c r="G192" t="b">
        <v>0</v>
      </c>
      <c r="H192" t="s">
        <v>71</v>
      </c>
      <c r="I192" t="b">
        <v>0</v>
      </c>
      <c r="J192" t="s">
        <v>235</v>
      </c>
      <c r="K192" t="b">
        <v>0</v>
      </c>
      <c r="L192">
        <v>4</v>
      </c>
      <c r="M192" t="b">
        <v>1</v>
      </c>
      <c r="N192" t="b">
        <v>1</v>
      </c>
      <c r="O192" t="b">
        <v>0</v>
      </c>
      <c r="P192" t="s">
        <v>88</v>
      </c>
      <c r="Q192" t="s">
        <v>17171</v>
      </c>
      <c r="R192" t="s">
        <v>312</v>
      </c>
      <c r="S192" t="s">
        <v>6</v>
      </c>
      <c r="T192" t="s">
        <v>17170</v>
      </c>
      <c r="U192">
        <v>930</v>
      </c>
      <c r="V192">
        <v>4.5</v>
      </c>
    </row>
    <row r="193" spans="1:22" x14ac:dyDescent="0.35">
      <c r="A193" t="s">
        <v>17169</v>
      </c>
      <c r="B193" t="s">
        <v>74</v>
      </c>
      <c r="C193" t="s">
        <v>82</v>
      </c>
      <c r="D193" t="b">
        <v>1</v>
      </c>
      <c r="E193" t="b">
        <v>1</v>
      </c>
      <c r="F193" t="s">
        <v>541</v>
      </c>
      <c r="G193" t="b">
        <v>1</v>
      </c>
      <c r="H193" t="s">
        <v>71</v>
      </c>
      <c r="I193" t="b">
        <v>1</v>
      </c>
      <c r="J193" t="s">
        <v>70</v>
      </c>
      <c r="K193" t="b">
        <v>1</v>
      </c>
      <c r="L193">
        <v>2</v>
      </c>
      <c r="M193" t="b">
        <v>1</v>
      </c>
      <c r="N193" t="b">
        <v>1</v>
      </c>
      <c r="O193" t="b">
        <v>1</v>
      </c>
      <c r="P193" t="s">
        <v>69</v>
      </c>
      <c r="Q193" t="s">
        <v>17168</v>
      </c>
      <c r="R193" t="s">
        <v>17167</v>
      </c>
      <c r="S193" t="s">
        <v>77</v>
      </c>
      <c r="T193" t="s">
        <v>17166</v>
      </c>
      <c r="U193">
        <v>930</v>
      </c>
      <c r="V193">
        <v>4</v>
      </c>
    </row>
    <row r="194" spans="1:22" x14ac:dyDescent="0.35">
      <c r="A194" t="s">
        <v>17165</v>
      </c>
      <c r="B194" t="s">
        <v>74</v>
      </c>
      <c r="C194" t="s">
        <v>556</v>
      </c>
      <c r="D194" t="b">
        <v>1</v>
      </c>
      <c r="E194" t="b">
        <v>1</v>
      </c>
      <c r="F194" t="s">
        <v>106</v>
      </c>
      <c r="G194" t="b">
        <v>1</v>
      </c>
      <c r="H194" t="s">
        <v>71</v>
      </c>
      <c r="I194" t="b">
        <v>1</v>
      </c>
      <c r="J194" t="s">
        <v>70</v>
      </c>
      <c r="K194" t="b">
        <v>1</v>
      </c>
      <c r="L194">
        <v>2</v>
      </c>
      <c r="M194" t="b">
        <v>1</v>
      </c>
      <c r="N194" t="b">
        <v>1</v>
      </c>
      <c r="O194" t="b">
        <v>1</v>
      </c>
      <c r="P194" t="s">
        <v>69</v>
      </c>
      <c r="Q194" t="s">
        <v>17164</v>
      </c>
      <c r="R194" t="s">
        <v>17163</v>
      </c>
      <c r="S194" t="s">
        <v>85</v>
      </c>
      <c r="T194" t="s">
        <v>17162</v>
      </c>
      <c r="U194">
        <v>930</v>
      </c>
      <c r="V194">
        <v>4</v>
      </c>
    </row>
    <row r="195" spans="1:22" x14ac:dyDescent="0.35">
      <c r="A195" t="s">
        <v>17161</v>
      </c>
      <c r="B195" t="s">
        <v>74</v>
      </c>
      <c r="C195" t="s">
        <v>82</v>
      </c>
      <c r="D195" t="b">
        <v>1</v>
      </c>
      <c r="E195" t="b">
        <v>1</v>
      </c>
      <c r="F195" t="s">
        <v>106</v>
      </c>
      <c r="G195" t="b">
        <v>1</v>
      </c>
      <c r="H195" t="s">
        <v>71</v>
      </c>
      <c r="I195" t="b">
        <v>1</v>
      </c>
      <c r="J195" t="s">
        <v>70</v>
      </c>
      <c r="K195" t="b">
        <v>1</v>
      </c>
      <c r="L195">
        <v>2</v>
      </c>
      <c r="M195" t="b">
        <v>1</v>
      </c>
      <c r="N195" t="b">
        <v>1</v>
      </c>
      <c r="O195" t="b">
        <v>1</v>
      </c>
      <c r="P195" t="s">
        <v>69</v>
      </c>
      <c r="Q195" t="s">
        <v>17160</v>
      </c>
      <c r="R195" t="s">
        <v>6810</v>
      </c>
      <c r="S195" t="s">
        <v>6</v>
      </c>
      <c r="T195" t="s">
        <v>17159</v>
      </c>
      <c r="U195">
        <v>927</v>
      </c>
      <c r="V195">
        <v>4</v>
      </c>
    </row>
    <row r="196" spans="1:22" x14ac:dyDescent="0.35">
      <c r="A196" t="s">
        <v>5065</v>
      </c>
      <c r="B196" t="s">
        <v>74</v>
      </c>
      <c r="C196" t="s">
        <v>2050</v>
      </c>
      <c r="D196" t="b">
        <v>1</v>
      </c>
      <c r="E196" t="b">
        <v>1</v>
      </c>
      <c r="F196" t="s">
        <v>474</v>
      </c>
      <c r="G196" t="b">
        <v>1</v>
      </c>
      <c r="H196" t="s">
        <v>71</v>
      </c>
      <c r="I196" t="b">
        <v>1</v>
      </c>
      <c r="J196" t="s">
        <v>70</v>
      </c>
      <c r="K196" t="b">
        <v>1</v>
      </c>
      <c r="L196">
        <v>2</v>
      </c>
      <c r="M196" t="b">
        <v>1</v>
      </c>
      <c r="N196" t="b">
        <v>1</v>
      </c>
      <c r="O196" t="b">
        <v>1</v>
      </c>
      <c r="P196" t="s">
        <v>69</v>
      </c>
      <c r="Q196" t="s">
        <v>17158</v>
      </c>
      <c r="R196" t="s">
        <v>17157</v>
      </c>
      <c r="S196" t="s">
        <v>6</v>
      </c>
      <c r="T196" t="s">
        <v>17156</v>
      </c>
      <c r="U196">
        <v>925</v>
      </c>
      <c r="V196">
        <v>4</v>
      </c>
    </row>
    <row r="197" spans="1:22" x14ac:dyDescent="0.35">
      <c r="A197" t="s">
        <v>1150</v>
      </c>
      <c r="B197" t="s">
        <v>74</v>
      </c>
      <c r="C197" t="s">
        <v>73</v>
      </c>
      <c r="D197" t="b">
        <v>1</v>
      </c>
      <c r="E197" t="b">
        <v>0</v>
      </c>
      <c r="F197" t="s">
        <v>72</v>
      </c>
      <c r="G197" t="b">
        <v>0</v>
      </c>
      <c r="H197" t="s">
        <v>71</v>
      </c>
      <c r="I197" t="b">
        <v>0</v>
      </c>
      <c r="J197" t="s">
        <v>235</v>
      </c>
      <c r="K197" t="b">
        <v>1</v>
      </c>
      <c r="L197">
        <v>4</v>
      </c>
      <c r="M197" t="b">
        <v>1</v>
      </c>
      <c r="N197" t="b">
        <v>1</v>
      </c>
      <c r="O197" t="b">
        <v>0</v>
      </c>
      <c r="P197" t="s">
        <v>88</v>
      </c>
      <c r="Q197" t="s">
        <v>17155</v>
      </c>
      <c r="R197" t="s">
        <v>1415</v>
      </c>
      <c r="S197" t="s">
        <v>6</v>
      </c>
      <c r="T197" t="s">
        <v>16824</v>
      </c>
      <c r="U197">
        <v>912</v>
      </c>
      <c r="V197">
        <v>4</v>
      </c>
    </row>
    <row r="198" spans="1:22" x14ac:dyDescent="0.35">
      <c r="A198" t="s">
        <v>4286</v>
      </c>
      <c r="B198" t="s">
        <v>111</v>
      </c>
      <c r="C198" t="s">
        <v>82</v>
      </c>
      <c r="D198" t="b">
        <v>1</v>
      </c>
      <c r="E198" t="b">
        <v>1</v>
      </c>
      <c r="F198" t="s">
        <v>771</v>
      </c>
      <c r="G198" t="b">
        <v>0</v>
      </c>
      <c r="H198" t="s">
        <v>71</v>
      </c>
      <c r="I198" t="b">
        <v>0</v>
      </c>
      <c r="J198" t="s">
        <v>70</v>
      </c>
      <c r="K198" t="b">
        <v>1</v>
      </c>
      <c r="L198">
        <v>2</v>
      </c>
      <c r="M198" t="b">
        <v>0</v>
      </c>
      <c r="N198" t="b">
        <v>1</v>
      </c>
      <c r="O198" t="b">
        <v>1</v>
      </c>
      <c r="P198" t="s">
        <v>69</v>
      </c>
      <c r="Q198" t="s">
        <v>17154</v>
      </c>
      <c r="R198" t="s">
        <v>17153</v>
      </c>
      <c r="S198" t="s">
        <v>6</v>
      </c>
      <c r="T198" t="s">
        <v>17152</v>
      </c>
      <c r="U198">
        <v>908</v>
      </c>
      <c r="V198">
        <v>3.5</v>
      </c>
    </row>
    <row r="199" spans="1:22" x14ac:dyDescent="0.35">
      <c r="A199" t="s">
        <v>17151</v>
      </c>
      <c r="B199" t="s">
        <v>90</v>
      </c>
      <c r="C199" t="s">
        <v>82</v>
      </c>
      <c r="D199" t="b">
        <v>1</v>
      </c>
      <c r="E199" t="b">
        <v>1</v>
      </c>
      <c r="F199" t="s">
        <v>106</v>
      </c>
      <c r="G199" t="b">
        <v>0</v>
      </c>
      <c r="H199" t="s">
        <v>71</v>
      </c>
      <c r="I199" t="b">
        <v>1</v>
      </c>
      <c r="J199" t="s">
        <v>70</v>
      </c>
      <c r="K199" t="b">
        <v>1</v>
      </c>
      <c r="L199">
        <v>1</v>
      </c>
      <c r="M199" t="b">
        <v>0</v>
      </c>
      <c r="N199" t="b">
        <v>0</v>
      </c>
      <c r="O199" t="b">
        <v>1</v>
      </c>
      <c r="P199" t="s">
        <v>88</v>
      </c>
      <c r="Q199" t="s">
        <v>17150</v>
      </c>
      <c r="R199" t="s">
        <v>17149</v>
      </c>
      <c r="S199" t="s">
        <v>85</v>
      </c>
      <c r="T199" t="s">
        <v>17148</v>
      </c>
      <c r="U199">
        <v>907</v>
      </c>
      <c r="V199">
        <v>4.5</v>
      </c>
    </row>
    <row r="200" spans="1:22" x14ac:dyDescent="0.35">
      <c r="A200" t="s">
        <v>17147</v>
      </c>
      <c r="B200" t="s">
        <v>111</v>
      </c>
      <c r="C200" t="s">
        <v>73</v>
      </c>
      <c r="D200" t="b">
        <v>1</v>
      </c>
      <c r="E200" t="b">
        <v>0</v>
      </c>
      <c r="F200" t="s">
        <v>72</v>
      </c>
      <c r="G200" t="b">
        <v>0</v>
      </c>
      <c r="H200" t="s">
        <v>71</v>
      </c>
      <c r="I200" t="b">
        <v>1</v>
      </c>
      <c r="J200" t="s">
        <v>70</v>
      </c>
      <c r="K200" t="b">
        <v>1</v>
      </c>
      <c r="L200">
        <v>2</v>
      </c>
      <c r="M200" t="b">
        <v>1</v>
      </c>
      <c r="N200" t="b">
        <v>1</v>
      </c>
      <c r="O200" t="b">
        <v>1</v>
      </c>
      <c r="P200" t="s">
        <v>69</v>
      </c>
      <c r="Q200" t="s">
        <v>17146</v>
      </c>
      <c r="R200" t="s">
        <v>17145</v>
      </c>
      <c r="S200" t="s">
        <v>85</v>
      </c>
      <c r="T200" t="s">
        <v>17144</v>
      </c>
      <c r="U200">
        <v>905</v>
      </c>
      <c r="V200">
        <v>4.5</v>
      </c>
    </row>
    <row r="201" spans="1:22" x14ac:dyDescent="0.35">
      <c r="A201" t="s">
        <v>16901</v>
      </c>
      <c r="B201" t="s">
        <v>74</v>
      </c>
      <c r="C201" t="s">
        <v>556</v>
      </c>
      <c r="D201" t="b">
        <v>1</v>
      </c>
      <c r="E201" t="b">
        <v>1</v>
      </c>
      <c r="F201" t="s">
        <v>106</v>
      </c>
      <c r="G201" t="b">
        <v>1</v>
      </c>
      <c r="H201" t="s">
        <v>71</v>
      </c>
      <c r="I201" t="b">
        <v>1</v>
      </c>
      <c r="J201" t="s">
        <v>70</v>
      </c>
      <c r="K201" t="b">
        <v>1</v>
      </c>
      <c r="L201">
        <v>2</v>
      </c>
      <c r="M201" t="b">
        <v>1</v>
      </c>
      <c r="N201" t="b">
        <v>1</v>
      </c>
      <c r="O201" t="b">
        <v>1</v>
      </c>
      <c r="P201" t="s">
        <v>69</v>
      </c>
      <c r="Q201" t="s">
        <v>17143</v>
      </c>
      <c r="R201" t="s">
        <v>9960</v>
      </c>
      <c r="S201" t="s">
        <v>275</v>
      </c>
      <c r="T201" t="s">
        <v>16792</v>
      </c>
      <c r="U201">
        <v>902</v>
      </c>
      <c r="V201">
        <v>4</v>
      </c>
    </row>
    <row r="202" spans="1:22" x14ac:dyDescent="0.35">
      <c r="A202" t="s">
        <v>17142</v>
      </c>
      <c r="B202" t="s">
        <v>90</v>
      </c>
      <c r="C202" t="s">
        <v>82</v>
      </c>
      <c r="D202" t="b">
        <v>1</v>
      </c>
      <c r="E202" t="b">
        <v>1</v>
      </c>
      <c r="F202" t="s">
        <v>89</v>
      </c>
      <c r="G202" t="b">
        <v>0</v>
      </c>
      <c r="H202" t="s">
        <v>71</v>
      </c>
      <c r="I202" t="b">
        <v>1</v>
      </c>
      <c r="J202" t="s">
        <v>70</v>
      </c>
      <c r="K202" t="b">
        <v>1</v>
      </c>
      <c r="L202">
        <v>2</v>
      </c>
      <c r="M202" t="b">
        <v>0</v>
      </c>
      <c r="N202" t="b">
        <v>0</v>
      </c>
      <c r="O202" t="b">
        <v>1</v>
      </c>
      <c r="P202" t="s">
        <v>88</v>
      </c>
      <c r="Q202" t="s">
        <v>17141</v>
      </c>
      <c r="R202" t="s">
        <v>17140</v>
      </c>
      <c r="S202" t="s">
        <v>6</v>
      </c>
      <c r="T202" t="s">
        <v>17139</v>
      </c>
      <c r="U202">
        <v>901</v>
      </c>
      <c r="V202">
        <v>4.5</v>
      </c>
    </row>
    <row r="203" spans="1:22" x14ac:dyDescent="0.35">
      <c r="A203" t="s">
        <v>17138</v>
      </c>
      <c r="B203" t="s">
        <v>90</v>
      </c>
      <c r="C203" t="s">
        <v>82</v>
      </c>
      <c r="D203" t="b">
        <v>1</v>
      </c>
      <c r="E203" t="b">
        <v>1</v>
      </c>
      <c r="F203" t="s">
        <v>117</v>
      </c>
      <c r="G203" t="b">
        <v>0</v>
      </c>
      <c r="H203" t="s">
        <v>71</v>
      </c>
      <c r="I203" t="b">
        <v>1</v>
      </c>
      <c r="J203" t="s">
        <v>70</v>
      </c>
      <c r="K203" t="b">
        <v>1</v>
      </c>
      <c r="L203">
        <v>2</v>
      </c>
      <c r="M203" t="b">
        <v>0</v>
      </c>
      <c r="N203" t="b">
        <v>1</v>
      </c>
      <c r="O203" t="b">
        <v>1</v>
      </c>
      <c r="P203" t="s">
        <v>88</v>
      </c>
      <c r="Q203" t="s">
        <v>17137</v>
      </c>
      <c r="R203" t="s">
        <v>17136</v>
      </c>
      <c r="S203" t="s">
        <v>93</v>
      </c>
      <c r="T203" t="s">
        <v>17135</v>
      </c>
      <c r="U203">
        <v>900</v>
      </c>
      <c r="V203">
        <v>4.5</v>
      </c>
    </row>
    <row r="204" spans="1:22" x14ac:dyDescent="0.35">
      <c r="A204" t="s">
        <v>17134</v>
      </c>
      <c r="B204" t="s">
        <v>111</v>
      </c>
      <c r="C204" t="s">
        <v>82</v>
      </c>
      <c r="D204" t="b">
        <v>1</v>
      </c>
      <c r="E204" t="b">
        <v>1</v>
      </c>
      <c r="F204" t="s">
        <v>771</v>
      </c>
      <c r="G204" t="b">
        <v>1</v>
      </c>
      <c r="H204" t="s">
        <v>71</v>
      </c>
      <c r="I204" t="b">
        <v>0</v>
      </c>
      <c r="J204" t="s">
        <v>70</v>
      </c>
      <c r="K204" t="b">
        <v>1</v>
      </c>
      <c r="L204">
        <v>2</v>
      </c>
      <c r="M204" t="b">
        <v>1</v>
      </c>
      <c r="N204" t="b">
        <v>1</v>
      </c>
      <c r="O204" t="b">
        <v>1</v>
      </c>
      <c r="P204" t="s">
        <v>88</v>
      </c>
      <c r="Q204" t="s">
        <v>17133</v>
      </c>
      <c r="R204" t="s">
        <v>17132</v>
      </c>
      <c r="S204" t="s">
        <v>6</v>
      </c>
      <c r="T204" t="s">
        <v>17131</v>
      </c>
      <c r="U204">
        <v>899</v>
      </c>
      <c r="V204">
        <v>3.5</v>
      </c>
    </row>
    <row r="205" spans="1:22" x14ac:dyDescent="0.35">
      <c r="A205" t="s">
        <v>1150</v>
      </c>
      <c r="B205" t="s">
        <v>74</v>
      </c>
      <c r="C205" t="s">
        <v>82</v>
      </c>
      <c r="D205" t="b">
        <v>1</v>
      </c>
      <c r="E205" t="b">
        <v>0</v>
      </c>
      <c r="F205" t="s">
        <v>106</v>
      </c>
      <c r="G205" t="b">
        <v>1</v>
      </c>
      <c r="H205" t="s">
        <v>80</v>
      </c>
      <c r="I205" t="b">
        <v>1</v>
      </c>
      <c r="J205" t="s">
        <v>70</v>
      </c>
      <c r="K205" t="b">
        <v>1</v>
      </c>
      <c r="L205">
        <v>2</v>
      </c>
      <c r="M205" t="b">
        <v>1</v>
      </c>
      <c r="N205" t="b">
        <v>1</v>
      </c>
      <c r="O205" t="b">
        <v>1</v>
      </c>
      <c r="P205" t="s">
        <v>69</v>
      </c>
      <c r="Q205" t="s">
        <v>17130</v>
      </c>
      <c r="R205" t="s">
        <v>98</v>
      </c>
      <c r="S205" t="s">
        <v>6</v>
      </c>
      <c r="T205" t="s">
        <v>17129</v>
      </c>
      <c r="U205">
        <v>899</v>
      </c>
      <c r="V205">
        <v>3.5</v>
      </c>
    </row>
    <row r="206" spans="1:22" x14ac:dyDescent="0.35">
      <c r="A206" t="s">
        <v>17128</v>
      </c>
      <c r="B206" t="s">
        <v>74</v>
      </c>
      <c r="C206" t="s">
        <v>82</v>
      </c>
      <c r="D206" t="b">
        <v>1</v>
      </c>
      <c r="E206" t="b">
        <v>1</v>
      </c>
      <c r="F206" t="s">
        <v>72</v>
      </c>
      <c r="G206" t="b">
        <v>1</v>
      </c>
      <c r="H206" t="s">
        <v>71</v>
      </c>
      <c r="I206" t="b">
        <v>0</v>
      </c>
      <c r="J206" t="s">
        <v>70</v>
      </c>
      <c r="K206" t="b">
        <v>1</v>
      </c>
      <c r="L206">
        <v>2</v>
      </c>
      <c r="M206" t="b">
        <v>1</v>
      </c>
      <c r="N206" t="b">
        <v>1</v>
      </c>
      <c r="O206" t="b">
        <v>0</v>
      </c>
      <c r="P206" t="s">
        <v>88</v>
      </c>
      <c r="Q206" t="s">
        <v>17127</v>
      </c>
      <c r="R206" t="s">
        <v>17126</v>
      </c>
      <c r="S206" t="s">
        <v>6</v>
      </c>
      <c r="T206" t="s">
        <v>17125</v>
      </c>
      <c r="U206">
        <v>899</v>
      </c>
      <c r="V206">
        <v>3.5</v>
      </c>
    </row>
    <row r="207" spans="1:22" x14ac:dyDescent="0.35">
      <c r="A207" t="s">
        <v>17124</v>
      </c>
      <c r="B207" t="s">
        <v>111</v>
      </c>
      <c r="C207" t="s">
        <v>82</v>
      </c>
      <c r="D207" t="b">
        <v>1</v>
      </c>
      <c r="E207" t="b">
        <v>1</v>
      </c>
      <c r="F207" t="s">
        <v>106</v>
      </c>
      <c r="G207" t="b">
        <v>0</v>
      </c>
      <c r="H207" t="s">
        <v>71</v>
      </c>
      <c r="I207" t="b">
        <v>0</v>
      </c>
      <c r="J207" t="s">
        <v>70</v>
      </c>
      <c r="K207" t="b">
        <v>1</v>
      </c>
      <c r="L207">
        <v>2</v>
      </c>
      <c r="M207" t="b">
        <v>1</v>
      </c>
      <c r="N207" t="b">
        <v>1</v>
      </c>
      <c r="O207" t="b">
        <v>1</v>
      </c>
      <c r="P207" t="s">
        <v>88</v>
      </c>
      <c r="Q207" t="s">
        <v>17123</v>
      </c>
      <c r="R207" t="s">
        <v>17122</v>
      </c>
      <c r="S207" t="s">
        <v>85</v>
      </c>
      <c r="T207" t="s">
        <v>17121</v>
      </c>
      <c r="U207">
        <v>898</v>
      </c>
      <c r="V207">
        <v>4</v>
      </c>
    </row>
    <row r="208" spans="1:22" x14ac:dyDescent="0.35">
      <c r="A208" t="s">
        <v>17120</v>
      </c>
      <c r="B208" t="s">
        <v>74</v>
      </c>
      <c r="C208" t="s">
        <v>360</v>
      </c>
      <c r="D208" t="b">
        <v>1</v>
      </c>
      <c r="E208" t="b">
        <v>1</v>
      </c>
      <c r="F208" t="s">
        <v>106</v>
      </c>
      <c r="G208" t="b">
        <v>1</v>
      </c>
      <c r="H208" t="s">
        <v>71</v>
      </c>
      <c r="I208" t="b">
        <v>1</v>
      </c>
      <c r="J208" t="s">
        <v>70</v>
      </c>
      <c r="K208" t="b">
        <v>1</v>
      </c>
      <c r="L208">
        <v>2</v>
      </c>
      <c r="M208" t="b">
        <v>0</v>
      </c>
      <c r="N208" t="b">
        <v>1</v>
      </c>
      <c r="O208" t="b">
        <v>1</v>
      </c>
      <c r="P208" t="s">
        <v>69</v>
      </c>
      <c r="Q208" t="s">
        <v>17119</v>
      </c>
      <c r="R208" t="s">
        <v>14486</v>
      </c>
      <c r="S208" t="s">
        <v>77</v>
      </c>
      <c r="T208" t="s">
        <v>17118</v>
      </c>
      <c r="U208">
        <v>897</v>
      </c>
      <c r="V208">
        <v>4</v>
      </c>
    </row>
    <row r="209" spans="1:22" x14ac:dyDescent="0.35">
      <c r="A209" t="s">
        <v>17117</v>
      </c>
      <c r="B209" t="s">
        <v>74</v>
      </c>
      <c r="C209" t="s">
        <v>73</v>
      </c>
      <c r="D209" t="b">
        <v>1</v>
      </c>
      <c r="E209" t="b">
        <v>0</v>
      </c>
      <c r="F209" t="s">
        <v>72</v>
      </c>
      <c r="G209" t="b">
        <v>1</v>
      </c>
      <c r="H209" t="s">
        <v>71</v>
      </c>
      <c r="I209" t="b">
        <v>1</v>
      </c>
      <c r="J209" t="s">
        <v>70</v>
      </c>
      <c r="K209" t="b">
        <v>1</v>
      </c>
      <c r="L209">
        <v>3</v>
      </c>
      <c r="M209" t="b">
        <v>1</v>
      </c>
      <c r="N209" t="b">
        <v>1</v>
      </c>
      <c r="O209" t="b">
        <v>1</v>
      </c>
      <c r="P209" t="s">
        <v>69</v>
      </c>
      <c r="Q209" t="s">
        <v>17116</v>
      </c>
      <c r="R209" t="s">
        <v>17115</v>
      </c>
      <c r="S209" t="s">
        <v>166</v>
      </c>
      <c r="T209" t="s">
        <v>17114</v>
      </c>
      <c r="U209">
        <v>896</v>
      </c>
      <c r="V209">
        <v>3.5</v>
      </c>
    </row>
    <row r="210" spans="1:22" x14ac:dyDescent="0.35">
      <c r="A210" t="s">
        <v>17113</v>
      </c>
      <c r="B210" t="s">
        <v>111</v>
      </c>
      <c r="C210" t="s">
        <v>82</v>
      </c>
      <c r="D210" t="b">
        <v>1</v>
      </c>
      <c r="E210" t="b">
        <v>1</v>
      </c>
      <c r="F210" t="s">
        <v>106</v>
      </c>
      <c r="G210" t="b">
        <v>1</v>
      </c>
      <c r="H210" t="s">
        <v>71</v>
      </c>
      <c r="I210" t="b">
        <v>0</v>
      </c>
      <c r="J210" t="s">
        <v>70</v>
      </c>
      <c r="K210" t="b">
        <v>1</v>
      </c>
      <c r="L210">
        <v>2</v>
      </c>
      <c r="M210" t="b">
        <v>0</v>
      </c>
      <c r="N210" t="b">
        <v>1</v>
      </c>
      <c r="O210" t="b">
        <v>1</v>
      </c>
      <c r="P210" t="s">
        <v>88</v>
      </c>
      <c r="Q210" t="s">
        <v>17112</v>
      </c>
      <c r="R210" t="s">
        <v>17111</v>
      </c>
      <c r="S210" t="s">
        <v>6</v>
      </c>
      <c r="T210" t="s">
        <v>9267</v>
      </c>
      <c r="U210">
        <v>896</v>
      </c>
      <c r="V210">
        <v>4</v>
      </c>
    </row>
    <row r="211" spans="1:22" x14ac:dyDescent="0.35">
      <c r="A211" t="s">
        <v>17110</v>
      </c>
      <c r="B211" t="s">
        <v>74</v>
      </c>
      <c r="C211" t="s">
        <v>236</v>
      </c>
      <c r="D211" t="b">
        <v>1</v>
      </c>
      <c r="E211" t="b">
        <v>1</v>
      </c>
      <c r="F211" t="s">
        <v>72</v>
      </c>
      <c r="G211" t="b">
        <v>0</v>
      </c>
      <c r="H211" t="s">
        <v>71</v>
      </c>
      <c r="I211" t="b">
        <v>0</v>
      </c>
      <c r="J211" t="s">
        <v>70</v>
      </c>
      <c r="K211" t="b">
        <v>1</v>
      </c>
      <c r="L211">
        <v>3</v>
      </c>
      <c r="M211" t="b">
        <v>1</v>
      </c>
      <c r="N211" t="b">
        <v>1</v>
      </c>
      <c r="O211" t="b">
        <v>0</v>
      </c>
      <c r="P211" t="s">
        <v>69</v>
      </c>
      <c r="Q211" t="s">
        <v>17109</v>
      </c>
      <c r="R211" t="s">
        <v>17108</v>
      </c>
      <c r="S211" t="s">
        <v>6</v>
      </c>
      <c r="T211" t="s">
        <v>4660</v>
      </c>
      <c r="U211">
        <v>894</v>
      </c>
      <c r="V211">
        <v>4.5</v>
      </c>
    </row>
    <row r="212" spans="1:22" x14ac:dyDescent="0.35">
      <c r="A212" t="s">
        <v>17107</v>
      </c>
      <c r="B212" t="s">
        <v>90</v>
      </c>
      <c r="C212" t="s">
        <v>82</v>
      </c>
      <c r="D212" t="b">
        <v>1</v>
      </c>
      <c r="E212" t="b">
        <v>1</v>
      </c>
      <c r="F212" t="s">
        <v>771</v>
      </c>
      <c r="G212" t="b">
        <v>0</v>
      </c>
      <c r="H212" t="s">
        <v>71</v>
      </c>
      <c r="I212" t="b">
        <v>1</v>
      </c>
      <c r="J212" t="s">
        <v>70</v>
      </c>
      <c r="K212" t="b">
        <v>1</v>
      </c>
      <c r="L212">
        <v>1</v>
      </c>
      <c r="M212" t="b">
        <v>0</v>
      </c>
      <c r="N212" t="b">
        <v>0</v>
      </c>
      <c r="O212" t="b">
        <v>1</v>
      </c>
      <c r="P212" t="s">
        <v>88</v>
      </c>
      <c r="Q212" t="s">
        <v>17106</v>
      </c>
      <c r="R212" t="s">
        <v>17105</v>
      </c>
      <c r="S212" t="s">
        <v>6</v>
      </c>
      <c r="T212" t="s">
        <v>777</v>
      </c>
      <c r="U212">
        <v>892</v>
      </c>
      <c r="V212">
        <v>4</v>
      </c>
    </row>
    <row r="213" spans="1:22" x14ac:dyDescent="0.35">
      <c r="A213" t="s">
        <v>17104</v>
      </c>
      <c r="B213" t="s">
        <v>74</v>
      </c>
      <c r="C213" t="s">
        <v>259</v>
      </c>
      <c r="D213" t="b">
        <v>1</v>
      </c>
      <c r="E213" t="b">
        <v>1</v>
      </c>
      <c r="F213" t="s">
        <v>72</v>
      </c>
      <c r="G213" t="b">
        <v>0</v>
      </c>
      <c r="H213" t="s">
        <v>71</v>
      </c>
      <c r="I213" t="b">
        <v>0</v>
      </c>
      <c r="J213" t="s">
        <v>70</v>
      </c>
      <c r="K213" t="b">
        <v>1</v>
      </c>
      <c r="L213">
        <v>3</v>
      </c>
      <c r="M213" t="b">
        <v>1</v>
      </c>
      <c r="N213" t="b">
        <v>1</v>
      </c>
      <c r="O213" t="b">
        <v>0</v>
      </c>
      <c r="P213" t="s">
        <v>88</v>
      </c>
      <c r="Q213" t="s">
        <v>17103</v>
      </c>
      <c r="R213" t="s">
        <v>17102</v>
      </c>
      <c r="S213" t="s">
        <v>93</v>
      </c>
      <c r="T213" t="s">
        <v>4660</v>
      </c>
      <c r="U213">
        <v>892</v>
      </c>
      <c r="V213">
        <v>4</v>
      </c>
    </row>
    <row r="214" spans="1:22" x14ac:dyDescent="0.35">
      <c r="A214" t="s">
        <v>8315</v>
      </c>
      <c r="B214" t="s">
        <v>90</v>
      </c>
      <c r="C214" t="s">
        <v>556</v>
      </c>
      <c r="D214" t="b">
        <v>0</v>
      </c>
      <c r="E214" t="b">
        <v>1</v>
      </c>
      <c r="F214" t="s">
        <v>106</v>
      </c>
      <c r="G214" t="b">
        <v>1</v>
      </c>
      <c r="H214" t="s">
        <v>71</v>
      </c>
      <c r="I214" t="b">
        <v>0</v>
      </c>
      <c r="J214" t="s">
        <v>70</v>
      </c>
      <c r="K214" t="b">
        <v>1</v>
      </c>
      <c r="L214">
        <v>2</v>
      </c>
      <c r="M214" t="b">
        <v>0</v>
      </c>
      <c r="N214" t="b">
        <v>0</v>
      </c>
      <c r="O214" t="b">
        <v>0</v>
      </c>
      <c r="P214" t="s">
        <v>69</v>
      </c>
      <c r="Q214" t="s">
        <v>17101</v>
      </c>
      <c r="R214" t="s">
        <v>17100</v>
      </c>
      <c r="S214" t="s">
        <v>85</v>
      </c>
      <c r="T214" t="s">
        <v>17099</v>
      </c>
      <c r="U214">
        <v>891</v>
      </c>
      <c r="V214">
        <v>4</v>
      </c>
    </row>
    <row r="215" spans="1:22" x14ac:dyDescent="0.35">
      <c r="A215" t="s">
        <v>17098</v>
      </c>
      <c r="B215" t="s">
        <v>74</v>
      </c>
      <c r="C215" t="s">
        <v>82</v>
      </c>
      <c r="D215" t="b">
        <v>1</v>
      </c>
      <c r="E215" t="b">
        <v>1</v>
      </c>
      <c r="F215" t="s">
        <v>106</v>
      </c>
      <c r="G215" t="b">
        <v>1</v>
      </c>
      <c r="H215" t="s">
        <v>71</v>
      </c>
      <c r="I215" t="b">
        <v>0</v>
      </c>
      <c r="J215" t="s">
        <v>70</v>
      </c>
      <c r="K215" t="b">
        <v>1</v>
      </c>
      <c r="L215">
        <v>2</v>
      </c>
      <c r="M215" t="b">
        <v>1</v>
      </c>
      <c r="N215" t="b">
        <v>1</v>
      </c>
      <c r="O215" t="b">
        <v>1</v>
      </c>
      <c r="P215" t="s">
        <v>88</v>
      </c>
      <c r="Q215" t="s">
        <v>17097</v>
      </c>
      <c r="R215" t="s">
        <v>194</v>
      </c>
      <c r="S215" t="s">
        <v>6</v>
      </c>
      <c r="T215" t="s">
        <v>13776</v>
      </c>
      <c r="U215">
        <v>891</v>
      </c>
      <c r="V215">
        <v>4</v>
      </c>
    </row>
    <row r="216" spans="1:22" x14ac:dyDescent="0.35">
      <c r="A216" t="s">
        <v>7514</v>
      </c>
      <c r="B216" t="s">
        <v>74</v>
      </c>
      <c r="C216" t="s">
        <v>236</v>
      </c>
      <c r="D216" t="b">
        <v>1</v>
      </c>
      <c r="E216" t="b">
        <v>0</v>
      </c>
      <c r="F216" t="s">
        <v>72</v>
      </c>
      <c r="G216" t="b">
        <v>0</v>
      </c>
      <c r="H216" t="s">
        <v>71</v>
      </c>
      <c r="I216" t="b">
        <v>0</v>
      </c>
      <c r="J216" t="s">
        <v>70</v>
      </c>
      <c r="K216" t="b">
        <v>1</v>
      </c>
      <c r="L216">
        <v>3</v>
      </c>
      <c r="M216" t="b">
        <v>1</v>
      </c>
      <c r="N216" t="b">
        <v>1</v>
      </c>
      <c r="O216" t="b">
        <v>0</v>
      </c>
      <c r="P216" t="s">
        <v>88</v>
      </c>
      <c r="Q216" t="s">
        <v>17096</v>
      </c>
      <c r="R216" t="s">
        <v>8568</v>
      </c>
      <c r="S216" t="s">
        <v>6</v>
      </c>
      <c r="T216" t="s">
        <v>17095</v>
      </c>
      <c r="U216">
        <v>890</v>
      </c>
      <c r="V216">
        <v>3.5</v>
      </c>
    </row>
    <row r="217" spans="1:22" x14ac:dyDescent="0.35">
      <c r="A217" t="s">
        <v>17094</v>
      </c>
      <c r="B217" t="s">
        <v>74</v>
      </c>
      <c r="C217" t="s">
        <v>82</v>
      </c>
      <c r="D217" t="b">
        <v>1</v>
      </c>
      <c r="E217" t="b">
        <v>1</v>
      </c>
      <c r="F217" t="s">
        <v>106</v>
      </c>
      <c r="G217" t="b">
        <v>0</v>
      </c>
      <c r="H217" t="s">
        <v>71</v>
      </c>
      <c r="I217" t="b">
        <v>1</v>
      </c>
      <c r="J217" t="s">
        <v>70</v>
      </c>
      <c r="K217" t="b">
        <v>1</v>
      </c>
      <c r="L217">
        <v>2</v>
      </c>
      <c r="M217" t="b">
        <v>1</v>
      </c>
      <c r="N217" t="b">
        <v>1</v>
      </c>
      <c r="O217" t="b">
        <v>1</v>
      </c>
      <c r="P217" t="s">
        <v>88</v>
      </c>
      <c r="Q217" t="s">
        <v>17093</v>
      </c>
      <c r="R217" t="s">
        <v>17092</v>
      </c>
      <c r="S217" t="s">
        <v>6</v>
      </c>
      <c r="T217" t="s">
        <v>17091</v>
      </c>
      <c r="U217">
        <v>889</v>
      </c>
      <c r="V217">
        <v>4</v>
      </c>
    </row>
    <row r="218" spans="1:22" x14ac:dyDescent="0.35">
      <c r="A218" t="s">
        <v>17090</v>
      </c>
      <c r="B218" t="s">
        <v>90</v>
      </c>
      <c r="C218" t="s">
        <v>82</v>
      </c>
      <c r="D218" t="b">
        <v>1</v>
      </c>
      <c r="E218" t="b">
        <v>1</v>
      </c>
      <c r="F218" t="s">
        <v>106</v>
      </c>
      <c r="G218" t="b">
        <v>0</v>
      </c>
      <c r="H218" t="s">
        <v>71</v>
      </c>
      <c r="I218" t="b">
        <v>1</v>
      </c>
      <c r="J218" t="s">
        <v>70</v>
      </c>
      <c r="K218" t="b">
        <v>1</v>
      </c>
      <c r="L218">
        <v>2</v>
      </c>
      <c r="M218" t="b">
        <v>0</v>
      </c>
      <c r="N218" t="b">
        <v>0</v>
      </c>
      <c r="O218" t="b">
        <v>1</v>
      </c>
      <c r="P218" t="s">
        <v>69</v>
      </c>
      <c r="Q218" t="s">
        <v>17089</v>
      </c>
      <c r="R218" t="s">
        <v>17088</v>
      </c>
      <c r="S218" t="s">
        <v>275</v>
      </c>
      <c r="T218" t="s">
        <v>17087</v>
      </c>
      <c r="U218">
        <v>888</v>
      </c>
      <c r="V218">
        <v>4</v>
      </c>
    </row>
    <row r="219" spans="1:22" x14ac:dyDescent="0.35">
      <c r="A219" t="s">
        <v>17086</v>
      </c>
      <c r="B219" t="s">
        <v>111</v>
      </c>
      <c r="C219" t="s">
        <v>1878</v>
      </c>
      <c r="D219" t="b">
        <v>1</v>
      </c>
      <c r="E219" t="b">
        <v>1</v>
      </c>
      <c r="F219" t="s">
        <v>771</v>
      </c>
      <c r="G219" t="b">
        <v>0</v>
      </c>
      <c r="H219" t="s">
        <v>80</v>
      </c>
      <c r="I219" t="b">
        <v>0</v>
      </c>
      <c r="J219" t="s">
        <v>70</v>
      </c>
      <c r="K219" t="b">
        <v>1</v>
      </c>
      <c r="L219">
        <v>1</v>
      </c>
      <c r="M219" t="b">
        <v>0</v>
      </c>
      <c r="N219" t="b">
        <v>0</v>
      </c>
      <c r="O219" t="b">
        <v>1</v>
      </c>
      <c r="P219" t="s">
        <v>88</v>
      </c>
      <c r="Q219" t="s">
        <v>17085</v>
      </c>
      <c r="R219" t="s">
        <v>17084</v>
      </c>
      <c r="S219" t="s">
        <v>6</v>
      </c>
      <c r="T219" t="s">
        <v>17083</v>
      </c>
      <c r="U219">
        <v>887</v>
      </c>
      <c r="V219">
        <v>3</v>
      </c>
    </row>
    <row r="220" spans="1:22" x14ac:dyDescent="0.35">
      <c r="A220" t="s">
        <v>17082</v>
      </c>
      <c r="B220" t="s">
        <v>74</v>
      </c>
      <c r="C220" t="s">
        <v>82</v>
      </c>
      <c r="D220" t="b">
        <v>1</v>
      </c>
      <c r="E220" t="b">
        <v>1</v>
      </c>
      <c r="F220" t="s">
        <v>89</v>
      </c>
      <c r="G220" t="b">
        <v>0</v>
      </c>
      <c r="H220" t="s">
        <v>71</v>
      </c>
      <c r="I220" t="b">
        <v>0</v>
      </c>
      <c r="J220" t="s">
        <v>70</v>
      </c>
      <c r="K220" t="b">
        <v>1</v>
      </c>
      <c r="L220">
        <v>2</v>
      </c>
      <c r="M220" t="b">
        <v>0</v>
      </c>
      <c r="N220" t="b">
        <v>0</v>
      </c>
      <c r="O220" t="b">
        <v>1</v>
      </c>
      <c r="P220" t="s">
        <v>69</v>
      </c>
      <c r="Q220" t="s">
        <v>17081</v>
      </c>
      <c r="R220" t="s">
        <v>1220</v>
      </c>
      <c r="S220" t="s">
        <v>6</v>
      </c>
      <c r="T220" t="s">
        <v>15395</v>
      </c>
      <c r="U220">
        <v>885</v>
      </c>
      <c r="V220">
        <v>3.5</v>
      </c>
    </row>
    <row r="221" spans="1:22" x14ac:dyDescent="0.35">
      <c r="A221" t="s">
        <v>17080</v>
      </c>
      <c r="B221" t="s">
        <v>74</v>
      </c>
      <c r="C221" t="s">
        <v>2749</v>
      </c>
      <c r="D221" t="b">
        <v>1</v>
      </c>
      <c r="E221" t="b">
        <v>1</v>
      </c>
      <c r="F221" t="s">
        <v>417</v>
      </c>
      <c r="G221" t="b">
        <v>1</v>
      </c>
      <c r="H221" t="s">
        <v>71</v>
      </c>
      <c r="I221" t="b">
        <v>1</v>
      </c>
      <c r="J221" t="s">
        <v>70</v>
      </c>
      <c r="K221" t="b">
        <v>1</v>
      </c>
      <c r="L221">
        <v>2</v>
      </c>
      <c r="M221" t="b">
        <v>0</v>
      </c>
      <c r="N221" t="b">
        <v>0</v>
      </c>
      <c r="O221" t="b">
        <v>1</v>
      </c>
      <c r="P221" t="s">
        <v>69</v>
      </c>
      <c r="Q221" t="s">
        <v>17079</v>
      </c>
      <c r="R221" t="s">
        <v>17078</v>
      </c>
      <c r="S221" t="s">
        <v>6</v>
      </c>
      <c r="T221" t="s">
        <v>6557</v>
      </c>
      <c r="U221">
        <v>884</v>
      </c>
      <c r="V221">
        <v>4.5</v>
      </c>
    </row>
    <row r="222" spans="1:22" x14ac:dyDescent="0.35">
      <c r="A222" t="s">
        <v>17077</v>
      </c>
      <c r="B222" t="s">
        <v>90</v>
      </c>
      <c r="C222" t="s">
        <v>82</v>
      </c>
      <c r="D222" t="b">
        <v>1</v>
      </c>
      <c r="E222" t="b">
        <v>1</v>
      </c>
      <c r="F222" t="s">
        <v>474</v>
      </c>
      <c r="G222" t="b">
        <v>0</v>
      </c>
      <c r="H222" t="s">
        <v>71</v>
      </c>
      <c r="I222" t="b">
        <v>1</v>
      </c>
      <c r="J222" t="s">
        <v>70</v>
      </c>
      <c r="K222" t="b">
        <v>1</v>
      </c>
      <c r="L222">
        <v>1</v>
      </c>
      <c r="M222" t="b">
        <v>0</v>
      </c>
      <c r="N222" t="b">
        <v>0</v>
      </c>
      <c r="O222" t="b">
        <v>1</v>
      </c>
      <c r="P222" t="s">
        <v>69</v>
      </c>
      <c r="Q222" t="s">
        <v>17076</v>
      </c>
      <c r="R222" t="s">
        <v>17075</v>
      </c>
      <c r="S222" t="s">
        <v>6</v>
      </c>
      <c r="T222" t="s">
        <v>17074</v>
      </c>
      <c r="U222">
        <v>884</v>
      </c>
      <c r="V222">
        <v>4.5</v>
      </c>
    </row>
    <row r="223" spans="1:22" x14ac:dyDescent="0.35">
      <c r="A223" t="s">
        <v>17073</v>
      </c>
      <c r="B223" t="s">
        <v>111</v>
      </c>
      <c r="C223" t="s">
        <v>2749</v>
      </c>
      <c r="D223" t="b">
        <v>1</v>
      </c>
      <c r="E223" t="b">
        <v>0</v>
      </c>
      <c r="F223" t="s">
        <v>106</v>
      </c>
      <c r="G223" t="b">
        <v>1</v>
      </c>
      <c r="H223" t="s">
        <v>80</v>
      </c>
      <c r="I223" t="b">
        <v>1</v>
      </c>
      <c r="J223" t="s">
        <v>70</v>
      </c>
      <c r="K223" t="b">
        <v>1</v>
      </c>
      <c r="L223">
        <v>2</v>
      </c>
      <c r="M223" t="b">
        <v>0</v>
      </c>
      <c r="N223" t="b">
        <v>1</v>
      </c>
      <c r="O223" t="b">
        <v>1</v>
      </c>
      <c r="P223" t="s">
        <v>69</v>
      </c>
      <c r="Q223" t="s">
        <v>17072</v>
      </c>
      <c r="R223" t="s">
        <v>17071</v>
      </c>
      <c r="S223" t="s">
        <v>85</v>
      </c>
      <c r="T223" t="s">
        <v>17070</v>
      </c>
      <c r="U223">
        <v>883</v>
      </c>
      <c r="V223">
        <v>4</v>
      </c>
    </row>
    <row r="224" spans="1:22" x14ac:dyDescent="0.35">
      <c r="A224" t="s">
        <v>17069</v>
      </c>
      <c r="B224" t="s">
        <v>111</v>
      </c>
      <c r="C224" t="s">
        <v>82</v>
      </c>
      <c r="D224" t="b">
        <v>1</v>
      </c>
      <c r="E224" t="b">
        <v>1</v>
      </c>
      <c r="F224" t="s">
        <v>106</v>
      </c>
      <c r="G224" t="b">
        <v>1</v>
      </c>
      <c r="H224" t="s">
        <v>71</v>
      </c>
      <c r="I224" t="b">
        <v>1</v>
      </c>
      <c r="J224" t="s">
        <v>70</v>
      </c>
      <c r="K224" t="b">
        <v>1</v>
      </c>
      <c r="L224">
        <v>2</v>
      </c>
      <c r="M224" t="b">
        <v>1</v>
      </c>
      <c r="N224" t="b">
        <v>1</v>
      </c>
      <c r="O224" t="b">
        <v>1</v>
      </c>
      <c r="P224" t="s">
        <v>88</v>
      </c>
      <c r="Q224" t="s">
        <v>17068</v>
      </c>
      <c r="R224" t="s">
        <v>11498</v>
      </c>
      <c r="S224" t="s">
        <v>6</v>
      </c>
      <c r="T224" t="s">
        <v>17067</v>
      </c>
      <c r="U224">
        <v>883</v>
      </c>
      <c r="V224">
        <v>4</v>
      </c>
    </row>
    <row r="225" spans="1:22" x14ac:dyDescent="0.35">
      <c r="A225" t="s">
        <v>17066</v>
      </c>
      <c r="B225" t="s">
        <v>90</v>
      </c>
      <c r="C225" t="s">
        <v>82</v>
      </c>
      <c r="D225" t="b">
        <v>1</v>
      </c>
      <c r="E225" t="b">
        <v>1</v>
      </c>
      <c r="F225" t="s">
        <v>117</v>
      </c>
      <c r="G225" t="b">
        <v>0</v>
      </c>
      <c r="H225" t="s">
        <v>71</v>
      </c>
      <c r="I225" t="b">
        <v>0</v>
      </c>
      <c r="J225" t="s">
        <v>70</v>
      </c>
      <c r="K225" t="b">
        <v>1</v>
      </c>
      <c r="L225">
        <v>2</v>
      </c>
      <c r="M225" t="b">
        <v>0</v>
      </c>
      <c r="N225" t="b">
        <v>1</v>
      </c>
      <c r="O225" t="b">
        <v>1</v>
      </c>
      <c r="P225" t="s">
        <v>88</v>
      </c>
      <c r="Q225" t="s">
        <v>17065</v>
      </c>
      <c r="R225" t="s">
        <v>14096</v>
      </c>
      <c r="S225" t="s">
        <v>6</v>
      </c>
      <c r="T225" t="s">
        <v>8838</v>
      </c>
      <c r="U225">
        <v>882</v>
      </c>
      <c r="V225">
        <v>4</v>
      </c>
    </row>
    <row r="226" spans="1:22" x14ac:dyDescent="0.35">
      <c r="A226" t="s">
        <v>17064</v>
      </c>
      <c r="B226" t="s">
        <v>111</v>
      </c>
      <c r="C226" t="s">
        <v>82</v>
      </c>
      <c r="D226" t="b">
        <v>1</v>
      </c>
      <c r="E226" t="b">
        <v>0</v>
      </c>
      <c r="F226" t="s">
        <v>106</v>
      </c>
      <c r="G226" t="b">
        <v>1</v>
      </c>
      <c r="H226" t="s">
        <v>71</v>
      </c>
      <c r="I226" t="b">
        <v>1</v>
      </c>
      <c r="J226" t="s">
        <v>70</v>
      </c>
      <c r="K226" t="b">
        <v>1</v>
      </c>
      <c r="L226">
        <v>2</v>
      </c>
      <c r="M226" t="b">
        <v>0</v>
      </c>
      <c r="N226" t="b">
        <v>1</v>
      </c>
      <c r="O226" t="b">
        <v>1</v>
      </c>
      <c r="P226" t="s">
        <v>69</v>
      </c>
      <c r="Q226" t="s">
        <v>17063</v>
      </c>
      <c r="R226" t="s">
        <v>17062</v>
      </c>
      <c r="S226" t="s">
        <v>275</v>
      </c>
      <c r="T226" t="s">
        <v>17061</v>
      </c>
      <c r="U226">
        <v>881</v>
      </c>
      <c r="V226">
        <v>4</v>
      </c>
    </row>
    <row r="227" spans="1:22" x14ac:dyDescent="0.35">
      <c r="A227" t="s">
        <v>17060</v>
      </c>
      <c r="B227" t="s">
        <v>74</v>
      </c>
      <c r="C227" t="s">
        <v>82</v>
      </c>
      <c r="D227" t="b">
        <v>1</v>
      </c>
      <c r="E227" t="b">
        <v>1</v>
      </c>
      <c r="F227" t="s">
        <v>106</v>
      </c>
      <c r="G227" t="b">
        <v>1</v>
      </c>
      <c r="H227" t="s">
        <v>71</v>
      </c>
      <c r="I227" t="b">
        <v>0</v>
      </c>
      <c r="J227" t="s">
        <v>70</v>
      </c>
      <c r="K227" t="b">
        <v>1</v>
      </c>
      <c r="L227">
        <v>2</v>
      </c>
      <c r="M227" t="b">
        <v>0</v>
      </c>
      <c r="N227" t="b">
        <v>1</v>
      </c>
      <c r="O227" t="b">
        <v>1</v>
      </c>
      <c r="P227" t="s">
        <v>88</v>
      </c>
      <c r="Q227" t="s">
        <v>17059</v>
      </c>
      <c r="R227" t="s">
        <v>17058</v>
      </c>
      <c r="S227" t="s">
        <v>6</v>
      </c>
      <c r="T227" t="s">
        <v>17057</v>
      </c>
      <c r="U227">
        <v>880</v>
      </c>
      <c r="V227">
        <v>4</v>
      </c>
    </row>
    <row r="228" spans="1:22" x14ac:dyDescent="0.35">
      <c r="A228" t="s">
        <v>6060</v>
      </c>
      <c r="B228" t="s">
        <v>74</v>
      </c>
      <c r="C228" t="s">
        <v>426</v>
      </c>
      <c r="D228" t="b">
        <v>1</v>
      </c>
      <c r="E228" t="b">
        <v>1</v>
      </c>
      <c r="F228" t="s">
        <v>106</v>
      </c>
      <c r="G228" t="b">
        <v>1</v>
      </c>
      <c r="H228" t="s">
        <v>71</v>
      </c>
      <c r="I228" t="b">
        <v>1</v>
      </c>
      <c r="J228" t="s">
        <v>70</v>
      </c>
      <c r="K228" t="b">
        <v>1</v>
      </c>
      <c r="L228">
        <v>1</v>
      </c>
      <c r="M228" t="b">
        <v>0</v>
      </c>
      <c r="N228" t="b">
        <v>0</v>
      </c>
      <c r="O228" t="b">
        <v>1</v>
      </c>
      <c r="P228" t="s">
        <v>69</v>
      </c>
      <c r="Q228" t="s">
        <v>17056</v>
      </c>
      <c r="R228" t="s">
        <v>13975</v>
      </c>
      <c r="S228" t="s">
        <v>189</v>
      </c>
      <c r="T228" t="s">
        <v>15453</v>
      </c>
      <c r="U228">
        <v>880</v>
      </c>
      <c r="V228">
        <v>4</v>
      </c>
    </row>
    <row r="229" spans="1:22" x14ac:dyDescent="0.35">
      <c r="A229" t="s">
        <v>17055</v>
      </c>
      <c r="B229" t="s">
        <v>90</v>
      </c>
      <c r="C229" t="s">
        <v>82</v>
      </c>
      <c r="D229" t="b">
        <v>1</v>
      </c>
      <c r="E229" t="b">
        <v>1</v>
      </c>
      <c r="F229" t="s">
        <v>117</v>
      </c>
      <c r="G229" t="b">
        <v>0</v>
      </c>
      <c r="H229" t="s">
        <v>71</v>
      </c>
      <c r="I229" t="b">
        <v>0</v>
      </c>
      <c r="J229" t="s">
        <v>70</v>
      </c>
      <c r="K229" t="b">
        <v>1</v>
      </c>
      <c r="L229">
        <v>2</v>
      </c>
      <c r="M229" t="b">
        <v>0</v>
      </c>
      <c r="N229" t="b">
        <v>1</v>
      </c>
      <c r="O229" t="b">
        <v>1</v>
      </c>
      <c r="P229" t="s">
        <v>88</v>
      </c>
      <c r="Q229" t="s">
        <v>17054</v>
      </c>
      <c r="R229" t="s">
        <v>1625</v>
      </c>
      <c r="S229" t="s">
        <v>6</v>
      </c>
      <c r="T229" t="s">
        <v>6673</v>
      </c>
      <c r="U229">
        <v>878</v>
      </c>
      <c r="V229">
        <v>4.5</v>
      </c>
    </row>
    <row r="230" spans="1:22" x14ac:dyDescent="0.35">
      <c r="A230" t="s">
        <v>12375</v>
      </c>
      <c r="B230" t="s">
        <v>74</v>
      </c>
      <c r="C230" t="s">
        <v>1470</v>
      </c>
      <c r="D230" t="b">
        <v>1</v>
      </c>
      <c r="E230" t="b">
        <v>0</v>
      </c>
      <c r="F230" t="s">
        <v>106</v>
      </c>
      <c r="G230" t="b">
        <v>0</v>
      </c>
      <c r="H230" t="s">
        <v>71</v>
      </c>
      <c r="I230" t="b">
        <v>1</v>
      </c>
      <c r="J230" t="s">
        <v>235</v>
      </c>
      <c r="K230" t="b">
        <v>1</v>
      </c>
      <c r="L230">
        <v>4</v>
      </c>
      <c r="M230" t="b">
        <v>1</v>
      </c>
      <c r="N230" t="b">
        <v>1</v>
      </c>
      <c r="O230" t="b">
        <v>0</v>
      </c>
      <c r="P230" t="s">
        <v>88</v>
      </c>
      <c r="Q230" t="s">
        <v>17053</v>
      </c>
      <c r="R230" t="s">
        <v>17052</v>
      </c>
      <c r="S230" t="s">
        <v>6</v>
      </c>
      <c r="T230" t="s">
        <v>17051</v>
      </c>
      <c r="U230">
        <v>877</v>
      </c>
      <c r="V230">
        <v>4</v>
      </c>
    </row>
    <row r="231" spans="1:22" x14ac:dyDescent="0.35">
      <c r="A231" t="s">
        <v>12274</v>
      </c>
      <c r="B231" t="s">
        <v>111</v>
      </c>
      <c r="C231" t="s">
        <v>82</v>
      </c>
      <c r="D231" t="b">
        <v>1</v>
      </c>
      <c r="E231" t="b">
        <v>1</v>
      </c>
      <c r="F231" t="s">
        <v>1022</v>
      </c>
      <c r="G231" t="b">
        <v>0</v>
      </c>
      <c r="H231" t="s">
        <v>71</v>
      </c>
      <c r="I231" t="b">
        <v>1</v>
      </c>
      <c r="J231" t="s">
        <v>70</v>
      </c>
      <c r="K231" t="b">
        <v>1</v>
      </c>
      <c r="L231">
        <v>1</v>
      </c>
      <c r="M231" t="b">
        <v>0</v>
      </c>
      <c r="N231" t="b">
        <v>0</v>
      </c>
      <c r="O231" t="b">
        <v>1</v>
      </c>
      <c r="P231" t="s">
        <v>88</v>
      </c>
      <c r="Q231" t="s">
        <v>17050</v>
      </c>
      <c r="R231" t="s">
        <v>17049</v>
      </c>
      <c r="S231" t="s">
        <v>6</v>
      </c>
      <c r="T231" t="s">
        <v>17048</v>
      </c>
      <c r="U231">
        <v>877</v>
      </c>
      <c r="V231">
        <v>3</v>
      </c>
    </row>
    <row r="232" spans="1:22" x14ac:dyDescent="0.35">
      <c r="A232" t="s">
        <v>17047</v>
      </c>
      <c r="B232" t="s">
        <v>74</v>
      </c>
      <c r="C232" t="s">
        <v>73</v>
      </c>
      <c r="D232" t="b">
        <v>1</v>
      </c>
      <c r="E232" t="b">
        <v>0</v>
      </c>
      <c r="F232" t="s">
        <v>72</v>
      </c>
      <c r="G232" t="b">
        <v>1</v>
      </c>
      <c r="H232" t="s">
        <v>71</v>
      </c>
      <c r="I232" t="b">
        <v>1</v>
      </c>
      <c r="J232" t="s">
        <v>70</v>
      </c>
      <c r="K232" t="b">
        <v>1</v>
      </c>
      <c r="L232">
        <v>2</v>
      </c>
      <c r="M232" t="b">
        <v>0</v>
      </c>
      <c r="N232" t="b">
        <v>1</v>
      </c>
      <c r="O232" t="b">
        <v>1</v>
      </c>
      <c r="P232" t="s">
        <v>88</v>
      </c>
      <c r="Q232" t="s">
        <v>17046</v>
      </c>
      <c r="R232" t="s">
        <v>17045</v>
      </c>
      <c r="S232" t="s">
        <v>85</v>
      </c>
      <c r="T232" t="s">
        <v>17044</v>
      </c>
      <c r="U232">
        <v>875</v>
      </c>
      <c r="V232">
        <v>4</v>
      </c>
    </row>
    <row r="233" spans="1:22" x14ac:dyDescent="0.35">
      <c r="A233" t="s">
        <v>17043</v>
      </c>
      <c r="B233" t="s">
        <v>74</v>
      </c>
      <c r="C233" t="s">
        <v>360</v>
      </c>
      <c r="D233" t="b">
        <v>1</v>
      </c>
      <c r="E233" t="b">
        <v>1</v>
      </c>
      <c r="F233" t="s">
        <v>720</v>
      </c>
      <c r="G233" t="b">
        <v>1</v>
      </c>
      <c r="H233" t="s">
        <v>71</v>
      </c>
      <c r="I233" t="b">
        <v>1</v>
      </c>
      <c r="J233" t="s">
        <v>70</v>
      </c>
      <c r="K233" t="b">
        <v>1</v>
      </c>
      <c r="L233">
        <v>2</v>
      </c>
      <c r="M233" t="b">
        <v>1</v>
      </c>
      <c r="N233" t="b">
        <v>1</v>
      </c>
      <c r="O233" t="b">
        <v>1</v>
      </c>
      <c r="P233" t="s">
        <v>69</v>
      </c>
      <c r="Q233" t="s">
        <v>17042</v>
      </c>
      <c r="R233" t="s">
        <v>17041</v>
      </c>
      <c r="S233" t="s">
        <v>6</v>
      </c>
      <c r="T233" t="s">
        <v>17040</v>
      </c>
      <c r="U233">
        <v>869</v>
      </c>
      <c r="V233">
        <v>3.5</v>
      </c>
    </row>
    <row r="234" spans="1:22" x14ac:dyDescent="0.35">
      <c r="A234" t="s">
        <v>17039</v>
      </c>
      <c r="B234" t="s">
        <v>74</v>
      </c>
      <c r="C234" t="s">
        <v>236</v>
      </c>
      <c r="D234" t="b">
        <v>1</v>
      </c>
      <c r="E234" t="b">
        <v>0</v>
      </c>
      <c r="F234" t="s">
        <v>72</v>
      </c>
      <c r="G234" t="b">
        <v>0</v>
      </c>
      <c r="H234" t="s">
        <v>71</v>
      </c>
      <c r="I234" t="b">
        <v>0</v>
      </c>
      <c r="J234" t="s">
        <v>235</v>
      </c>
      <c r="K234" t="b">
        <v>1</v>
      </c>
      <c r="L234">
        <v>3</v>
      </c>
      <c r="M234" t="b">
        <v>1</v>
      </c>
      <c r="N234" t="b">
        <v>1</v>
      </c>
      <c r="O234" t="b">
        <v>1</v>
      </c>
      <c r="P234" t="s">
        <v>88</v>
      </c>
      <c r="Q234" t="s">
        <v>17038</v>
      </c>
      <c r="R234" t="s">
        <v>617</v>
      </c>
      <c r="S234" t="s">
        <v>6</v>
      </c>
      <c r="T234" t="s">
        <v>17037</v>
      </c>
      <c r="U234">
        <v>866</v>
      </c>
      <c r="V234">
        <v>4</v>
      </c>
    </row>
    <row r="235" spans="1:22" x14ac:dyDescent="0.35">
      <c r="A235" t="s">
        <v>17036</v>
      </c>
      <c r="B235" t="s">
        <v>74</v>
      </c>
      <c r="C235" t="s">
        <v>73</v>
      </c>
      <c r="D235" t="b">
        <v>1</v>
      </c>
      <c r="E235" t="b">
        <v>1</v>
      </c>
      <c r="F235" t="s">
        <v>72</v>
      </c>
      <c r="G235" t="b">
        <v>0</v>
      </c>
      <c r="H235" t="s">
        <v>71</v>
      </c>
      <c r="I235" t="b">
        <v>0</v>
      </c>
      <c r="J235" t="s">
        <v>70</v>
      </c>
      <c r="K235" t="b">
        <v>1</v>
      </c>
      <c r="L235">
        <v>2</v>
      </c>
      <c r="M235" t="b">
        <v>1</v>
      </c>
      <c r="N235" t="b">
        <v>1</v>
      </c>
      <c r="O235" t="b">
        <v>1</v>
      </c>
      <c r="P235" t="s">
        <v>88</v>
      </c>
      <c r="Q235" t="s">
        <v>17035</v>
      </c>
      <c r="R235" t="s">
        <v>17034</v>
      </c>
      <c r="S235" t="s">
        <v>6</v>
      </c>
      <c r="T235" t="s">
        <v>17033</v>
      </c>
      <c r="U235">
        <v>864</v>
      </c>
      <c r="V235">
        <v>4.5</v>
      </c>
    </row>
    <row r="236" spans="1:22" x14ac:dyDescent="0.35">
      <c r="A236" t="s">
        <v>4453</v>
      </c>
      <c r="B236" t="s">
        <v>74</v>
      </c>
      <c r="C236" t="s">
        <v>82</v>
      </c>
      <c r="D236" t="b">
        <v>1</v>
      </c>
      <c r="E236" t="b">
        <v>1</v>
      </c>
      <c r="F236" t="s">
        <v>106</v>
      </c>
      <c r="G236" t="b">
        <v>0</v>
      </c>
      <c r="H236" t="s">
        <v>71</v>
      </c>
      <c r="I236" t="b">
        <v>0</v>
      </c>
      <c r="J236" t="s">
        <v>70</v>
      </c>
      <c r="K236" t="b">
        <v>1</v>
      </c>
      <c r="L236">
        <v>2</v>
      </c>
      <c r="M236" t="b">
        <v>0</v>
      </c>
      <c r="N236" t="b">
        <v>1</v>
      </c>
      <c r="O236" t="b">
        <v>1</v>
      </c>
      <c r="P236" t="s">
        <v>88</v>
      </c>
      <c r="Q236" t="s">
        <v>17032</v>
      </c>
      <c r="R236" t="s">
        <v>17031</v>
      </c>
      <c r="S236" t="s">
        <v>6</v>
      </c>
      <c r="T236" t="s">
        <v>17030</v>
      </c>
      <c r="U236">
        <v>863</v>
      </c>
      <c r="V236">
        <v>3</v>
      </c>
    </row>
    <row r="237" spans="1:22" x14ac:dyDescent="0.35">
      <c r="A237" t="s">
        <v>14683</v>
      </c>
      <c r="B237" t="s">
        <v>74</v>
      </c>
      <c r="C237" t="s">
        <v>82</v>
      </c>
      <c r="D237" t="b">
        <v>1</v>
      </c>
      <c r="E237" t="b">
        <v>0</v>
      </c>
      <c r="F237" t="s">
        <v>771</v>
      </c>
      <c r="G237" t="b">
        <v>1</v>
      </c>
      <c r="H237" t="s">
        <v>71</v>
      </c>
      <c r="I237" t="b">
        <v>0</v>
      </c>
      <c r="J237" t="s">
        <v>70</v>
      </c>
      <c r="K237" t="b">
        <v>1</v>
      </c>
      <c r="L237">
        <v>2</v>
      </c>
      <c r="M237" t="b">
        <v>1</v>
      </c>
      <c r="N237" t="b">
        <v>1</v>
      </c>
      <c r="O237" t="b">
        <v>1</v>
      </c>
      <c r="P237" t="s">
        <v>69</v>
      </c>
      <c r="Q237" t="s">
        <v>17029</v>
      </c>
      <c r="R237" t="s">
        <v>17028</v>
      </c>
      <c r="S237" t="s">
        <v>6</v>
      </c>
      <c r="T237" t="s">
        <v>10213</v>
      </c>
      <c r="U237">
        <v>862</v>
      </c>
      <c r="V237">
        <v>4</v>
      </c>
    </row>
    <row r="238" spans="1:22" x14ac:dyDescent="0.35">
      <c r="A238" t="s">
        <v>17027</v>
      </c>
      <c r="B238" t="s">
        <v>74</v>
      </c>
      <c r="C238" t="s">
        <v>82</v>
      </c>
      <c r="D238" t="b">
        <v>1</v>
      </c>
      <c r="E238" t="b">
        <v>1</v>
      </c>
      <c r="F238" t="s">
        <v>72</v>
      </c>
      <c r="G238" t="b">
        <v>1</v>
      </c>
      <c r="H238" t="s">
        <v>71</v>
      </c>
      <c r="I238" t="b">
        <v>1</v>
      </c>
      <c r="J238" t="s">
        <v>70</v>
      </c>
      <c r="K238" t="b">
        <v>1</v>
      </c>
      <c r="L238">
        <v>2</v>
      </c>
      <c r="M238" t="b">
        <v>1</v>
      </c>
      <c r="N238" t="b">
        <v>1</v>
      </c>
      <c r="O238" t="b">
        <v>1</v>
      </c>
      <c r="P238" t="s">
        <v>69</v>
      </c>
      <c r="Q238" t="s">
        <v>17026</v>
      </c>
      <c r="R238" t="s">
        <v>17025</v>
      </c>
      <c r="S238" t="s">
        <v>66</v>
      </c>
      <c r="T238" t="s">
        <v>17024</v>
      </c>
      <c r="U238">
        <v>858</v>
      </c>
      <c r="V238">
        <v>3.5</v>
      </c>
    </row>
    <row r="239" spans="1:22" x14ac:dyDescent="0.35">
      <c r="A239" t="s">
        <v>9992</v>
      </c>
      <c r="B239" t="s">
        <v>74</v>
      </c>
      <c r="C239" t="s">
        <v>138</v>
      </c>
      <c r="D239" t="b">
        <v>1</v>
      </c>
      <c r="E239" t="b">
        <v>1</v>
      </c>
      <c r="F239" t="s">
        <v>72</v>
      </c>
      <c r="G239" t="b">
        <v>0</v>
      </c>
      <c r="H239" t="s">
        <v>71</v>
      </c>
      <c r="I239" t="b">
        <v>0</v>
      </c>
      <c r="J239" t="s">
        <v>70</v>
      </c>
      <c r="K239" t="b">
        <v>1</v>
      </c>
      <c r="L239">
        <v>2</v>
      </c>
      <c r="M239" t="b">
        <v>1</v>
      </c>
      <c r="N239" t="b">
        <v>1</v>
      </c>
      <c r="O239" t="b">
        <v>1</v>
      </c>
      <c r="P239" t="s">
        <v>69</v>
      </c>
      <c r="Q239" t="s">
        <v>17023</v>
      </c>
      <c r="R239" t="s">
        <v>593</v>
      </c>
      <c r="S239" t="s">
        <v>6</v>
      </c>
      <c r="T239" t="s">
        <v>17022</v>
      </c>
      <c r="U239">
        <v>855</v>
      </c>
      <c r="V239">
        <v>3.5</v>
      </c>
    </row>
    <row r="240" spans="1:22" x14ac:dyDescent="0.35">
      <c r="A240" t="s">
        <v>17021</v>
      </c>
      <c r="B240" t="s">
        <v>74</v>
      </c>
      <c r="C240" t="s">
        <v>82</v>
      </c>
      <c r="D240" t="b">
        <v>1</v>
      </c>
      <c r="E240" t="b">
        <v>1</v>
      </c>
      <c r="F240" t="s">
        <v>106</v>
      </c>
      <c r="G240" t="b">
        <v>1</v>
      </c>
      <c r="H240" t="s">
        <v>71</v>
      </c>
      <c r="I240" t="b">
        <v>1</v>
      </c>
      <c r="J240" t="s">
        <v>70</v>
      </c>
      <c r="K240" t="b">
        <v>1</v>
      </c>
      <c r="L240">
        <v>2</v>
      </c>
      <c r="M240" t="b">
        <v>0</v>
      </c>
      <c r="N240" t="b">
        <v>1</v>
      </c>
      <c r="O240" t="b">
        <v>1</v>
      </c>
      <c r="P240" t="s">
        <v>88</v>
      </c>
      <c r="Q240" t="s">
        <v>17020</v>
      </c>
      <c r="R240" t="s">
        <v>954</v>
      </c>
      <c r="S240" t="s">
        <v>189</v>
      </c>
      <c r="T240" t="s">
        <v>12046</v>
      </c>
      <c r="U240">
        <v>853</v>
      </c>
      <c r="V240">
        <v>4.5</v>
      </c>
    </row>
    <row r="241" spans="1:22" x14ac:dyDescent="0.35">
      <c r="A241" t="s">
        <v>17019</v>
      </c>
      <c r="B241" t="s">
        <v>74</v>
      </c>
      <c r="C241" t="s">
        <v>259</v>
      </c>
      <c r="D241" t="b">
        <v>1</v>
      </c>
      <c r="E241" t="b">
        <v>0</v>
      </c>
      <c r="F241" t="s">
        <v>72</v>
      </c>
      <c r="G241" t="b">
        <v>0</v>
      </c>
      <c r="H241" t="s">
        <v>71</v>
      </c>
      <c r="I241" t="b">
        <v>1</v>
      </c>
      <c r="J241" t="s">
        <v>235</v>
      </c>
      <c r="K241" t="b">
        <v>1</v>
      </c>
      <c r="L241">
        <v>3</v>
      </c>
      <c r="M241" t="b">
        <v>1</v>
      </c>
      <c r="N241" t="b">
        <v>1</v>
      </c>
      <c r="O241" t="b">
        <v>0</v>
      </c>
      <c r="P241" t="s">
        <v>88</v>
      </c>
      <c r="Q241" t="s">
        <v>17018</v>
      </c>
      <c r="R241" t="s">
        <v>17017</v>
      </c>
      <c r="S241" t="s">
        <v>166</v>
      </c>
      <c r="T241" t="s">
        <v>17016</v>
      </c>
      <c r="U241">
        <v>852</v>
      </c>
      <c r="V241">
        <v>4</v>
      </c>
    </row>
    <row r="242" spans="1:22" x14ac:dyDescent="0.35">
      <c r="A242" t="s">
        <v>17015</v>
      </c>
      <c r="C242" t="s">
        <v>138</v>
      </c>
      <c r="D242" t="b">
        <v>0</v>
      </c>
      <c r="E242" t="b">
        <v>1</v>
      </c>
      <c r="F242" t="s">
        <v>555</v>
      </c>
      <c r="G242" t="b">
        <v>0</v>
      </c>
      <c r="H242" t="s">
        <v>71</v>
      </c>
      <c r="I242" t="b">
        <v>1</v>
      </c>
      <c r="J242" t="s">
        <v>70</v>
      </c>
      <c r="K242" t="b">
        <v>1</v>
      </c>
      <c r="L242">
        <v>2</v>
      </c>
      <c r="M242" t="b">
        <v>0</v>
      </c>
      <c r="O242" t="b">
        <v>1</v>
      </c>
      <c r="P242" t="s">
        <v>69</v>
      </c>
      <c r="Q242" t="s">
        <v>17014</v>
      </c>
      <c r="R242" t="s">
        <v>17013</v>
      </c>
      <c r="S242" t="s">
        <v>6</v>
      </c>
      <c r="T242" t="s">
        <v>17012</v>
      </c>
      <c r="U242">
        <v>851</v>
      </c>
      <c r="V242">
        <v>4</v>
      </c>
    </row>
    <row r="243" spans="1:22" x14ac:dyDescent="0.35">
      <c r="A243" t="s">
        <v>6844</v>
      </c>
      <c r="B243" t="s">
        <v>111</v>
      </c>
      <c r="C243" t="s">
        <v>82</v>
      </c>
      <c r="D243" t="b">
        <v>1</v>
      </c>
      <c r="E243" t="b">
        <v>1</v>
      </c>
      <c r="F243" t="s">
        <v>89</v>
      </c>
      <c r="G243" t="b">
        <v>0</v>
      </c>
      <c r="H243" t="s">
        <v>71</v>
      </c>
      <c r="I243" t="b">
        <v>0</v>
      </c>
      <c r="J243" t="s">
        <v>70</v>
      </c>
      <c r="K243" t="b">
        <v>1</v>
      </c>
      <c r="L243">
        <v>2</v>
      </c>
      <c r="M243" t="b">
        <v>0</v>
      </c>
      <c r="N243" t="b">
        <v>1</v>
      </c>
      <c r="O243" t="b">
        <v>1</v>
      </c>
      <c r="P243" t="s">
        <v>88</v>
      </c>
      <c r="Q243" t="s">
        <v>17011</v>
      </c>
      <c r="R243" t="s">
        <v>17010</v>
      </c>
      <c r="S243" t="s">
        <v>6</v>
      </c>
      <c r="T243" t="s">
        <v>9277</v>
      </c>
      <c r="U243">
        <v>848</v>
      </c>
      <c r="V243">
        <v>3</v>
      </c>
    </row>
    <row r="244" spans="1:22" x14ac:dyDescent="0.35">
      <c r="A244" t="s">
        <v>17009</v>
      </c>
      <c r="B244" t="s">
        <v>90</v>
      </c>
      <c r="C244" t="s">
        <v>426</v>
      </c>
      <c r="D244" t="b">
        <v>1</v>
      </c>
      <c r="E244" t="b">
        <v>1</v>
      </c>
      <c r="F244" t="s">
        <v>766</v>
      </c>
      <c r="G244" t="b">
        <v>0</v>
      </c>
      <c r="H244" t="s">
        <v>71</v>
      </c>
      <c r="I244" t="b">
        <v>1</v>
      </c>
      <c r="J244" t="s">
        <v>70</v>
      </c>
      <c r="K244" t="b">
        <v>1</v>
      </c>
      <c r="L244">
        <v>1</v>
      </c>
      <c r="M244" t="b">
        <v>0</v>
      </c>
      <c r="N244" t="b">
        <v>0</v>
      </c>
      <c r="O244" t="b">
        <v>1</v>
      </c>
      <c r="P244" t="s">
        <v>69</v>
      </c>
      <c r="Q244" t="s">
        <v>17008</v>
      </c>
      <c r="R244" t="s">
        <v>17007</v>
      </c>
      <c r="S244" t="s">
        <v>6</v>
      </c>
      <c r="T244" t="s">
        <v>17006</v>
      </c>
      <c r="U244">
        <v>846</v>
      </c>
      <c r="V244">
        <v>4.5</v>
      </c>
    </row>
    <row r="245" spans="1:22" x14ac:dyDescent="0.35">
      <c r="A245" t="s">
        <v>8431</v>
      </c>
      <c r="B245" t="s">
        <v>74</v>
      </c>
      <c r="C245" t="s">
        <v>73</v>
      </c>
      <c r="D245" t="b">
        <v>1</v>
      </c>
      <c r="E245" t="b">
        <v>0</v>
      </c>
      <c r="F245" t="s">
        <v>72</v>
      </c>
      <c r="G245" t="b">
        <v>0</v>
      </c>
      <c r="H245" t="s">
        <v>71</v>
      </c>
      <c r="I245" t="b">
        <v>1</v>
      </c>
      <c r="J245" t="s">
        <v>70</v>
      </c>
      <c r="K245" t="b">
        <v>1</v>
      </c>
      <c r="L245">
        <v>2</v>
      </c>
      <c r="M245" t="b">
        <v>0</v>
      </c>
      <c r="N245" t="b">
        <v>1</v>
      </c>
      <c r="O245" t="b">
        <v>1</v>
      </c>
      <c r="P245" t="s">
        <v>69</v>
      </c>
      <c r="Q245" t="s">
        <v>17005</v>
      </c>
      <c r="R245" t="s">
        <v>17004</v>
      </c>
      <c r="S245" t="s">
        <v>131</v>
      </c>
      <c r="T245" t="s">
        <v>17003</v>
      </c>
      <c r="U245">
        <v>845</v>
      </c>
      <c r="V245">
        <v>4</v>
      </c>
    </row>
    <row r="246" spans="1:22" x14ac:dyDescent="0.35">
      <c r="A246" t="s">
        <v>17002</v>
      </c>
      <c r="B246" t="s">
        <v>74</v>
      </c>
      <c r="C246" t="s">
        <v>73</v>
      </c>
      <c r="D246" t="b">
        <v>1</v>
      </c>
      <c r="E246" t="b">
        <v>1</v>
      </c>
      <c r="F246" t="s">
        <v>106</v>
      </c>
      <c r="G246" t="b">
        <v>0</v>
      </c>
      <c r="H246" t="s">
        <v>71</v>
      </c>
      <c r="I246" t="b">
        <v>1</v>
      </c>
      <c r="J246" t="s">
        <v>70</v>
      </c>
      <c r="K246" t="b">
        <v>1</v>
      </c>
      <c r="L246">
        <v>2</v>
      </c>
      <c r="M246" t="b">
        <v>1</v>
      </c>
      <c r="N246" t="b">
        <v>1</v>
      </c>
      <c r="O246" t="b">
        <v>1</v>
      </c>
      <c r="P246" t="s">
        <v>69</v>
      </c>
      <c r="Q246" t="s">
        <v>17001</v>
      </c>
      <c r="R246" t="s">
        <v>17000</v>
      </c>
      <c r="S246" t="s">
        <v>93</v>
      </c>
      <c r="T246" t="s">
        <v>16999</v>
      </c>
      <c r="U246">
        <v>841</v>
      </c>
      <c r="V246">
        <v>4</v>
      </c>
    </row>
    <row r="247" spans="1:22" x14ac:dyDescent="0.35">
      <c r="A247" t="s">
        <v>16998</v>
      </c>
      <c r="B247" t="s">
        <v>90</v>
      </c>
      <c r="C247" t="s">
        <v>123</v>
      </c>
      <c r="D247" t="b">
        <v>0</v>
      </c>
      <c r="E247" t="b">
        <v>1</v>
      </c>
      <c r="F247" t="s">
        <v>89</v>
      </c>
      <c r="G247" t="b">
        <v>0</v>
      </c>
      <c r="H247" t="s">
        <v>71</v>
      </c>
      <c r="I247" t="b">
        <v>1</v>
      </c>
      <c r="J247" t="s">
        <v>70</v>
      </c>
      <c r="K247" t="b">
        <v>0</v>
      </c>
      <c r="L247">
        <v>1</v>
      </c>
      <c r="M247" t="b">
        <v>0</v>
      </c>
      <c r="N247" t="b">
        <v>0</v>
      </c>
      <c r="O247" t="b">
        <v>1</v>
      </c>
      <c r="P247" t="s">
        <v>88</v>
      </c>
      <c r="Q247" t="s">
        <v>16997</v>
      </c>
      <c r="R247" t="s">
        <v>16996</v>
      </c>
      <c r="S247" t="s">
        <v>120</v>
      </c>
      <c r="T247" t="s">
        <v>16995</v>
      </c>
      <c r="U247">
        <v>838</v>
      </c>
      <c r="V247">
        <v>4.5</v>
      </c>
    </row>
    <row r="248" spans="1:22" x14ac:dyDescent="0.35">
      <c r="A248" t="s">
        <v>10074</v>
      </c>
      <c r="B248" t="s">
        <v>74</v>
      </c>
      <c r="C248" t="s">
        <v>82</v>
      </c>
      <c r="D248" t="b">
        <v>1</v>
      </c>
      <c r="E248" t="b">
        <v>1</v>
      </c>
      <c r="F248" t="s">
        <v>106</v>
      </c>
      <c r="G248" t="b">
        <v>1</v>
      </c>
      <c r="H248" t="s">
        <v>71</v>
      </c>
      <c r="I248" t="b">
        <v>1</v>
      </c>
      <c r="J248" t="s">
        <v>70</v>
      </c>
      <c r="K248" t="b">
        <v>1</v>
      </c>
      <c r="L248">
        <v>2</v>
      </c>
      <c r="M248" t="b">
        <v>1</v>
      </c>
      <c r="N248" t="b">
        <v>1</v>
      </c>
      <c r="O248" t="b">
        <v>1</v>
      </c>
      <c r="P248" t="s">
        <v>69</v>
      </c>
      <c r="Q248" t="s">
        <v>16994</v>
      </c>
      <c r="R248" t="s">
        <v>16993</v>
      </c>
      <c r="S248" t="s">
        <v>6</v>
      </c>
      <c r="T248" t="s">
        <v>16992</v>
      </c>
      <c r="U248">
        <v>837</v>
      </c>
      <c r="V248">
        <v>4</v>
      </c>
    </row>
    <row r="249" spans="1:22" x14ac:dyDescent="0.35">
      <c r="A249" t="s">
        <v>16991</v>
      </c>
      <c r="B249" t="s">
        <v>74</v>
      </c>
      <c r="C249" t="s">
        <v>297</v>
      </c>
      <c r="D249" t="b">
        <v>1</v>
      </c>
      <c r="E249" t="b">
        <v>0</v>
      </c>
      <c r="F249" t="s">
        <v>72</v>
      </c>
      <c r="G249" t="b">
        <v>0</v>
      </c>
      <c r="H249" t="s">
        <v>71</v>
      </c>
      <c r="I249" t="b">
        <v>1</v>
      </c>
      <c r="J249" t="s">
        <v>70</v>
      </c>
      <c r="K249" t="b">
        <v>1</v>
      </c>
      <c r="L249">
        <v>3</v>
      </c>
      <c r="M249" t="b">
        <v>1</v>
      </c>
      <c r="N249" t="b">
        <v>1</v>
      </c>
      <c r="O249" t="b">
        <v>1</v>
      </c>
      <c r="P249" t="s">
        <v>69</v>
      </c>
      <c r="Q249" t="s">
        <v>16990</v>
      </c>
      <c r="R249" t="s">
        <v>16989</v>
      </c>
      <c r="S249" t="s">
        <v>239</v>
      </c>
      <c r="T249" t="s">
        <v>16988</v>
      </c>
      <c r="U249">
        <v>835</v>
      </c>
      <c r="V249">
        <v>4</v>
      </c>
    </row>
    <row r="250" spans="1:22" x14ac:dyDescent="0.35">
      <c r="A250" t="s">
        <v>16987</v>
      </c>
      <c r="B250" t="s">
        <v>74</v>
      </c>
      <c r="C250" t="s">
        <v>73</v>
      </c>
      <c r="D250" t="b">
        <v>1</v>
      </c>
      <c r="E250" t="b">
        <v>0</v>
      </c>
      <c r="F250" t="s">
        <v>72</v>
      </c>
      <c r="G250" t="b">
        <v>1</v>
      </c>
      <c r="H250" t="s">
        <v>80</v>
      </c>
      <c r="I250" t="b">
        <v>1</v>
      </c>
      <c r="J250" t="s">
        <v>70</v>
      </c>
      <c r="K250" t="b">
        <v>1</v>
      </c>
      <c r="L250">
        <v>2</v>
      </c>
      <c r="M250" t="b">
        <v>1</v>
      </c>
      <c r="N250" t="b">
        <v>1</v>
      </c>
      <c r="O250" t="b">
        <v>1</v>
      </c>
      <c r="P250" t="s">
        <v>88</v>
      </c>
      <c r="Q250" t="s">
        <v>16986</v>
      </c>
      <c r="R250" t="s">
        <v>3282</v>
      </c>
      <c r="S250" t="s">
        <v>93</v>
      </c>
      <c r="T250" t="s">
        <v>16985</v>
      </c>
      <c r="U250">
        <v>832</v>
      </c>
      <c r="V250">
        <v>4</v>
      </c>
    </row>
    <row r="251" spans="1:22" x14ac:dyDescent="0.35">
      <c r="A251" t="s">
        <v>7514</v>
      </c>
      <c r="B251" t="s">
        <v>74</v>
      </c>
      <c r="C251" t="s">
        <v>1470</v>
      </c>
      <c r="D251" t="b">
        <v>1</v>
      </c>
      <c r="E251" t="b">
        <v>0</v>
      </c>
      <c r="F251" t="s">
        <v>72</v>
      </c>
      <c r="G251" t="b">
        <v>0</v>
      </c>
      <c r="H251" t="s">
        <v>100</v>
      </c>
      <c r="I251" t="b">
        <v>0</v>
      </c>
      <c r="J251" t="s">
        <v>235</v>
      </c>
      <c r="K251" t="b">
        <v>0</v>
      </c>
      <c r="L251">
        <v>4</v>
      </c>
      <c r="M251" t="b">
        <v>1</v>
      </c>
      <c r="N251" t="b">
        <v>1</v>
      </c>
      <c r="O251" t="b">
        <v>0</v>
      </c>
      <c r="P251" t="s">
        <v>88</v>
      </c>
      <c r="Q251" t="s">
        <v>16984</v>
      </c>
      <c r="R251" t="s">
        <v>5374</v>
      </c>
      <c r="S251" t="s">
        <v>6</v>
      </c>
      <c r="T251" t="s">
        <v>16983</v>
      </c>
      <c r="U251">
        <v>831</v>
      </c>
      <c r="V251">
        <v>4.5</v>
      </c>
    </row>
    <row r="252" spans="1:22" x14ac:dyDescent="0.35">
      <c r="A252" t="s">
        <v>16982</v>
      </c>
      <c r="B252" t="s">
        <v>74</v>
      </c>
      <c r="C252" t="s">
        <v>7264</v>
      </c>
      <c r="D252" t="b">
        <v>1</v>
      </c>
      <c r="E252" t="b">
        <v>1</v>
      </c>
      <c r="F252" t="s">
        <v>106</v>
      </c>
      <c r="G252" t="b">
        <v>1</v>
      </c>
      <c r="H252" t="s">
        <v>80</v>
      </c>
      <c r="I252" t="b">
        <v>1</v>
      </c>
      <c r="J252" t="s">
        <v>70</v>
      </c>
      <c r="K252" t="b">
        <v>1</v>
      </c>
      <c r="L252">
        <v>2</v>
      </c>
      <c r="M252" t="b">
        <v>1</v>
      </c>
      <c r="N252" t="b">
        <v>1</v>
      </c>
      <c r="O252" t="b">
        <v>1</v>
      </c>
      <c r="P252" t="s">
        <v>69</v>
      </c>
      <c r="Q252" t="s">
        <v>16981</v>
      </c>
      <c r="R252" t="s">
        <v>317</v>
      </c>
      <c r="S252" t="s">
        <v>239</v>
      </c>
      <c r="T252" t="s">
        <v>14803</v>
      </c>
      <c r="U252">
        <v>831</v>
      </c>
      <c r="V252">
        <v>4</v>
      </c>
    </row>
    <row r="253" spans="1:22" x14ac:dyDescent="0.35">
      <c r="A253" t="s">
        <v>16980</v>
      </c>
      <c r="B253" t="s">
        <v>74</v>
      </c>
      <c r="C253" t="s">
        <v>73</v>
      </c>
      <c r="D253" t="b">
        <v>1</v>
      </c>
      <c r="E253" t="b">
        <v>1</v>
      </c>
      <c r="F253" t="s">
        <v>106</v>
      </c>
      <c r="G253" t="b">
        <v>1</v>
      </c>
      <c r="H253" t="s">
        <v>71</v>
      </c>
      <c r="I253" t="b">
        <v>1</v>
      </c>
      <c r="J253" t="s">
        <v>70</v>
      </c>
      <c r="K253" t="b">
        <v>1</v>
      </c>
      <c r="L253">
        <v>2</v>
      </c>
      <c r="M253" t="b">
        <v>1</v>
      </c>
      <c r="N253" t="b">
        <v>1</v>
      </c>
      <c r="O253" t="b">
        <v>1</v>
      </c>
      <c r="P253" t="s">
        <v>69</v>
      </c>
      <c r="Q253" t="s">
        <v>16979</v>
      </c>
      <c r="R253" t="s">
        <v>16978</v>
      </c>
      <c r="S253" t="s">
        <v>85</v>
      </c>
      <c r="T253" t="s">
        <v>16579</v>
      </c>
      <c r="U253">
        <v>829</v>
      </c>
      <c r="V253">
        <v>4</v>
      </c>
    </row>
    <row r="254" spans="1:22" x14ac:dyDescent="0.35">
      <c r="A254" t="s">
        <v>260</v>
      </c>
      <c r="B254" t="s">
        <v>74</v>
      </c>
      <c r="C254" t="s">
        <v>73</v>
      </c>
      <c r="D254" t="b">
        <v>1</v>
      </c>
      <c r="E254" t="b">
        <v>0</v>
      </c>
      <c r="F254" t="s">
        <v>72</v>
      </c>
      <c r="G254" t="b">
        <v>1</v>
      </c>
      <c r="H254" t="s">
        <v>71</v>
      </c>
      <c r="I254" t="b">
        <v>0</v>
      </c>
      <c r="J254" t="s">
        <v>235</v>
      </c>
      <c r="K254" t="b">
        <v>1</v>
      </c>
      <c r="L254">
        <v>4</v>
      </c>
      <c r="M254" t="b">
        <v>1</v>
      </c>
      <c r="N254" t="b">
        <v>1</v>
      </c>
      <c r="O254" t="b">
        <v>0</v>
      </c>
      <c r="P254" t="s">
        <v>88</v>
      </c>
      <c r="Q254" t="s">
        <v>16977</v>
      </c>
      <c r="R254" t="s">
        <v>3270</v>
      </c>
      <c r="S254" t="s">
        <v>6</v>
      </c>
      <c r="T254" t="s">
        <v>16976</v>
      </c>
      <c r="U254">
        <v>828</v>
      </c>
      <c r="V254">
        <v>4</v>
      </c>
    </row>
    <row r="255" spans="1:22" x14ac:dyDescent="0.35">
      <c r="A255" t="s">
        <v>16975</v>
      </c>
      <c r="B255" t="s">
        <v>74</v>
      </c>
      <c r="C255" t="s">
        <v>236</v>
      </c>
      <c r="D255" t="b">
        <v>1</v>
      </c>
      <c r="E255" t="b">
        <v>0</v>
      </c>
      <c r="F255" t="s">
        <v>72</v>
      </c>
      <c r="G255" t="b">
        <v>1</v>
      </c>
      <c r="H255" t="s">
        <v>71</v>
      </c>
      <c r="I255" t="b">
        <v>1</v>
      </c>
      <c r="J255" t="s">
        <v>70</v>
      </c>
      <c r="K255" t="b">
        <v>1</v>
      </c>
      <c r="L255">
        <v>2</v>
      </c>
      <c r="M255" t="b">
        <v>1</v>
      </c>
      <c r="N255" t="b">
        <v>1</v>
      </c>
      <c r="O255" t="b">
        <v>1</v>
      </c>
      <c r="P255" t="s">
        <v>69</v>
      </c>
      <c r="Q255" t="s">
        <v>16974</v>
      </c>
      <c r="R255" t="s">
        <v>16973</v>
      </c>
      <c r="S255" t="s">
        <v>6</v>
      </c>
      <c r="T255" t="s">
        <v>16972</v>
      </c>
      <c r="U255">
        <v>827</v>
      </c>
      <c r="V255">
        <v>4</v>
      </c>
    </row>
    <row r="256" spans="1:22" x14ac:dyDescent="0.35">
      <c r="A256" t="s">
        <v>16971</v>
      </c>
      <c r="B256" t="s">
        <v>111</v>
      </c>
      <c r="C256" t="s">
        <v>82</v>
      </c>
      <c r="D256" t="b">
        <v>1</v>
      </c>
      <c r="E256" t="b">
        <v>1</v>
      </c>
      <c r="F256" t="s">
        <v>106</v>
      </c>
      <c r="G256" t="b">
        <v>1</v>
      </c>
      <c r="H256" t="s">
        <v>71</v>
      </c>
      <c r="I256" t="b">
        <v>0</v>
      </c>
      <c r="J256" t="s">
        <v>70</v>
      </c>
      <c r="K256" t="b">
        <v>1</v>
      </c>
      <c r="L256">
        <v>2</v>
      </c>
      <c r="M256" t="b">
        <v>1</v>
      </c>
      <c r="N256" t="b">
        <v>1</v>
      </c>
      <c r="O256" t="b">
        <v>1</v>
      </c>
      <c r="P256" t="s">
        <v>69</v>
      </c>
      <c r="Q256" t="s">
        <v>16970</v>
      </c>
      <c r="R256" t="s">
        <v>16969</v>
      </c>
      <c r="S256" t="s">
        <v>6</v>
      </c>
      <c r="T256" t="s">
        <v>16968</v>
      </c>
      <c r="U256">
        <v>827</v>
      </c>
      <c r="V256">
        <v>4</v>
      </c>
    </row>
    <row r="257" spans="1:22" x14ac:dyDescent="0.35">
      <c r="A257" t="s">
        <v>16967</v>
      </c>
      <c r="B257" t="s">
        <v>74</v>
      </c>
      <c r="C257" t="s">
        <v>236</v>
      </c>
      <c r="D257" t="b">
        <v>1</v>
      </c>
      <c r="E257" t="b">
        <v>0</v>
      </c>
      <c r="F257" t="s">
        <v>72</v>
      </c>
      <c r="G257" t="b">
        <v>1</v>
      </c>
      <c r="H257" t="s">
        <v>71</v>
      </c>
      <c r="I257" t="b">
        <v>1</v>
      </c>
      <c r="J257" t="s">
        <v>70</v>
      </c>
      <c r="K257" t="b">
        <v>1</v>
      </c>
      <c r="L257">
        <v>2</v>
      </c>
      <c r="M257" t="b">
        <v>1</v>
      </c>
      <c r="N257" t="b">
        <v>1</v>
      </c>
      <c r="O257" t="b">
        <v>1</v>
      </c>
      <c r="P257" t="s">
        <v>88</v>
      </c>
      <c r="Q257" t="s">
        <v>16966</v>
      </c>
      <c r="R257" t="s">
        <v>16965</v>
      </c>
      <c r="S257" t="s">
        <v>93</v>
      </c>
      <c r="T257" t="s">
        <v>16964</v>
      </c>
      <c r="U257">
        <v>827</v>
      </c>
      <c r="V257">
        <v>4</v>
      </c>
    </row>
    <row r="258" spans="1:22" x14ac:dyDescent="0.35">
      <c r="A258" t="s">
        <v>16963</v>
      </c>
      <c r="B258" t="s">
        <v>111</v>
      </c>
      <c r="C258" t="s">
        <v>82</v>
      </c>
      <c r="D258" t="b">
        <v>1</v>
      </c>
      <c r="E258" t="b">
        <v>1</v>
      </c>
      <c r="F258" t="s">
        <v>106</v>
      </c>
      <c r="G258" t="b">
        <v>1</v>
      </c>
      <c r="H258" t="s">
        <v>71</v>
      </c>
      <c r="I258" t="b">
        <v>0</v>
      </c>
      <c r="J258" t="s">
        <v>70</v>
      </c>
      <c r="K258" t="b">
        <v>1</v>
      </c>
      <c r="L258">
        <v>2</v>
      </c>
      <c r="M258" t="b">
        <v>0</v>
      </c>
      <c r="N258" t="b">
        <v>1</v>
      </c>
      <c r="O258" t="b">
        <v>1</v>
      </c>
      <c r="P258" t="s">
        <v>88</v>
      </c>
      <c r="Q258" t="s">
        <v>16962</v>
      </c>
      <c r="R258" t="s">
        <v>16961</v>
      </c>
      <c r="S258" t="s">
        <v>6</v>
      </c>
      <c r="T258" t="s">
        <v>16960</v>
      </c>
      <c r="U258">
        <v>826</v>
      </c>
      <c r="V258">
        <v>4</v>
      </c>
    </row>
    <row r="259" spans="1:22" x14ac:dyDescent="0.35">
      <c r="A259" t="s">
        <v>16959</v>
      </c>
      <c r="B259" t="s">
        <v>74</v>
      </c>
      <c r="C259" t="s">
        <v>556</v>
      </c>
      <c r="D259" t="b">
        <v>1</v>
      </c>
      <c r="E259" t="b">
        <v>0</v>
      </c>
      <c r="F259" t="s">
        <v>153</v>
      </c>
      <c r="G259" t="b">
        <v>0</v>
      </c>
      <c r="H259" t="s">
        <v>71</v>
      </c>
      <c r="I259" t="b">
        <v>1</v>
      </c>
      <c r="J259" t="s">
        <v>70</v>
      </c>
      <c r="K259" t="b">
        <v>1</v>
      </c>
      <c r="L259">
        <v>2</v>
      </c>
      <c r="M259" t="b">
        <v>1</v>
      </c>
      <c r="N259" t="b">
        <v>1</v>
      </c>
      <c r="O259" t="b">
        <v>1</v>
      </c>
      <c r="P259" t="s">
        <v>69</v>
      </c>
      <c r="Q259" t="s">
        <v>16958</v>
      </c>
      <c r="R259" t="s">
        <v>16957</v>
      </c>
      <c r="S259" t="s">
        <v>6</v>
      </c>
      <c r="T259" t="s">
        <v>16956</v>
      </c>
      <c r="U259">
        <v>825</v>
      </c>
      <c r="V259">
        <v>4</v>
      </c>
    </row>
    <row r="260" spans="1:22" x14ac:dyDescent="0.35">
      <c r="A260" t="s">
        <v>14683</v>
      </c>
      <c r="B260" t="s">
        <v>74</v>
      </c>
      <c r="C260" t="s">
        <v>138</v>
      </c>
      <c r="D260" t="b">
        <v>1</v>
      </c>
      <c r="E260" t="b">
        <v>0</v>
      </c>
      <c r="F260" t="s">
        <v>72</v>
      </c>
      <c r="G260" t="b">
        <v>1</v>
      </c>
      <c r="H260" t="s">
        <v>71</v>
      </c>
      <c r="I260" t="b">
        <v>0</v>
      </c>
      <c r="J260" t="s">
        <v>70</v>
      </c>
      <c r="K260" t="b">
        <v>1</v>
      </c>
      <c r="L260">
        <v>3</v>
      </c>
      <c r="M260" t="b">
        <v>1</v>
      </c>
      <c r="N260" t="b">
        <v>1</v>
      </c>
      <c r="O260" t="b">
        <v>1</v>
      </c>
      <c r="P260" t="s">
        <v>88</v>
      </c>
      <c r="Q260" t="s">
        <v>16955</v>
      </c>
      <c r="R260" t="s">
        <v>16954</v>
      </c>
      <c r="S260" t="s">
        <v>6</v>
      </c>
      <c r="T260" t="s">
        <v>16953</v>
      </c>
      <c r="U260">
        <v>824</v>
      </c>
      <c r="V260">
        <v>3.5</v>
      </c>
    </row>
    <row r="261" spans="1:22" x14ac:dyDescent="0.35">
      <c r="A261" t="s">
        <v>13608</v>
      </c>
      <c r="B261" t="s">
        <v>74</v>
      </c>
      <c r="C261" t="s">
        <v>82</v>
      </c>
      <c r="D261" t="b">
        <v>1</v>
      </c>
      <c r="E261" t="b">
        <v>1</v>
      </c>
      <c r="F261" t="s">
        <v>117</v>
      </c>
      <c r="G261" t="b">
        <v>1</v>
      </c>
      <c r="H261" t="s">
        <v>71</v>
      </c>
      <c r="I261" t="b">
        <v>1</v>
      </c>
      <c r="J261" t="s">
        <v>70</v>
      </c>
      <c r="K261" t="b">
        <v>1</v>
      </c>
      <c r="L261">
        <v>2</v>
      </c>
      <c r="M261" t="b">
        <v>0</v>
      </c>
      <c r="N261" t="b">
        <v>1</v>
      </c>
      <c r="O261" t="b">
        <v>1</v>
      </c>
      <c r="Q261" t="e">
        <f>-FLnsWAa4AGEW4NgE8Fqew</f>
        <v>#NAME?</v>
      </c>
      <c r="R261" t="s">
        <v>16952</v>
      </c>
      <c r="S261" t="s">
        <v>93</v>
      </c>
      <c r="T261" t="s">
        <v>16951</v>
      </c>
      <c r="U261">
        <v>823</v>
      </c>
      <c r="V261">
        <v>3.5</v>
      </c>
    </row>
    <row r="262" spans="1:22" x14ac:dyDescent="0.35">
      <c r="A262" t="s">
        <v>16950</v>
      </c>
      <c r="B262" t="s">
        <v>74</v>
      </c>
      <c r="C262" t="s">
        <v>82</v>
      </c>
      <c r="D262" t="b">
        <v>1</v>
      </c>
      <c r="E262" t="b">
        <v>1</v>
      </c>
      <c r="F262" t="s">
        <v>106</v>
      </c>
      <c r="G262" t="b">
        <v>1</v>
      </c>
      <c r="H262" t="s">
        <v>80</v>
      </c>
      <c r="I262" t="b">
        <v>1</v>
      </c>
      <c r="J262" t="s">
        <v>70</v>
      </c>
      <c r="K262" t="b">
        <v>1</v>
      </c>
      <c r="L262">
        <v>2</v>
      </c>
      <c r="M262" t="b">
        <v>0</v>
      </c>
      <c r="N262" t="b">
        <v>1</v>
      </c>
      <c r="O262" t="b">
        <v>1</v>
      </c>
      <c r="P262" t="s">
        <v>88</v>
      </c>
      <c r="Q262" t="s">
        <v>16949</v>
      </c>
      <c r="R262" t="s">
        <v>16948</v>
      </c>
      <c r="S262" t="s">
        <v>161</v>
      </c>
      <c r="T262" t="s">
        <v>7923</v>
      </c>
      <c r="U262">
        <v>823</v>
      </c>
      <c r="V262">
        <v>4</v>
      </c>
    </row>
    <row r="263" spans="1:22" x14ac:dyDescent="0.35">
      <c r="A263" t="s">
        <v>16947</v>
      </c>
      <c r="B263" t="s">
        <v>111</v>
      </c>
      <c r="C263" t="s">
        <v>82</v>
      </c>
      <c r="D263" t="b">
        <v>1</v>
      </c>
      <c r="E263" t="b">
        <v>1</v>
      </c>
      <c r="F263" t="s">
        <v>106</v>
      </c>
      <c r="G263" t="b">
        <v>0</v>
      </c>
      <c r="H263" t="s">
        <v>71</v>
      </c>
      <c r="I263" t="b">
        <v>0</v>
      </c>
      <c r="J263" t="s">
        <v>70</v>
      </c>
      <c r="K263" t="b">
        <v>1</v>
      </c>
      <c r="L263">
        <v>1</v>
      </c>
      <c r="M263" t="b">
        <v>0</v>
      </c>
      <c r="N263" t="b">
        <v>1</v>
      </c>
      <c r="O263" t="b">
        <v>1</v>
      </c>
      <c r="P263" t="s">
        <v>88</v>
      </c>
      <c r="Q263" t="s">
        <v>16946</v>
      </c>
      <c r="R263" t="s">
        <v>1255</v>
      </c>
      <c r="S263" t="s">
        <v>6</v>
      </c>
      <c r="T263" t="s">
        <v>16945</v>
      </c>
      <c r="U263">
        <v>822</v>
      </c>
      <c r="V263">
        <v>3.5</v>
      </c>
    </row>
    <row r="264" spans="1:22" x14ac:dyDescent="0.35">
      <c r="A264" t="s">
        <v>16944</v>
      </c>
      <c r="B264" t="s">
        <v>111</v>
      </c>
      <c r="C264" t="s">
        <v>2749</v>
      </c>
      <c r="D264" t="b">
        <v>1</v>
      </c>
      <c r="E264" t="b">
        <v>1</v>
      </c>
      <c r="F264" t="s">
        <v>305</v>
      </c>
      <c r="G264" t="b">
        <v>0</v>
      </c>
      <c r="H264" t="s">
        <v>71</v>
      </c>
      <c r="I264" t="b">
        <v>1</v>
      </c>
      <c r="J264" t="s">
        <v>70</v>
      </c>
      <c r="K264" t="b">
        <v>1</v>
      </c>
      <c r="L264">
        <v>2</v>
      </c>
      <c r="M264" t="b">
        <v>1</v>
      </c>
      <c r="N264" t="b">
        <v>1</v>
      </c>
      <c r="O264" t="b">
        <v>1</v>
      </c>
      <c r="P264" t="s">
        <v>69</v>
      </c>
      <c r="Q264" t="s">
        <v>16943</v>
      </c>
      <c r="R264" t="s">
        <v>16942</v>
      </c>
      <c r="S264" t="s">
        <v>6</v>
      </c>
      <c r="T264" t="s">
        <v>16941</v>
      </c>
      <c r="U264">
        <v>821</v>
      </c>
      <c r="V264">
        <v>4.5</v>
      </c>
    </row>
    <row r="265" spans="1:22" x14ac:dyDescent="0.35">
      <c r="A265" t="s">
        <v>16940</v>
      </c>
      <c r="B265" t="s">
        <v>74</v>
      </c>
      <c r="C265" t="s">
        <v>82</v>
      </c>
      <c r="D265" t="b">
        <v>1</v>
      </c>
      <c r="E265" t="b">
        <v>1</v>
      </c>
      <c r="F265" t="s">
        <v>72</v>
      </c>
      <c r="G265" t="b">
        <v>1</v>
      </c>
      <c r="H265" t="s">
        <v>71</v>
      </c>
      <c r="I265" t="b">
        <v>0</v>
      </c>
      <c r="J265" t="s">
        <v>70</v>
      </c>
      <c r="K265" t="b">
        <v>1</v>
      </c>
      <c r="L265">
        <v>3</v>
      </c>
      <c r="M265" t="b">
        <v>1</v>
      </c>
      <c r="N265" t="b">
        <v>1</v>
      </c>
      <c r="O265" t="b">
        <v>0</v>
      </c>
      <c r="P265" t="s">
        <v>69</v>
      </c>
      <c r="Q265" t="s">
        <v>16939</v>
      </c>
      <c r="R265" t="s">
        <v>16938</v>
      </c>
      <c r="S265" t="s">
        <v>6</v>
      </c>
      <c r="T265" t="s">
        <v>16937</v>
      </c>
      <c r="U265">
        <v>820</v>
      </c>
      <c r="V265">
        <v>3.5</v>
      </c>
    </row>
    <row r="266" spans="1:22" x14ac:dyDescent="0.35">
      <c r="A266" t="s">
        <v>16936</v>
      </c>
      <c r="B266" t="s">
        <v>111</v>
      </c>
      <c r="C266" t="s">
        <v>82</v>
      </c>
      <c r="D266" t="b">
        <v>1</v>
      </c>
      <c r="E266" t="b">
        <v>1</v>
      </c>
      <c r="F266" t="s">
        <v>106</v>
      </c>
      <c r="G266" t="b">
        <v>1</v>
      </c>
      <c r="H266" t="s">
        <v>71</v>
      </c>
      <c r="I266" t="b">
        <v>0</v>
      </c>
      <c r="J266" t="s">
        <v>70</v>
      </c>
      <c r="K266" t="b">
        <v>1</v>
      </c>
      <c r="L266">
        <v>2</v>
      </c>
      <c r="M266" t="b">
        <v>1</v>
      </c>
      <c r="N266" t="b">
        <v>1</v>
      </c>
      <c r="O266" t="b">
        <v>1</v>
      </c>
      <c r="P266" t="s">
        <v>69</v>
      </c>
      <c r="Q266" t="s">
        <v>16935</v>
      </c>
      <c r="R266" t="s">
        <v>16934</v>
      </c>
      <c r="S266" t="s">
        <v>85</v>
      </c>
      <c r="T266" t="s">
        <v>16933</v>
      </c>
      <c r="U266">
        <v>814</v>
      </c>
      <c r="V266">
        <v>4.5</v>
      </c>
    </row>
    <row r="267" spans="1:22" x14ac:dyDescent="0.35">
      <c r="A267" t="s">
        <v>16932</v>
      </c>
      <c r="B267" t="s">
        <v>111</v>
      </c>
      <c r="C267" t="s">
        <v>82</v>
      </c>
      <c r="D267" t="b">
        <v>1</v>
      </c>
      <c r="E267" t="b">
        <v>1</v>
      </c>
      <c r="F267" t="s">
        <v>474</v>
      </c>
      <c r="G267" t="b">
        <v>1</v>
      </c>
      <c r="H267" t="s">
        <v>71</v>
      </c>
      <c r="I267" t="b">
        <v>1</v>
      </c>
      <c r="J267" t="s">
        <v>70</v>
      </c>
      <c r="K267" t="b">
        <v>1</v>
      </c>
      <c r="L267">
        <v>2</v>
      </c>
      <c r="M267" t="b">
        <v>1</v>
      </c>
      <c r="N267" t="b">
        <v>1</v>
      </c>
      <c r="O267" t="b">
        <v>1</v>
      </c>
      <c r="P267" t="s">
        <v>69</v>
      </c>
      <c r="Q267" t="s">
        <v>16931</v>
      </c>
      <c r="R267" t="s">
        <v>16930</v>
      </c>
      <c r="S267" t="s">
        <v>6</v>
      </c>
      <c r="T267" t="s">
        <v>10997</v>
      </c>
      <c r="U267">
        <v>811</v>
      </c>
      <c r="V267">
        <v>4.5</v>
      </c>
    </row>
    <row r="268" spans="1:22" x14ac:dyDescent="0.35">
      <c r="A268" t="s">
        <v>16929</v>
      </c>
      <c r="B268" t="s">
        <v>111</v>
      </c>
      <c r="C268" t="s">
        <v>82</v>
      </c>
      <c r="D268" t="b">
        <v>1</v>
      </c>
      <c r="E268" t="b">
        <v>1</v>
      </c>
      <c r="F268" t="s">
        <v>81</v>
      </c>
      <c r="G268" t="b">
        <v>1</v>
      </c>
      <c r="H268" t="s">
        <v>71</v>
      </c>
      <c r="I268" t="b">
        <v>0</v>
      </c>
      <c r="J268" t="s">
        <v>70</v>
      </c>
      <c r="K268" t="b">
        <v>1</v>
      </c>
      <c r="L268">
        <v>2</v>
      </c>
      <c r="M268" t="b">
        <v>1</v>
      </c>
      <c r="N268" t="b">
        <v>1</v>
      </c>
      <c r="O268" t="b">
        <v>1</v>
      </c>
      <c r="P268" t="s">
        <v>88</v>
      </c>
      <c r="Q268" t="s">
        <v>16928</v>
      </c>
      <c r="R268" t="s">
        <v>1650</v>
      </c>
      <c r="S268" t="s">
        <v>6</v>
      </c>
      <c r="T268" t="s">
        <v>16927</v>
      </c>
      <c r="U268">
        <v>810</v>
      </c>
      <c r="V268">
        <v>4</v>
      </c>
    </row>
    <row r="269" spans="1:22" x14ac:dyDescent="0.35">
      <c r="A269" t="s">
        <v>16926</v>
      </c>
      <c r="D269" t="b">
        <v>1</v>
      </c>
      <c r="E269" t="b">
        <v>0</v>
      </c>
      <c r="L269">
        <v>2</v>
      </c>
      <c r="P269" t="s">
        <v>69</v>
      </c>
      <c r="Q269" t="s">
        <v>16925</v>
      </c>
      <c r="R269" t="s">
        <v>16924</v>
      </c>
      <c r="S269" t="s">
        <v>6</v>
      </c>
      <c r="T269" t="s">
        <v>16923</v>
      </c>
      <c r="U269">
        <v>810</v>
      </c>
      <c r="V269">
        <v>2.5</v>
      </c>
    </row>
    <row r="270" spans="1:22" x14ac:dyDescent="0.35">
      <c r="A270" t="s">
        <v>16922</v>
      </c>
      <c r="B270" t="s">
        <v>90</v>
      </c>
      <c r="D270" t="b">
        <v>0</v>
      </c>
      <c r="F270" t="s">
        <v>555</v>
      </c>
      <c r="L270">
        <v>1</v>
      </c>
      <c r="O270" t="b">
        <v>1</v>
      </c>
      <c r="Q270" t="s">
        <v>16921</v>
      </c>
      <c r="R270" t="s">
        <v>16920</v>
      </c>
      <c r="S270" t="s">
        <v>120</v>
      </c>
      <c r="T270" t="s">
        <v>16919</v>
      </c>
      <c r="U270">
        <v>806</v>
      </c>
      <c r="V270">
        <v>3.5</v>
      </c>
    </row>
    <row r="271" spans="1:22" x14ac:dyDescent="0.35">
      <c r="A271" t="s">
        <v>16918</v>
      </c>
      <c r="B271" t="s">
        <v>74</v>
      </c>
      <c r="C271" t="s">
        <v>82</v>
      </c>
      <c r="D271" t="b">
        <v>1</v>
      </c>
      <c r="E271" t="b">
        <v>1</v>
      </c>
      <c r="F271" t="s">
        <v>474</v>
      </c>
      <c r="G271" t="b">
        <v>1</v>
      </c>
      <c r="H271" t="s">
        <v>71</v>
      </c>
      <c r="I271" t="b">
        <v>1</v>
      </c>
      <c r="J271" t="s">
        <v>70</v>
      </c>
      <c r="K271" t="b">
        <v>1</v>
      </c>
      <c r="L271">
        <v>2</v>
      </c>
      <c r="M271" t="b">
        <v>0</v>
      </c>
      <c r="N271" t="b">
        <v>1</v>
      </c>
      <c r="O271" t="b">
        <v>1</v>
      </c>
      <c r="P271" t="s">
        <v>69</v>
      </c>
      <c r="Q271" t="s">
        <v>16917</v>
      </c>
      <c r="R271" t="s">
        <v>16916</v>
      </c>
      <c r="S271" t="s">
        <v>93</v>
      </c>
      <c r="T271" t="s">
        <v>16915</v>
      </c>
      <c r="U271">
        <v>802</v>
      </c>
      <c r="V271">
        <v>4</v>
      </c>
    </row>
    <row r="272" spans="1:22" x14ac:dyDescent="0.35">
      <c r="A272" t="s">
        <v>16914</v>
      </c>
      <c r="B272" t="s">
        <v>74</v>
      </c>
      <c r="C272" t="s">
        <v>2050</v>
      </c>
      <c r="D272" t="b">
        <v>0</v>
      </c>
      <c r="E272" t="b">
        <v>0</v>
      </c>
      <c r="F272" t="s">
        <v>106</v>
      </c>
      <c r="G272" t="b">
        <v>1</v>
      </c>
      <c r="H272" t="s">
        <v>71</v>
      </c>
      <c r="I272" t="b">
        <v>1</v>
      </c>
      <c r="J272" t="s">
        <v>70</v>
      </c>
      <c r="K272" t="b">
        <v>1</v>
      </c>
      <c r="L272">
        <v>2</v>
      </c>
      <c r="M272" t="b">
        <v>0</v>
      </c>
      <c r="N272" t="b">
        <v>1</v>
      </c>
      <c r="O272" t="b">
        <v>0</v>
      </c>
      <c r="P272" t="s">
        <v>88</v>
      </c>
      <c r="Q272" t="s">
        <v>16913</v>
      </c>
      <c r="R272" t="s">
        <v>16912</v>
      </c>
      <c r="S272" t="s">
        <v>6</v>
      </c>
      <c r="T272" t="s">
        <v>16911</v>
      </c>
      <c r="U272">
        <v>802</v>
      </c>
      <c r="V272">
        <v>3</v>
      </c>
    </row>
    <row r="273" spans="1:22" x14ac:dyDescent="0.35">
      <c r="A273" t="s">
        <v>12853</v>
      </c>
      <c r="B273" t="s">
        <v>74</v>
      </c>
      <c r="C273" t="s">
        <v>82</v>
      </c>
      <c r="D273" t="b">
        <v>1</v>
      </c>
      <c r="E273" t="b">
        <v>0</v>
      </c>
      <c r="F273" t="s">
        <v>72</v>
      </c>
      <c r="G273" t="b">
        <v>1</v>
      </c>
      <c r="H273" t="s">
        <v>554</v>
      </c>
      <c r="I273" t="b">
        <v>0</v>
      </c>
      <c r="J273" t="s">
        <v>70</v>
      </c>
      <c r="K273" t="b">
        <v>1</v>
      </c>
      <c r="L273">
        <v>2</v>
      </c>
      <c r="M273" t="b">
        <v>1</v>
      </c>
      <c r="N273" t="b">
        <v>1</v>
      </c>
      <c r="O273" t="b">
        <v>1</v>
      </c>
      <c r="P273" t="s">
        <v>88</v>
      </c>
      <c r="Q273" t="s">
        <v>16910</v>
      </c>
      <c r="R273" t="s">
        <v>16909</v>
      </c>
      <c r="S273" t="s">
        <v>6</v>
      </c>
      <c r="T273" t="s">
        <v>2588</v>
      </c>
      <c r="U273">
        <v>802</v>
      </c>
      <c r="V273">
        <v>3.5</v>
      </c>
    </row>
    <row r="274" spans="1:22" x14ac:dyDescent="0.35">
      <c r="A274" t="s">
        <v>16908</v>
      </c>
      <c r="B274" t="s">
        <v>90</v>
      </c>
      <c r="C274" t="s">
        <v>82</v>
      </c>
      <c r="D274" t="b">
        <v>1</v>
      </c>
      <c r="E274" t="b">
        <v>1</v>
      </c>
      <c r="F274" t="s">
        <v>474</v>
      </c>
      <c r="G274" t="b">
        <v>0</v>
      </c>
      <c r="H274" t="s">
        <v>71</v>
      </c>
      <c r="I274" t="b">
        <v>0</v>
      </c>
      <c r="J274" t="s">
        <v>70</v>
      </c>
      <c r="K274" t="b">
        <v>1</v>
      </c>
      <c r="L274">
        <v>2</v>
      </c>
      <c r="M274" t="b">
        <v>0</v>
      </c>
      <c r="N274" t="b">
        <v>1</v>
      </c>
      <c r="O274" t="b">
        <v>1</v>
      </c>
      <c r="P274" t="s">
        <v>88</v>
      </c>
      <c r="Q274" t="s">
        <v>16907</v>
      </c>
      <c r="R274" t="s">
        <v>16906</v>
      </c>
      <c r="S274" t="s">
        <v>6</v>
      </c>
      <c r="T274" t="s">
        <v>16905</v>
      </c>
      <c r="U274">
        <v>795</v>
      </c>
      <c r="V274">
        <v>4</v>
      </c>
    </row>
    <row r="275" spans="1:22" x14ac:dyDescent="0.35">
      <c r="A275" t="s">
        <v>16904</v>
      </c>
      <c r="B275" t="s">
        <v>111</v>
      </c>
      <c r="C275" t="s">
        <v>82</v>
      </c>
      <c r="D275" t="b">
        <v>1</v>
      </c>
      <c r="E275" t="b">
        <v>1</v>
      </c>
      <c r="F275" t="s">
        <v>72</v>
      </c>
      <c r="G275" t="b">
        <v>1</v>
      </c>
      <c r="H275" t="s">
        <v>71</v>
      </c>
      <c r="I275" t="b">
        <v>0</v>
      </c>
      <c r="J275" t="s">
        <v>70</v>
      </c>
      <c r="K275" t="b">
        <v>1</v>
      </c>
      <c r="L275">
        <v>2</v>
      </c>
      <c r="M275" t="b">
        <v>1</v>
      </c>
      <c r="N275" t="b">
        <v>1</v>
      </c>
      <c r="O275" t="b">
        <v>1</v>
      </c>
      <c r="P275" t="s">
        <v>88</v>
      </c>
      <c r="Q275" t="s">
        <v>16903</v>
      </c>
      <c r="R275" t="s">
        <v>624</v>
      </c>
      <c r="S275" t="s">
        <v>189</v>
      </c>
      <c r="T275" t="s">
        <v>16902</v>
      </c>
      <c r="U275">
        <v>794</v>
      </c>
      <c r="V275">
        <v>4.5</v>
      </c>
    </row>
    <row r="276" spans="1:22" x14ac:dyDescent="0.35">
      <c r="A276" t="s">
        <v>16901</v>
      </c>
      <c r="B276" t="s">
        <v>111</v>
      </c>
      <c r="C276" t="s">
        <v>73</v>
      </c>
      <c r="D276" t="b">
        <v>1</v>
      </c>
      <c r="E276" t="b">
        <v>0</v>
      </c>
      <c r="F276" t="s">
        <v>720</v>
      </c>
      <c r="G276" t="b">
        <v>0</v>
      </c>
      <c r="H276" t="s">
        <v>71</v>
      </c>
      <c r="I276" t="b">
        <v>1</v>
      </c>
      <c r="J276" t="s">
        <v>70</v>
      </c>
      <c r="K276" t="b">
        <v>1</v>
      </c>
      <c r="L276">
        <v>2</v>
      </c>
      <c r="M276" t="b">
        <v>1</v>
      </c>
      <c r="N276" t="b">
        <v>1</v>
      </c>
      <c r="O276" t="b">
        <v>1</v>
      </c>
      <c r="P276" t="s">
        <v>69</v>
      </c>
      <c r="Q276" t="s">
        <v>16900</v>
      </c>
      <c r="R276" t="s">
        <v>16899</v>
      </c>
      <c r="S276" t="s">
        <v>275</v>
      </c>
      <c r="T276" t="s">
        <v>16898</v>
      </c>
      <c r="U276">
        <v>793</v>
      </c>
      <c r="V276">
        <v>4.5</v>
      </c>
    </row>
    <row r="277" spans="1:22" x14ac:dyDescent="0.35">
      <c r="A277" t="s">
        <v>16149</v>
      </c>
      <c r="B277" t="s">
        <v>74</v>
      </c>
      <c r="C277" t="s">
        <v>82</v>
      </c>
      <c r="D277" t="b">
        <v>1</v>
      </c>
      <c r="E277" t="b">
        <v>1</v>
      </c>
      <c r="F277" t="s">
        <v>106</v>
      </c>
      <c r="G277" t="b">
        <v>1</v>
      </c>
      <c r="H277" t="s">
        <v>71</v>
      </c>
      <c r="I277" t="b">
        <v>1</v>
      </c>
      <c r="J277" t="s">
        <v>70</v>
      </c>
      <c r="K277" t="b">
        <v>1</v>
      </c>
      <c r="L277">
        <v>2</v>
      </c>
      <c r="M277" t="b">
        <v>1</v>
      </c>
      <c r="N277" t="b">
        <v>1</v>
      </c>
      <c r="O277" t="b">
        <v>1</v>
      </c>
      <c r="P277" t="s">
        <v>88</v>
      </c>
      <c r="Q277" t="s">
        <v>16897</v>
      </c>
      <c r="R277" t="s">
        <v>407</v>
      </c>
      <c r="S277" t="s">
        <v>6</v>
      </c>
      <c r="T277" t="s">
        <v>16896</v>
      </c>
      <c r="U277">
        <v>786</v>
      </c>
      <c r="V277">
        <v>4</v>
      </c>
    </row>
    <row r="278" spans="1:22" x14ac:dyDescent="0.35">
      <c r="A278" t="s">
        <v>16895</v>
      </c>
      <c r="B278" t="s">
        <v>74</v>
      </c>
      <c r="C278" t="s">
        <v>82</v>
      </c>
      <c r="D278" t="b">
        <v>1</v>
      </c>
      <c r="E278" t="b">
        <v>1</v>
      </c>
      <c r="F278" t="s">
        <v>305</v>
      </c>
      <c r="G278" t="b">
        <v>1</v>
      </c>
      <c r="H278" t="s">
        <v>71</v>
      </c>
      <c r="I278" t="b">
        <v>1</v>
      </c>
      <c r="J278" t="s">
        <v>70</v>
      </c>
      <c r="K278" t="b">
        <v>1</v>
      </c>
      <c r="L278">
        <v>2</v>
      </c>
      <c r="M278" t="b">
        <v>1</v>
      </c>
      <c r="N278" t="b">
        <v>1</v>
      </c>
      <c r="O278" t="b">
        <v>1</v>
      </c>
      <c r="P278" t="s">
        <v>69</v>
      </c>
      <c r="Q278" t="s">
        <v>16894</v>
      </c>
      <c r="R278" t="s">
        <v>16893</v>
      </c>
      <c r="S278" t="s">
        <v>6</v>
      </c>
      <c r="T278" t="s">
        <v>10247</v>
      </c>
      <c r="U278">
        <v>786</v>
      </c>
      <c r="V278">
        <v>4</v>
      </c>
    </row>
    <row r="279" spans="1:22" x14ac:dyDescent="0.35">
      <c r="A279" t="s">
        <v>16892</v>
      </c>
      <c r="B279" t="s">
        <v>74</v>
      </c>
      <c r="C279" t="s">
        <v>82</v>
      </c>
      <c r="D279" t="b">
        <v>1</v>
      </c>
      <c r="E279" t="b">
        <v>1</v>
      </c>
      <c r="F279" t="s">
        <v>106</v>
      </c>
      <c r="G279" t="b">
        <v>1</v>
      </c>
      <c r="H279" t="s">
        <v>71</v>
      </c>
      <c r="I279" t="b">
        <v>1</v>
      </c>
      <c r="J279" t="s">
        <v>70</v>
      </c>
      <c r="K279" t="b">
        <v>1</v>
      </c>
      <c r="L279">
        <v>2</v>
      </c>
      <c r="M279" t="b">
        <v>1</v>
      </c>
      <c r="N279" t="b">
        <v>1</v>
      </c>
      <c r="O279" t="b">
        <v>1</v>
      </c>
      <c r="P279" t="s">
        <v>88</v>
      </c>
      <c r="Q279" t="s">
        <v>16891</v>
      </c>
      <c r="R279" t="s">
        <v>16890</v>
      </c>
      <c r="S279" t="s">
        <v>189</v>
      </c>
      <c r="T279" t="s">
        <v>15465</v>
      </c>
      <c r="U279">
        <v>785</v>
      </c>
      <c r="V279">
        <v>4</v>
      </c>
    </row>
    <row r="280" spans="1:22" x14ac:dyDescent="0.35">
      <c r="A280" t="s">
        <v>16889</v>
      </c>
      <c r="B280" t="s">
        <v>74</v>
      </c>
      <c r="C280" t="s">
        <v>82</v>
      </c>
      <c r="D280" t="b">
        <v>1</v>
      </c>
      <c r="E280" t="b">
        <v>1</v>
      </c>
      <c r="F280" t="s">
        <v>106</v>
      </c>
      <c r="G280" t="b">
        <v>1</v>
      </c>
      <c r="H280" t="s">
        <v>71</v>
      </c>
      <c r="I280" t="b">
        <v>0</v>
      </c>
      <c r="J280" t="s">
        <v>70</v>
      </c>
      <c r="K280" t="b">
        <v>1</v>
      </c>
      <c r="L280">
        <v>2</v>
      </c>
      <c r="M280" t="b">
        <v>1</v>
      </c>
      <c r="N280" t="b">
        <v>1</v>
      </c>
      <c r="O280" t="b">
        <v>1</v>
      </c>
      <c r="P280" t="s">
        <v>88</v>
      </c>
      <c r="Q280" t="s">
        <v>16888</v>
      </c>
      <c r="R280" t="s">
        <v>16887</v>
      </c>
      <c r="S280" t="s">
        <v>189</v>
      </c>
      <c r="T280" t="s">
        <v>13776</v>
      </c>
      <c r="U280">
        <v>783</v>
      </c>
      <c r="V280">
        <v>3.5</v>
      </c>
    </row>
    <row r="281" spans="1:22" x14ac:dyDescent="0.35">
      <c r="A281" t="s">
        <v>16886</v>
      </c>
      <c r="B281" t="s">
        <v>90</v>
      </c>
      <c r="C281" t="s">
        <v>82</v>
      </c>
      <c r="D281" t="b">
        <v>1</v>
      </c>
      <c r="E281" t="b">
        <v>1</v>
      </c>
      <c r="F281" t="s">
        <v>106</v>
      </c>
      <c r="G281" t="b">
        <v>0</v>
      </c>
      <c r="H281" t="s">
        <v>71</v>
      </c>
      <c r="I281" t="b">
        <v>1</v>
      </c>
      <c r="J281" t="s">
        <v>70</v>
      </c>
      <c r="K281" t="b">
        <v>1</v>
      </c>
      <c r="L281">
        <v>1</v>
      </c>
      <c r="M281" t="b">
        <v>0</v>
      </c>
      <c r="N281" t="b">
        <v>0</v>
      </c>
      <c r="O281" t="b">
        <v>1</v>
      </c>
      <c r="P281" t="s">
        <v>88</v>
      </c>
      <c r="Q281" t="s">
        <v>16885</v>
      </c>
      <c r="R281" t="s">
        <v>4209</v>
      </c>
      <c r="S281" t="s">
        <v>161</v>
      </c>
      <c r="T281" t="s">
        <v>6773</v>
      </c>
      <c r="U281">
        <v>780</v>
      </c>
      <c r="V281">
        <v>4.5</v>
      </c>
    </row>
    <row r="282" spans="1:22" x14ac:dyDescent="0.35">
      <c r="A282" t="s">
        <v>16884</v>
      </c>
      <c r="B282" t="s">
        <v>74</v>
      </c>
      <c r="C282" t="s">
        <v>360</v>
      </c>
      <c r="D282" t="b">
        <v>1</v>
      </c>
      <c r="E282" t="b">
        <v>1</v>
      </c>
      <c r="F282" t="s">
        <v>474</v>
      </c>
      <c r="G282" t="b">
        <v>1</v>
      </c>
      <c r="H282" t="s">
        <v>71</v>
      </c>
      <c r="I282" t="b">
        <v>1</v>
      </c>
      <c r="J282" t="s">
        <v>70</v>
      </c>
      <c r="K282" t="b">
        <v>1</v>
      </c>
      <c r="L282">
        <v>2</v>
      </c>
      <c r="M282" t="b">
        <v>1</v>
      </c>
      <c r="N282" t="b">
        <v>1</v>
      </c>
      <c r="O282" t="b">
        <v>1</v>
      </c>
      <c r="P282" t="s">
        <v>69</v>
      </c>
      <c r="Q282" t="s">
        <v>16883</v>
      </c>
      <c r="R282" t="s">
        <v>16882</v>
      </c>
      <c r="S282" t="s">
        <v>85</v>
      </c>
      <c r="T282" t="s">
        <v>16881</v>
      </c>
      <c r="U282">
        <v>780</v>
      </c>
      <c r="V282">
        <v>4</v>
      </c>
    </row>
    <row r="283" spans="1:22" x14ac:dyDescent="0.35">
      <c r="A283" t="s">
        <v>16880</v>
      </c>
      <c r="B283" t="s">
        <v>74</v>
      </c>
      <c r="C283" t="s">
        <v>236</v>
      </c>
      <c r="D283" t="b">
        <v>1</v>
      </c>
      <c r="E283" t="b">
        <v>0</v>
      </c>
      <c r="F283" t="s">
        <v>72</v>
      </c>
      <c r="G283" t="b">
        <v>1</v>
      </c>
      <c r="H283" t="s">
        <v>100</v>
      </c>
      <c r="I283" t="b">
        <v>1</v>
      </c>
      <c r="J283" t="s">
        <v>235</v>
      </c>
      <c r="K283" t="b">
        <v>1</v>
      </c>
      <c r="L283">
        <v>3</v>
      </c>
      <c r="M283" t="b">
        <v>1</v>
      </c>
      <c r="N283" t="b">
        <v>1</v>
      </c>
      <c r="O283" t="b">
        <v>1</v>
      </c>
      <c r="P283" t="s">
        <v>69</v>
      </c>
      <c r="Q283" t="s">
        <v>16879</v>
      </c>
      <c r="R283" t="s">
        <v>1816</v>
      </c>
      <c r="S283" t="s">
        <v>6</v>
      </c>
      <c r="T283" t="s">
        <v>16878</v>
      </c>
      <c r="U283">
        <v>780</v>
      </c>
      <c r="V283">
        <v>4</v>
      </c>
    </row>
    <row r="284" spans="1:22" x14ac:dyDescent="0.35">
      <c r="A284" t="s">
        <v>16877</v>
      </c>
      <c r="B284" t="s">
        <v>111</v>
      </c>
      <c r="C284" t="s">
        <v>123</v>
      </c>
      <c r="D284" t="b">
        <v>1</v>
      </c>
      <c r="E284" t="b">
        <v>1</v>
      </c>
      <c r="F284" t="s">
        <v>106</v>
      </c>
      <c r="G284" t="b">
        <v>0</v>
      </c>
      <c r="H284" t="s">
        <v>80</v>
      </c>
      <c r="I284" t="b">
        <v>0</v>
      </c>
      <c r="J284" t="s">
        <v>70</v>
      </c>
      <c r="K284" t="b">
        <v>1</v>
      </c>
      <c r="L284">
        <v>2</v>
      </c>
      <c r="M284" t="b">
        <v>1</v>
      </c>
      <c r="N284" t="b">
        <v>1</v>
      </c>
      <c r="O284" t="b">
        <v>1</v>
      </c>
      <c r="P284" t="s">
        <v>88</v>
      </c>
      <c r="Q284" t="e">
        <f>-av1lZI1JDY_RZN2eTMnWg</f>
        <v>#NAME?</v>
      </c>
      <c r="R284" t="s">
        <v>389</v>
      </c>
      <c r="S284" t="s">
        <v>120</v>
      </c>
      <c r="T284" t="s">
        <v>16876</v>
      </c>
      <c r="U284">
        <v>778</v>
      </c>
      <c r="V284">
        <v>3.5</v>
      </c>
    </row>
    <row r="285" spans="1:22" x14ac:dyDescent="0.35">
      <c r="A285" t="s">
        <v>4453</v>
      </c>
      <c r="B285" t="s">
        <v>74</v>
      </c>
      <c r="C285" t="s">
        <v>82</v>
      </c>
      <c r="D285" t="b">
        <v>1</v>
      </c>
      <c r="E285" t="b">
        <v>1</v>
      </c>
      <c r="F285" t="s">
        <v>474</v>
      </c>
      <c r="G285" t="b">
        <v>0</v>
      </c>
      <c r="H285" t="s">
        <v>71</v>
      </c>
      <c r="I285" t="b">
        <v>0</v>
      </c>
      <c r="J285" t="s">
        <v>70</v>
      </c>
      <c r="K285" t="b">
        <v>1</v>
      </c>
      <c r="L285">
        <v>2</v>
      </c>
      <c r="M285" t="b">
        <v>0</v>
      </c>
      <c r="N285" t="b">
        <v>1</v>
      </c>
      <c r="O285" t="b">
        <v>0</v>
      </c>
      <c r="P285" t="s">
        <v>69</v>
      </c>
      <c r="Q285" t="s">
        <v>16875</v>
      </c>
      <c r="R285" t="s">
        <v>16874</v>
      </c>
      <c r="S285" t="s">
        <v>6</v>
      </c>
      <c r="T285" t="s">
        <v>16873</v>
      </c>
      <c r="U285">
        <v>776</v>
      </c>
      <c r="V285">
        <v>3.5</v>
      </c>
    </row>
    <row r="286" spans="1:22" x14ac:dyDescent="0.35">
      <c r="A286" t="s">
        <v>8635</v>
      </c>
      <c r="B286" t="s">
        <v>74</v>
      </c>
      <c r="C286" t="s">
        <v>236</v>
      </c>
      <c r="D286" t="b">
        <v>1</v>
      </c>
      <c r="E286" t="b">
        <v>1</v>
      </c>
      <c r="F286" t="s">
        <v>72</v>
      </c>
      <c r="G286" t="b">
        <v>1</v>
      </c>
      <c r="H286" t="s">
        <v>71</v>
      </c>
      <c r="I286" t="b">
        <v>1</v>
      </c>
      <c r="J286" t="s">
        <v>70</v>
      </c>
      <c r="K286" t="b">
        <v>1</v>
      </c>
      <c r="L286">
        <v>2</v>
      </c>
      <c r="M286" t="b">
        <v>1</v>
      </c>
      <c r="N286" t="b">
        <v>1</v>
      </c>
      <c r="O286" t="b">
        <v>1</v>
      </c>
      <c r="P286" t="s">
        <v>88</v>
      </c>
      <c r="Q286" t="s">
        <v>16872</v>
      </c>
      <c r="R286" t="s">
        <v>126</v>
      </c>
      <c r="S286" t="s">
        <v>85</v>
      </c>
      <c r="T286" t="s">
        <v>16871</v>
      </c>
      <c r="U286">
        <v>772</v>
      </c>
      <c r="V286">
        <v>4</v>
      </c>
    </row>
    <row r="287" spans="1:22" x14ac:dyDescent="0.35">
      <c r="A287" t="s">
        <v>5671</v>
      </c>
      <c r="B287" t="s">
        <v>74</v>
      </c>
      <c r="C287" t="s">
        <v>82</v>
      </c>
      <c r="D287" t="b">
        <v>1</v>
      </c>
      <c r="E287" t="b">
        <v>1</v>
      </c>
      <c r="F287" t="s">
        <v>5815</v>
      </c>
      <c r="G287" t="b">
        <v>1</v>
      </c>
      <c r="H287" t="s">
        <v>71</v>
      </c>
      <c r="I287" t="b">
        <v>0</v>
      </c>
      <c r="J287" t="s">
        <v>70</v>
      </c>
      <c r="K287" t="b">
        <v>1</v>
      </c>
      <c r="L287">
        <v>2</v>
      </c>
      <c r="M287" t="b">
        <v>0</v>
      </c>
      <c r="N287" t="b">
        <v>1</v>
      </c>
      <c r="O287" t="b">
        <v>1</v>
      </c>
      <c r="P287" t="s">
        <v>69</v>
      </c>
      <c r="Q287" t="s">
        <v>16870</v>
      </c>
      <c r="R287" t="s">
        <v>16869</v>
      </c>
      <c r="S287" t="s">
        <v>6</v>
      </c>
      <c r="T287" t="s">
        <v>16868</v>
      </c>
      <c r="U287">
        <v>771</v>
      </c>
      <c r="V287">
        <v>3.5</v>
      </c>
    </row>
    <row r="288" spans="1:22" x14ac:dyDescent="0.35">
      <c r="A288" t="s">
        <v>16867</v>
      </c>
      <c r="B288" t="s">
        <v>74</v>
      </c>
      <c r="C288" t="s">
        <v>82</v>
      </c>
      <c r="D288" t="b">
        <v>1</v>
      </c>
      <c r="E288" t="b">
        <v>1</v>
      </c>
      <c r="F288" t="s">
        <v>81</v>
      </c>
      <c r="G288" t="b">
        <v>0</v>
      </c>
      <c r="H288" t="s">
        <v>71</v>
      </c>
      <c r="I288" t="b">
        <v>1</v>
      </c>
      <c r="J288" t="s">
        <v>70</v>
      </c>
      <c r="K288" t="b">
        <v>1</v>
      </c>
      <c r="L288">
        <v>2</v>
      </c>
      <c r="M288" t="b">
        <v>1</v>
      </c>
      <c r="N288" t="b">
        <v>1</v>
      </c>
      <c r="O288" t="b">
        <v>1</v>
      </c>
      <c r="P288" t="s">
        <v>88</v>
      </c>
      <c r="Q288" t="s">
        <v>16866</v>
      </c>
      <c r="R288" t="s">
        <v>16865</v>
      </c>
      <c r="S288" t="s">
        <v>6</v>
      </c>
      <c r="T288" t="s">
        <v>16864</v>
      </c>
      <c r="U288">
        <v>771</v>
      </c>
      <c r="V288">
        <v>4</v>
      </c>
    </row>
    <row r="289" spans="1:22" x14ac:dyDescent="0.35">
      <c r="A289" t="s">
        <v>16863</v>
      </c>
      <c r="B289" t="s">
        <v>74</v>
      </c>
      <c r="C289" t="s">
        <v>360</v>
      </c>
      <c r="D289" t="b">
        <v>1</v>
      </c>
      <c r="E289" t="b">
        <v>1</v>
      </c>
      <c r="F289" t="s">
        <v>106</v>
      </c>
      <c r="G289" t="b">
        <v>1</v>
      </c>
      <c r="H289" t="s">
        <v>71</v>
      </c>
      <c r="I289" t="b">
        <v>1</v>
      </c>
      <c r="J289" t="s">
        <v>70</v>
      </c>
      <c r="K289" t="b">
        <v>1</v>
      </c>
      <c r="L289">
        <v>2</v>
      </c>
      <c r="M289" t="b">
        <v>0</v>
      </c>
      <c r="N289" t="b">
        <v>1</v>
      </c>
      <c r="O289" t="b">
        <v>1</v>
      </c>
      <c r="P289" t="s">
        <v>88</v>
      </c>
      <c r="Q289" t="s">
        <v>16862</v>
      </c>
      <c r="R289" t="s">
        <v>16861</v>
      </c>
      <c r="S289" t="s">
        <v>2179</v>
      </c>
      <c r="T289" t="s">
        <v>2347</v>
      </c>
      <c r="U289">
        <v>769</v>
      </c>
      <c r="V289">
        <v>4</v>
      </c>
    </row>
    <row r="290" spans="1:22" x14ac:dyDescent="0.35">
      <c r="A290" t="s">
        <v>16860</v>
      </c>
      <c r="B290" t="s">
        <v>90</v>
      </c>
      <c r="C290" t="s">
        <v>82</v>
      </c>
      <c r="D290" t="b">
        <v>1</v>
      </c>
      <c r="E290" t="b">
        <v>1</v>
      </c>
      <c r="F290" t="s">
        <v>106</v>
      </c>
      <c r="G290" t="b">
        <v>0</v>
      </c>
      <c r="H290" t="s">
        <v>71</v>
      </c>
      <c r="I290" t="b">
        <v>0</v>
      </c>
      <c r="J290" t="s">
        <v>70</v>
      </c>
      <c r="K290" t="b">
        <v>1</v>
      </c>
      <c r="L290">
        <v>1</v>
      </c>
      <c r="M290" t="b">
        <v>0</v>
      </c>
      <c r="N290" t="b">
        <v>1</v>
      </c>
      <c r="O290" t="b">
        <v>1</v>
      </c>
      <c r="P290" t="s">
        <v>88</v>
      </c>
      <c r="Q290" t="s">
        <v>16859</v>
      </c>
      <c r="R290" t="s">
        <v>16858</v>
      </c>
      <c r="S290" t="s">
        <v>6</v>
      </c>
      <c r="T290" t="s">
        <v>16857</v>
      </c>
      <c r="U290">
        <v>768</v>
      </c>
      <c r="V290">
        <v>4</v>
      </c>
    </row>
    <row r="291" spans="1:22" x14ac:dyDescent="0.35">
      <c r="A291" t="s">
        <v>16856</v>
      </c>
      <c r="B291" t="s">
        <v>74</v>
      </c>
      <c r="C291" t="s">
        <v>82</v>
      </c>
      <c r="D291" t="b">
        <v>1</v>
      </c>
      <c r="E291" t="b">
        <v>1</v>
      </c>
      <c r="F291" t="s">
        <v>106</v>
      </c>
      <c r="G291" t="b">
        <v>1</v>
      </c>
      <c r="H291" t="s">
        <v>71</v>
      </c>
      <c r="I291" t="b">
        <v>1</v>
      </c>
      <c r="J291" t="s">
        <v>70</v>
      </c>
      <c r="K291" t="b">
        <v>1</v>
      </c>
      <c r="L291">
        <v>2</v>
      </c>
      <c r="M291" t="b">
        <v>0</v>
      </c>
      <c r="N291" t="b">
        <v>0</v>
      </c>
      <c r="O291" t="b">
        <v>1</v>
      </c>
      <c r="P291" t="s">
        <v>69</v>
      </c>
      <c r="Q291" t="s">
        <v>16855</v>
      </c>
      <c r="R291" t="s">
        <v>1770</v>
      </c>
      <c r="S291" t="s">
        <v>93</v>
      </c>
      <c r="T291" t="s">
        <v>11377</v>
      </c>
      <c r="U291">
        <v>767</v>
      </c>
      <c r="V291">
        <v>4</v>
      </c>
    </row>
    <row r="292" spans="1:22" x14ac:dyDescent="0.35">
      <c r="A292" t="s">
        <v>16854</v>
      </c>
      <c r="B292" t="s">
        <v>74</v>
      </c>
      <c r="C292" t="s">
        <v>73</v>
      </c>
      <c r="D292" t="b">
        <v>1</v>
      </c>
      <c r="E292" t="b">
        <v>0</v>
      </c>
      <c r="F292" t="s">
        <v>72</v>
      </c>
      <c r="G292" t="b">
        <v>0</v>
      </c>
      <c r="H292" t="s">
        <v>71</v>
      </c>
      <c r="I292" t="b">
        <v>1</v>
      </c>
      <c r="J292" t="s">
        <v>70</v>
      </c>
      <c r="K292" t="b">
        <v>1</v>
      </c>
      <c r="L292">
        <v>2</v>
      </c>
      <c r="M292" t="b">
        <v>0</v>
      </c>
      <c r="N292" t="b">
        <v>1</v>
      </c>
      <c r="O292" t="b">
        <v>1</v>
      </c>
      <c r="P292" t="s">
        <v>88</v>
      </c>
      <c r="Q292" t="s">
        <v>16853</v>
      </c>
      <c r="R292" t="s">
        <v>16852</v>
      </c>
      <c r="S292" t="s">
        <v>77</v>
      </c>
      <c r="T292" t="s">
        <v>16851</v>
      </c>
      <c r="U292">
        <v>764</v>
      </c>
      <c r="V292">
        <v>4</v>
      </c>
    </row>
    <row r="293" spans="1:22" x14ac:dyDescent="0.35">
      <c r="A293" t="s">
        <v>16850</v>
      </c>
      <c r="B293" t="s">
        <v>74</v>
      </c>
      <c r="C293" t="s">
        <v>82</v>
      </c>
      <c r="D293" t="b">
        <v>1</v>
      </c>
      <c r="E293" t="b">
        <v>1</v>
      </c>
      <c r="F293" t="s">
        <v>474</v>
      </c>
      <c r="G293" t="b">
        <v>1</v>
      </c>
      <c r="H293" t="s">
        <v>71</v>
      </c>
      <c r="I293" t="b">
        <v>1</v>
      </c>
      <c r="J293" t="s">
        <v>70</v>
      </c>
      <c r="K293" t="b">
        <v>1</v>
      </c>
      <c r="L293">
        <v>2</v>
      </c>
      <c r="M293" t="b">
        <v>0</v>
      </c>
      <c r="N293" t="b">
        <v>1</v>
      </c>
      <c r="O293" t="b">
        <v>1</v>
      </c>
      <c r="P293" t="s">
        <v>69</v>
      </c>
      <c r="Q293" t="s">
        <v>16849</v>
      </c>
      <c r="R293" t="s">
        <v>677</v>
      </c>
      <c r="S293" t="s">
        <v>6</v>
      </c>
      <c r="T293" t="s">
        <v>13226</v>
      </c>
      <c r="U293">
        <v>763</v>
      </c>
      <c r="V293">
        <v>4.5</v>
      </c>
    </row>
    <row r="294" spans="1:22" x14ac:dyDescent="0.35">
      <c r="A294" t="s">
        <v>4453</v>
      </c>
      <c r="B294" t="s">
        <v>74</v>
      </c>
      <c r="C294" t="s">
        <v>73</v>
      </c>
      <c r="D294" t="b">
        <v>1</v>
      </c>
      <c r="E294" t="b">
        <v>0</v>
      </c>
      <c r="F294" t="s">
        <v>72</v>
      </c>
      <c r="G294" t="b">
        <v>0</v>
      </c>
      <c r="H294" t="s">
        <v>71</v>
      </c>
      <c r="I294" t="b">
        <v>1</v>
      </c>
      <c r="J294" t="s">
        <v>235</v>
      </c>
      <c r="K294" t="b">
        <v>1</v>
      </c>
      <c r="L294">
        <v>3</v>
      </c>
      <c r="M294" t="b">
        <v>1</v>
      </c>
      <c r="N294" t="b">
        <v>1</v>
      </c>
      <c r="O294" t="b">
        <v>1</v>
      </c>
      <c r="P294" t="s">
        <v>69</v>
      </c>
      <c r="Q294" t="s">
        <v>16848</v>
      </c>
      <c r="R294" t="s">
        <v>16847</v>
      </c>
      <c r="S294" t="s">
        <v>6</v>
      </c>
      <c r="T294" t="s">
        <v>16846</v>
      </c>
      <c r="U294">
        <v>763</v>
      </c>
      <c r="V294">
        <v>3.5</v>
      </c>
    </row>
    <row r="295" spans="1:22" x14ac:dyDescent="0.35">
      <c r="A295" t="s">
        <v>16845</v>
      </c>
      <c r="B295" t="s">
        <v>111</v>
      </c>
      <c r="C295" t="s">
        <v>82</v>
      </c>
      <c r="D295" t="b">
        <v>1</v>
      </c>
      <c r="E295" t="b">
        <v>1</v>
      </c>
      <c r="F295" t="s">
        <v>106</v>
      </c>
      <c r="G295" t="b">
        <v>1</v>
      </c>
      <c r="H295" t="s">
        <v>71</v>
      </c>
      <c r="I295" t="b">
        <v>0</v>
      </c>
      <c r="J295" t="s">
        <v>70</v>
      </c>
      <c r="K295" t="b">
        <v>1</v>
      </c>
      <c r="L295">
        <v>1</v>
      </c>
      <c r="M295" t="b">
        <v>0</v>
      </c>
      <c r="N295" t="b">
        <v>1</v>
      </c>
      <c r="O295" t="b">
        <v>1</v>
      </c>
      <c r="P295" t="s">
        <v>88</v>
      </c>
      <c r="Q295" t="s">
        <v>16844</v>
      </c>
      <c r="R295" t="s">
        <v>477</v>
      </c>
      <c r="S295" t="s">
        <v>6</v>
      </c>
      <c r="T295" t="s">
        <v>16843</v>
      </c>
      <c r="U295">
        <v>761</v>
      </c>
      <c r="V295">
        <v>4.5</v>
      </c>
    </row>
    <row r="296" spans="1:22" x14ac:dyDescent="0.35">
      <c r="A296" t="s">
        <v>16842</v>
      </c>
      <c r="B296" t="s">
        <v>74</v>
      </c>
      <c r="C296" t="s">
        <v>73</v>
      </c>
      <c r="D296" t="b">
        <v>1</v>
      </c>
      <c r="E296" t="b">
        <v>1</v>
      </c>
      <c r="F296" t="s">
        <v>72</v>
      </c>
      <c r="G296" t="b">
        <v>1</v>
      </c>
      <c r="H296" t="s">
        <v>71</v>
      </c>
      <c r="I296" t="b">
        <v>1</v>
      </c>
      <c r="J296" t="s">
        <v>70</v>
      </c>
      <c r="K296" t="b">
        <v>1</v>
      </c>
      <c r="L296">
        <v>2</v>
      </c>
      <c r="M296" t="b">
        <v>1</v>
      </c>
      <c r="N296" t="b">
        <v>1</v>
      </c>
      <c r="O296" t="b">
        <v>1</v>
      </c>
      <c r="P296" t="s">
        <v>88</v>
      </c>
      <c r="Q296" t="s">
        <v>16841</v>
      </c>
      <c r="R296" t="s">
        <v>489</v>
      </c>
      <c r="S296" t="s">
        <v>85</v>
      </c>
      <c r="T296" t="s">
        <v>16840</v>
      </c>
      <c r="U296">
        <v>759</v>
      </c>
      <c r="V296">
        <v>4</v>
      </c>
    </row>
    <row r="297" spans="1:22" x14ac:dyDescent="0.35">
      <c r="A297" t="s">
        <v>12853</v>
      </c>
      <c r="B297" t="s">
        <v>74</v>
      </c>
      <c r="C297" t="s">
        <v>82</v>
      </c>
      <c r="D297" t="b">
        <v>1</v>
      </c>
      <c r="E297" t="b">
        <v>1</v>
      </c>
      <c r="F297" t="s">
        <v>2688</v>
      </c>
      <c r="G297" t="b">
        <v>1</v>
      </c>
      <c r="H297" t="s">
        <v>71</v>
      </c>
      <c r="I297" t="b">
        <v>0</v>
      </c>
      <c r="J297" t="s">
        <v>70</v>
      </c>
      <c r="K297" t="b">
        <v>1</v>
      </c>
      <c r="L297">
        <v>2</v>
      </c>
      <c r="M297" t="b">
        <v>0</v>
      </c>
      <c r="N297" t="b">
        <v>1</v>
      </c>
      <c r="O297" t="b">
        <v>1</v>
      </c>
      <c r="P297" t="s">
        <v>69</v>
      </c>
      <c r="Q297" t="s">
        <v>16839</v>
      </c>
      <c r="R297" t="s">
        <v>16838</v>
      </c>
      <c r="S297" t="s">
        <v>6</v>
      </c>
      <c r="T297" t="s">
        <v>16837</v>
      </c>
      <c r="U297">
        <v>758</v>
      </c>
      <c r="V297">
        <v>3</v>
      </c>
    </row>
    <row r="298" spans="1:22" x14ac:dyDescent="0.35">
      <c r="A298" t="s">
        <v>4453</v>
      </c>
      <c r="B298" t="s">
        <v>74</v>
      </c>
      <c r="C298" t="s">
        <v>4833</v>
      </c>
      <c r="D298" t="b">
        <v>1</v>
      </c>
      <c r="E298" t="b">
        <v>0</v>
      </c>
      <c r="F298" t="s">
        <v>72</v>
      </c>
      <c r="G298" t="b">
        <v>0</v>
      </c>
      <c r="H298" t="s">
        <v>100</v>
      </c>
      <c r="I298" t="b">
        <v>1</v>
      </c>
      <c r="J298" t="s">
        <v>235</v>
      </c>
      <c r="K298" t="b">
        <v>1</v>
      </c>
      <c r="L298">
        <v>4</v>
      </c>
      <c r="M298" t="b">
        <v>1</v>
      </c>
      <c r="N298" t="b">
        <v>1</v>
      </c>
      <c r="O298" t="b">
        <v>0</v>
      </c>
      <c r="P298" t="s">
        <v>69</v>
      </c>
      <c r="Q298" t="s">
        <v>16836</v>
      </c>
      <c r="R298" t="s">
        <v>16835</v>
      </c>
      <c r="S298" t="s">
        <v>6</v>
      </c>
      <c r="T298" t="s">
        <v>16834</v>
      </c>
      <c r="U298">
        <v>758</v>
      </c>
      <c r="V298">
        <v>4.5</v>
      </c>
    </row>
    <row r="299" spans="1:22" x14ac:dyDescent="0.35">
      <c r="A299" t="s">
        <v>16833</v>
      </c>
      <c r="B299" t="s">
        <v>74</v>
      </c>
      <c r="C299" t="s">
        <v>73</v>
      </c>
      <c r="D299" t="b">
        <v>1</v>
      </c>
      <c r="E299" t="b">
        <v>1</v>
      </c>
      <c r="F299" t="s">
        <v>435</v>
      </c>
      <c r="G299" t="b">
        <v>0</v>
      </c>
      <c r="H299" t="s">
        <v>71</v>
      </c>
      <c r="I299" t="b">
        <v>1</v>
      </c>
      <c r="J299" t="s">
        <v>70</v>
      </c>
      <c r="K299" t="b">
        <v>1</v>
      </c>
      <c r="L299">
        <v>2</v>
      </c>
      <c r="M299" t="b">
        <v>1</v>
      </c>
      <c r="N299" t="b">
        <v>1</v>
      </c>
      <c r="O299" t="b">
        <v>1</v>
      </c>
      <c r="P299" t="s">
        <v>69</v>
      </c>
      <c r="Q299" t="s">
        <v>16832</v>
      </c>
      <c r="R299" t="s">
        <v>16831</v>
      </c>
      <c r="S299" t="s">
        <v>6</v>
      </c>
      <c r="T299" t="s">
        <v>16830</v>
      </c>
      <c r="U299">
        <v>757</v>
      </c>
      <c r="V299">
        <v>3</v>
      </c>
    </row>
    <row r="300" spans="1:22" x14ac:dyDescent="0.35">
      <c r="A300" t="s">
        <v>16829</v>
      </c>
      <c r="B300" t="s">
        <v>111</v>
      </c>
      <c r="C300" t="s">
        <v>82</v>
      </c>
      <c r="D300" t="b">
        <v>1</v>
      </c>
      <c r="E300" t="b">
        <v>1</v>
      </c>
      <c r="F300" t="s">
        <v>106</v>
      </c>
      <c r="G300" t="b">
        <v>1</v>
      </c>
      <c r="H300" t="s">
        <v>71</v>
      </c>
      <c r="I300" t="b">
        <v>1</v>
      </c>
      <c r="J300" t="s">
        <v>70</v>
      </c>
      <c r="K300" t="b">
        <v>1</v>
      </c>
      <c r="L300">
        <v>2</v>
      </c>
      <c r="M300" t="b">
        <v>0</v>
      </c>
      <c r="N300" t="b">
        <v>0</v>
      </c>
      <c r="O300" t="b">
        <v>1</v>
      </c>
      <c r="P300" t="s">
        <v>69</v>
      </c>
      <c r="Q300" t="s">
        <v>16828</v>
      </c>
      <c r="R300" t="s">
        <v>16827</v>
      </c>
      <c r="S300" t="s">
        <v>189</v>
      </c>
      <c r="T300" t="s">
        <v>16826</v>
      </c>
      <c r="U300">
        <v>755</v>
      </c>
      <c r="V300">
        <v>4.5</v>
      </c>
    </row>
    <row r="301" spans="1:22" x14ac:dyDescent="0.35">
      <c r="A301" t="s">
        <v>9514</v>
      </c>
      <c r="B301" t="s">
        <v>74</v>
      </c>
      <c r="C301" t="s">
        <v>259</v>
      </c>
      <c r="D301" t="b">
        <v>1</v>
      </c>
      <c r="E301" t="b">
        <v>0</v>
      </c>
      <c r="F301" t="s">
        <v>72</v>
      </c>
      <c r="G301" t="b">
        <v>0</v>
      </c>
      <c r="H301" t="s">
        <v>71</v>
      </c>
      <c r="I301" t="b">
        <v>0</v>
      </c>
      <c r="J301" t="s">
        <v>235</v>
      </c>
      <c r="K301" t="b">
        <v>1</v>
      </c>
      <c r="L301">
        <v>4</v>
      </c>
      <c r="M301" t="b">
        <v>1</v>
      </c>
      <c r="N301" t="b">
        <v>1</v>
      </c>
      <c r="O301" t="b">
        <v>0</v>
      </c>
      <c r="P301" t="s">
        <v>88</v>
      </c>
      <c r="Q301" t="s">
        <v>16825</v>
      </c>
      <c r="R301" t="s">
        <v>2039</v>
      </c>
      <c r="S301" t="s">
        <v>6</v>
      </c>
      <c r="T301" t="s">
        <v>16824</v>
      </c>
      <c r="U301">
        <v>754</v>
      </c>
      <c r="V301">
        <v>4</v>
      </c>
    </row>
    <row r="302" spans="1:22" x14ac:dyDescent="0.35">
      <c r="A302" t="s">
        <v>16823</v>
      </c>
      <c r="B302" t="s">
        <v>90</v>
      </c>
      <c r="C302" t="s">
        <v>82</v>
      </c>
      <c r="D302" t="b">
        <v>1</v>
      </c>
      <c r="E302" t="b">
        <v>1</v>
      </c>
      <c r="F302" t="s">
        <v>5553</v>
      </c>
      <c r="G302" t="b">
        <v>0</v>
      </c>
      <c r="H302" t="s">
        <v>71</v>
      </c>
      <c r="I302" t="b">
        <v>0</v>
      </c>
      <c r="J302" t="s">
        <v>70</v>
      </c>
      <c r="K302" t="b">
        <v>1</v>
      </c>
      <c r="L302">
        <v>2</v>
      </c>
      <c r="M302" t="b">
        <v>0</v>
      </c>
      <c r="N302" t="b">
        <v>1</v>
      </c>
      <c r="O302" t="b">
        <v>1</v>
      </c>
      <c r="P302" t="s">
        <v>88</v>
      </c>
      <c r="Q302" t="s">
        <v>16822</v>
      </c>
      <c r="R302" t="s">
        <v>16821</v>
      </c>
      <c r="S302" t="s">
        <v>6</v>
      </c>
      <c r="T302" t="s">
        <v>16820</v>
      </c>
      <c r="U302">
        <v>754</v>
      </c>
      <c r="V302">
        <v>4</v>
      </c>
    </row>
    <row r="303" spans="1:22" x14ac:dyDescent="0.35">
      <c r="A303" t="s">
        <v>16819</v>
      </c>
      <c r="B303" t="s">
        <v>90</v>
      </c>
      <c r="C303" t="s">
        <v>360</v>
      </c>
      <c r="D303" t="b">
        <v>1</v>
      </c>
      <c r="E303" t="b">
        <v>1</v>
      </c>
      <c r="F303" t="s">
        <v>1166</v>
      </c>
      <c r="G303" t="b">
        <v>0</v>
      </c>
      <c r="H303" t="s">
        <v>71</v>
      </c>
      <c r="I303" t="b">
        <v>1</v>
      </c>
      <c r="J303" t="s">
        <v>70</v>
      </c>
      <c r="K303" t="b">
        <v>1</v>
      </c>
      <c r="L303">
        <v>1</v>
      </c>
      <c r="M303" t="b">
        <v>0</v>
      </c>
      <c r="N303" t="b">
        <v>0</v>
      </c>
      <c r="O303" t="b">
        <v>1</v>
      </c>
      <c r="P303" t="s">
        <v>69</v>
      </c>
      <c r="Q303" t="s">
        <v>16818</v>
      </c>
      <c r="R303" t="s">
        <v>16817</v>
      </c>
      <c r="S303" t="s">
        <v>6</v>
      </c>
      <c r="T303" t="s">
        <v>16816</v>
      </c>
      <c r="U303">
        <v>752</v>
      </c>
      <c r="V303">
        <v>4</v>
      </c>
    </row>
    <row r="304" spans="1:22" x14ac:dyDescent="0.35">
      <c r="A304" t="s">
        <v>16815</v>
      </c>
      <c r="B304" t="s">
        <v>111</v>
      </c>
      <c r="C304" t="s">
        <v>123</v>
      </c>
      <c r="D304" t="b">
        <v>1</v>
      </c>
      <c r="E304" t="b">
        <v>1</v>
      </c>
      <c r="F304" t="s">
        <v>474</v>
      </c>
      <c r="G304" t="b">
        <v>0</v>
      </c>
      <c r="H304" t="s">
        <v>71</v>
      </c>
      <c r="I304" t="b">
        <v>0</v>
      </c>
      <c r="J304" t="s">
        <v>70</v>
      </c>
      <c r="K304" t="b">
        <v>1</v>
      </c>
      <c r="L304">
        <v>2</v>
      </c>
      <c r="M304" t="b">
        <v>0</v>
      </c>
      <c r="N304" t="b">
        <v>1</v>
      </c>
      <c r="O304" t="b">
        <v>1</v>
      </c>
      <c r="P304" t="s">
        <v>88</v>
      </c>
      <c r="Q304" t="s">
        <v>16814</v>
      </c>
      <c r="R304" t="s">
        <v>16813</v>
      </c>
      <c r="S304" t="s">
        <v>285</v>
      </c>
      <c r="T304" t="s">
        <v>16812</v>
      </c>
      <c r="U304">
        <v>751</v>
      </c>
      <c r="V304">
        <v>4.5</v>
      </c>
    </row>
    <row r="305" spans="1:22" x14ac:dyDescent="0.35">
      <c r="A305" t="s">
        <v>13862</v>
      </c>
      <c r="B305" t="s">
        <v>90</v>
      </c>
      <c r="C305" t="s">
        <v>82</v>
      </c>
      <c r="D305" t="b">
        <v>1</v>
      </c>
      <c r="E305" t="b">
        <v>1</v>
      </c>
      <c r="F305" t="s">
        <v>101</v>
      </c>
      <c r="G305" t="b">
        <v>0</v>
      </c>
      <c r="H305" t="s">
        <v>71</v>
      </c>
      <c r="I305" t="b">
        <v>0</v>
      </c>
      <c r="J305" t="s">
        <v>70</v>
      </c>
      <c r="K305" t="b">
        <v>1</v>
      </c>
      <c r="L305">
        <v>1</v>
      </c>
      <c r="M305" t="b">
        <v>0</v>
      </c>
      <c r="N305" t="b">
        <v>1</v>
      </c>
      <c r="O305" t="b">
        <v>1</v>
      </c>
      <c r="P305" t="s">
        <v>88</v>
      </c>
      <c r="Q305" t="s">
        <v>16811</v>
      </c>
      <c r="R305" t="s">
        <v>16810</v>
      </c>
      <c r="S305" t="s">
        <v>6</v>
      </c>
      <c r="T305" t="s">
        <v>8079</v>
      </c>
      <c r="U305">
        <v>750</v>
      </c>
      <c r="V305">
        <v>3.5</v>
      </c>
    </row>
    <row r="306" spans="1:22" x14ac:dyDescent="0.35">
      <c r="A306" t="s">
        <v>1053</v>
      </c>
      <c r="B306" t="s">
        <v>111</v>
      </c>
      <c r="C306" t="s">
        <v>82</v>
      </c>
      <c r="D306" t="b">
        <v>1</v>
      </c>
      <c r="E306" t="b">
        <v>1</v>
      </c>
      <c r="F306" t="s">
        <v>89</v>
      </c>
      <c r="G306" t="b">
        <v>0</v>
      </c>
      <c r="H306" t="s">
        <v>80</v>
      </c>
      <c r="I306" t="b">
        <v>0</v>
      </c>
      <c r="J306" t="s">
        <v>70</v>
      </c>
      <c r="K306" t="b">
        <v>1</v>
      </c>
      <c r="L306">
        <v>2</v>
      </c>
      <c r="M306" t="b">
        <v>0</v>
      </c>
      <c r="N306" t="b">
        <v>1</v>
      </c>
      <c r="O306" t="b">
        <v>1</v>
      </c>
      <c r="P306" t="s">
        <v>88</v>
      </c>
      <c r="Q306" t="s">
        <v>16809</v>
      </c>
      <c r="R306" t="s">
        <v>16808</v>
      </c>
      <c r="S306" t="s">
        <v>6</v>
      </c>
      <c r="T306" t="s">
        <v>16807</v>
      </c>
      <c r="U306">
        <v>749</v>
      </c>
      <c r="V306">
        <v>3.5</v>
      </c>
    </row>
    <row r="307" spans="1:22" x14ac:dyDescent="0.35">
      <c r="A307" t="s">
        <v>16806</v>
      </c>
      <c r="B307" t="s">
        <v>111</v>
      </c>
      <c r="C307" t="s">
        <v>426</v>
      </c>
      <c r="D307" t="b">
        <v>1</v>
      </c>
      <c r="F307" t="s">
        <v>435</v>
      </c>
      <c r="G307" t="b">
        <v>0</v>
      </c>
      <c r="H307" t="s">
        <v>71</v>
      </c>
      <c r="I307" t="b">
        <v>0</v>
      </c>
      <c r="K307" t="b">
        <v>0</v>
      </c>
      <c r="L307">
        <v>2</v>
      </c>
      <c r="M307" t="b">
        <v>0</v>
      </c>
      <c r="O307" t="b">
        <v>0</v>
      </c>
      <c r="P307" t="s">
        <v>88</v>
      </c>
      <c r="Q307" t="s">
        <v>16805</v>
      </c>
      <c r="R307" t="s">
        <v>16804</v>
      </c>
      <c r="S307" t="s">
        <v>6</v>
      </c>
      <c r="T307" t="s">
        <v>16803</v>
      </c>
      <c r="U307">
        <v>749</v>
      </c>
      <c r="V307">
        <v>4.5</v>
      </c>
    </row>
    <row r="308" spans="1:22" x14ac:dyDescent="0.35">
      <c r="A308" t="s">
        <v>16802</v>
      </c>
      <c r="B308" t="s">
        <v>74</v>
      </c>
      <c r="C308" t="s">
        <v>73</v>
      </c>
      <c r="D308" t="b">
        <v>1</v>
      </c>
      <c r="E308" t="b">
        <v>0</v>
      </c>
      <c r="F308" t="s">
        <v>1198</v>
      </c>
      <c r="G308" t="b">
        <v>1</v>
      </c>
      <c r="H308" t="s">
        <v>80</v>
      </c>
      <c r="I308" t="b">
        <v>1</v>
      </c>
      <c r="J308" t="s">
        <v>70</v>
      </c>
      <c r="K308" t="b">
        <v>1</v>
      </c>
      <c r="L308">
        <v>2</v>
      </c>
      <c r="M308" t="b">
        <v>1</v>
      </c>
      <c r="N308" t="b">
        <v>1</v>
      </c>
      <c r="O308" t="b">
        <v>0</v>
      </c>
      <c r="P308" t="s">
        <v>88</v>
      </c>
      <c r="Q308" t="s">
        <v>16801</v>
      </c>
      <c r="R308" t="s">
        <v>16800</v>
      </c>
      <c r="S308" t="s">
        <v>6</v>
      </c>
      <c r="T308" t="s">
        <v>11468</v>
      </c>
      <c r="U308">
        <v>749</v>
      </c>
      <c r="V308">
        <v>3.5</v>
      </c>
    </row>
    <row r="309" spans="1:22" x14ac:dyDescent="0.35">
      <c r="A309" t="s">
        <v>16799</v>
      </c>
      <c r="B309" t="s">
        <v>90</v>
      </c>
      <c r="C309" t="s">
        <v>82</v>
      </c>
      <c r="D309" t="b">
        <v>1</v>
      </c>
      <c r="E309" t="b">
        <v>1</v>
      </c>
      <c r="F309" t="s">
        <v>474</v>
      </c>
      <c r="G309" t="b">
        <v>0</v>
      </c>
      <c r="H309" t="s">
        <v>71</v>
      </c>
      <c r="I309" t="b">
        <v>0</v>
      </c>
      <c r="J309" t="s">
        <v>70</v>
      </c>
      <c r="K309" t="b">
        <v>1</v>
      </c>
      <c r="L309">
        <v>2</v>
      </c>
      <c r="M309" t="b">
        <v>1</v>
      </c>
      <c r="N309" t="b">
        <v>1</v>
      </c>
      <c r="O309" t="b">
        <v>1</v>
      </c>
      <c r="P309" t="s">
        <v>88</v>
      </c>
      <c r="Q309" t="s">
        <v>16798</v>
      </c>
      <c r="R309" t="s">
        <v>16797</v>
      </c>
      <c r="S309" t="s">
        <v>6</v>
      </c>
      <c r="T309" t="s">
        <v>16796</v>
      </c>
      <c r="U309">
        <v>748</v>
      </c>
      <c r="V309">
        <v>4</v>
      </c>
    </row>
    <row r="310" spans="1:22" x14ac:dyDescent="0.35">
      <c r="A310" t="s">
        <v>16795</v>
      </c>
      <c r="B310" t="s">
        <v>74</v>
      </c>
      <c r="C310" t="s">
        <v>7264</v>
      </c>
      <c r="D310" t="b">
        <v>1</v>
      </c>
      <c r="E310" t="b">
        <v>1</v>
      </c>
      <c r="F310" t="s">
        <v>106</v>
      </c>
      <c r="G310" t="b">
        <v>1</v>
      </c>
      <c r="H310" t="s">
        <v>71</v>
      </c>
      <c r="I310" t="b">
        <v>1</v>
      </c>
      <c r="J310" t="s">
        <v>70</v>
      </c>
      <c r="K310" t="b">
        <v>1</v>
      </c>
      <c r="L310">
        <v>2</v>
      </c>
      <c r="M310" t="b">
        <v>1</v>
      </c>
      <c r="N310" t="b">
        <v>1</v>
      </c>
      <c r="O310" t="b">
        <v>1</v>
      </c>
      <c r="P310" t="s">
        <v>69</v>
      </c>
      <c r="Q310" t="s">
        <v>16794</v>
      </c>
      <c r="R310" t="s">
        <v>16793</v>
      </c>
      <c r="S310" t="s">
        <v>85</v>
      </c>
      <c r="T310" t="s">
        <v>16792</v>
      </c>
      <c r="U310">
        <v>748</v>
      </c>
      <c r="V310">
        <v>4</v>
      </c>
    </row>
    <row r="311" spans="1:22" x14ac:dyDescent="0.35">
      <c r="A311" t="s">
        <v>16791</v>
      </c>
      <c r="B311" t="s">
        <v>74</v>
      </c>
      <c r="C311" t="s">
        <v>82</v>
      </c>
      <c r="D311" t="b">
        <v>1</v>
      </c>
      <c r="E311" t="b">
        <v>1</v>
      </c>
      <c r="F311" t="s">
        <v>101</v>
      </c>
      <c r="G311" t="b">
        <v>1</v>
      </c>
      <c r="H311" t="s">
        <v>71</v>
      </c>
      <c r="I311" t="b">
        <v>0</v>
      </c>
      <c r="J311" t="s">
        <v>70</v>
      </c>
      <c r="K311" t="b">
        <v>1</v>
      </c>
      <c r="L311">
        <v>2</v>
      </c>
      <c r="M311" t="b">
        <v>1</v>
      </c>
      <c r="N311" t="b">
        <v>1</v>
      </c>
      <c r="O311" t="b">
        <v>1</v>
      </c>
      <c r="P311" t="s">
        <v>69</v>
      </c>
      <c r="Q311" t="s">
        <v>16790</v>
      </c>
      <c r="R311" t="s">
        <v>16789</v>
      </c>
      <c r="S311" t="s">
        <v>6</v>
      </c>
      <c r="T311" t="s">
        <v>16788</v>
      </c>
      <c r="U311">
        <v>746</v>
      </c>
      <c r="V311">
        <v>3.5</v>
      </c>
    </row>
    <row r="312" spans="1:22" x14ac:dyDescent="0.35">
      <c r="A312" t="s">
        <v>16787</v>
      </c>
      <c r="B312" t="s">
        <v>74</v>
      </c>
      <c r="C312" t="s">
        <v>73</v>
      </c>
      <c r="D312" t="b">
        <v>1</v>
      </c>
      <c r="E312" t="b">
        <v>0</v>
      </c>
      <c r="F312" t="s">
        <v>72</v>
      </c>
      <c r="G312" t="b">
        <v>1</v>
      </c>
      <c r="H312" t="s">
        <v>71</v>
      </c>
      <c r="I312" t="b">
        <v>0</v>
      </c>
      <c r="J312" t="s">
        <v>235</v>
      </c>
      <c r="K312" t="b">
        <v>1</v>
      </c>
      <c r="L312">
        <v>3</v>
      </c>
      <c r="M312" t="b">
        <v>1</v>
      </c>
      <c r="N312" t="b">
        <v>1</v>
      </c>
      <c r="O312" t="b">
        <v>1</v>
      </c>
      <c r="P312" t="s">
        <v>69</v>
      </c>
      <c r="Q312" t="s">
        <v>16786</v>
      </c>
      <c r="R312" t="s">
        <v>16785</v>
      </c>
      <c r="S312" t="s">
        <v>6</v>
      </c>
      <c r="T312" t="s">
        <v>16784</v>
      </c>
      <c r="U312">
        <v>746</v>
      </c>
      <c r="V312">
        <v>4</v>
      </c>
    </row>
    <row r="313" spans="1:22" x14ac:dyDescent="0.35">
      <c r="A313" t="s">
        <v>16660</v>
      </c>
      <c r="D313" t="b">
        <v>1</v>
      </c>
      <c r="L313">
        <v>2</v>
      </c>
      <c r="Q313" t="s">
        <v>16783</v>
      </c>
      <c r="R313" t="s">
        <v>16782</v>
      </c>
      <c r="S313" t="s">
        <v>85</v>
      </c>
      <c r="T313" t="s">
        <v>16781</v>
      </c>
      <c r="U313">
        <v>746</v>
      </c>
      <c r="V313">
        <v>4</v>
      </c>
    </row>
    <row r="314" spans="1:22" x14ac:dyDescent="0.35">
      <c r="A314" t="s">
        <v>9514</v>
      </c>
      <c r="B314" t="s">
        <v>74</v>
      </c>
      <c r="C314" t="s">
        <v>236</v>
      </c>
      <c r="D314" t="b">
        <v>1</v>
      </c>
      <c r="E314" t="b">
        <v>0</v>
      </c>
      <c r="F314" t="s">
        <v>72</v>
      </c>
      <c r="G314" t="b">
        <v>0</v>
      </c>
      <c r="H314" t="s">
        <v>71</v>
      </c>
      <c r="I314" t="b">
        <v>0</v>
      </c>
      <c r="J314" t="s">
        <v>70</v>
      </c>
      <c r="K314" t="b">
        <v>1</v>
      </c>
      <c r="L314">
        <v>3</v>
      </c>
      <c r="M314" t="b">
        <v>1</v>
      </c>
      <c r="N314" t="b">
        <v>1</v>
      </c>
      <c r="O314" t="b">
        <v>1</v>
      </c>
      <c r="P314" t="s">
        <v>88</v>
      </c>
      <c r="Q314" t="s">
        <v>16780</v>
      </c>
      <c r="R314" t="s">
        <v>628</v>
      </c>
      <c r="S314" t="s">
        <v>6</v>
      </c>
      <c r="T314" t="s">
        <v>16779</v>
      </c>
      <c r="U314">
        <v>745</v>
      </c>
      <c r="V314">
        <v>3.5</v>
      </c>
    </row>
    <row r="315" spans="1:22" x14ac:dyDescent="0.35">
      <c r="A315" t="s">
        <v>16778</v>
      </c>
      <c r="B315" t="s">
        <v>74</v>
      </c>
      <c r="C315" t="s">
        <v>259</v>
      </c>
      <c r="D315" t="b">
        <v>1</v>
      </c>
      <c r="E315" t="b">
        <v>0</v>
      </c>
      <c r="F315" t="s">
        <v>72</v>
      </c>
      <c r="G315" t="b">
        <v>1</v>
      </c>
      <c r="H315" t="s">
        <v>71</v>
      </c>
      <c r="I315" t="b">
        <v>1</v>
      </c>
      <c r="J315" t="s">
        <v>235</v>
      </c>
      <c r="K315" t="b">
        <v>1</v>
      </c>
      <c r="L315">
        <v>4</v>
      </c>
      <c r="M315" t="b">
        <v>1</v>
      </c>
      <c r="N315" t="b">
        <v>1</v>
      </c>
      <c r="O315" t="b">
        <v>1</v>
      </c>
      <c r="P315" t="s">
        <v>69</v>
      </c>
      <c r="Q315" t="s">
        <v>16777</v>
      </c>
      <c r="R315" t="s">
        <v>3270</v>
      </c>
      <c r="S315" t="s">
        <v>93</v>
      </c>
      <c r="T315" t="s">
        <v>16776</v>
      </c>
      <c r="U315">
        <v>744</v>
      </c>
      <c r="V315">
        <v>4.5</v>
      </c>
    </row>
    <row r="316" spans="1:22" x14ac:dyDescent="0.35">
      <c r="A316" t="s">
        <v>16775</v>
      </c>
      <c r="B316" t="s">
        <v>90</v>
      </c>
      <c r="C316" t="s">
        <v>82</v>
      </c>
      <c r="D316" t="b">
        <v>1</v>
      </c>
      <c r="E316" t="b">
        <v>1</v>
      </c>
      <c r="F316" t="s">
        <v>117</v>
      </c>
      <c r="G316" t="b">
        <v>0</v>
      </c>
      <c r="H316" t="s">
        <v>71</v>
      </c>
      <c r="I316" t="b">
        <v>1</v>
      </c>
      <c r="J316" t="s">
        <v>70</v>
      </c>
      <c r="K316" t="b">
        <v>1</v>
      </c>
      <c r="L316">
        <v>2</v>
      </c>
      <c r="M316" t="b">
        <v>0</v>
      </c>
      <c r="N316" t="b">
        <v>1</v>
      </c>
      <c r="O316" t="b">
        <v>1</v>
      </c>
      <c r="P316" t="s">
        <v>69</v>
      </c>
      <c r="Q316" t="s">
        <v>16774</v>
      </c>
      <c r="R316" t="s">
        <v>16773</v>
      </c>
      <c r="S316" t="s">
        <v>6</v>
      </c>
      <c r="T316" t="s">
        <v>16772</v>
      </c>
      <c r="U316">
        <v>744</v>
      </c>
      <c r="V316">
        <v>3.5</v>
      </c>
    </row>
    <row r="317" spans="1:22" x14ac:dyDescent="0.35">
      <c r="A317" t="s">
        <v>12375</v>
      </c>
      <c r="B317" t="s">
        <v>90</v>
      </c>
      <c r="C317" t="s">
        <v>82</v>
      </c>
      <c r="D317" t="b">
        <v>1</v>
      </c>
      <c r="E317" t="b">
        <v>1</v>
      </c>
      <c r="F317" t="s">
        <v>474</v>
      </c>
      <c r="G317" t="b">
        <v>0</v>
      </c>
      <c r="H317" t="s">
        <v>71</v>
      </c>
      <c r="I317" t="b">
        <v>0</v>
      </c>
      <c r="J317" t="s">
        <v>70</v>
      </c>
      <c r="K317" t="b">
        <v>0</v>
      </c>
      <c r="L317">
        <v>2</v>
      </c>
      <c r="M317" t="b">
        <v>0</v>
      </c>
      <c r="N317" t="b">
        <v>0</v>
      </c>
      <c r="O317" t="b">
        <v>1</v>
      </c>
      <c r="P317" t="s">
        <v>88</v>
      </c>
      <c r="Q317" t="s">
        <v>16771</v>
      </c>
      <c r="R317" t="s">
        <v>16770</v>
      </c>
      <c r="S317" t="s">
        <v>6</v>
      </c>
      <c r="T317" t="s">
        <v>16769</v>
      </c>
      <c r="U317">
        <v>743</v>
      </c>
      <c r="V317">
        <v>4</v>
      </c>
    </row>
    <row r="318" spans="1:22" x14ac:dyDescent="0.35">
      <c r="A318" t="s">
        <v>1738</v>
      </c>
      <c r="B318" t="s">
        <v>74</v>
      </c>
      <c r="C318" t="s">
        <v>82</v>
      </c>
      <c r="D318" t="b">
        <v>1</v>
      </c>
      <c r="E318" t="b">
        <v>1</v>
      </c>
      <c r="F318" t="s">
        <v>1052</v>
      </c>
      <c r="G318" t="b">
        <v>1</v>
      </c>
      <c r="H318" t="s">
        <v>71</v>
      </c>
      <c r="I318" t="b">
        <v>1</v>
      </c>
      <c r="J318" t="s">
        <v>70</v>
      </c>
      <c r="K318" t="b">
        <v>1</v>
      </c>
      <c r="L318">
        <v>2</v>
      </c>
      <c r="M318" t="b">
        <v>1</v>
      </c>
      <c r="N318" t="b">
        <v>1</v>
      </c>
      <c r="O318" t="b">
        <v>1</v>
      </c>
      <c r="P318" t="s">
        <v>69</v>
      </c>
      <c r="Q318" t="s">
        <v>16768</v>
      </c>
      <c r="R318" t="s">
        <v>16767</v>
      </c>
      <c r="S318" t="s">
        <v>6</v>
      </c>
      <c r="T318" t="s">
        <v>7603</v>
      </c>
      <c r="U318">
        <v>742</v>
      </c>
      <c r="V318">
        <v>4</v>
      </c>
    </row>
    <row r="319" spans="1:22" x14ac:dyDescent="0.35">
      <c r="A319" t="s">
        <v>7514</v>
      </c>
      <c r="B319" t="s">
        <v>74</v>
      </c>
      <c r="C319" t="s">
        <v>236</v>
      </c>
      <c r="D319" t="b">
        <v>1</v>
      </c>
      <c r="E319" t="b">
        <v>0</v>
      </c>
      <c r="F319" t="s">
        <v>72</v>
      </c>
      <c r="G319" t="b">
        <v>0</v>
      </c>
      <c r="H319" t="s">
        <v>71</v>
      </c>
      <c r="I319" t="b">
        <v>0</v>
      </c>
      <c r="J319" t="s">
        <v>235</v>
      </c>
      <c r="K319" t="b">
        <v>1</v>
      </c>
      <c r="L319">
        <v>3</v>
      </c>
      <c r="M319" t="b">
        <v>1</v>
      </c>
      <c r="N319" t="b">
        <v>1</v>
      </c>
      <c r="O319" t="b">
        <v>1</v>
      </c>
      <c r="P319" t="s">
        <v>88</v>
      </c>
      <c r="Q319" t="s">
        <v>16766</v>
      </c>
      <c r="R319" t="s">
        <v>16765</v>
      </c>
      <c r="S319" t="s">
        <v>6</v>
      </c>
      <c r="T319" t="s">
        <v>16764</v>
      </c>
      <c r="U319">
        <v>741</v>
      </c>
      <c r="V319">
        <v>4</v>
      </c>
    </row>
    <row r="320" spans="1:22" x14ac:dyDescent="0.35">
      <c r="A320" t="s">
        <v>16763</v>
      </c>
      <c r="B320" t="s">
        <v>74</v>
      </c>
      <c r="C320" t="s">
        <v>360</v>
      </c>
      <c r="D320" t="b">
        <v>1</v>
      </c>
      <c r="E320" t="b">
        <v>1</v>
      </c>
      <c r="F320" t="s">
        <v>771</v>
      </c>
      <c r="G320" t="b">
        <v>1</v>
      </c>
      <c r="H320" t="s">
        <v>71</v>
      </c>
      <c r="I320" t="b">
        <v>1</v>
      </c>
      <c r="J320" t="s">
        <v>70</v>
      </c>
      <c r="K320" t="b">
        <v>1</v>
      </c>
      <c r="L320">
        <v>2</v>
      </c>
      <c r="M320" t="b">
        <v>1</v>
      </c>
      <c r="N320" t="b">
        <v>1</v>
      </c>
      <c r="O320" t="b">
        <v>1</v>
      </c>
      <c r="P320" t="s">
        <v>69</v>
      </c>
      <c r="Q320" t="s">
        <v>16762</v>
      </c>
      <c r="R320" t="s">
        <v>16761</v>
      </c>
      <c r="S320" t="s">
        <v>6</v>
      </c>
      <c r="T320" t="s">
        <v>16760</v>
      </c>
      <c r="U320">
        <v>739</v>
      </c>
      <c r="V320">
        <v>4</v>
      </c>
    </row>
    <row r="321" spans="1:22" x14ac:dyDescent="0.35">
      <c r="A321" t="s">
        <v>16759</v>
      </c>
      <c r="B321" t="s">
        <v>111</v>
      </c>
      <c r="C321" t="s">
        <v>82</v>
      </c>
      <c r="D321" t="b">
        <v>1</v>
      </c>
      <c r="E321" t="b">
        <v>1</v>
      </c>
      <c r="F321" t="s">
        <v>106</v>
      </c>
      <c r="G321" t="b">
        <v>1</v>
      </c>
      <c r="H321" t="s">
        <v>71</v>
      </c>
      <c r="I321" t="b">
        <v>1</v>
      </c>
      <c r="J321" t="s">
        <v>70</v>
      </c>
      <c r="K321" t="b">
        <v>1</v>
      </c>
      <c r="L321">
        <v>2</v>
      </c>
      <c r="M321" t="b">
        <v>1</v>
      </c>
      <c r="N321" t="b">
        <v>1</v>
      </c>
      <c r="O321" t="b">
        <v>1</v>
      </c>
      <c r="P321" t="s">
        <v>88</v>
      </c>
      <c r="Q321" t="s">
        <v>16758</v>
      </c>
      <c r="R321" t="s">
        <v>16757</v>
      </c>
      <c r="S321" t="s">
        <v>77</v>
      </c>
      <c r="T321" t="s">
        <v>16756</v>
      </c>
      <c r="U321">
        <v>739</v>
      </c>
      <c r="V321">
        <v>3.5</v>
      </c>
    </row>
    <row r="322" spans="1:22" x14ac:dyDescent="0.35">
      <c r="A322" t="s">
        <v>16755</v>
      </c>
      <c r="B322" t="s">
        <v>74</v>
      </c>
      <c r="C322" t="s">
        <v>82</v>
      </c>
      <c r="D322" t="b">
        <v>1</v>
      </c>
      <c r="E322" t="b">
        <v>1</v>
      </c>
      <c r="F322" t="s">
        <v>106</v>
      </c>
      <c r="G322" t="b">
        <v>1</v>
      </c>
      <c r="H322" t="s">
        <v>71</v>
      </c>
      <c r="I322" t="b">
        <v>0</v>
      </c>
      <c r="J322" t="s">
        <v>70</v>
      </c>
      <c r="K322" t="b">
        <v>1</v>
      </c>
      <c r="L322">
        <v>2</v>
      </c>
      <c r="M322" t="b">
        <v>1</v>
      </c>
      <c r="N322" t="b">
        <v>1</v>
      </c>
      <c r="O322" t="b">
        <v>1</v>
      </c>
      <c r="P322" t="s">
        <v>88</v>
      </c>
      <c r="Q322" t="s">
        <v>16754</v>
      </c>
      <c r="R322" t="s">
        <v>954</v>
      </c>
      <c r="S322" t="s">
        <v>6</v>
      </c>
      <c r="T322" t="s">
        <v>4388</v>
      </c>
      <c r="U322">
        <v>738</v>
      </c>
      <c r="V322">
        <v>4</v>
      </c>
    </row>
    <row r="323" spans="1:22" x14ac:dyDescent="0.35">
      <c r="A323" t="s">
        <v>5671</v>
      </c>
      <c r="B323" t="s">
        <v>74</v>
      </c>
      <c r="C323" t="s">
        <v>426</v>
      </c>
      <c r="D323" t="b">
        <v>1</v>
      </c>
      <c r="E323" t="b">
        <v>0</v>
      </c>
      <c r="F323" t="s">
        <v>720</v>
      </c>
      <c r="G323" t="b">
        <v>1</v>
      </c>
      <c r="H323" t="s">
        <v>71</v>
      </c>
      <c r="I323" t="b">
        <v>1</v>
      </c>
      <c r="J323" t="s">
        <v>70</v>
      </c>
      <c r="K323" t="b">
        <v>1</v>
      </c>
      <c r="L323">
        <v>2</v>
      </c>
      <c r="M323" t="b">
        <v>1</v>
      </c>
      <c r="N323" t="b">
        <v>1</v>
      </c>
      <c r="O323" t="b">
        <v>1</v>
      </c>
      <c r="P323" t="s">
        <v>69</v>
      </c>
      <c r="Q323" t="s">
        <v>16753</v>
      </c>
      <c r="R323" t="s">
        <v>16752</v>
      </c>
      <c r="S323" t="s">
        <v>6</v>
      </c>
      <c r="T323" t="s">
        <v>14803</v>
      </c>
      <c r="U323">
        <v>736</v>
      </c>
      <c r="V323">
        <v>4</v>
      </c>
    </row>
    <row r="324" spans="1:22" x14ac:dyDescent="0.35">
      <c r="A324" t="s">
        <v>6548</v>
      </c>
      <c r="B324" t="s">
        <v>74</v>
      </c>
      <c r="C324" t="s">
        <v>82</v>
      </c>
      <c r="D324" t="b">
        <v>1</v>
      </c>
      <c r="E324" t="b">
        <v>1</v>
      </c>
      <c r="F324" t="s">
        <v>106</v>
      </c>
      <c r="G324" t="b">
        <v>1</v>
      </c>
      <c r="H324" t="s">
        <v>80</v>
      </c>
      <c r="I324" t="b">
        <v>1</v>
      </c>
      <c r="J324" t="s">
        <v>70</v>
      </c>
      <c r="K324" t="b">
        <v>1</v>
      </c>
      <c r="L324">
        <v>2</v>
      </c>
      <c r="M324" t="b">
        <v>0</v>
      </c>
      <c r="N324" t="b">
        <v>1</v>
      </c>
      <c r="O324" t="b">
        <v>1</v>
      </c>
      <c r="P324" t="s">
        <v>88</v>
      </c>
      <c r="Q324" t="s">
        <v>16751</v>
      </c>
      <c r="R324" t="s">
        <v>16750</v>
      </c>
      <c r="S324" t="s">
        <v>6</v>
      </c>
      <c r="T324" t="s">
        <v>7603</v>
      </c>
      <c r="U324">
        <v>734</v>
      </c>
      <c r="V324">
        <v>4</v>
      </c>
    </row>
    <row r="325" spans="1:22" x14ac:dyDescent="0.35">
      <c r="A325" t="s">
        <v>16749</v>
      </c>
      <c r="B325" t="s">
        <v>90</v>
      </c>
      <c r="C325" t="s">
        <v>82</v>
      </c>
      <c r="D325" t="b">
        <v>1</v>
      </c>
      <c r="E325" t="b">
        <v>1</v>
      </c>
      <c r="F325" t="s">
        <v>474</v>
      </c>
      <c r="G325" t="b">
        <v>0</v>
      </c>
      <c r="H325" t="s">
        <v>71</v>
      </c>
      <c r="I325" t="b">
        <v>1</v>
      </c>
      <c r="J325" t="s">
        <v>70</v>
      </c>
      <c r="K325" t="b">
        <v>0</v>
      </c>
      <c r="L325">
        <v>1</v>
      </c>
      <c r="M325" t="b">
        <v>0</v>
      </c>
      <c r="N325" t="b">
        <v>0</v>
      </c>
      <c r="O325" t="b">
        <v>1</v>
      </c>
      <c r="P325" t="s">
        <v>69</v>
      </c>
      <c r="Q325" t="s">
        <v>16748</v>
      </c>
      <c r="R325" t="s">
        <v>16747</v>
      </c>
      <c r="S325" t="s">
        <v>93</v>
      </c>
      <c r="T325" t="s">
        <v>8502</v>
      </c>
      <c r="U325">
        <v>733</v>
      </c>
      <c r="V325">
        <v>4.5</v>
      </c>
    </row>
    <row r="326" spans="1:22" x14ac:dyDescent="0.35">
      <c r="A326" t="s">
        <v>16746</v>
      </c>
      <c r="B326" t="s">
        <v>90</v>
      </c>
      <c r="C326" t="s">
        <v>82</v>
      </c>
      <c r="D326" t="b">
        <v>1</v>
      </c>
      <c r="E326" t="b">
        <v>1</v>
      </c>
      <c r="F326" t="s">
        <v>106</v>
      </c>
      <c r="G326" t="b">
        <v>0</v>
      </c>
      <c r="H326" t="s">
        <v>71</v>
      </c>
      <c r="I326" t="b">
        <v>1</v>
      </c>
      <c r="J326" t="s">
        <v>70</v>
      </c>
      <c r="K326" t="b">
        <v>1</v>
      </c>
      <c r="L326">
        <v>1</v>
      </c>
      <c r="M326" t="b">
        <v>0</v>
      </c>
      <c r="N326" t="b">
        <v>0</v>
      </c>
      <c r="O326" t="b">
        <v>1</v>
      </c>
      <c r="P326" t="s">
        <v>88</v>
      </c>
      <c r="Q326" t="s">
        <v>16745</v>
      </c>
      <c r="R326" t="s">
        <v>16744</v>
      </c>
      <c r="S326" t="s">
        <v>85</v>
      </c>
      <c r="T326" t="s">
        <v>16743</v>
      </c>
      <c r="U326">
        <v>732</v>
      </c>
      <c r="V326">
        <v>4</v>
      </c>
    </row>
    <row r="327" spans="1:22" x14ac:dyDescent="0.35">
      <c r="A327" t="s">
        <v>16742</v>
      </c>
      <c r="B327" t="s">
        <v>90</v>
      </c>
      <c r="C327" t="s">
        <v>82</v>
      </c>
      <c r="D327" t="b">
        <v>1</v>
      </c>
      <c r="E327" t="b">
        <v>1</v>
      </c>
      <c r="F327" t="s">
        <v>106</v>
      </c>
      <c r="G327" t="b">
        <v>0</v>
      </c>
      <c r="H327" t="s">
        <v>71</v>
      </c>
      <c r="I327" t="b">
        <v>0</v>
      </c>
      <c r="J327" t="s">
        <v>70</v>
      </c>
      <c r="K327" t="b">
        <v>1</v>
      </c>
      <c r="L327">
        <v>2</v>
      </c>
      <c r="M327" t="b">
        <v>1</v>
      </c>
      <c r="N327" t="b">
        <v>1</v>
      </c>
      <c r="O327" t="b">
        <v>1</v>
      </c>
      <c r="P327" t="s">
        <v>69</v>
      </c>
      <c r="Q327" t="s">
        <v>16741</v>
      </c>
      <c r="R327" t="s">
        <v>16740</v>
      </c>
      <c r="S327" t="s">
        <v>6</v>
      </c>
      <c r="T327" t="s">
        <v>16739</v>
      </c>
      <c r="U327">
        <v>730</v>
      </c>
      <c r="V327">
        <v>4.5</v>
      </c>
    </row>
    <row r="328" spans="1:22" x14ac:dyDescent="0.35">
      <c r="A328" t="s">
        <v>16738</v>
      </c>
      <c r="B328" t="s">
        <v>74</v>
      </c>
      <c r="C328" t="s">
        <v>73</v>
      </c>
      <c r="D328" t="b">
        <v>1</v>
      </c>
      <c r="E328" t="b">
        <v>0</v>
      </c>
      <c r="F328" t="s">
        <v>106</v>
      </c>
      <c r="G328" t="b">
        <v>1</v>
      </c>
      <c r="H328" t="s">
        <v>71</v>
      </c>
      <c r="I328" t="b">
        <v>1</v>
      </c>
      <c r="J328" t="s">
        <v>70</v>
      </c>
      <c r="K328" t="b">
        <v>1</v>
      </c>
      <c r="L328">
        <v>2</v>
      </c>
      <c r="M328" t="b">
        <v>0</v>
      </c>
      <c r="N328" t="b">
        <v>1</v>
      </c>
      <c r="O328" t="b">
        <v>1</v>
      </c>
      <c r="P328" t="s">
        <v>88</v>
      </c>
      <c r="Q328" t="s">
        <v>16737</v>
      </c>
      <c r="R328" t="s">
        <v>16736</v>
      </c>
      <c r="S328" t="s">
        <v>6</v>
      </c>
      <c r="T328" t="s">
        <v>9153</v>
      </c>
      <c r="U328">
        <v>730</v>
      </c>
      <c r="V328">
        <v>3.5</v>
      </c>
    </row>
    <row r="329" spans="1:22" x14ac:dyDescent="0.35">
      <c r="A329" t="s">
        <v>16735</v>
      </c>
      <c r="B329" t="s">
        <v>111</v>
      </c>
      <c r="C329" t="s">
        <v>82</v>
      </c>
      <c r="D329" t="b">
        <v>1</v>
      </c>
      <c r="E329" t="b">
        <v>1</v>
      </c>
      <c r="F329" t="s">
        <v>89</v>
      </c>
      <c r="G329" t="b">
        <v>1</v>
      </c>
      <c r="H329" t="s">
        <v>71</v>
      </c>
      <c r="I329" t="b">
        <v>0</v>
      </c>
      <c r="J329" t="s">
        <v>70</v>
      </c>
      <c r="K329" t="b">
        <v>1</v>
      </c>
      <c r="L329">
        <v>2</v>
      </c>
      <c r="M329" t="b">
        <v>0</v>
      </c>
      <c r="N329" t="b">
        <v>1</v>
      </c>
      <c r="O329" t="b">
        <v>1</v>
      </c>
      <c r="P329" t="s">
        <v>88</v>
      </c>
      <c r="Q329" t="s">
        <v>16734</v>
      </c>
      <c r="R329" t="s">
        <v>3025</v>
      </c>
      <c r="S329" t="s">
        <v>6</v>
      </c>
      <c r="T329" t="s">
        <v>16733</v>
      </c>
      <c r="U329">
        <v>729</v>
      </c>
      <c r="V329">
        <v>3.5</v>
      </c>
    </row>
    <row r="330" spans="1:22" x14ac:dyDescent="0.35">
      <c r="A330" t="s">
        <v>16732</v>
      </c>
      <c r="B330" t="s">
        <v>74</v>
      </c>
      <c r="C330" t="s">
        <v>138</v>
      </c>
      <c r="D330" t="b">
        <v>1</v>
      </c>
      <c r="E330" t="b">
        <v>0</v>
      </c>
      <c r="F330" t="s">
        <v>72</v>
      </c>
      <c r="G330" t="b">
        <v>0</v>
      </c>
      <c r="H330" t="s">
        <v>71</v>
      </c>
      <c r="I330" t="b">
        <v>0</v>
      </c>
      <c r="J330" t="s">
        <v>70</v>
      </c>
      <c r="K330" t="b">
        <v>1</v>
      </c>
      <c r="L330">
        <v>3</v>
      </c>
      <c r="M330" t="b">
        <v>1</v>
      </c>
      <c r="N330" t="b">
        <v>1</v>
      </c>
      <c r="O330" t="b">
        <v>1</v>
      </c>
      <c r="P330" t="s">
        <v>69</v>
      </c>
      <c r="Q330" t="s">
        <v>16731</v>
      </c>
      <c r="R330" t="s">
        <v>411</v>
      </c>
      <c r="S330" t="s">
        <v>93</v>
      </c>
      <c r="T330" t="s">
        <v>12682</v>
      </c>
      <c r="U330">
        <v>726</v>
      </c>
      <c r="V330">
        <v>4</v>
      </c>
    </row>
    <row r="331" spans="1:22" x14ac:dyDescent="0.35">
      <c r="A331" t="s">
        <v>16730</v>
      </c>
      <c r="B331" t="s">
        <v>74</v>
      </c>
      <c r="C331" t="s">
        <v>82</v>
      </c>
      <c r="D331" t="b">
        <v>1</v>
      </c>
      <c r="E331" t="b">
        <v>1</v>
      </c>
      <c r="F331" t="s">
        <v>106</v>
      </c>
      <c r="G331" t="b">
        <v>1</v>
      </c>
      <c r="H331" t="s">
        <v>71</v>
      </c>
      <c r="I331" t="b">
        <v>0</v>
      </c>
      <c r="J331" t="s">
        <v>70</v>
      </c>
      <c r="K331" t="b">
        <v>0</v>
      </c>
      <c r="L331">
        <v>2</v>
      </c>
      <c r="M331" t="b">
        <v>0</v>
      </c>
      <c r="N331" t="b">
        <v>1</v>
      </c>
      <c r="O331" t="b">
        <v>1</v>
      </c>
      <c r="P331" t="s">
        <v>88</v>
      </c>
      <c r="Q331" t="s">
        <v>16729</v>
      </c>
      <c r="R331" t="s">
        <v>402</v>
      </c>
      <c r="S331" t="s">
        <v>1740</v>
      </c>
      <c r="T331" t="s">
        <v>3046</v>
      </c>
      <c r="U331">
        <v>726</v>
      </c>
      <c r="V331">
        <v>4.5</v>
      </c>
    </row>
    <row r="332" spans="1:22" x14ac:dyDescent="0.35">
      <c r="A332" t="s">
        <v>4286</v>
      </c>
      <c r="B332" t="s">
        <v>74</v>
      </c>
      <c r="C332" t="s">
        <v>236</v>
      </c>
      <c r="D332" t="b">
        <v>1</v>
      </c>
      <c r="E332" t="b">
        <v>0</v>
      </c>
      <c r="F332" t="s">
        <v>72</v>
      </c>
      <c r="G332" t="b">
        <v>0</v>
      </c>
      <c r="H332" t="s">
        <v>71</v>
      </c>
      <c r="I332" t="b">
        <v>0</v>
      </c>
      <c r="J332" t="s">
        <v>235</v>
      </c>
      <c r="K332" t="b">
        <v>1</v>
      </c>
      <c r="L332">
        <v>4</v>
      </c>
      <c r="M332" t="b">
        <v>1</v>
      </c>
      <c r="N332" t="b">
        <v>1</v>
      </c>
      <c r="O332" t="b">
        <v>0</v>
      </c>
      <c r="P332" t="s">
        <v>88</v>
      </c>
      <c r="Q332" t="s">
        <v>16728</v>
      </c>
      <c r="R332" t="s">
        <v>15567</v>
      </c>
      <c r="S332" t="s">
        <v>6</v>
      </c>
      <c r="T332" t="s">
        <v>16727</v>
      </c>
      <c r="U332">
        <v>725</v>
      </c>
      <c r="V332">
        <v>3.5</v>
      </c>
    </row>
    <row r="333" spans="1:22" x14ac:dyDescent="0.35">
      <c r="A333" t="s">
        <v>7391</v>
      </c>
      <c r="B333" t="s">
        <v>74</v>
      </c>
      <c r="C333" t="s">
        <v>297</v>
      </c>
      <c r="D333" t="b">
        <v>1</v>
      </c>
      <c r="E333" t="b">
        <v>0</v>
      </c>
      <c r="F333" t="s">
        <v>72</v>
      </c>
      <c r="G333" t="b">
        <v>0</v>
      </c>
      <c r="H333" t="s">
        <v>100</v>
      </c>
      <c r="I333" t="b">
        <v>0</v>
      </c>
      <c r="J333" t="s">
        <v>235</v>
      </c>
      <c r="K333" t="b">
        <v>1</v>
      </c>
      <c r="L333">
        <v>3</v>
      </c>
      <c r="M333" t="b">
        <v>1</v>
      </c>
      <c r="N333" t="b">
        <v>1</v>
      </c>
      <c r="O333" t="b">
        <v>0</v>
      </c>
      <c r="P333" t="s">
        <v>88</v>
      </c>
      <c r="Q333" t="s">
        <v>16726</v>
      </c>
      <c r="R333" t="s">
        <v>16725</v>
      </c>
      <c r="S333" t="s">
        <v>6</v>
      </c>
      <c r="T333" t="s">
        <v>16724</v>
      </c>
      <c r="U333">
        <v>724</v>
      </c>
      <c r="V333">
        <v>4.5</v>
      </c>
    </row>
    <row r="334" spans="1:22" x14ac:dyDescent="0.35">
      <c r="A334" t="s">
        <v>16723</v>
      </c>
      <c r="B334" t="s">
        <v>74</v>
      </c>
      <c r="C334" t="s">
        <v>82</v>
      </c>
      <c r="D334" t="b">
        <v>1</v>
      </c>
      <c r="E334" t="b">
        <v>1</v>
      </c>
      <c r="F334" t="s">
        <v>72</v>
      </c>
      <c r="G334" t="b">
        <v>1</v>
      </c>
      <c r="H334" t="s">
        <v>71</v>
      </c>
      <c r="I334" t="b">
        <v>1</v>
      </c>
      <c r="J334" t="s">
        <v>70</v>
      </c>
      <c r="K334" t="b">
        <v>1</v>
      </c>
      <c r="L334">
        <v>2</v>
      </c>
      <c r="M334" t="b">
        <v>0</v>
      </c>
      <c r="N334" t="b">
        <v>1</v>
      </c>
      <c r="O334" t="b">
        <v>1</v>
      </c>
      <c r="P334" t="s">
        <v>69</v>
      </c>
      <c r="Q334" t="s">
        <v>16722</v>
      </c>
      <c r="R334" t="s">
        <v>16721</v>
      </c>
      <c r="S334" t="s">
        <v>141</v>
      </c>
      <c r="T334" t="s">
        <v>7603</v>
      </c>
      <c r="U334">
        <v>724</v>
      </c>
      <c r="V334">
        <v>3.5</v>
      </c>
    </row>
    <row r="335" spans="1:22" x14ac:dyDescent="0.35">
      <c r="A335" t="s">
        <v>10484</v>
      </c>
      <c r="B335" t="s">
        <v>74</v>
      </c>
      <c r="C335" t="s">
        <v>2050</v>
      </c>
      <c r="D335" t="b">
        <v>1</v>
      </c>
      <c r="E335" t="b">
        <v>1</v>
      </c>
      <c r="F335" t="s">
        <v>72</v>
      </c>
      <c r="G335" t="b">
        <v>1</v>
      </c>
      <c r="H335" t="s">
        <v>71</v>
      </c>
      <c r="I335" t="b">
        <v>0</v>
      </c>
      <c r="J335" t="s">
        <v>70</v>
      </c>
      <c r="K335" t="b">
        <v>1</v>
      </c>
      <c r="L335">
        <v>2</v>
      </c>
      <c r="M335" t="b">
        <v>1</v>
      </c>
      <c r="N335" t="b">
        <v>1</v>
      </c>
      <c r="O335" t="b">
        <v>1</v>
      </c>
      <c r="P335" t="s">
        <v>69</v>
      </c>
      <c r="Q335" t="s">
        <v>16720</v>
      </c>
      <c r="R335" t="s">
        <v>16719</v>
      </c>
      <c r="S335" t="s">
        <v>6</v>
      </c>
      <c r="T335" t="s">
        <v>16718</v>
      </c>
      <c r="U335">
        <v>724</v>
      </c>
      <c r="V335">
        <v>3.5</v>
      </c>
    </row>
    <row r="336" spans="1:22" x14ac:dyDescent="0.35">
      <c r="A336" t="s">
        <v>13373</v>
      </c>
      <c r="B336" t="s">
        <v>74</v>
      </c>
      <c r="C336" t="s">
        <v>82</v>
      </c>
      <c r="D336" t="b">
        <v>1</v>
      </c>
      <c r="E336" t="b">
        <v>1</v>
      </c>
      <c r="F336" t="s">
        <v>106</v>
      </c>
      <c r="G336" t="b">
        <v>1</v>
      </c>
      <c r="H336" t="s">
        <v>71</v>
      </c>
      <c r="I336" t="b">
        <v>1</v>
      </c>
      <c r="J336" t="s">
        <v>70</v>
      </c>
      <c r="K336" t="b">
        <v>1</v>
      </c>
      <c r="L336">
        <v>2</v>
      </c>
      <c r="M336" t="b">
        <v>1</v>
      </c>
      <c r="N336" t="b">
        <v>1</v>
      </c>
      <c r="O336" t="b">
        <v>1</v>
      </c>
      <c r="P336" t="s">
        <v>88</v>
      </c>
      <c r="Q336" t="s">
        <v>16717</v>
      </c>
      <c r="R336" t="s">
        <v>16716</v>
      </c>
      <c r="S336" t="s">
        <v>6</v>
      </c>
      <c r="T336" t="s">
        <v>16715</v>
      </c>
      <c r="U336">
        <v>723</v>
      </c>
      <c r="V336">
        <v>3</v>
      </c>
    </row>
    <row r="337" spans="1:22" x14ac:dyDescent="0.35">
      <c r="A337" t="s">
        <v>16714</v>
      </c>
      <c r="B337" t="s">
        <v>74</v>
      </c>
      <c r="C337" t="s">
        <v>82</v>
      </c>
      <c r="D337" t="b">
        <v>1</v>
      </c>
      <c r="E337" t="b">
        <v>1</v>
      </c>
      <c r="F337" t="s">
        <v>771</v>
      </c>
      <c r="G337" t="b">
        <v>1</v>
      </c>
      <c r="H337" t="s">
        <v>71</v>
      </c>
      <c r="I337" t="b">
        <v>1</v>
      </c>
      <c r="J337" t="s">
        <v>70</v>
      </c>
      <c r="K337" t="b">
        <v>1</v>
      </c>
      <c r="L337">
        <v>2</v>
      </c>
      <c r="M337" t="b">
        <v>1</v>
      </c>
      <c r="N337" t="b">
        <v>1</v>
      </c>
      <c r="O337" t="b">
        <v>1</v>
      </c>
      <c r="P337" t="s">
        <v>69</v>
      </c>
      <c r="Q337" t="s">
        <v>16713</v>
      </c>
      <c r="R337" t="s">
        <v>16712</v>
      </c>
      <c r="S337" t="s">
        <v>6</v>
      </c>
      <c r="T337" t="s">
        <v>16711</v>
      </c>
      <c r="U337">
        <v>723</v>
      </c>
      <c r="V337">
        <v>4</v>
      </c>
    </row>
    <row r="338" spans="1:22" x14ac:dyDescent="0.35">
      <c r="A338" t="s">
        <v>16710</v>
      </c>
      <c r="B338" t="s">
        <v>74</v>
      </c>
      <c r="C338" t="s">
        <v>2050</v>
      </c>
      <c r="D338" t="b">
        <v>1</v>
      </c>
      <c r="E338" t="b">
        <v>1</v>
      </c>
      <c r="F338" t="s">
        <v>72</v>
      </c>
      <c r="G338" t="b">
        <v>1</v>
      </c>
      <c r="H338" t="s">
        <v>80</v>
      </c>
      <c r="I338" t="b">
        <v>1</v>
      </c>
      <c r="J338" t="s">
        <v>70</v>
      </c>
      <c r="K338" t="b">
        <v>1</v>
      </c>
      <c r="L338">
        <v>2</v>
      </c>
      <c r="M338" t="b">
        <v>1</v>
      </c>
      <c r="N338" t="b">
        <v>1</v>
      </c>
      <c r="O338" t="b">
        <v>1</v>
      </c>
      <c r="P338" t="s">
        <v>69</v>
      </c>
      <c r="Q338" t="s">
        <v>16709</v>
      </c>
      <c r="R338" t="s">
        <v>617</v>
      </c>
      <c r="S338" t="s">
        <v>85</v>
      </c>
      <c r="T338" t="s">
        <v>16708</v>
      </c>
      <c r="U338">
        <v>721</v>
      </c>
      <c r="V338">
        <v>3</v>
      </c>
    </row>
    <row r="339" spans="1:22" x14ac:dyDescent="0.35">
      <c r="A339" t="s">
        <v>16707</v>
      </c>
      <c r="B339" t="s">
        <v>90</v>
      </c>
      <c r="C339" t="s">
        <v>82</v>
      </c>
      <c r="D339" t="b">
        <v>1</v>
      </c>
      <c r="E339" t="b">
        <v>1</v>
      </c>
      <c r="F339" t="s">
        <v>106</v>
      </c>
      <c r="G339" t="b">
        <v>1</v>
      </c>
      <c r="H339" t="s">
        <v>71</v>
      </c>
      <c r="I339" t="b">
        <v>0</v>
      </c>
      <c r="J339" t="s">
        <v>70</v>
      </c>
      <c r="K339" t="b">
        <v>1</v>
      </c>
      <c r="L339">
        <v>1</v>
      </c>
      <c r="M339" t="b">
        <v>0</v>
      </c>
      <c r="N339" t="b">
        <v>0</v>
      </c>
      <c r="O339" t="b">
        <v>1</v>
      </c>
      <c r="P339" t="s">
        <v>88</v>
      </c>
      <c r="Q339" t="s">
        <v>16706</v>
      </c>
      <c r="R339" t="s">
        <v>16705</v>
      </c>
      <c r="S339" t="s">
        <v>275</v>
      </c>
      <c r="T339" t="s">
        <v>16704</v>
      </c>
      <c r="U339">
        <v>720</v>
      </c>
      <c r="V339">
        <v>4.5</v>
      </c>
    </row>
    <row r="340" spans="1:22" x14ac:dyDescent="0.35">
      <c r="A340" t="s">
        <v>16703</v>
      </c>
      <c r="B340" t="s">
        <v>111</v>
      </c>
      <c r="C340" t="s">
        <v>82</v>
      </c>
      <c r="D340" t="b">
        <v>1</v>
      </c>
      <c r="E340" t="b">
        <v>1</v>
      </c>
      <c r="F340" t="s">
        <v>474</v>
      </c>
      <c r="G340" t="b">
        <v>1</v>
      </c>
      <c r="H340" t="s">
        <v>71</v>
      </c>
      <c r="I340" t="b">
        <v>1</v>
      </c>
      <c r="J340" t="s">
        <v>70</v>
      </c>
      <c r="K340" t="b">
        <v>1</v>
      </c>
      <c r="L340">
        <v>2</v>
      </c>
      <c r="M340" t="b">
        <v>0</v>
      </c>
      <c r="N340" t="b">
        <v>0</v>
      </c>
      <c r="O340" t="b">
        <v>1</v>
      </c>
      <c r="P340" t="s">
        <v>69</v>
      </c>
      <c r="Q340" t="s">
        <v>16702</v>
      </c>
      <c r="R340" t="s">
        <v>16701</v>
      </c>
      <c r="S340" t="s">
        <v>6</v>
      </c>
      <c r="T340" t="s">
        <v>16700</v>
      </c>
      <c r="U340">
        <v>720</v>
      </c>
      <c r="V340">
        <v>4.5</v>
      </c>
    </row>
    <row r="341" spans="1:22" x14ac:dyDescent="0.35">
      <c r="A341" t="s">
        <v>16699</v>
      </c>
      <c r="B341" t="s">
        <v>74</v>
      </c>
      <c r="C341" t="s">
        <v>5933</v>
      </c>
      <c r="D341" t="b">
        <v>1</v>
      </c>
      <c r="E341" t="b">
        <v>1</v>
      </c>
      <c r="F341" t="s">
        <v>1022</v>
      </c>
      <c r="G341" t="b">
        <v>1</v>
      </c>
      <c r="H341" t="s">
        <v>80</v>
      </c>
      <c r="I341" t="b">
        <v>1</v>
      </c>
      <c r="J341" t="s">
        <v>70</v>
      </c>
      <c r="K341" t="b">
        <v>1</v>
      </c>
      <c r="L341">
        <v>2</v>
      </c>
      <c r="M341" t="b">
        <v>0</v>
      </c>
      <c r="N341" t="b">
        <v>1</v>
      </c>
      <c r="O341" t="b">
        <v>1</v>
      </c>
      <c r="P341" t="s">
        <v>88</v>
      </c>
      <c r="Q341" t="s">
        <v>16698</v>
      </c>
      <c r="R341" t="s">
        <v>13636</v>
      </c>
      <c r="S341" t="s">
        <v>6</v>
      </c>
      <c r="T341" t="s">
        <v>9831</v>
      </c>
      <c r="U341">
        <v>720</v>
      </c>
      <c r="V341">
        <v>3.5</v>
      </c>
    </row>
    <row r="342" spans="1:22" x14ac:dyDescent="0.35">
      <c r="A342" t="s">
        <v>9514</v>
      </c>
      <c r="B342" t="s">
        <v>74</v>
      </c>
      <c r="C342" t="s">
        <v>138</v>
      </c>
      <c r="D342" t="b">
        <v>1</v>
      </c>
      <c r="E342" t="b">
        <v>1</v>
      </c>
      <c r="F342" t="s">
        <v>106</v>
      </c>
      <c r="G342" t="b">
        <v>1</v>
      </c>
      <c r="H342" t="s">
        <v>71</v>
      </c>
      <c r="I342" t="b">
        <v>0</v>
      </c>
      <c r="J342" t="s">
        <v>70</v>
      </c>
      <c r="K342" t="b">
        <v>1</v>
      </c>
      <c r="L342">
        <v>2</v>
      </c>
      <c r="M342" t="b">
        <v>1</v>
      </c>
      <c r="N342" t="b">
        <v>1</v>
      </c>
      <c r="O342" t="b">
        <v>1</v>
      </c>
      <c r="P342" t="s">
        <v>88</v>
      </c>
      <c r="Q342" t="s">
        <v>16697</v>
      </c>
      <c r="R342" t="s">
        <v>2035</v>
      </c>
      <c r="S342" t="s">
        <v>6</v>
      </c>
      <c r="T342" t="s">
        <v>16696</v>
      </c>
      <c r="U342">
        <v>719</v>
      </c>
      <c r="V342">
        <v>2.5</v>
      </c>
    </row>
    <row r="343" spans="1:22" x14ac:dyDescent="0.35">
      <c r="A343" t="s">
        <v>16695</v>
      </c>
      <c r="B343" t="s">
        <v>74</v>
      </c>
      <c r="C343" t="s">
        <v>82</v>
      </c>
      <c r="D343" t="b">
        <v>1</v>
      </c>
      <c r="E343" t="b">
        <v>1</v>
      </c>
      <c r="F343" t="s">
        <v>106</v>
      </c>
      <c r="G343" t="b">
        <v>1</v>
      </c>
      <c r="H343" t="s">
        <v>71</v>
      </c>
      <c r="I343" t="b">
        <v>1</v>
      </c>
      <c r="J343" t="s">
        <v>70</v>
      </c>
      <c r="K343" t="b">
        <v>1</v>
      </c>
      <c r="L343">
        <v>2</v>
      </c>
      <c r="M343" t="b">
        <v>1</v>
      </c>
      <c r="N343" t="b">
        <v>1</v>
      </c>
      <c r="O343" t="b">
        <v>1</v>
      </c>
      <c r="P343" t="s">
        <v>69</v>
      </c>
      <c r="Q343" t="s">
        <v>16694</v>
      </c>
      <c r="R343" t="s">
        <v>8902</v>
      </c>
      <c r="S343" t="s">
        <v>6</v>
      </c>
      <c r="T343" t="s">
        <v>12186</v>
      </c>
      <c r="U343">
        <v>716</v>
      </c>
      <c r="V343">
        <v>4</v>
      </c>
    </row>
    <row r="344" spans="1:22" x14ac:dyDescent="0.35">
      <c r="A344" t="s">
        <v>16693</v>
      </c>
      <c r="B344" t="s">
        <v>74</v>
      </c>
      <c r="C344" t="s">
        <v>360</v>
      </c>
      <c r="D344" t="b">
        <v>1</v>
      </c>
      <c r="E344" t="b">
        <v>1</v>
      </c>
      <c r="F344" t="s">
        <v>106</v>
      </c>
      <c r="G344" t="b">
        <v>1</v>
      </c>
      <c r="H344" t="s">
        <v>71</v>
      </c>
      <c r="I344" t="b">
        <v>1</v>
      </c>
      <c r="J344" t="s">
        <v>70</v>
      </c>
      <c r="K344" t="b">
        <v>1</v>
      </c>
      <c r="L344">
        <v>1</v>
      </c>
      <c r="M344" t="b">
        <v>0</v>
      </c>
      <c r="N344" t="b">
        <v>1</v>
      </c>
      <c r="O344" t="b">
        <v>1</v>
      </c>
      <c r="P344" t="s">
        <v>69</v>
      </c>
      <c r="Q344" t="s">
        <v>16692</v>
      </c>
      <c r="R344" t="s">
        <v>16691</v>
      </c>
      <c r="S344" t="s">
        <v>77</v>
      </c>
      <c r="T344" t="s">
        <v>6359</v>
      </c>
      <c r="U344">
        <v>715</v>
      </c>
      <c r="V344">
        <v>4</v>
      </c>
    </row>
    <row r="345" spans="1:22" x14ac:dyDescent="0.35">
      <c r="A345" t="s">
        <v>4453</v>
      </c>
      <c r="B345" t="s">
        <v>74</v>
      </c>
      <c r="C345" t="s">
        <v>1470</v>
      </c>
      <c r="D345" t="b">
        <v>1</v>
      </c>
      <c r="E345" t="b">
        <v>0</v>
      </c>
      <c r="F345" t="s">
        <v>72</v>
      </c>
      <c r="G345" t="b">
        <v>0</v>
      </c>
      <c r="H345" t="s">
        <v>71</v>
      </c>
      <c r="I345" t="b">
        <v>1</v>
      </c>
      <c r="J345" t="s">
        <v>235</v>
      </c>
      <c r="K345" t="b">
        <v>1</v>
      </c>
      <c r="L345">
        <v>4</v>
      </c>
      <c r="M345" t="b">
        <v>1</v>
      </c>
      <c r="N345" t="b">
        <v>1</v>
      </c>
      <c r="O345" t="b">
        <v>0</v>
      </c>
      <c r="P345" t="s">
        <v>69</v>
      </c>
      <c r="Q345" t="s">
        <v>16690</v>
      </c>
      <c r="R345" t="s">
        <v>8279</v>
      </c>
      <c r="S345" t="s">
        <v>6</v>
      </c>
      <c r="T345" t="s">
        <v>16689</v>
      </c>
      <c r="U345">
        <v>713</v>
      </c>
      <c r="V345">
        <v>4</v>
      </c>
    </row>
    <row r="346" spans="1:22" x14ac:dyDescent="0.35">
      <c r="A346" t="s">
        <v>9992</v>
      </c>
      <c r="B346" t="s">
        <v>74</v>
      </c>
      <c r="C346" t="s">
        <v>82</v>
      </c>
      <c r="D346" t="b">
        <v>1</v>
      </c>
      <c r="E346" t="b">
        <v>1</v>
      </c>
      <c r="F346" t="s">
        <v>359</v>
      </c>
      <c r="G346" t="b">
        <v>0</v>
      </c>
      <c r="H346" t="s">
        <v>71</v>
      </c>
      <c r="I346" t="b">
        <v>0</v>
      </c>
      <c r="J346" t="s">
        <v>70</v>
      </c>
      <c r="K346" t="b">
        <v>1</v>
      </c>
      <c r="L346">
        <v>2</v>
      </c>
      <c r="M346" t="b">
        <v>0</v>
      </c>
      <c r="N346" t="b">
        <v>1</v>
      </c>
      <c r="O346" t="b">
        <v>1</v>
      </c>
      <c r="P346" t="s">
        <v>69</v>
      </c>
      <c r="Q346" t="s">
        <v>16688</v>
      </c>
      <c r="R346" t="s">
        <v>9546</v>
      </c>
      <c r="S346" t="s">
        <v>6</v>
      </c>
      <c r="T346" t="s">
        <v>16687</v>
      </c>
      <c r="U346">
        <v>713</v>
      </c>
      <c r="V346">
        <v>2.5</v>
      </c>
    </row>
    <row r="347" spans="1:22" x14ac:dyDescent="0.35">
      <c r="A347" t="s">
        <v>16686</v>
      </c>
      <c r="B347" t="s">
        <v>74</v>
      </c>
      <c r="C347" t="s">
        <v>73</v>
      </c>
      <c r="D347" t="b">
        <v>1</v>
      </c>
      <c r="E347" t="b">
        <v>0</v>
      </c>
      <c r="F347" t="s">
        <v>106</v>
      </c>
      <c r="G347" t="b">
        <v>1</v>
      </c>
      <c r="H347" t="s">
        <v>71</v>
      </c>
      <c r="I347" t="b">
        <v>1</v>
      </c>
      <c r="J347" t="s">
        <v>70</v>
      </c>
      <c r="K347" t="b">
        <v>1</v>
      </c>
      <c r="L347">
        <v>2</v>
      </c>
      <c r="M347" t="b">
        <v>1</v>
      </c>
      <c r="N347" t="b">
        <v>1</v>
      </c>
      <c r="O347" t="b">
        <v>1</v>
      </c>
      <c r="P347" t="s">
        <v>69</v>
      </c>
      <c r="Q347" t="e">
        <f>-Ht7HiGBox8lS1Y8IPjO8g</f>
        <v>#NAME?</v>
      </c>
      <c r="R347" t="s">
        <v>16685</v>
      </c>
      <c r="S347" t="s">
        <v>85</v>
      </c>
      <c r="T347" t="s">
        <v>16684</v>
      </c>
      <c r="U347">
        <v>711</v>
      </c>
      <c r="V347">
        <v>4</v>
      </c>
    </row>
    <row r="348" spans="1:22" x14ac:dyDescent="0.35">
      <c r="A348" t="s">
        <v>16683</v>
      </c>
      <c r="B348" t="s">
        <v>90</v>
      </c>
      <c r="C348" t="s">
        <v>82</v>
      </c>
      <c r="D348" t="b">
        <v>1</v>
      </c>
      <c r="E348" t="b">
        <v>1</v>
      </c>
      <c r="F348" t="s">
        <v>117</v>
      </c>
      <c r="G348" t="b">
        <v>1</v>
      </c>
      <c r="H348" t="s">
        <v>71</v>
      </c>
      <c r="I348" t="b">
        <v>1</v>
      </c>
      <c r="J348" t="s">
        <v>70</v>
      </c>
      <c r="K348" t="b">
        <v>1</v>
      </c>
      <c r="L348">
        <v>2</v>
      </c>
      <c r="M348" t="b">
        <v>0</v>
      </c>
      <c r="N348" t="b">
        <v>0</v>
      </c>
      <c r="O348" t="b">
        <v>1</v>
      </c>
      <c r="P348" t="s">
        <v>69</v>
      </c>
      <c r="Q348" t="s">
        <v>16682</v>
      </c>
      <c r="R348" t="s">
        <v>16681</v>
      </c>
      <c r="S348" t="s">
        <v>85</v>
      </c>
      <c r="T348" t="s">
        <v>16680</v>
      </c>
      <c r="U348">
        <v>711</v>
      </c>
      <c r="V348">
        <v>4</v>
      </c>
    </row>
    <row r="349" spans="1:22" x14ac:dyDescent="0.35">
      <c r="A349" t="s">
        <v>16679</v>
      </c>
      <c r="B349" t="s">
        <v>74</v>
      </c>
      <c r="C349" t="s">
        <v>82</v>
      </c>
      <c r="D349" t="b">
        <v>1</v>
      </c>
      <c r="E349" t="b">
        <v>0</v>
      </c>
      <c r="F349" t="s">
        <v>117</v>
      </c>
      <c r="G349" t="b">
        <v>1</v>
      </c>
      <c r="H349" t="s">
        <v>71</v>
      </c>
      <c r="I349" t="b">
        <v>0</v>
      </c>
      <c r="J349" t="s">
        <v>70</v>
      </c>
      <c r="K349" t="b">
        <v>0</v>
      </c>
      <c r="L349">
        <v>2</v>
      </c>
      <c r="M349" t="b">
        <v>0</v>
      </c>
      <c r="N349" t="b">
        <v>1</v>
      </c>
      <c r="O349" t="b">
        <v>1</v>
      </c>
      <c r="P349" t="s">
        <v>69</v>
      </c>
      <c r="Q349" t="s">
        <v>16678</v>
      </c>
      <c r="R349" t="s">
        <v>16677</v>
      </c>
      <c r="S349" t="s">
        <v>85</v>
      </c>
      <c r="T349" t="s">
        <v>16676</v>
      </c>
      <c r="U349">
        <v>711</v>
      </c>
      <c r="V349">
        <v>4.5</v>
      </c>
    </row>
    <row r="350" spans="1:22" x14ac:dyDescent="0.35">
      <c r="A350" t="s">
        <v>16675</v>
      </c>
      <c r="B350" t="s">
        <v>74</v>
      </c>
      <c r="C350" t="s">
        <v>73</v>
      </c>
      <c r="D350" t="b">
        <v>1</v>
      </c>
      <c r="E350" t="b">
        <v>0</v>
      </c>
      <c r="F350" t="s">
        <v>720</v>
      </c>
      <c r="G350" t="b">
        <v>1</v>
      </c>
      <c r="H350" t="s">
        <v>80</v>
      </c>
      <c r="I350" t="b">
        <v>1</v>
      </c>
      <c r="J350" t="s">
        <v>70</v>
      </c>
      <c r="K350" t="b">
        <v>1</v>
      </c>
      <c r="L350">
        <v>2</v>
      </c>
      <c r="M350" t="b">
        <v>1</v>
      </c>
      <c r="N350" t="b">
        <v>1</v>
      </c>
      <c r="O350" t="b">
        <v>1</v>
      </c>
      <c r="P350" t="s">
        <v>69</v>
      </c>
      <c r="Q350" t="s">
        <v>16674</v>
      </c>
      <c r="R350" t="s">
        <v>16673</v>
      </c>
      <c r="S350" t="s">
        <v>93</v>
      </c>
      <c r="T350" t="s">
        <v>16672</v>
      </c>
      <c r="U350">
        <v>709</v>
      </c>
      <c r="V350">
        <v>3.5</v>
      </c>
    </row>
    <row r="351" spans="1:22" x14ac:dyDescent="0.35">
      <c r="A351" t="s">
        <v>16671</v>
      </c>
      <c r="B351" t="s">
        <v>74</v>
      </c>
      <c r="C351" t="s">
        <v>236</v>
      </c>
      <c r="D351" t="b">
        <v>1</v>
      </c>
      <c r="E351" t="b">
        <v>0</v>
      </c>
      <c r="F351" t="s">
        <v>72</v>
      </c>
      <c r="G351" t="b">
        <v>1</v>
      </c>
      <c r="H351" t="s">
        <v>71</v>
      </c>
      <c r="I351" t="b">
        <v>0</v>
      </c>
      <c r="J351" t="s">
        <v>235</v>
      </c>
      <c r="K351" t="b">
        <v>1</v>
      </c>
      <c r="L351">
        <v>3</v>
      </c>
      <c r="M351" t="b">
        <v>1</v>
      </c>
      <c r="N351" t="b">
        <v>1</v>
      </c>
      <c r="O351" t="b">
        <v>0</v>
      </c>
      <c r="P351" t="s">
        <v>88</v>
      </c>
      <c r="Q351" t="s">
        <v>16670</v>
      </c>
      <c r="R351" t="s">
        <v>16669</v>
      </c>
      <c r="S351" t="s">
        <v>85</v>
      </c>
      <c r="T351" t="s">
        <v>16668</v>
      </c>
      <c r="U351">
        <v>708</v>
      </c>
      <c r="V351">
        <v>4</v>
      </c>
    </row>
    <row r="352" spans="1:22" x14ac:dyDescent="0.35">
      <c r="A352" t="s">
        <v>16667</v>
      </c>
      <c r="B352" t="s">
        <v>74</v>
      </c>
      <c r="C352" t="s">
        <v>82</v>
      </c>
      <c r="D352" t="b">
        <v>1</v>
      </c>
      <c r="E352" t="b">
        <v>1</v>
      </c>
      <c r="F352" t="s">
        <v>106</v>
      </c>
      <c r="G352" t="b">
        <v>1</v>
      </c>
      <c r="H352" t="s">
        <v>71</v>
      </c>
      <c r="I352" t="b">
        <v>1</v>
      </c>
      <c r="J352" t="s">
        <v>70</v>
      </c>
      <c r="K352" t="b">
        <v>1</v>
      </c>
      <c r="L352">
        <v>2</v>
      </c>
      <c r="M352" t="b">
        <v>0</v>
      </c>
      <c r="N352" t="b">
        <v>1</v>
      </c>
      <c r="O352" t="b">
        <v>1</v>
      </c>
      <c r="P352" t="s">
        <v>69</v>
      </c>
      <c r="Q352" t="s">
        <v>16666</v>
      </c>
      <c r="R352" t="s">
        <v>548</v>
      </c>
      <c r="S352" t="s">
        <v>85</v>
      </c>
      <c r="T352" t="s">
        <v>16665</v>
      </c>
      <c r="U352">
        <v>708</v>
      </c>
      <c r="V352">
        <v>4</v>
      </c>
    </row>
    <row r="353" spans="1:22" x14ac:dyDescent="0.35">
      <c r="A353" t="s">
        <v>16664</v>
      </c>
      <c r="B353" t="s">
        <v>90</v>
      </c>
      <c r="C353" t="s">
        <v>82</v>
      </c>
      <c r="D353" t="b">
        <v>1</v>
      </c>
      <c r="E353" t="b">
        <v>1</v>
      </c>
      <c r="F353" t="s">
        <v>106</v>
      </c>
      <c r="G353" t="b">
        <v>1</v>
      </c>
      <c r="H353" t="s">
        <v>71</v>
      </c>
      <c r="I353" t="b">
        <v>0</v>
      </c>
      <c r="J353" t="s">
        <v>70</v>
      </c>
      <c r="K353" t="b">
        <v>1</v>
      </c>
      <c r="L353">
        <v>2</v>
      </c>
      <c r="M353" t="b">
        <v>1</v>
      </c>
      <c r="N353" t="b">
        <v>1</v>
      </c>
      <c r="O353" t="b">
        <v>1</v>
      </c>
      <c r="P353" t="s">
        <v>69</v>
      </c>
      <c r="Q353" t="s">
        <v>16663</v>
      </c>
      <c r="R353" t="s">
        <v>16662</v>
      </c>
      <c r="S353" t="s">
        <v>6</v>
      </c>
      <c r="T353" t="s">
        <v>16661</v>
      </c>
      <c r="U353">
        <v>708</v>
      </c>
      <c r="V353">
        <v>4.5</v>
      </c>
    </row>
    <row r="354" spans="1:22" x14ac:dyDescent="0.35">
      <c r="A354" t="s">
        <v>16660</v>
      </c>
      <c r="B354" t="s">
        <v>74</v>
      </c>
      <c r="C354" t="s">
        <v>73</v>
      </c>
      <c r="D354" t="b">
        <v>1</v>
      </c>
      <c r="E354" t="b">
        <v>1</v>
      </c>
      <c r="F354" t="s">
        <v>72</v>
      </c>
      <c r="G354" t="b">
        <v>1</v>
      </c>
      <c r="H354" t="s">
        <v>71</v>
      </c>
      <c r="I354" t="b">
        <v>1</v>
      </c>
      <c r="J354" t="s">
        <v>70</v>
      </c>
      <c r="K354" t="b">
        <v>1</v>
      </c>
      <c r="L354">
        <v>2</v>
      </c>
      <c r="M354" t="b">
        <v>0</v>
      </c>
      <c r="N354" t="b">
        <v>1</v>
      </c>
      <c r="O354" t="b">
        <v>1</v>
      </c>
      <c r="P354" t="s">
        <v>69</v>
      </c>
      <c r="Q354" t="s">
        <v>16659</v>
      </c>
      <c r="R354" t="s">
        <v>16658</v>
      </c>
      <c r="S354" t="s">
        <v>85</v>
      </c>
      <c r="T354" t="s">
        <v>16657</v>
      </c>
      <c r="U354">
        <v>708</v>
      </c>
      <c r="V354">
        <v>4.5</v>
      </c>
    </row>
    <row r="355" spans="1:22" x14ac:dyDescent="0.35">
      <c r="A355" t="s">
        <v>16656</v>
      </c>
      <c r="B355" t="s">
        <v>90</v>
      </c>
      <c r="C355" t="s">
        <v>82</v>
      </c>
      <c r="D355" t="b">
        <v>1</v>
      </c>
      <c r="E355" t="b">
        <v>1</v>
      </c>
      <c r="F355" t="s">
        <v>106</v>
      </c>
      <c r="G355" t="b">
        <v>1</v>
      </c>
      <c r="H355" t="s">
        <v>71</v>
      </c>
      <c r="I355" t="b">
        <v>1</v>
      </c>
      <c r="J355" t="s">
        <v>70</v>
      </c>
      <c r="K355" t="b">
        <v>1</v>
      </c>
      <c r="L355">
        <v>1</v>
      </c>
      <c r="M355" t="b">
        <v>0</v>
      </c>
      <c r="N355" t="b">
        <v>0</v>
      </c>
      <c r="O355" t="b">
        <v>1</v>
      </c>
      <c r="P355" t="s">
        <v>69</v>
      </c>
      <c r="Q355" t="s">
        <v>16655</v>
      </c>
      <c r="R355" t="s">
        <v>16654</v>
      </c>
      <c r="S355" t="s">
        <v>6</v>
      </c>
      <c r="T355" t="s">
        <v>16653</v>
      </c>
      <c r="U355">
        <v>708</v>
      </c>
      <c r="V355">
        <v>4.5</v>
      </c>
    </row>
    <row r="356" spans="1:22" x14ac:dyDescent="0.35">
      <c r="A356" t="s">
        <v>16652</v>
      </c>
      <c r="B356" t="s">
        <v>90</v>
      </c>
      <c r="C356" t="s">
        <v>426</v>
      </c>
      <c r="D356" t="b">
        <v>0</v>
      </c>
      <c r="E356" t="b">
        <v>1</v>
      </c>
      <c r="F356" t="s">
        <v>106</v>
      </c>
      <c r="G356" t="b">
        <v>0</v>
      </c>
      <c r="H356" t="s">
        <v>71</v>
      </c>
      <c r="I356" t="b">
        <v>1</v>
      </c>
      <c r="J356" t="s">
        <v>70</v>
      </c>
      <c r="K356" t="b">
        <v>1</v>
      </c>
      <c r="L356">
        <v>1</v>
      </c>
      <c r="M356" t="b">
        <v>0</v>
      </c>
      <c r="N356" t="b">
        <v>1</v>
      </c>
      <c r="O356" t="b">
        <v>1</v>
      </c>
      <c r="P356" t="s">
        <v>88</v>
      </c>
      <c r="Q356" t="s">
        <v>16651</v>
      </c>
      <c r="R356" t="s">
        <v>16650</v>
      </c>
      <c r="S356" t="s">
        <v>66</v>
      </c>
      <c r="T356" t="s">
        <v>16649</v>
      </c>
      <c r="U356">
        <v>707</v>
      </c>
      <c r="V356">
        <v>4.5</v>
      </c>
    </row>
    <row r="357" spans="1:22" x14ac:dyDescent="0.35">
      <c r="A357" t="s">
        <v>16648</v>
      </c>
      <c r="B357" t="s">
        <v>111</v>
      </c>
      <c r="C357" t="s">
        <v>2749</v>
      </c>
      <c r="D357" t="b">
        <v>1</v>
      </c>
      <c r="E357" t="b">
        <v>1</v>
      </c>
      <c r="F357" t="s">
        <v>106</v>
      </c>
      <c r="G357" t="b">
        <v>1</v>
      </c>
      <c r="H357" t="s">
        <v>71</v>
      </c>
      <c r="I357" t="b">
        <v>1</v>
      </c>
      <c r="J357" t="s">
        <v>70</v>
      </c>
      <c r="K357" t="b">
        <v>1</v>
      </c>
      <c r="L357">
        <v>2</v>
      </c>
      <c r="M357" t="b">
        <v>1</v>
      </c>
      <c r="N357" t="b">
        <v>1</v>
      </c>
      <c r="O357" t="b">
        <v>1</v>
      </c>
      <c r="P357" t="s">
        <v>69</v>
      </c>
      <c r="Q357" t="s">
        <v>16647</v>
      </c>
      <c r="R357" t="s">
        <v>962</v>
      </c>
      <c r="S357" t="s">
        <v>85</v>
      </c>
      <c r="T357" t="s">
        <v>16646</v>
      </c>
      <c r="U357">
        <v>707</v>
      </c>
      <c r="V357">
        <v>4.5</v>
      </c>
    </row>
    <row r="358" spans="1:22" x14ac:dyDescent="0.35">
      <c r="A358" t="s">
        <v>16645</v>
      </c>
      <c r="B358" t="s">
        <v>90</v>
      </c>
      <c r="C358" t="s">
        <v>82</v>
      </c>
      <c r="D358" t="b">
        <v>1</v>
      </c>
      <c r="E358" t="b">
        <v>1</v>
      </c>
      <c r="F358" t="s">
        <v>106</v>
      </c>
      <c r="G358" t="b">
        <v>1</v>
      </c>
      <c r="H358" t="s">
        <v>71</v>
      </c>
      <c r="I358" t="b">
        <v>1</v>
      </c>
      <c r="J358" t="s">
        <v>70</v>
      </c>
      <c r="K358" t="b">
        <v>1</v>
      </c>
      <c r="L358">
        <v>1</v>
      </c>
      <c r="M358" t="b">
        <v>1</v>
      </c>
      <c r="N358" t="b">
        <v>1</v>
      </c>
      <c r="O358" t="b">
        <v>1</v>
      </c>
      <c r="P358" t="s">
        <v>69</v>
      </c>
      <c r="Q358" t="e">
        <f>-IWsoxH7mLJTTpU5MmWY4w</f>
        <v>#NAME?</v>
      </c>
      <c r="R358" t="s">
        <v>16644</v>
      </c>
      <c r="S358" t="s">
        <v>6</v>
      </c>
      <c r="T358" t="s">
        <v>16643</v>
      </c>
      <c r="U358">
        <v>706</v>
      </c>
      <c r="V358">
        <v>4</v>
      </c>
    </row>
    <row r="359" spans="1:22" x14ac:dyDescent="0.35">
      <c r="A359" t="s">
        <v>16642</v>
      </c>
      <c r="D359" t="b">
        <v>1</v>
      </c>
      <c r="L359">
        <v>2</v>
      </c>
      <c r="P359" t="s">
        <v>1660</v>
      </c>
      <c r="Q359" t="s">
        <v>16641</v>
      </c>
      <c r="R359" t="s">
        <v>16640</v>
      </c>
      <c r="S359" t="s">
        <v>6</v>
      </c>
      <c r="T359" t="s">
        <v>16639</v>
      </c>
      <c r="U359">
        <v>705</v>
      </c>
      <c r="V359">
        <v>3.5</v>
      </c>
    </row>
    <row r="360" spans="1:22" x14ac:dyDescent="0.35">
      <c r="A360" t="s">
        <v>4286</v>
      </c>
      <c r="B360" t="s">
        <v>74</v>
      </c>
      <c r="C360" t="s">
        <v>82</v>
      </c>
      <c r="D360" t="b">
        <v>1</v>
      </c>
      <c r="E360" t="b">
        <v>1</v>
      </c>
      <c r="F360" t="s">
        <v>72</v>
      </c>
      <c r="G360" t="b">
        <v>1</v>
      </c>
      <c r="H360" t="s">
        <v>71</v>
      </c>
      <c r="I360" t="b">
        <v>0</v>
      </c>
      <c r="J360" t="s">
        <v>70</v>
      </c>
      <c r="K360" t="b">
        <v>1</v>
      </c>
      <c r="L360">
        <v>2</v>
      </c>
      <c r="M360" t="b">
        <v>1</v>
      </c>
      <c r="N360" t="b">
        <v>1</v>
      </c>
      <c r="O360" t="b">
        <v>1</v>
      </c>
      <c r="P360" t="s">
        <v>69</v>
      </c>
      <c r="Q360" t="s">
        <v>16638</v>
      </c>
      <c r="R360" t="s">
        <v>295</v>
      </c>
      <c r="S360" t="s">
        <v>6</v>
      </c>
      <c r="T360" t="s">
        <v>9425</v>
      </c>
      <c r="U360">
        <v>703</v>
      </c>
      <c r="V360">
        <v>4</v>
      </c>
    </row>
    <row r="361" spans="1:22" x14ac:dyDescent="0.35">
      <c r="A361" t="s">
        <v>16637</v>
      </c>
      <c r="B361" t="s">
        <v>74</v>
      </c>
      <c r="C361" t="s">
        <v>259</v>
      </c>
      <c r="D361" t="b">
        <v>1</v>
      </c>
      <c r="E361" t="b">
        <v>0</v>
      </c>
      <c r="F361" t="s">
        <v>72</v>
      </c>
      <c r="G361" t="b">
        <v>0</v>
      </c>
      <c r="H361" t="s">
        <v>71</v>
      </c>
      <c r="I361" t="b">
        <v>0</v>
      </c>
      <c r="J361" t="s">
        <v>235</v>
      </c>
      <c r="K361" t="b">
        <v>1</v>
      </c>
      <c r="L361">
        <v>4</v>
      </c>
      <c r="M361" t="b">
        <v>1</v>
      </c>
      <c r="N361" t="b">
        <v>1</v>
      </c>
      <c r="O361" t="b">
        <v>0</v>
      </c>
      <c r="P361" t="s">
        <v>88</v>
      </c>
      <c r="Q361" t="s">
        <v>16636</v>
      </c>
      <c r="R361" t="s">
        <v>1415</v>
      </c>
      <c r="S361" t="s">
        <v>6</v>
      </c>
      <c r="T361" t="s">
        <v>16635</v>
      </c>
      <c r="U361">
        <v>702</v>
      </c>
      <c r="V361">
        <v>4</v>
      </c>
    </row>
    <row r="362" spans="1:22" x14ac:dyDescent="0.35">
      <c r="A362" t="s">
        <v>16634</v>
      </c>
      <c r="B362" t="s">
        <v>74</v>
      </c>
      <c r="C362" t="s">
        <v>556</v>
      </c>
      <c r="D362" t="b">
        <v>1</v>
      </c>
      <c r="E362" t="b">
        <v>1</v>
      </c>
      <c r="F362" t="s">
        <v>81</v>
      </c>
      <c r="G362" t="b">
        <v>0</v>
      </c>
      <c r="H362" t="s">
        <v>71</v>
      </c>
      <c r="I362" t="b">
        <v>1</v>
      </c>
      <c r="J362" t="s">
        <v>70</v>
      </c>
      <c r="K362" t="b">
        <v>1</v>
      </c>
      <c r="L362">
        <v>2</v>
      </c>
      <c r="M362" t="b">
        <v>0</v>
      </c>
      <c r="N362" t="b">
        <v>1</v>
      </c>
      <c r="O362" t="b">
        <v>1</v>
      </c>
      <c r="P362" t="s">
        <v>88</v>
      </c>
      <c r="Q362" t="s">
        <v>16633</v>
      </c>
      <c r="R362" t="s">
        <v>16632</v>
      </c>
      <c r="S362" t="s">
        <v>85</v>
      </c>
      <c r="T362" t="s">
        <v>16631</v>
      </c>
      <c r="U362">
        <v>701</v>
      </c>
      <c r="V362">
        <v>4.5</v>
      </c>
    </row>
    <row r="363" spans="1:22" x14ac:dyDescent="0.35">
      <c r="A363" t="s">
        <v>16630</v>
      </c>
      <c r="B363" t="s">
        <v>111</v>
      </c>
      <c r="C363" t="s">
        <v>82</v>
      </c>
      <c r="D363" t="b">
        <v>1</v>
      </c>
      <c r="E363" t="b">
        <v>1</v>
      </c>
      <c r="F363" t="s">
        <v>106</v>
      </c>
      <c r="G363" t="b">
        <v>0</v>
      </c>
      <c r="H363" t="s">
        <v>71</v>
      </c>
      <c r="I363" t="b">
        <v>1</v>
      </c>
      <c r="J363" t="s">
        <v>70</v>
      </c>
      <c r="K363" t="b">
        <v>1</v>
      </c>
      <c r="L363">
        <v>1</v>
      </c>
      <c r="M363" t="b">
        <v>0</v>
      </c>
      <c r="N363" t="b">
        <v>0</v>
      </c>
      <c r="O363" t="b">
        <v>1</v>
      </c>
      <c r="P363" t="s">
        <v>69</v>
      </c>
      <c r="Q363" t="s">
        <v>16629</v>
      </c>
      <c r="R363" t="s">
        <v>6106</v>
      </c>
      <c r="S363" t="s">
        <v>77</v>
      </c>
      <c r="T363" t="s">
        <v>11444</v>
      </c>
      <c r="U363">
        <v>701</v>
      </c>
      <c r="V363">
        <v>4.5</v>
      </c>
    </row>
    <row r="364" spans="1:22" x14ac:dyDescent="0.35">
      <c r="A364" t="s">
        <v>16628</v>
      </c>
      <c r="B364" t="s">
        <v>90</v>
      </c>
      <c r="C364" t="s">
        <v>82</v>
      </c>
      <c r="D364" t="b">
        <v>1</v>
      </c>
      <c r="E364" t="b">
        <v>1</v>
      </c>
      <c r="F364" t="s">
        <v>766</v>
      </c>
      <c r="G364" t="b">
        <v>0</v>
      </c>
      <c r="H364" t="s">
        <v>71</v>
      </c>
      <c r="I364" t="b">
        <v>0</v>
      </c>
      <c r="J364" t="s">
        <v>70</v>
      </c>
      <c r="K364" t="b">
        <v>0</v>
      </c>
      <c r="L364">
        <v>1</v>
      </c>
      <c r="M364" t="b">
        <v>0</v>
      </c>
      <c r="N364" t="b">
        <v>1</v>
      </c>
      <c r="O364" t="b">
        <v>1</v>
      </c>
      <c r="P364" t="s">
        <v>88</v>
      </c>
      <c r="Q364" t="s">
        <v>16627</v>
      </c>
      <c r="R364" t="s">
        <v>115</v>
      </c>
      <c r="S364" t="s">
        <v>85</v>
      </c>
      <c r="T364" t="s">
        <v>6331</v>
      </c>
      <c r="U364">
        <v>700</v>
      </c>
      <c r="V364">
        <v>4</v>
      </c>
    </row>
    <row r="365" spans="1:22" x14ac:dyDescent="0.35">
      <c r="A365" t="s">
        <v>16626</v>
      </c>
      <c r="B365" t="s">
        <v>74</v>
      </c>
      <c r="C365" t="s">
        <v>82</v>
      </c>
      <c r="D365" t="b">
        <v>1</v>
      </c>
      <c r="E365" t="b">
        <v>0</v>
      </c>
      <c r="F365" t="s">
        <v>106</v>
      </c>
      <c r="G365" t="b">
        <v>1</v>
      </c>
      <c r="H365" t="s">
        <v>71</v>
      </c>
      <c r="I365" t="b">
        <v>0</v>
      </c>
      <c r="J365" t="s">
        <v>70</v>
      </c>
      <c r="K365" t="b">
        <v>1</v>
      </c>
      <c r="L365">
        <v>2</v>
      </c>
      <c r="M365" t="b">
        <v>1</v>
      </c>
      <c r="N365" t="b">
        <v>1</v>
      </c>
      <c r="O365" t="b">
        <v>1</v>
      </c>
      <c r="P365" t="s">
        <v>88</v>
      </c>
      <c r="Q365" t="s">
        <v>16625</v>
      </c>
      <c r="R365" t="s">
        <v>194</v>
      </c>
      <c r="S365" t="s">
        <v>6</v>
      </c>
      <c r="T365" t="s">
        <v>16624</v>
      </c>
      <c r="U365">
        <v>698</v>
      </c>
      <c r="V365">
        <v>3.5</v>
      </c>
    </row>
    <row r="366" spans="1:22" x14ac:dyDescent="0.35">
      <c r="A366" t="s">
        <v>16623</v>
      </c>
      <c r="B366" t="s">
        <v>74</v>
      </c>
      <c r="C366" t="s">
        <v>82</v>
      </c>
      <c r="D366" t="b">
        <v>1</v>
      </c>
      <c r="E366" t="b">
        <v>0</v>
      </c>
      <c r="F366" t="s">
        <v>72</v>
      </c>
      <c r="G366" t="b">
        <v>1</v>
      </c>
      <c r="H366" t="s">
        <v>71</v>
      </c>
      <c r="I366" t="b">
        <v>1</v>
      </c>
      <c r="J366" t="s">
        <v>70</v>
      </c>
      <c r="K366" t="b">
        <v>1</v>
      </c>
      <c r="L366">
        <v>2</v>
      </c>
      <c r="M366" t="b">
        <v>0</v>
      </c>
      <c r="N366" t="b">
        <v>1</v>
      </c>
      <c r="O366" t="b">
        <v>1</v>
      </c>
      <c r="P366" t="s">
        <v>69</v>
      </c>
      <c r="Q366" t="s">
        <v>16622</v>
      </c>
      <c r="R366" t="s">
        <v>16621</v>
      </c>
      <c r="S366" t="s">
        <v>166</v>
      </c>
      <c r="T366" t="s">
        <v>16620</v>
      </c>
      <c r="U366">
        <v>698</v>
      </c>
      <c r="V366">
        <v>4</v>
      </c>
    </row>
    <row r="367" spans="1:22" x14ac:dyDescent="0.35">
      <c r="A367" t="s">
        <v>16619</v>
      </c>
      <c r="B367" t="s">
        <v>74</v>
      </c>
      <c r="C367" t="s">
        <v>73</v>
      </c>
      <c r="D367" t="b">
        <v>1</v>
      </c>
      <c r="E367" t="b">
        <v>1</v>
      </c>
      <c r="F367" t="s">
        <v>106</v>
      </c>
      <c r="G367" t="b">
        <v>1</v>
      </c>
      <c r="H367" t="s">
        <v>71</v>
      </c>
      <c r="I367" t="b">
        <v>0</v>
      </c>
      <c r="J367" t="s">
        <v>70</v>
      </c>
      <c r="K367" t="b">
        <v>1</v>
      </c>
      <c r="L367">
        <v>2</v>
      </c>
      <c r="M367" t="b">
        <v>1</v>
      </c>
      <c r="N367" t="b">
        <v>1</v>
      </c>
      <c r="O367" t="b">
        <v>1</v>
      </c>
      <c r="P367" t="s">
        <v>88</v>
      </c>
      <c r="Q367" t="s">
        <v>16618</v>
      </c>
      <c r="R367" t="s">
        <v>1201</v>
      </c>
      <c r="S367" t="s">
        <v>6</v>
      </c>
      <c r="T367" t="s">
        <v>16617</v>
      </c>
      <c r="U367">
        <v>698</v>
      </c>
      <c r="V367">
        <v>4</v>
      </c>
    </row>
    <row r="368" spans="1:22" x14ac:dyDescent="0.35">
      <c r="A368" t="s">
        <v>16616</v>
      </c>
      <c r="B368" t="s">
        <v>74</v>
      </c>
      <c r="C368" t="s">
        <v>1295</v>
      </c>
      <c r="D368" t="b">
        <v>1</v>
      </c>
      <c r="E368" t="b">
        <v>0</v>
      </c>
      <c r="F368" t="s">
        <v>106</v>
      </c>
      <c r="G368" t="b">
        <v>0</v>
      </c>
      <c r="H368" t="s">
        <v>80</v>
      </c>
      <c r="I368" t="b">
        <v>0</v>
      </c>
      <c r="J368" t="s">
        <v>70</v>
      </c>
      <c r="K368" t="b">
        <v>1</v>
      </c>
      <c r="L368">
        <v>2</v>
      </c>
      <c r="M368" t="b">
        <v>1</v>
      </c>
      <c r="N368" t="b">
        <v>1</v>
      </c>
      <c r="O368" t="b">
        <v>1</v>
      </c>
      <c r="P368" t="s">
        <v>88</v>
      </c>
      <c r="Q368" t="s">
        <v>16615</v>
      </c>
      <c r="R368" t="s">
        <v>16614</v>
      </c>
      <c r="S368" t="s">
        <v>120</v>
      </c>
      <c r="T368" t="s">
        <v>16613</v>
      </c>
      <c r="U368">
        <v>696</v>
      </c>
      <c r="V368">
        <v>3</v>
      </c>
    </row>
    <row r="369" spans="1:22" x14ac:dyDescent="0.35">
      <c r="A369" t="s">
        <v>16612</v>
      </c>
      <c r="B369" t="s">
        <v>74</v>
      </c>
      <c r="C369" t="s">
        <v>426</v>
      </c>
      <c r="D369" t="b">
        <v>1</v>
      </c>
      <c r="E369" t="b">
        <v>0</v>
      </c>
      <c r="F369" t="s">
        <v>72</v>
      </c>
      <c r="G369" t="b">
        <v>0</v>
      </c>
      <c r="H369" t="s">
        <v>80</v>
      </c>
      <c r="I369" t="b">
        <v>1</v>
      </c>
      <c r="J369" t="s">
        <v>70</v>
      </c>
      <c r="K369" t="b">
        <v>1</v>
      </c>
      <c r="L369">
        <v>2</v>
      </c>
      <c r="M369" t="b">
        <v>1</v>
      </c>
      <c r="N369" t="b">
        <v>1</v>
      </c>
      <c r="O369" t="b">
        <v>1</v>
      </c>
      <c r="P369" t="s">
        <v>88</v>
      </c>
      <c r="Q369" t="s">
        <v>16611</v>
      </c>
      <c r="R369" t="s">
        <v>16610</v>
      </c>
      <c r="S369" t="s">
        <v>66</v>
      </c>
      <c r="T369" t="s">
        <v>16609</v>
      </c>
      <c r="U369">
        <v>693</v>
      </c>
      <c r="V369">
        <v>4.5</v>
      </c>
    </row>
    <row r="370" spans="1:22" x14ac:dyDescent="0.35">
      <c r="A370" t="s">
        <v>10244</v>
      </c>
      <c r="B370" t="s">
        <v>74</v>
      </c>
      <c r="C370" t="s">
        <v>82</v>
      </c>
      <c r="D370" t="b">
        <v>1</v>
      </c>
      <c r="E370" t="b">
        <v>1</v>
      </c>
      <c r="F370" t="s">
        <v>106</v>
      </c>
      <c r="G370" t="b">
        <v>1</v>
      </c>
      <c r="H370" t="s">
        <v>71</v>
      </c>
      <c r="I370" t="b">
        <v>1</v>
      </c>
      <c r="J370" t="s">
        <v>70</v>
      </c>
      <c r="K370" t="b">
        <v>1</v>
      </c>
      <c r="L370">
        <v>2</v>
      </c>
      <c r="M370" t="b">
        <v>0</v>
      </c>
      <c r="N370" t="b">
        <v>1</v>
      </c>
      <c r="O370" t="b">
        <v>1</v>
      </c>
      <c r="P370" t="s">
        <v>69</v>
      </c>
      <c r="Q370" t="s">
        <v>16608</v>
      </c>
      <c r="R370" t="s">
        <v>98</v>
      </c>
      <c r="S370" t="s">
        <v>93</v>
      </c>
      <c r="T370" t="s">
        <v>15096</v>
      </c>
      <c r="U370">
        <v>693</v>
      </c>
      <c r="V370">
        <v>3.5</v>
      </c>
    </row>
    <row r="371" spans="1:22" x14ac:dyDescent="0.35">
      <c r="A371" t="s">
        <v>16607</v>
      </c>
      <c r="B371" t="s">
        <v>90</v>
      </c>
      <c r="D371" t="b">
        <v>1</v>
      </c>
      <c r="F371" t="s">
        <v>435</v>
      </c>
      <c r="L371">
        <v>2</v>
      </c>
      <c r="O371" t="b">
        <v>1</v>
      </c>
      <c r="Q371" t="s">
        <v>16606</v>
      </c>
      <c r="R371" t="s">
        <v>16605</v>
      </c>
      <c r="S371" t="s">
        <v>6</v>
      </c>
      <c r="T371" t="s">
        <v>16604</v>
      </c>
      <c r="U371">
        <v>691</v>
      </c>
      <c r="V371">
        <v>4</v>
      </c>
    </row>
    <row r="372" spans="1:22" x14ac:dyDescent="0.35">
      <c r="A372" t="s">
        <v>2190</v>
      </c>
      <c r="B372" t="s">
        <v>74</v>
      </c>
      <c r="C372" t="s">
        <v>236</v>
      </c>
      <c r="D372" t="b">
        <v>1</v>
      </c>
      <c r="E372" t="b">
        <v>1</v>
      </c>
      <c r="F372" t="s">
        <v>72</v>
      </c>
      <c r="G372" t="b">
        <v>1</v>
      </c>
      <c r="H372" t="s">
        <v>71</v>
      </c>
      <c r="I372" t="b">
        <v>1</v>
      </c>
      <c r="J372" t="s">
        <v>235</v>
      </c>
      <c r="K372" t="b">
        <v>1</v>
      </c>
      <c r="L372">
        <v>3</v>
      </c>
      <c r="M372" t="b">
        <v>1</v>
      </c>
      <c r="N372" t="b">
        <v>1</v>
      </c>
      <c r="O372" t="b">
        <v>1</v>
      </c>
      <c r="P372" t="s">
        <v>69</v>
      </c>
      <c r="Q372" t="s">
        <v>16603</v>
      </c>
      <c r="R372" t="s">
        <v>16602</v>
      </c>
      <c r="S372" t="s">
        <v>6</v>
      </c>
      <c r="T372" t="s">
        <v>16601</v>
      </c>
      <c r="U372">
        <v>691</v>
      </c>
      <c r="V372">
        <v>4</v>
      </c>
    </row>
    <row r="373" spans="1:22" x14ac:dyDescent="0.35">
      <c r="A373" t="s">
        <v>16600</v>
      </c>
      <c r="B373" t="s">
        <v>111</v>
      </c>
      <c r="C373" t="s">
        <v>82</v>
      </c>
      <c r="D373" t="b">
        <v>1</v>
      </c>
      <c r="E373" t="b">
        <v>1</v>
      </c>
      <c r="F373" t="s">
        <v>106</v>
      </c>
      <c r="G373" t="b">
        <v>0</v>
      </c>
      <c r="H373" t="s">
        <v>71</v>
      </c>
      <c r="I373" t="b">
        <v>1</v>
      </c>
      <c r="J373" t="s">
        <v>70</v>
      </c>
      <c r="K373" t="b">
        <v>1</v>
      </c>
      <c r="L373">
        <v>2</v>
      </c>
      <c r="M373" t="b">
        <v>0</v>
      </c>
      <c r="N373" t="b">
        <v>0</v>
      </c>
      <c r="O373" t="b">
        <v>1</v>
      </c>
      <c r="Q373" t="s">
        <v>16599</v>
      </c>
      <c r="R373" t="s">
        <v>16598</v>
      </c>
      <c r="S373" t="s">
        <v>290</v>
      </c>
      <c r="T373" t="s">
        <v>16597</v>
      </c>
      <c r="U373">
        <v>689</v>
      </c>
      <c r="V373">
        <v>4</v>
      </c>
    </row>
    <row r="374" spans="1:22" x14ac:dyDescent="0.35">
      <c r="A374" t="s">
        <v>16596</v>
      </c>
      <c r="B374" t="s">
        <v>74</v>
      </c>
      <c r="C374" t="s">
        <v>82</v>
      </c>
      <c r="D374" t="b">
        <v>1</v>
      </c>
      <c r="E374" t="b">
        <v>1</v>
      </c>
      <c r="F374" t="s">
        <v>81</v>
      </c>
      <c r="G374" t="b">
        <v>1</v>
      </c>
      <c r="H374" t="s">
        <v>71</v>
      </c>
      <c r="I374" t="b">
        <v>1</v>
      </c>
      <c r="J374" t="s">
        <v>70</v>
      </c>
      <c r="K374" t="b">
        <v>1</v>
      </c>
      <c r="L374">
        <v>2</v>
      </c>
      <c r="M374" t="b">
        <v>1</v>
      </c>
      <c r="N374" t="b">
        <v>1</v>
      </c>
      <c r="O374" t="b">
        <v>1</v>
      </c>
      <c r="P374" t="s">
        <v>88</v>
      </c>
      <c r="Q374" t="s">
        <v>16595</v>
      </c>
      <c r="R374" t="s">
        <v>16594</v>
      </c>
      <c r="S374" t="s">
        <v>6</v>
      </c>
      <c r="T374" t="s">
        <v>16593</v>
      </c>
      <c r="U374">
        <v>689</v>
      </c>
      <c r="V374">
        <v>4</v>
      </c>
    </row>
    <row r="375" spans="1:22" x14ac:dyDescent="0.35">
      <c r="A375" t="s">
        <v>16592</v>
      </c>
      <c r="B375" t="s">
        <v>90</v>
      </c>
      <c r="C375" t="s">
        <v>82</v>
      </c>
      <c r="D375" t="b">
        <v>1</v>
      </c>
      <c r="E375" t="b">
        <v>1</v>
      </c>
      <c r="F375" t="s">
        <v>106</v>
      </c>
      <c r="G375" t="b">
        <v>1</v>
      </c>
      <c r="H375" t="s">
        <v>71</v>
      </c>
      <c r="I375" t="b">
        <v>0</v>
      </c>
      <c r="J375" t="s">
        <v>70</v>
      </c>
      <c r="K375" t="b">
        <v>1</v>
      </c>
      <c r="L375">
        <v>1</v>
      </c>
      <c r="M375" t="b">
        <v>0</v>
      </c>
      <c r="N375" t="b">
        <v>0</v>
      </c>
      <c r="O375" t="b">
        <v>1</v>
      </c>
      <c r="P375" t="s">
        <v>88</v>
      </c>
      <c r="Q375" t="s">
        <v>16591</v>
      </c>
      <c r="R375" t="s">
        <v>16590</v>
      </c>
      <c r="S375" t="s">
        <v>6</v>
      </c>
      <c r="T375" t="s">
        <v>16589</v>
      </c>
      <c r="U375">
        <v>687</v>
      </c>
      <c r="V375">
        <v>4.5</v>
      </c>
    </row>
    <row r="376" spans="1:22" x14ac:dyDescent="0.35">
      <c r="A376" t="s">
        <v>16588</v>
      </c>
      <c r="B376" t="s">
        <v>111</v>
      </c>
      <c r="C376" t="s">
        <v>2749</v>
      </c>
      <c r="D376" t="b">
        <v>1</v>
      </c>
      <c r="E376" t="b">
        <v>1</v>
      </c>
      <c r="F376" t="s">
        <v>474</v>
      </c>
      <c r="G376" t="b">
        <v>0</v>
      </c>
      <c r="H376" t="s">
        <v>71</v>
      </c>
      <c r="I376" t="b">
        <v>1</v>
      </c>
      <c r="J376" t="s">
        <v>70</v>
      </c>
      <c r="K376" t="b">
        <v>1</v>
      </c>
      <c r="L376">
        <v>2</v>
      </c>
      <c r="M376" t="b">
        <v>0</v>
      </c>
      <c r="N376" t="b">
        <v>1</v>
      </c>
      <c r="O376" t="b">
        <v>1</v>
      </c>
      <c r="P376" t="s">
        <v>69</v>
      </c>
      <c r="Q376" t="s">
        <v>16587</v>
      </c>
      <c r="R376" t="s">
        <v>16586</v>
      </c>
      <c r="S376" t="s">
        <v>189</v>
      </c>
      <c r="T376" t="s">
        <v>16585</v>
      </c>
      <c r="U376">
        <v>687</v>
      </c>
      <c r="V376">
        <v>4</v>
      </c>
    </row>
    <row r="377" spans="1:22" x14ac:dyDescent="0.35">
      <c r="A377" t="s">
        <v>16584</v>
      </c>
      <c r="B377" t="s">
        <v>74</v>
      </c>
      <c r="C377" t="s">
        <v>73</v>
      </c>
      <c r="D377" t="b">
        <v>1</v>
      </c>
      <c r="E377" t="b">
        <v>0</v>
      </c>
      <c r="F377" t="s">
        <v>72</v>
      </c>
      <c r="G377" t="b">
        <v>1</v>
      </c>
      <c r="H377" t="s">
        <v>71</v>
      </c>
      <c r="I377" t="b">
        <v>1</v>
      </c>
      <c r="J377" t="s">
        <v>70</v>
      </c>
      <c r="K377" t="b">
        <v>1</v>
      </c>
      <c r="L377">
        <v>3</v>
      </c>
      <c r="M377" t="b">
        <v>1</v>
      </c>
      <c r="N377" t="b">
        <v>1</v>
      </c>
      <c r="O377" t="b">
        <v>1</v>
      </c>
      <c r="P377" t="s">
        <v>88</v>
      </c>
      <c r="Q377" t="s">
        <v>16583</v>
      </c>
      <c r="R377" t="s">
        <v>16582</v>
      </c>
      <c r="S377" t="s">
        <v>93</v>
      </c>
      <c r="T377" t="s">
        <v>16581</v>
      </c>
      <c r="U377">
        <v>687</v>
      </c>
      <c r="V377">
        <v>4</v>
      </c>
    </row>
    <row r="378" spans="1:22" x14ac:dyDescent="0.35">
      <c r="A378" t="s">
        <v>6149</v>
      </c>
      <c r="B378" t="s">
        <v>74</v>
      </c>
      <c r="C378" t="s">
        <v>73</v>
      </c>
      <c r="D378" t="b">
        <v>1</v>
      </c>
      <c r="E378" t="b">
        <v>0</v>
      </c>
      <c r="F378" t="s">
        <v>5553</v>
      </c>
      <c r="G378" t="b">
        <v>1</v>
      </c>
      <c r="H378" t="s">
        <v>71</v>
      </c>
      <c r="I378" t="b">
        <v>0</v>
      </c>
      <c r="J378" t="s">
        <v>70</v>
      </c>
      <c r="K378" t="b">
        <v>1</v>
      </c>
      <c r="L378">
        <v>2</v>
      </c>
      <c r="M378" t="b">
        <v>1</v>
      </c>
      <c r="N378" t="b">
        <v>1</v>
      </c>
      <c r="O378" t="b">
        <v>1</v>
      </c>
      <c r="P378" t="s">
        <v>88</v>
      </c>
      <c r="Q378" t="s">
        <v>16580</v>
      </c>
      <c r="R378" t="s">
        <v>677</v>
      </c>
      <c r="S378" t="s">
        <v>6</v>
      </c>
      <c r="T378" t="s">
        <v>16579</v>
      </c>
      <c r="U378">
        <v>686</v>
      </c>
      <c r="V378">
        <v>4</v>
      </c>
    </row>
    <row r="379" spans="1:22" x14ac:dyDescent="0.35">
      <c r="A379" t="s">
        <v>16578</v>
      </c>
      <c r="B379" t="s">
        <v>74</v>
      </c>
      <c r="C379" t="s">
        <v>82</v>
      </c>
      <c r="D379" t="b">
        <v>1</v>
      </c>
      <c r="E379" t="b">
        <v>1</v>
      </c>
      <c r="F379" t="s">
        <v>81</v>
      </c>
      <c r="G379" t="b">
        <v>1</v>
      </c>
      <c r="H379" t="s">
        <v>71</v>
      </c>
      <c r="I379" t="b">
        <v>1</v>
      </c>
      <c r="J379" t="s">
        <v>70</v>
      </c>
      <c r="K379" t="b">
        <v>1</v>
      </c>
      <c r="L379">
        <v>2</v>
      </c>
      <c r="M379" t="b">
        <v>1</v>
      </c>
      <c r="N379" t="b">
        <v>1</v>
      </c>
      <c r="O379" t="b">
        <v>1</v>
      </c>
      <c r="P379" t="s">
        <v>69</v>
      </c>
      <c r="Q379" t="s">
        <v>16577</v>
      </c>
      <c r="R379" t="s">
        <v>16576</v>
      </c>
      <c r="S379" t="s">
        <v>93</v>
      </c>
      <c r="T379" t="s">
        <v>16575</v>
      </c>
      <c r="U379">
        <v>685</v>
      </c>
      <c r="V379">
        <v>4</v>
      </c>
    </row>
    <row r="380" spans="1:22" x14ac:dyDescent="0.35">
      <c r="A380" t="s">
        <v>16574</v>
      </c>
      <c r="B380" t="s">
        <v>74</v>
      </c>
      <c r="C380" t="s">
        <v>82</v>
      </c>
      <c r="D380" t="b">
        <v>1</v>
      </c>
      <c r="E380" t="b">
        <v>1</v>
      </c>
      <c r="F380" t="s">
        <v>72</v>
      </c>
      <c r="G380" t="b">
        <v>1</v>
      </c>
      <c r="H380" t="s">
        <v>71</v>
      </c>
      <c r="I380" t="b">
        <v>1</v>
      </c>
      <c r="J380" t="s">
        <v>70</v>
      </c>
      <c r="K380" t="b">
        <v>1</v>
      </c>
      <c r="L380">
        <v>2</v>
      </c>
      <c r="M380" t="b">
        <v>1</v>
      </c>
      <c r="N380" t="b">
        <v>1</v>
      </c>
      <c r="O380" t="b">
        <v>1</v>
      </c>
      <c r="P380" t="s">
        <v>88</v>
      </c>
      <c r="Q380" t="s">
        <v>16573</v>
      </c>
      <c r="R380" t="s">
        <v>16572</v>
      </c>
      <c r="S380" t="s">
        <v>93</v>
      </c>
      <c r="T380" t="s">
        <v>16571</v>
      </c>
      <c r="U380">
        <v>684</v>
      </c>
      <c r="V380">
        <v>4</v>
      </c>
    </row>
    <row r="381" spans="1:22" x14ac:dyDescent="0.35">
      <c r="A381" t="s">
        <v>16483</v>
      </c>
      <c r="B381" t="s">
        <v>74</v>
      </c>
      <c r="C381" t="s">
        <v>82</v>
      </c>
      <c r="D381" t="b">
        <v>1</v>
      </c>
      <c r="E381" t="b">
        <v>1</v>
      </c>
      <c r="F381" t="s">
        <v>555</v>
      </c>
      <c r="G381" t="b">
        <v>0</v>
      </c>
      <c r="H381" t="s">
        <v>71</v>
      </c>
      <c r="I381" t="b">
        <v>0</v>
      </c>
      <c r="J381" t="s">
        <v>70</v>
      </c>
      <c r="K381" t="b">
        <v>1</v>
      </c>
      <c r="L381">
        <v>2</v>
      </c>
      <c r="M381" t="b">
        <v>0</v>
      </c>
      <c r="N381" t="b">
        <v>1</v>
      </c>
      <c r="O381" t="b">
        <v>0</v>
      </c>
      <c r="P381" t="s">
        <v>88</v>
      </c>
      <c r="Q381" t="s">
        <v>16570</v>
      </c>
      <c r="R381" t="s">
        <v>16569</v>
      </c>
      <c r="S381" t="s">
        <v>6</v>
      </c>
      <c r="T381" t="s">
        <v>16568</v>
      </c>
      <c r="U381">
        <v>682</v>
      </c>
      <c r="V381">
        <v>2.5</v>
      </c>
    </row>
    <row r="382" spans="1:22" x14ac:dyDescent="0.35">
      <c r="A382" t="s">
        <v>12375</v>
      </c>
      <c r="B382" t="s">
        <v>74</v>
      </c>
      <c r="C382" t="s">
        <v>73</v>
      </c>
      <c r="D382" t="b">
        <v>1</v>
      </c>
      <c r="E382" t="b">
        <v>0</v>
      </c>
      <c r="F382" t="s">
        <v>81</v>
      </c>
      <c r="G382" t="b">
        <v>0</v>
      </c>
      <c r="H382" t="s">
        <v>80</v>
      </c>
      <c r="I382" t="b">
        <v>0</v>
      </c>
      <c r="J382" t="s">
        <v>235</v>
      </c>
      <c r="K382" t="b">
        <v>1</v>
      </c>
      <c r="L382">
        <v>4</v>
      </c>
      <c r="M382" t="b">
        <v>1</v>
      </c>
      <c r="N382" t="b">
        <v>1</v>
      </c>
      <c r="O382" t="b">
        <v>0</v>
      </c>
      <c r="P382" t="s">
        <v>88</v>
      </c>
      <c r="Q382" t="s">
        <v>16567</v>
      </c>
      <c r="R382" t="s">
        <v>16566</v>
      </c>
      <c r="S382" t="s">
        <v>6</v>
      </c>
      <c r="T382" t="s">
        <v>16565</v>
      </c>
      <c r="U382">
        <v>681</v>
      </c>
      <c r="V382">
        <v>4</v>
      </c>
    </row>
    <row r="383" spans="1:22" x14ac:dyDescent="0.35">
      <c r="A383" t="s">
        <v>7621</v>
      </c>
      <c r="B383" t="s">
        <v>74</v>
      </c>
      <c r="C383" t="s">
        <v>82</v>
      </c>
      <c r="D383" t="b">
        <v>1</v>
      </c>
      <c r="E383" t="b">
        <v>0</v>
      </c>
      <c r="F383" t="s">
        <v>771</v>
      </c>
      <c r="G383" t="b">
        <v>1</v>
      </c>
      <c r="H383" t="s">
        <v>80</v>
      </c>
      <c r="I383" t="b">
        <v>1</v>
      </c>
      <c r="J383" t="s">
        <v>70</v>
      </c>
      <c r="K383" t="b">
        <v>1</v>
      </c>
      <c r="L383">
        <v>2</v>
      </c>
      <c r="M383" t="b">
        <v>1</v>
      </c>
      <c r="N383" t="b">
        <v>1</v>
      </c>
      <c r="O383" t="b">
        <v>1</v>
      </c>
      <c r="P383" t="s">
        <v>69</v>
      </c>
      <c r="Q383" t="s">
        <v>16564</v>
      </c>
      <c r="R383" t="s">
        <v>16563</v>
      </c>
      <c r="S383" t="s">
        <v>6</v>
      </c>
      <c r="T383" t="s">
        <v>16562</v>
      </c>
      <c r="U383">
        <v>681</v>
      </c>
      <c r="V383">
        <v>3</v>
      </c>
    </row>
    <row r="384" spans="1:22" x14ac:dyDescent="0.35">
      <c r="A384" t="s">
        <v>16561</v>
      </c>
      <c r="B384" t="s">
        <v>90</v>
      </c>
      <c r="C384" t="s">
        <v>82</v>
      </c>
      <c r="D384" t="b">
        <v>1</v>
      </c>
      <c r="E384" t="b">
        <v>1</v>
      </c>
      <c r="F384" t="s">
        <v>106</v>
      </c>
      <c r="G384" t="b">
        <v>1</v>
      </c>
      <c r="H384" t="s">
        <v>71</v>
      </c>
      <c r="I384" t="b">
        <v>0</v>
      </c>
      <c r="J384" t="s">
        <v>70</v>
      </c>
      <c r="K384" t="b">
        <v>1</v>
      </c>
      <c r="L384">
        <v>1</v>
      </c>
      <c r="M384" t="b">
        <v>0</v>
      </c>
      <c r="N384" t="b">
        <v>0</v>
      </c>
      <c r="O384" t="b">
        <v>1</v>
      </c>
      <c r="P384" t="s">
        <v>88</v>
      </c>
      <c r="Q384" t="s">
        <v>16560</v>
      </c>
      <c r="R384" t="s">
        <v>7358</v>
      </c>
      <c r="S384" t="s">
        <v>85</v>
      </c>
      <c r="T384" t="s">
        <v>12325</v>
      </c>
      <c r="U384">
        <v>680</v>
      </c>
      <c r="V384">
        <v>4</v>
      </c>
    </row>
    <row r="385" spans="1:22" x14ac:dyDescent="0.35">
      <c r="A385" t="s">
        <v>16559</v>
      </c>
      <c r="B385" t="s">
        <v>90</v>
      </c>
      <c r="C385" t="s">
        <v>82</v>
      </c>
      <c r="D385" t="b">
        <v>1</v>
      </c>
      <c r="E385" t="b">
        <v>1</v>
      </c>
      <c r="F385" t="s">
        <v>474</v>
      </c>
      <c r="G385" t="b">
        <v>1</v>
      </c>
      <c r="H385" t="s">
        <v>71</v>
      </c>
      <c r="I385" t="b">
        <v>1</v>
      </c>
      <c r="J385" t="s">
        <v>70</v>
      </c>
      <c r="K385" t="b">
        <v>1</v>
      </c>
      <c r="L385">
        <v>2</v>
      </c>
      <c r="M385" t="b">
        <v>0</v>
      </c>
      <c r="N385" t="b">
        <v>1</v>
      </c>
      <c r="O385" t="b">
        <v>1</v>
      </c>
      <c r="P385" t="s">
        <v>88</v>
      </c>
      <c r="Q385" t="s">
        <v>16558</v>
      </c>
      <c r="R385" t="s">
        <v>16557</v>
      </c>
      <c r="S385" t="s">
        <v>6</v>
      </c>
      <c r="T385" t="s">
        <v>16556</v>
      </c>
      <c r="U385">
        <v>680</v>
      </c>
      <c r="V385">
        <v>4.5</v>
      </c>
    </row>
    <row r="386" spans="1:22" x14ac:dyDescent="0.35">
      <c r="A386" t="s">
        <v>16555</v>
      </c>
      <c r="B386" t="s">
        <v>90</v>
      </c>
      <c r="C386" t="s">
        <v>82</v>
      </c>
      <c r="D386" t="b">
        <v>1</v>
      </c>
      <c r="E386" t="b">
        <v>1</v>
      </c>
      <c r="F386" t="s">
        <v>106</v>
      </c>
      <c r="G386" t="b">
        <v>0</v>
      </c>
      <c r="H386" t="s">
        <v>71</v>
      </c>
      <c r="I386" t="b">
        <v>0</v>
      </c>
      <c r="J386" t="s">
        <v>70</v>
      </c>
      <c r="K386" t="b">
        <v>1</v>
      </c>
      <c r="L386">
        <v>1</v>
      </c>
      <c r="M386" t="b">
        <v>0</v>
      </c>
      <c r="N386" t="b">
        <v>1</v>
      </c>
      <c r="O386" t="b">
        <v>1</v>
      </c>
      <c r="P386" t="s">
        <v>88</v>
      </c>
      <c r="Q386" t="s">
        <v>16554</v>
      </c>
      <c r="R386" t="s">
        <v>16553</v>
      </c>
      <c r="S386" t="s">
        <v>239</v>
      </c>
      <c r="T386" t="s">
        <v>16552</v>
      </c>
      <c r="U386">
        <v>679</v>
      </c>
      <c r="V386">
        <v>4.5</v>
      </c>
    </row>
    <row r="387" spans="1:22" x14ac:dyDescent="0.35">
      <c r="A387" t="s">
        <v>16551</v>
      </c>
      <c r="B387" t="s">
        <v>74</v>
      </c>
      <c r="C387" t="s">
        <v>82</v>
      </c>
      <c r="D387" t="b">
        <v>1</v>
      </c>
      <c r="E387" t="b">
        <v>1</v>
      </c>
      <c r="F387" t="s">
        <v>106</v>
      </c>
      <c r="G387" t="b">
        <v>1</v>
      </c>
      <c r="H387" t="s">
        <v>71</v>
      </c>
      <c r="I387" t="b">
        <v>1</v>
      </c>
      <c r="J387" t="s">
        <v>70</v>
      </c>
      <c r="K387" t="b">
        <v>1</v>
      </c>
      <c r="L387">
        <v>2</v>
      </c>
      <c r="M387" t="b">
        <v>1</v>
      </c>
      <c r="N387" t="b">
        <v>1</v>
      </c>
      <c r="O387" t="b">
        <v>1</v>
      </c>
      <c r="P387" t="s">
        <v>69</v>
      </c>
      <c r="Q387" t="s">
        <v>16550</v>
      </c>
      <c r="R387" t="s">
        <v>16549</v>
      </c>
      <c r="S387" t="s">
        <v>290</v>
      </c>
      <c r="T387" t="s">
        <v>16548</v>
      </c>
      <c r="U387">
        <v>678</v>
      </c>
      <c r="V387">
        <v>3.5</v>
      </c>
    </row>
    <row r="388" spans="1:22" x14ac:dyDescent="0.35">
      <c r="A388" t="s">
        <v>16547</v>
      </c>
      <c r="B388" t="s">
        <v>74</v>
      </c>
      <c r="C388" t="s">
        <v>212</v>
      </c>
      <c r="D388" t="b">
        <v>1</v>
      </c>
      <c r="E388" t="b">
        <v>1</v>
      </c>
      <c r="F388" t="s">
        <v>117</v>
      </c>
      <c r="G388" t="b">
        <v>0</v>
      </c>
      <c r="H388" t="s">
        <v>80</v>
      </c>
      <c r="I388" t="b">
        <v>0</v>
      </c>
      <c r="J388" t="s">
        <v>70</v>
      </c>
      <c r="K388" t="b">
        <v>1</v>
      </c>
      <c r="L388">
        <v>2</v>
      </c>
      <c r="M388" t="b">
        <v>0</v>
      </c>
      <c r="N388" t="b">
        <v>1</v>
      </c>
      <c r="O388" t="b">
        <v>1</v>
      </c>
      <c r="P388" t="s">
        <v>69</v>
      </c>
      <c r="Q388" t="s">
        <v>16546</v>
      </c>
      <c r="R388" t="s">
        <v>16545</v>
      </c>
      <c r="S388" t="s">
        <v>285</v>
      </c>
      <c r="T388" t="s">
        <v>16544</v>
      </c>
      <c r="U388">
        <v>678</v>
      </c>
      <c r="V388">
        <v>4.5</v>
      </c>
    </row>
    <row r="389" spans="1:22" x14ac:dyDescent="0.35">
      <c r="A389" t="s">
        <v>16543</v>
      </c>
      <c r="B389" t="s">
        <v>74</v>
      </c>
      <c r="C389" t="s">
        <v>426</v>
      </c>
      <c r="D389" t="b">
        <v>1</v>
      </c>
      <c r="E389" t="b">
        <v>1</v>
      </c>
      <c r="F389" t="s">
        <v>106</v>
      </c>
      <c r="G389" t="b">
        <v>1</v>
      </c>
      <c r="H389" t="s">
        <v>71</v>
      </c>
      <c r="I389" t="b">
        <v>1</v>
      </c>
      <c r="J389" t="s">
        <v>70</v>
      </c>
      <c r="K389" t="b">
        <v>1</v>
      </c>
      <c r="L389">
        <v>2</v>
      </c>
      <c r="M389" t="b">
        <v>1</v>
      </c>
      <c r="N389" t="b">
        <v>1</v>
      </c>
      <c r="O389" t="b">
        <v>1</v>
      </c>
      <c r="P389" t="s">
        <v>69</v>
      </c>
      <c r="Q389" t="s">
        <v>16542</v>
      </c>
      <c r="R389" t="s">
        <v>16541</v>
      </c>
      <c r="S389" t="s">
        <v>93</v>
      </c>
      <c r="T389" t="s">
        <v>16540</v>
      </c>
      <c r="U389">
        <v>678</v>
      </c>
      <c r="V389">
        <v>4</v>
      </c>
    </row>
    <row r="390" spans="1:22" x14ac:dyDescent="0.35">
      <c r="A390" t="s">
        <v>16539</v>
      </c>
      <c r="B390" t="s">
        <v>74</v>
      </c>
      <c r="C390" t="s">
        <v>73</v>
      </c>
      <c r="D390" t="b">
        <v>1</v>
      </c>
      <c r="E390" t="b">
        <v>1</v>
      </c>
      <c r="F390" t="s">
        <v>720</v>
      </c>
      <c r="G390" t="b">
        <v>1</v>
      </c>
      <c r="H390" t="s">
        <v>80</v>
      </c>
      <c r="I390" t="b">
        <v>1</v>
      </c>
      <c r="J390" t="s">
        <v>70</v>
      </c>
      <c r="K390" t="b">
        <v>1</v>
      </c>
      <c r="L390">
        <v>2</v>
      </c>
      <c r="M390" t="b">
        <v>1</v>
      </c>
      <c r="N390" t="b">
        <v>1</v>
      </c>
      <c r="O390" t="b">
        <v>1</v>
      </c>
      <c r="P390" t="s">
        <v>69</v>
      </c>
      <c r="Q390" t="s">
        <v>16538</v>
      </c>
      <c r="R390" t="s">
        <v>16537</v>
      </c>
      <c r="S390" t="s">
        <v>166</v>
      </c>
      <c r="T390" t="s">
        <v>16536</v>
      </c>
      <c r="U390">
        <v>677</v>
      </c>
      <c r="V390">
        <v>4</v>
      </c>
    </row>
    <row r="391" spans="1:22" x14ac:dyDescent="0.35">
      <c r="A391" t="s">
        <v>16535</v>
      </c>
      <c r="B391" t="s">
        <v>74</v>
      </c>
      <c r="C391" t="s">
        <v>426</v>
      </c>
      <c r="D391" t="b">
        <v>1</v>
      </c>
      <c r="E391" t="b">
        <v>1</v>
      </c>
      <c r="F391" t="s">
        <v>314</v>
      </c>
      <c r="G391" t="b">
        <v>1</v>
      </c>
      <c r="H391" t="s">
        <v>71</v>
      </c>
      <c r="I391" t="b">
        <v>1</v>
      </c>
      <c r="J391" t="s">
        <v>70</v>
      </c>
      <c r="K391" t="b">
        <v>1</v>
      </c>
      <c r="L391">
        <v>2</v>
      </c>
      <c r="M391" t="b">
        <v>0</v>
      </c>
      <c r="N391" t="b">
        <v>1</v>
      </c>
      <c r="O391" t="b">
        <v>0</v>
      </c>
      <c r="P391" t="s">
        <v>69</v>
      </c>
      <c r="Q391" t="s">
        <v>16534</v>
      </c>
      <c r="R391" t="s">
        <v>16533</v>
      </c>
      <c r="S391" t="s">
        <v>93</v>
      </c>
      <c r="T391" t="s">
        <v>12328</v>
      </c>
      <c r="U391">
        <v>675</v>
      </c>
      <c r="V391">
        <v>4</v>
      </c>
    </row>
    <row r="392" spans="1:22" x14ac:dyDescent="0.35">
      <c r="A392" t="s">
        <v>16532</v>
      </c>
      <c r="D392" t="b">
        <v>0</v>
      </c>
      <c r="L392">
        <v>1</v>
      </c>
      <c r="Q392" t="s">
        <v>16531</v>
      </c>
      <c r="R392" t="s">
        <v>16530</v>
      </c>
      <c r="S392" t="s">
        <v>6</v>
      </c>
      <c r="T392" t="s">
        <v>16529</v>
      </c>
      <c r="U392">
        <v>675</v>
      </c>
      <c r="V392">
        <v>4.5</v>
      </c>
    </row>
    <row r="393" spans="1:22" x14ac:dyDescent="0.35">
      <c r="A393" t="s">
        <v>16528</v>
      </c>
      <c r="B393" t="s">
        <v>90</v>
      </c>
      <c r="C393" t="s">
        <v>360</v>
      </c>
      <c r="D393" t="b">
        <v>1</v>
      </c>
      <c r="E393" t="b">
        <v>1</v>
      </c>
      <c r="F393" t="s">
        <v>16527</v>
      </c>
      <c r="G393" t="b">
        <v>0</v>
      </c>
      <c r="H393" t="s">
        <v>71</v>
      </c>
      <c r="I393" t="b">
        <v>1</v>
      </c>
      <c r="J393" t="s">
        <v>70</v>
      </c>
      <c r="K393" t="b">
        <v>1</v>
      </c>
      <c r="L393">
        <v>1</v>
      </c>
      <c r="M393" t="b">
        <v>0</v>
      </c>
      <c r="N393" t="b">
        <v>0</v>
      </c>
      <c r="O393" t="b">
        <v>1</v>
      </c>
      <c r="P393" t="s">
        <v>69</v>
      </c>
      <c r="Q393" t="s">
        <v>16526</v>
      </c>
      <c r="R393" t="s">
        <v>16525</v>
      </c>
      <c r="S393" t="s">
        <v>6</v>
      </c>
      <c r="T393" t="s">
        <v>16524</v>
      </c>
      <c r="U393">
        <v>673</v>
      </c>
      <c r="V393">
        <v>4</v>
      </c>
    </row>
    <row r="394" spans="1:22" x14ac:dyDescent="0.35">
      <c r="A394" t="s">
        <v>16523</v>
      </c>
      <c r="B394" t="s">
        <v>74</v>
      </c>
      <c r="C394" t="s">
        <v>73</v>
      </c>
      <c r="D394" t="b">
        <v>1</v>
      </c>
      <c r="E394" t="b">
        <v>0</v>
      </c>
      <c r="F394" t="s">
        <v>1198</v>
      </c>
      <c r="G394" t="b">
        <v>0</v>
      </c>
      <c r="H394" t="s">
        <v>71</v>
      </c>
      <c r="I394" t="b">
        <v>0</v>
      </c>
      <c r="J394" t="s">
        <v>70</v>
      </c>
      <c r="K394" t="b">
        <v>1</v>
      </c>
      <c r="L394">
        <v>2</v>
      </c>
      <c r="M394" t="b">
        <v>1</v>
      </c>
      <c r="N394" t="b">
        <v>1</v>
      </c>
      <c r="O394" t="b">
        <v>1</v>
      </c>
      <c r="P394" t="s">
        <v>69</v>
      </c>
      <c r="Q394" t="s">
        <v>16522</v>
      </c>
      <c r="R394" t="s">
        <v>16521</v>
      </c>
      <c r="S394" t="s">
        <v>85</v>
      </c>
      <c r="T394" t="s">
        <v>16520</v>
      </c>
      <c r="U394">
        <v>672</v>
      </c>
      <c r="V394">
        <v>3.5</v>
      </c>
    </row>
    <row r="395" spans="1:22" x14ac:dyDescent="0.35">
      <c r="A395" t="s">
        <v>16519</v>
      </c>
      <c r="B395" t="s">
        <v>74</v>
      </c>
      <c r="C395" t="s">
        <v>556</v>
      </c>
      <c r="D395" t="b">
        <v>1</v>
      </c>
      <c r="E395" t="b">
        <v>1</v>
      </c>
      <c r="F395" t="s">
        <v>117</v>
      </c>
      <c r="G395" t="b">
        <v>0</v>
      </c>
      <c r="H395" t="s">
        <v>71</v>
      </c>
      <c r="I395" t="b">
        <v>1</v>
      </c>
      <c r="J395" t="s">
        <v>70</v>
      </c>
      <c r="K395" t="b">
        <v>1</v>
      </c>
      <c r="L395">
        <v>1</v>
      </c>
      <c r="M395" t="b">
        <v>0</v>
      </c>
      <c r="N395" t="b">
        <v>0</v>
      </c>
      <c r="O395" t="b">
        <v>1</v>
      </c>
      <c r="P395" t="s">
        <v>69</v>
      </c>
      <c r="Q395" t="s">
        <v>16518</v>
      </c>
      <c r="R395" t="s">
        <v>16517</v>
      </c>
      <c r="S395" t="s">
        <v>239</v>
      </c>
      <c r="T395" t="s">
        <v>16516</v>
      </c>
      <c r="U395">
        <v>671</v>
      </c>
      <c r="V395">
        <v>4.5</v>
      </c>
    </row>
    <row r="396" spans="1:22" x14ac:dyDescent="0.35">
      <c r="A396" t="s">
        <v>16515</v>
      </c>
      <c r="B396" t="s">
        <v>74</v>
      </c>
      <c r="C396" t="s">
        <v>82</v>
      </c>
      <c r="D396" t="b">
        <v>1</v>
      </c>
      <c r="E396" t="b">
        <v>1</v>
      </c>
      <c r="F396" t="s">
        <v>72</v>
      </c>
      <c r="G396" t="b">
        <v>1</v>
      </c>
      <c r="H396" t="s">
        <v>80</v>
      </c>
      <c r="I396" t="b">
        <v>1</v>
      </c>
      <c r="J396" t="s">
        <v>70</v>
      </c>
      <c r="K396" t="b">
        <v>1</v>
      </c>
      <c r="L396">
        <v>2</v>
      </c>
      <c r="M396" t="b">
        <v>1</v>
      </c>
      <c r="N396" t="b">
        <v>1</v>
      </c>
      <c r="O396" t="b">
        <v>1</v>
      </c>
      <c r="P396" t="s">
        <v>88</v>
      </c>
      <c r="Q396" t="s">
        <v>16514</v>
      </c>
      <c r="R396" t="s">
        <v>16513</v>
      </c>
      <c r="S396" t="s">
        <v>85</v>
      </c>
      <c r="T396" t="s">
        <v>16512</v>
      </c>
      <c r="U396">
        <v>669</v>
      </c>
      <c r="V396">
        <v>4</v>
      </c>
    </row>
    <row r="397" spans="1:22" x14ac:dyDescent="0.35">
      <c r="A397" t="s">
        <v>16511</v>
      </c>
      <c r="B397" t="s">
        <v>90</v>
      </c>
      <c r="C397" t="s">
        <v>82</v>
      </c>
      <c r="D397" t="b">
        <v>1</v>
      </c>
      <c r="E397" t="b">
        <v>1</v>
      </c>
      <c r="F397" t="s">
        <v>117</v>
      </c>
      <c r="G397" t="b">
        <v>0</v>
      </c>
      <c r="H397" t="s">
        <v>71</v>
      </c>
      <c r="I397" t="b">
        <v>0</v>
      </c>
      <c r="J397" t="s">
        <v>70</v>
      </c>
      <c r="K397" t="b">
        <v>1</v>
      </c>
      <c r="L397">
        <v>2</v>
      </c>
      <c r="M397" t="b">
        <v>0</v>
      </c>
      <c r="N397" t="b">
        <v>1</v>
      </c>
      <c r="O397" t="b">
        <v>1</v>
      </c>
      <c r="P397" t="s">
        <v>88</v>
      </c>
      <c r="Q397" t="s">
        <v>16510</v>
      </c>
      <c r="R397" t="s">
        <v>16509</v>
      </c>
      <c r="S397" t="s">
        <v>93</v>
      </c>
      <c r="T397" t="s">
        <v>16508</v>
      </c>
      <c r="U397">
        <v>669</v>
      </c>
      <c r="V397">
        <v>4.5</v>
      </c>
    </row>
    <row r="398" spans="1:22" x14ac:dyDescent="0.35">
      <c r="A398" t="s">
        <v>16507</v>
      </c>
      <c r="B398" t="s">
        <v>74</v>
      </c>
      <c r="C398" t="s">
        <v>426</v>
      </c>
      <c r="D398" t="b">
        <v>1</v>
      </c>
      <c r="E398" t="b">
        <v>0</v>
      </c>
      <c r="F398" t="s">
        <v>106</v>
      </c>
      <c r="G398" t="b">
        <v>1</v>
      </c>
      <c r="H398" t="s">
        <v>71</v>
      </c>
      <c r="I398" t="b">
        <v>0</v>
      </c>
      <c r="J398" t="s">
        <v>70</v>
      </c>
      <c r="K398" t="b">
        <v>1</v>
      </c>
      <c r="L398">
        <v>2</v>
      </c>
      <c r="M398" t="b">
        <v>1</v>
      </c>
      <c r="N398" t="b">
        <v>1</v>
      </c>
      <c r="O398" t="b">
        <v>1</v>
      </c>
      <c r="P398" t="s">
        <v>69</v>
      </c>
      <c r="Q398" t="s">
        <v>16506</v>
      </c>
      <c r="R398" t="s">
        <v>16505</v>
      </c>
      <c r="S398" t="s">
        <v>6</v>
      </c>
      <c r="T398" t="s">
        <v>16504</v>
      </c>
      <c r="U398">
        <v>667</v>
      </c>
      <c r="V398">
        <v>4</v>
      </c>
    </row>
    <row r="399" spans="1:22" x14ac:dyDescent="0.35">
      <c r="A399" t="s">
        <v>16503</v>
      </c>
      <c r="B399" t="s">
        <v>74</v>
      </c>
      <c r="C399" t="s">
        <v>236</v>
      </c>
      <c r="D399" t="b">
        <v>1</v>
      </c>
      <c r="E399" t="b">
        <v>1</v>
      </c>
      <c r="F399" t="s">
        <v>89</v>
      </c>
      <c r="G399" t="b">
        <v>1</v>
      </c>
      <c r="H399" t="s">
        <v>71</v>
      </c>
      <c r="I399" t="b">
        <v>1</v>
      </c>
      <c r="J399" t="s">
        <v>70</v>
      </c>
      <c r="K399" t="b">
        <v>1</v>
      </c>
      <c r="L399">
        <v>2</v>
      </c>
      <c r="M399" t="b">
        <v>1</v>
      </c>
      <c r="N399" t="b">
        <v>1</v>
      </c>
      <c r="O399" t="b">
        <v>1</v>
      </c>
      <c r="P399" t="s">
        <v>69</v>
      </c>
      <c r="Q399" t="s">
        <v>16502</v>
      </c>
      <c r="R399" t="s">
        <v>16501</v>
      </c>
      <c r="S399" t="s">
        <v>93</v>
      </c>
      <c r="T399" t="s">
        <v>11421</v>
      </c>
      <c r="U399">
        <v>667</v>
      </c>
      <c r="V399">
        <v>4</v>
      </c>
    </row>
    <row r="400" spans="1:22" x14ac:dyDescent="0.35">
      <c r="A400" t="s">
        <v>16500</v>
      </c>
      <c r="B400" t="s">
        <v>74</v>
      </c>
      <c r="C400" t="s">
        <v>360</v>
      </c>
      <c r="D400" t="b">
        <v>1</v>
      </c>
      <c r="E400" t="b">
        <v>0</v>
      </c>
      <c r="F400" t="s">
        <v>1022</v>
      </c>
      <c r="G400" t="b">
        <v>1</v>
      </c>
      <c r="H400" t="s">
        <v>71</v>
      </c>
      <c r="I400" t="b">
        <v>1</v>
      </c>
      <c r="J400" t="s">
        <v>70</v>
      </c>
      <c r="K400" t="b">
        <v>1</v>
      </c>
      <c r="L400">
        <v>2</v>
      </c>
      <c r="M400" t="b">
        <v>0</v>
      </c>
      <c r="N400" t="b">
        <v>1</v>
      </c>
      <c r="O400" t="b">
        <v>1</v>
      </c>
      <c r="P400" t="s">
        <v>69</v>
      </c>
      <c r="Q400" t="s">
        <v>16499</v>
      </c>
      <c r="R400" t="s">
        <v>16498</v>
      </c>
      <c r="S400" t="s">
        <v>239</v>
      </c>
      <c r="T400" t="s">
        <v>16497</v>
      </c>
      <c r="U400">
        <v>667</v>
      </c>
      <c r="V400">
        <v>4</v>
      </c>
    </row>
    <row r="401" spans="1:22" x14ac:dyDescent="0.35">
      <c r="A401" t="s">
        <v>16496</v>
      </c>
      <c r="B401" t="s">
        <v>74</v>
      </c>
      <c r="C401" t="s">
        <v>73</v>
      </c>
      <c r="D401" t="b">
        <v>1</v>
      </c>
      <c r="E401" t="b">
        <v>1</v>
      </c>
      <c r="F401" t="s">
        <v>106</v>
      </c>
      <c r="G401" t="b">
        <v>1</v>
      </c>
      <c r="H401" t="s">
        <v>71</v>
      </c>
      <c r="I401" t="b">
        <v>1</v>
      </c>
      <c r="J401" t="s">
        <v>70</v>
      </c>
      <c r="K401" t="b">
        <v>1</v>
      </c>
      <c r="L401">
        <v>2</v>
      </c>
      <c r="M401" t="b">
        <v>0</v>
      </c>
      <c r="N401" t="b">
        <v>1</v>
      </c>
      <c r="O401" t="b">
        <v>1</v>
      </c>
      <c r="P401" t="s">
        <v>88</v>
      </c>
      <c r="Q401" t="e">
        <f>-rhH9sL3XGFpoJXcxUpEWA</f>
        <v>#NAME?</v>
      </c>
      <c r="R401" t="s">
        <v>16495</v>
      </c>
      <c r="S401" t="s">
        <v>85</v>
      </c>
      <c r="T401" t="s">
        <v>10007</v>
      </c>
      <c r="U401">
        <v>667</v>
      </c>
      <c r="V401">
        <v>4</v>
      </c>
    </row>
    <row r="402" spans="1:22" x14ac:dyDescent="0.35">
      <c r="A402" t="s">
        <v>16494</v>
      </c>
      <c r="B402" t="s">
        <v>74</v>
      </c>
      <c r="C402" t="s">
        <v>73</v>
      </c>
      <c r="D402" t="b">
        <v>1</v>
      </c>
      <c r="E402" t="b">
        <v>0</v>
      </c>
      <c r="F402" t="s">
        <v>72</v>
      </c>
      <c r="G402" t="b">
        <v>1</v>
      </c>
      <c r="H402" t="s">
        <v>71</v>
      </c>
      <c r="I402" t="b">
        <v>1</v>
      </c>
      <c r="J402" t="s">
        <v>70</v>
      </c>
      <c r="K402" t="b">
        <v>1</v>
      </c>
      <c r="L402">
        <v>2</v>
      </c>
      <c r="M402" t="b">
        <v>1</v>
      </c>
      <c r="N402" t="b">
        <v>1</v>
      </c>
      <c r="O402" t="b">
        <v>1</v>
      </c>
      <c r="P402" t="s">
        <v>69</v>
      </c>
      <c r="Q402" t="s">
        <v>16493</v>
      </c>
      <c r="R402" t="s">
        <v>16492</v>
      </c>
      <c r="S402" t="s">
        <v>93</v>
      </c>
      <c r="T402" t="s">
        <v>16491</v>
      </c>
      <c r="U402">
        <v>664</v>
      </c>
      <c r="V402">
        <v>4</v>
      </c>
    </row>
    <row r="403" spans="1:22" x14ac:dyDescent="0.35">
      <c r="A403" t="s">
        <v>2464</v>
      </c>
      <c r="B403" t="s">
        <v>74</v>
      </c>
      <c r="C403" t="s">
        <v>73</v>
      </c>
      <c r="D403" t="b">
        <v>1</v>
      </c>
      <c r="E403" t="b">
        <v>0</v>
      </c>
      <c r="G403" t="b">
        <v>1</v>
      </c>
      <c r="H403" t="s">
        <v>554</v>
      </c>
      <c r="I403" t="b">
        <v>1</v>
      </c>
      <c r="K403" t="b">
        <v>1</v>
      </c>
      <c r="L403">
        <v>3</v>
      </c>
      <c r="Q403" t="s">
        <v>16490</v>
      </c>
      <c r="R403" t="s">
        <v>16489</v>
      </c>
      <c r="S403" t="s">
        <v>6</v>
      </c>
      <c r="T403" t="s">
        <v>16488</v>
      </c>
      <c r="U403">
        <v>663</v>
      </c>
      <c r="V403">
        <v>4</v>
      </c>
    </row>
    <row r="404" spans="1:22" x14ac:dyDescent="0.35">
      <c r="A404" t="s">
        <v>16487</v>
      </c>
      <c r="B404" t="s">
        <v>90</v>
      </c>
      <c r="C404" t="s">
        <v>360</v>
      </c>
      <c r="D404" t="b">
        <v>1</v>
      </c>
      <c r="E404" t="b">
        <v>1</v>
      </c>
      <c r="F404" t="s">
        <v>117</v>
      </c>
      <c r="G404" t="b">
        <v>0</v>
      </c>
      <c r="H404" t="s">
        <v>71</v>
      </c>
      <c r="I404" t="b">
        <v>1</v>
      </c>
      <c r="J404" t="s">
        <v>70</v>
      </c>
      <c r="K404" t="b">
        <v>1</v>
      </c>
      <c r="L404">
        <v>2</v>
      </c>
      <c r="M404" t="b">
        <v>0</v>
      </c>
      <c r="N404" t="b">
        <v>1</v>
      </c>
      <c r="O404" t="b">
        <v>1</v>
      </c>
      <c r="P404" t="s">
        <v>69</v>
      </c>
      <c r="Q404" t="s">
        <v>16486</v>
      </c>
      <c r="R404" t="s">
        <v>16485</v>
      </c>
      <c r="S404" t="s">
        <v>166</v>
      </c>
      <c r="T404" t="s">
        <v>16484</v>
      </c>
      <c r="U404">
        <v>662</v>
      </c>
      <c r="V404">
        <v>4</v>
      </c>
    </row>
    <row r="405" spans="1:22" x14ac:dyDescent="0.35">
      <c r="A405" t="s">
        <v>16483</v>
      </c>
      <c r="B405" t="s">
        <v>74</v>
      </c>
      <c r="C405" t="s">
        <v>2050</v>
      </c>
      <c r="D405" t="b">
        <v>1</v>
      </c>
      <c r="E405" t="b">
        <v>0</v>
      </c>
      <c r="F405" t="s">
        <v>1198</v>
      </c>
      <c r="G405" t="b">
        <v>1</v>
      </c>
      <c r="H405" t="s">
        <v>554</v>
      </c>
      <c r="I405" t="b">
        <v>1</v>
      </c>
      <c r="J405" t="s">
        <v>70</v>
      </c>
      <c r="K405" t="b">
        <v>1</v>
      </c>
      <c r="L405">
        <v>2</v>
      </c>
      <c r="M405" t="b">
        <v>1</v>
      </c>
      <c r="N405" t="b">
        <v>1</v>
      </c>
      <c r="O405" t="b">
        <v>1</v>
      </c>
      <c r="P405" t="s">
        <v>88</v>
      </c>
      <c r="Q405" t="s">
        <v>16482</v>
      </c>
      <c r="R405" t="s">
        <v>1338</v>
      </c>
      <c r="S405" t="s">
        <v>6</v>
      </c>
      <c r="T405" t="s">
        <v>16481</v>
      </c>
      <c r="U405">
        <v>662</v>
      </c>
      <c r="V405">
        <v>2.5</v>
      </c>
    </row>
    <row r="406" spans="1:22" x14ac:dyDescent="0.35">
      <c r="A406" t="s">
        <v>16480</v>
      </c>
      <c r="B406" t="s">
        <v>74</v>
      </c>
      <c r="C406" t="s">
        <v>82</v>
      </c>
      <c r="D406" t="b">
        <v>1</v>
      </c>
      <c r="E406" t="b">
        <v>1</v>
      </c>
      <c r="F406" t="s">
        <v>72</v>
      </c>
      <c r="G406" t="b">
        <v>1</v>
      </c>
      <c r="H406" t="s">
        <v>71</v>
      </c>
      <c r="I406" t="b">
        <v>1</v>
      </c>
      <c r="J406" t="s">
        <v>70</v>
      </c>
      <c r="K406" t="b">
        <v>1</v>
      </c>
      <c r="L406">
        <v>2</v>
      </c>
      <c r="M406" t="b">
        <v>1</v>
      </c>
      <c r="N406" t="b">
        <v>1</v>
      </c>
      <c r="O406" t="b">
        <v>1</v>
      </c>
      <c r="P406" t="s">
        <v>69</v>
      </c>
      <c r="Q406" t="s">
        <v>16479</v>
      </c>
      <c r="R406" t="s">
        <v>16478</v>
      </c>
      <c r="S406" t="s">
        <v>6</v>
      </c>
      <c r="T406" t="s">
        <v>16477</v>
      </c>
      <c r="U406">
        <v>661</v>
      </c>
      <c r="V406">
        <v>4</v>
      </c>
    </row>
    <row r="407" spans="1:22" x14ac:dyDescent="0.35">
      <c r="A407" t="s">
        <v>16476</v>
      </c>
      <c r="B407" t="s">
        <v>74</v>
      </c>
      <c r="C407" t="s">
        <v>82</v>
      </c>
      <c r="D407" t="b">
        <v>1</v>
      </c>
      <c r="E407" t="b">
        <v>1</v>
      </c>
      <c r="F407" t="s">
        <v>106</v>
      </c>
      <c r="G407" t="b">
        <v>1</v>
      </c>
      <c r="H407" t="s">
        <v>71</v>
      </c>
      <c r="I407" t="b">
        <v>0</v>
      </c>
      <c r="J407" t="s">
        <v>70</v>
      </c>
      <c r="K407" t="b">
        <v>1</v>
      </c>
      <c r="L407">
        <v>2</v>
      </c>
      <c r="M407" t="b">
        <v>1</v>
      </c>
      <c r="N407" t="b">
        <v>1</v>
      </c>
      <c r="O407" t="b">
        <v>1</v>
      </c>
      <c r="P407" t="s">
        <v>69</v>
      </c>
      <c r="Q407" t="s">
        <v>16475</v>
      </c>
      <c r="R407" t="s">
        <v>281</v>
      </c>
      <c r="S407" t="s">
        <v>6</v>
      </c>
      <c r="T407" t="s">
        <v>16474</v>
      </c>
      <c r="U407">
        <v>661</v>
      </c>
      <c r="V407">
        <v>4</v>
      </c>
    </row>
    <row r="408" spans="1:22" x14ac:dyDescent="0.35">
      <c r="A408" t="s">
        <v>16473</v>
      </c>
      <c r="B408" t="s">
        <v>74</v>
      </c>
      <c r="C408" t="s">
        <v>138</v>
      </c>
      <c r="D408" t="b">
        <v>1</v>
      </c>
      <c r="E408" t="b">
        <v>0</v>
      </c>
      <c r="F408" t="s">
        <v>72</v>
      </c>
      <c r="G408" t="b">
        <v>1</v>
      </c>
      <c r="H408" t="s">
        <v>71</v>
      </c>
      <c r="I408" t="b">
        <v>0</v>
      </c>
      <c r="J408" t="s">
        <v>70</v>
      </c>
      <c r="K408" t="b">
        <v>1</v>
      </c>
      <c r="L408">
        <v>3</v>
      </c>
      <c r="M408" t="b">
        <v>1</v>
      </c>
      <c r="N408" t="b">
        <v>1</v>
      </c>
      <c r="O408" t="b">
        <v>1</v>
      </c>
      <c r="P408" t="s">
        <v>88</v>
      </c>
      <c r="Q408" t="s">
        <v>16472</v>
      </c>
      <c r="R408" t="s">
        <v>16471</v>
      </c>
      <c r="S408" t="s">
        <v>6</v>
      </c>
      <c r="T408" t="s">
        <v>16470</v>
      </c>
      <c r="U408">
        <v>660</v>
      </c>
      <c r="V408">
        <v>3.5</v>
      </c>
    </row>
    <row r="409" spans="1:22" x14ac:dyDescent="0.35">
      <c r="A409" t="s">
        <v>16469</v>
      </c>
      <c r="B409" t="s">
        <v>111</v>
      </c>
      <c r="C409" t="s">
        <v>82</v>
      </c>
      <c r="D409" t="b">
        <v>1</v>
      </c>
      <c r="E409" t="b">
        <v>1</v>
      </c>
      <c r="F409" t="s">
        <v>89</v>
      </c>
      <c r="G409" t="b">
        <v>1</v>
      </c>
      <c r="H409" t="s">
        <v>71</v>
      </c>
      <c r="I409" t="b">
        <v>1</v>
      </c>
      <c r="J409" t="s">
        <v>70</v>
      </c>
      <c r="K409" t="b">
        <v>1</v>
      </c>
      <c r="L409">
        <v>2</v>
      </c>
      <c r="M409" t="b">
        <v>0</v>
      </c>
      <c r="N409" t="b">
        <v>0</v>
      </c>
      <c r="O409" t="b">
        <v>1</v>
      </c>
      <c r="P409" t="s">
        <v>69</v>
      </c>
      <c r="Q409" t="s">
        <v>16468</v>
      </c>
      <c r="R409" t="s">
        <v>16467</v>
      </c>
      <c r="S409" t="s">
        <v>93</v>
      </c>
      <c r="T409" t="s">
        <v>16466</v>
      </c>
      <c r="U409">
        <v>660</v>
      </c>
      <c r="V409">
        <v>4</v>
      </c>
    </row>
    <row r="410" spans="1:22" x14ac:dyDescent="0.35">
      <c r="A410" t="s">
        <v>16465</v>
      </c>
      <c r="B410" t="s">
        <v>111</v>
      </c>
      <c r="C410" t="s">
        <v>82</v>
      </c>
      <c r="D410" t="b">
        <v>1</v>
      </c>
      <c r="E410" t="b">
        <v>1</v>
      </c>
      <c r="F410" t="s">
        <v>106</v>
      </c>
      <c r="G410" t="b">
        <v>0</v>
      </c>
      <c r="H410" t="s">
        <v>71</v>
      </c>
      <c r="I410" t="b">
        <v>0</v>
      </c>
      <c r="J410" t="s">
        <v>70</v>
      </c>
      <c r="K410" t="b">
        <v>1</v>
      </c>
      <c r="L410">
        <v>2</v>
      </c>
      <c r="M410" t="b">
        <v>1</v>
      </c>
      <c r="N410" t="b">
        <v>1</v>
      </c>
      <c r="O410" t="b">
        <v>1</v>
      </c>
      <c r="P410" t="s">
        <v>88</v>
      </c>
      <c r="Q410" t="s">
        <v>16464</v>
      </c>
      <c r="R410" t="s">
        <v>16463</v>
      </c>
      <c r="S410" t="s">
        <v>6</v>
      </c>
      <c r="T410" t="s">
        <v>16462</v>
      </c>
      <c r="U410">
        <v>659</v>
      </c>
      <c r="V410">
        <v>4</v>
      </c>
    </row>
    <row r="411" spans="1:22" x14ac:dyDescent="0.35">
      <c r="A411" t="s">
        <v>16461</v>
      </c>
      <c r="B411" t="s">
        <v>90</v>
      </c>
      <c r="C411" t="s">
        <v>82</v>
      </c>
      <c r="D411" t="b">
        <v>1</v>
      </c>
      <c r="E411" t="b">
        <v>1</v>
      </c>
      <c r="F411" t="s">
        <v>173</v>
      </c>
      <c r="G411" t="b">
        <v>0</v>
      </c>
      <c r="H411" t="s">
        <v>71</v>
      </c>
      <c r="I411" t="b">
        <v>1</v>
      </c>
      <c r="J411" t="s">
        <v>70</v>
      </c>
      <c r="K411" t="b">
        <v>1</v>
      </c>
      <c r="L411">
        <v>1</v>
      </c>
      <c r="M411" t="b">
        <v>0</v>
      </c>
      <c r="N411" t="b">
        <v>1</v>
      </c>
      <c r="O411" t="b">
        <v>1</v>
      </c>
      <c r="P411" t="s">
        <v>69</v>
      </c>
      <c r="Q411" t="s">
        <v>16460</v>
      </c>
      <c r="R411" t="s">
        <v>16459</v>
      </c>
      <c r="S411" t="s">
        <v>6</v>
      </c>
      <c r="T411" t="s">
        <v>16458</v>
      </c>
      <c r="U411">
        <v>658</v>
      </c>
      <c r="V411">
        <v>3</v>
      </c>
    </row>
    <row r="412" spans="1:22" x14ac:dyDescent="0.35">
      <c r="A412" t="s">
        <v>16457</v>
      </c>
      <c r="B412" t="s">
        <v>111</v>
      </c>
      <c r="C412" t="s">
        <v>82</v>
      </c>
      <c r="D412" t="b">
        <v>1</v>
      </c>
      <c r="E412" t="b">
        <v>1</v>
      </c>
      <c r="F412" t="s">
        <v>106</v>
      </c>
      <c r="G412" t="b">
        <v>0</v>
      </c>
      <c r="H412" t="s">
        <v>71</v>
      </c>
      <c r="I412" t="b">
        <v>0</v>
      </c>
      <c r="J412" t="s">
        <v>70</v>
      </c>
      <c r="K412" t="b">
        <v>1</v>
      </c>
      <c r="L412">
        <v>1</v>
      </c>
      <c r="M412" t="b">
        <v>0</v>
      </c>
      <c r="N412" t="b">
        <v>1</v>
      </c>
      <c r="O412" t="b">
        <v>1</v>
      </c>
      <c r="P412" t="s">
        <v>88</v>
      </c>
      <c r="Q412" t="s">
        <v>16456</v>
      </c>
      <c r="R412" t="s">
        <v>16455</v>
      </c>
      <c r="S412" t="s">
        <v>6</v>
      </c>
      <c r="T412" t="s">
        <v>16454</v>
      </c>
      <c r="U412">
        <v>658</v>
      </c>
      <c r="V412">
        <v>4</v>
      </c>
    </row>
    <row r="413" spans="1:22" x14ac:dyDescent="0.35">
      <c r="A413" t="s">
        <v>16453</v>
      </c>
      <c r="B413" t="s">
        <v>74</v>
      </c>
      <c r="C413" t="s">
        <v>426</v>
      </c>
      <c r="D413" t="b">
        <v>1</v>
      </c>
      <c r="E413" t="b">
        <v>1</v>
      </c>
      <c r="F413" t="s">
        <v>106</v>
      </c>
      <c r="G413" t="b">
        <v>1</v>
      </c>
      <c r="H413" t="s">
        <v>71</v>
      </c>
      <c r="I413" t="b">
        <v>1</v>
      </c>
      <c r="J413" t="s">
        <v>70</v>
      </c>
      <c r="K413" t="b">
        <v>1</v>
      </c>
      <c r="L413">
        <v>2</v>
      </c>
      <c r="M413" t="b">
        <v>0</v>
      </c>
      <c r="N413" t="b">
        <v>1</v>
      </c>
      <c r="O413" t="b">
        <v>1</v>
      </c>
      <c r="P413" t="s">
        <v>69</v>
      </c>
      <c r="Q413" t="s">
        <v>16452</v>
      </c>
      <c r="R413" t="s">
        <v>16451</v>
      </c>
      <c r="S413" t="s">
        <v>93</v>
      </c>
      <c r="T413" t="s">
        <v>16450</v>
      </c>
      <c r="U413">
        <v>656</v>
      </c>
      <c r="V413">
        <v>4</v>
      </c>
    </row>
    <row r="414" spans="1:22" x14ac:dyDescent="0.35">
      <c r="A414" t="s">
        <v>16449</v>
      </c>
      <c r="B414" t="s">
        <v>74</v>
      </c>
      <c r="C414" t="s">
        <v>82</v>
      </c>
      <c r="D414" t="b">
        <v>1</v>
      </c>
      <c r="E414" t="b">
        <v>0</v>
      </c>
      <c r="F414" t="s">
        <v>106</v>
      </c>
      <c r="G414" t="b">
        <v>0</v>
      </c>
      <c r="H414" t="s">
        <v>71</v>
      </c>
      <c r="I414" t="b">
        <v>0</v>
      </c>
      <c r="J414" t="s">
        <v>70</v>
      </c>
      <c r="K414" t="b">
        <v>1</v>
      </c>
      <c r="L414">
        <v>2</v>
      </c>
      <c r="M414" t="b">
        <v>0</v>
      </c>
      <c r="N414" t="b">
        <v>1</v>
      </c>
      <c r="O414" t="b">
        <v>1</v>
      </c>
      <c r="P414" t="s">
        <v>69</v>
      </c>
      <c r="Q414" t="s">
        <v>16448</v>
      </c>
      <c r="R414" t="s">
        <v>16447</v>
      </c>
      <c r="S414" t="s">
        <v>6</v>
      </c>
      <c r="T414" t="s">
        <v>16446</v>
      </c>
      <c r="U414">
        <v>654</v>
      </c>
      <c r="V414">
        <v>4.5</v>
      </c>
    </row>
    <row r="415" spans="1:22" x14ac:dyDescent="0.35">
      <c r="A415" t="s">
        <v>1420</v>
      </c>
      <c r="B415" t="s">
        <v>111</v>
      </c>
      <c r="C415" t="s">
        <v>82</v>
      </c>
      <c r="D415" t="b">
        <v>1</v>
      </c>
      <c r="E415" t="b">
        <v>1</v>
      </c>
      <c r="F415" t="s">
        <v>106</v>
      </c>
      <c r="G415" t="b">
        <v>1</v>
      </c>
      <c r="H415" t="s">
        <v>71</v>
      </c>
      <c r="I415" t="b">
        <v>1</v>
      </c>
      <c r="J415" t="s">
        <v>70</v>
      </c>
      <c r="K415" t="b">
        <v>1</v>
      </c>
      <c r="L415">
        <v>2</v>
      </c>
      <c r="M415" t="b">
        <v>0</v>
      </c>
      <c r="N415" t="b">
        <v>0</v>
      </c>
      <c r="O415" t="b">
        <v>1</v>
      </c>
      <c r="P415" t="s">
        <v>69</v>
      </c>
      <c r="Q415" t="s">
        <v>16445</v>
      </c>
      <c r="R415" t="s">
        <v>16444</v>
      </c>
      <c r="S415" t="s">
        <v>93</v>
      </c>
      <c r="T415" t="s">
        <v>2336</v>
      </c>
      <c r="U415">
        <v>652</v>
      </c>
      <c r="V415">
        <v>4.5</v>
      </c>
    </row>
    <row r="416" spans="1:22" x14ac:dyDescent="0.35">
      <c r="A416" t="s">
        <v>16443</v>
      </c>
      <c r="B416" t="s">
        <v>90</v>
      </c>
      <c r="C416" t="s">
        <v>82</v>
      </c>
      <c r="D416" t="b">
        <v>1</v>
      </c>
      <c r="E416" t="b">
        <v>1</v>
      </c>
      <c r="F416" t="s">
        <v>359</v>
      </c>
      <c r="G416" t="b">
        <v>0</v>
      </c>
      <c r="H416" t="s">
        <v>71</v>
      </c>
      <c r="I416" t="b">
        <v>1</v>
      </c>
      <c r="J416" t="s">
        <v>70</v>
      </c>
      <c r="K416" t="b">
        <v>1</v>
      </c>
      <c r="L416">
        <v>2</v>
      </c>
      <c r="M416" t="b">
        <v>0</v>
      </c>
      <c r="N416" t="b">
        <v>0</v>
      </c>
      <c r="O416" t="b">
        <v>1</v>
      </c>
      <c r="P416" t="s">
        <v>69</v>
      </c>
      <c r="Q416" t="s">
        <v>16442</v>
      </c>
      <c r="R416" t="s">
        <v>16441</v>
      </c>
      <c r="S416" t="s">
        <v>93</v>
      </c>
      <c r="T416" t="s">
        <v>11280</v>
      </c>
      <c r="U416">
        <v>651</v>
      </c>
      <c r="V416">
        <v>4</v>
      </c>
    </row>
    <row r="417" spans="1:22" x14ac:dyDescent="0.35">
      <c r="A417" t="s">
        <v>16440</v>
      </c>
      <c r="B417" t="s">
        <v>74</v>
      </c>
      <c r="C417" t="s">
        <v>440</v>
      </c>
      <c r="D417" t="b">
        <v>1</v>
      </c>
      <c r="E417" t="b">
        <v>1</v>
      </c>
      <c r="F417" t="s">
        <v>4297</v>
      </c>
      <c r="G417" t="b">
        <v>1</v>
      </c>
      <c r="H417" t="s">
        <v>71</v>
      </c>
      <c r="I417" t="b">
        <v>1</v>
      </c>
      <c r="J417" t="s">
        <v>70</v>
      </c>
      <c r="K417" t="b">
        <v>1</v>
      </c>
      <c r="L417">
        <v>2</v>
      </c>
      <c r="M417" t="b">
        <v>1</v>
      </c>
      <c r="N417" t="b">
        <v>1</v>
      </c>
      <c r="O417" t="b">
        <v>1</v>
      </c>
      <c r="P417" t="s">
        <v>69</v>
      </c>
      <c r="Q417" t="s">
        <v>16439</v>
      </c>
      <c r="R417" t="s">
        <v>317</v>
      </c>
      <c r="S417" t="s">
        <v>6</v>
      </c>
      <c r="T417" t="s">
        <v>16438</v>
      </c>
      <c r="U417">
        <v>650</v>
      </c>
      <c r="V417">
        <v>4</v>
      </c>
    </row>
    <row r="418" spans="1:22" x14ac:dyDescent="0.35">
      <c r="A418" t="s">
        <v>8082</v>
      </c>
      <c r="B418" t="s">
        <v>74</v>
      </c>
      <c r="C418" t="s">
        <v>73</v>
      </c>
      <c r="D418" t="b">
        <v>1</v>
      </c>
      <c r="E418" t="b">
        <v>0</v>
      </c>
      <c r="F418" t="s">
        <v>72</v>
      </c>
      <c r="G418" t="b">
        <v>0</v>
      </c>
      <c r="H418" t="s">
        <v>71</v>
      </c>
      <c r="I418" t="b">
        <v>1</v>
      </c>
      <c r="J418" t="s">
        <v>70</v>
      </c>
      <c r="K418" t="b">
        <v>1</v>
      </c>
      <c r="L418">
        <v>2</v>
      </c>
      <c r="M418" t="b">
        <v>1</v>
      </c>
      <c r="N418" t="b">
        <v>1</v>
      </c>
      <c r="O418" t="b">
        <v>1</v>
      </c>
      <c r="P418" t="s">
        <v>88</v>
      </c>
      <c r="Q418" t="s">
        <v>16437</v>
      </c>
      <c r="R418" t="s">
        <v>16436</v>
      </c>
      <c r="S418" t="s">
        <v>239</v>
      </c>
      <c r="T418" t="s">
        <v>16435</v>
      </c>
      <c r="U418">
        <v>648</v>
      </c>
      <c r="V418">
        <v>4</v>
      </c>
    </row>
    <row r="419" spans="1:22" x14ac:dyDescent="0.35">
      <c r="A419" t="s">
        <v>16434</v>
      </c>
      <c r="B419" t="s">
        <v>111</v>
      </c>
      <c r="C419" t="s">
        <v>123</v>
      </c>
      <c r="D419" t="b">
        <v>1</v>
      </c>
      <c r="E419" t="b">
        <v>1</v>
      </c>
      <c r="F419" t="s">
        <v>106</v>
      </c>
      <c r="G419" t="b">
        <v>0</v>
      </c>
      <c r="H419" t="s">
        <v>71</v>
      </c>
      <c r="I419" t="b">
        <v>0</v>
      </c>
      <c r="J419" t="s">
        <v>70</v>
      </c>
      <c r="K419" t="b">
        <v>0</v>
      </c>
      <c r="L419">
        <v>2</v>
      </c>
      <c r="M419" t="b">
        <v>0</v>
      </c>
      <c r="N419" t="b">
        <v>1</v>
      </c>
      <c r="O419" t="b">
        <v>0</v>
      </c>
      <c r="P419" t="s">
        <v>88</v>
      </c>
      <c r="Q419" t="s">
        <v>16433</v>
      </c>
      <c r="R419" t="s">
        <v>16432</v>
      </c>
      <c r="S419" t="s">
        <v>120</v>
      </c>
      <c r="T419" t="s">
        <v>10054</v>
      </c>
      <c r="U419">
        <v>647</v>
      </c>
      <c r="V419">
        <v>4</v>
      </c>
    </row>
    <row r="420" spans="1:22" x14ac:dyDescent="0.35">
      <c r="A420" t="s">
        <v>16431</v>
      </c>
      <c r="B420" t="s">
        <v>74</v>
      </c>
      <c r="C420" t="s">
        <v>426</v>
      </c>
      <c r="D420" t="b">
        <v>1</v>
      </c>
      <c r="E420" t="b">
        <v>1</v>
      </c>
      <c r="F420" t="s">
        <v>474</v>
      </c>
      <c r="G420" t="b">
        <v>1</v>
      </c>
      <c r="H420" t="s">
        <v>71</v>
      </c>
      <c r="I420" t="b">
        <v>1</v>
      </c>
      <c r="J420" t="s">
        <v>70</v>
      </c>
      <c r="K420" t="b">
        <v>1</v>
      </c>
      <c r="L420">
        <v>2</v>
      </c>
      <c r="M420" t="b">
        <v>1</v>
      </c>
      <c r="N420" t="b">
        <v>1</v>
      </c>
      <c r="O420" t="b">
        <v>1</v>
      </c>
      <c r="P420" t="s">
        <v>69</v>
      </c>
      <c r="Q420" t="s">
        <v>16430</v>
      </c>
      <c r="R420" t="s">
        <v>16429</v>
      </c>
      <c r="S420" t="s">
        <v>93</v>
      </c>
      <c r="T420" t="s">
        <v>5817</v>
      </c>
      <c r="U420">
        <v>646</v>
      </c>
      <c r="V420">
        <v>4</v>
      </c>
    </row>
    <row r="421" spans="1:22" x14ac:dyDescent="0.35">
      <c r="A421" t="s">
        <v>16428</v>
      </c>
      <c r="B421" t="s">
        <v>74</v>
      </c>
      <c r="C421" t="s">
        <v>426</v>
      </c>
      <c r="D421" t="b">
        <v>1</v>
      </c>
      <c r="E421" t="b">
        <v>1</v>
      </c>
      <c r="F421" t="s">
        <v>106</v>
      </c>
      <c r="G421" t="b">
        <v>1</v>
      </c>
      <c r="H421" t="s">
        <v>71</v>
      </c>
      <c r="I421" t="b">
        <v>1</v>
      </c>
      <c r="J421" t="s">
        <v>70</v>
      </c>
      <c r="K421" t="b">
        <v>1</v>
      </c>
      <c r="L421">
        <v>2</v>
      </c>
      <c r="M421" t="b">
        <v>1</v>
      </c>
      <c r="N421" t="b">
        <v>1</v>
      </c>
      <c r="O421" t="b">
        <v>1</v>
      </c>
      <c r="P421" t="s">
        <v>69</v>
      </c>
      <c r="Q421" t="s">
        <v>16427</v>
      </c>
      <c r="R421" t="s">
        <v>16426</v>
      </c>
      <c r="S421" t="s">
        <v>6</v>
      </c>
      <c r="T421" t="s">
        <v>8800</v>
      </c>
      <c r="U421">
        <v>646</v>
      </c>
      <c r="V421">
        <v>3.5</v>
      </c>
    </row>
    <row r="422" spans="1:22" x14ac:dyDescent="0.35">
      <c r="A422" t="s">
        <v>16425</v>
      </c>
      <c r="B422" t="s">
        <v>74</v>
      </c>
      <c r="C422" t="s">
        <v>123</v>
      </c>
      <c r="D422" t="b">
        <v>1</v>
      </c>
      <c r="E422" t="b">
        <v>0</v>
      </c>
      <c r="F422" t="s">
        <v>449</v>
      </c>
      <c r="G422" t="b">
        <v>0</v>
      </c>
      <c r="H422" t="s">
        <v>71</v>
      </c>
      <c r="I422" t="b">
        <v>0</v>
      </c>
      <c r="J422" t="s">
        <v>70</v>
      </c>
      <c r="K422" t="b">
        <v>1</v>
      </c>
      <c r="L422">
        <v>2</v>
      </c>
      <c r="M422" t="b">
        <v>1</v>
      </c>
      <c r="N422" t="b">
        <v>1</v>
      </c>
      <c r="O422" t="b">
        <v>1</v>
      </c>
      <c r="P422" t="s">
        <v>69</v>
      </c>
      <c r="Q422" t="s">
        <v>16424</v>
      </c>
      <c r="R422" t="s">
        <v>16423</v>
      </c>
      <c r="S422" t="s">
        <v>120</v>
      </c>
      <c r="T422" t="s">
        <v>16422</v>
      </c>
      <c r="U422">
        <v>645</v>
      </c>
      <c r="V422">
        <v>4</v>
      </c>
    </row>
    <row r="423" spans="1:22" x14ac:dyDescent="0.35">
      <c r="A423" t="s">
        <v>14081</v>
      </c>
      <c r="L423">
        <v>2</v>
      </c>
      <c r="Q423" t="s">
        <v>16421</v>
      </c>
      <c r="R423" t="s">
        <v>16420</v>
      </c>
      <c r="S423" t="s">
        <v>6</v>
      </c>
      <c r="T423" t="s">
        <v>16419</v>
      </c>
      <c r="U423">
        <v>642</v>
      </c>
      <c r="V423">
        <v>4</v>
      </c>
    </row>
    <row r="424" spans="1:22" x14ac:dyDescent="0.35">
      <c r="A424" t="s">
        <v>16418</v>
      </c>
      <c r="B424" t="s">
        <v>74</v>
      </c>
      <c r="C424" t="s">
        <v>82</v>
      </c>
      <c r="D424" t="b">
        <v>1</v>
      </c>
      <c r="E424" t="b">
        <v>1</v>
      </c>
      <c r="F424" t="s">
        <v>106</v>
      </c>
      <c r="G424" t="b">
        <v>1</v>
      </c>
      <c r="H424" t="s">
        <v>71</v>
      </c>
      <c r="I424" t="b">
        <v>1</v>
      </c>
      <c r="J424" t="s">
        <v>70</v>
      </c>
      <c r="K424" t="b">
        <v>1</v>
      </c>
      <c r="L424">
        <v>2</v>
      </c>
      <c r="M424" t="b">
        <v>1</v>
      </c>
      <c r="N424" t="b">
        <v>1</v>
      </c>
      <c r="O424" t="b">
        <v>1</v>
      </c>
      <c r="P424" t="s">
        <v>88</v>
      </c>
      <c r="Q424" t="s">
        <v>16417</v>
      </c>
      <c r="R424" t="s">
        <v>16416</v>
      </c>
      <c r="S424" t="s">
        <v>93</v>
      </c>
      <c r="T424" t="s">
        <v>4388</v>
      </c>
      <c r="U424">
        <v>642</v>
      </c>
      <c r="V424">
        <v>4</v>
      </c>
    </row>
    <row r="425" spans="1:22" x14ac:dyDescent="0.35">
      <c r="A425" t="s">
        <v>14683</v>
      </c>
      <c r="B425" t="s">
        <v>74</v>
      </c>
      <c r="C425" t="s">
        <v>259</v>
      </c>
      <c r="D425" t="b">
        <v>1</v>
      </c>
      <c r="E425" t="b">
        <v>0</v>
      </c>
      <c r="F425" t="s">
        <v>72</v>
      </c>
      <c r="G425" t="b">
        <v>0</v>
      </c>
      <c r="H425" t="s">
        <v>71</v>
      </c>
      <c r="I425" t="b">
        <v>0</v>
      </c>
      <c r="J425" t="s">
        <v>235</v>
      </c>
      <c r="K425" t="b">
        <v>1</v>
      </c>
      <c r="L425">
        <v>4</v>
      </c>
      <c r="M425" t="b">
        <v>1</v>
      </c>
      <c r="N425" t="b">
        <v>1</v>
      </c>
      <c r="O425" t="b">
        <v>0</v>
      </c>
      <c r="P425" t="s">
        <v>88</v>
      </c>
      <c r="Q425" t="s">
        <v>16415</v>
      </c>
      <c r="R425" t="s">
        <v>16414</v>
      </c>
      <c r="S425" t="s">
        <v>6</v>
      </c>
      <c r="T425" t="s">
        <v>16413</v>
      </c>
      <c r="U425">
        <v>638</v>
      </c>
      <c r="V425">
        <v>3.5</v>
      </c>
    </row>
    <row r="426" spans="1:22" x14ac:dyDescent="0.35">
      <c r="A426" t="s">
        <v>6321</v>
      </c>
      <c r="B426" t="s">
        <v>90</v>
      </c>
      <c r="C426" t="s">
        <v>82</v>
      </c>
      <c r="D426" t="b">
        <v>1</v>
      </c>
      <c r="E426" t="b">
        <v>1</v>
      </c>
      <c r="F426" t="s">
        <v>106</v>
      </c>
      <c r="G426" t="b">
        <v>0</v>
      </c>
      <c r="H426" t="s">
        <v>71</v>
      </c>
      <c r="I426" t="b">
        <v>0</v>
      </c>
      <c r="J426" t="s">
        <v>70</v>
      </c>
      <c r="K426" t="b">
        <v>1</v>
      </c>
      <c r="L426">
        <v>2</v>
      </c>
      <c r="M426" t="b">
        <v>0</v>
      </c>
      <c r="N426" t="b">
        <v>0</v>
      </c>
      <c r="O426" t="b">
        <v>1</v>
      </c>
      <c r="P426" t="s">
        <v>88</v>
      </c>
      <c r="Q426" t="s">
        <v>16412</v>
      </c>
      <c r="R426" t="s">
        <v>16411</v>
      </c>
      <c r="S426" t="s">
        <v>6</v>
      </c>
      <c r="T426" t="s">
        <v>16410</v>
      </c>
      <c r="U426">
        <v>637</v>
      </c>
      <c r="V426">
        <v>4.5</v>
      </c>
    </row>
    <row r="427" spans="1:22" x14ac:dyDescent="0.35">
      <c r="A427" t="s">
        <v>16409</v>
      </c>
      <c r="B427" t="s">
        <v>74</v>
      </c>
      <c r="C427" t="s">
        <v>82</v>
      </c>
      <c r="D427" t="b">
        <v>1</v>
      </c>
      <c r="E427" t="b">
        <v>1</v>
      </c>
      <c r="F427" t="s">
        <v>106</v>
      </c>
      <c r="G427" t="b">
        <v>1</v>
      </c>
      <c r="H427" t="s">
        <v>71</v>
      </c>
      <c r="I427" t="b">
        <v>1</v>
      </c>
      <c r="J427" t="s">
        <v>70</v>
      </c>
      <c r="K427" t="b">
        <v>1</v>
      </c>
      <c r="L427">
        <v>2</v>
      </c>
      <c r="M427" t="b">
        <v>1</v>
      </c>
      <c r="N427" t="b">
        <v>1</v>
      </c>
      <c r="O427" t="b">
        <v>1</v>
      </c>
      <c r="P427" t="s">
        <v>69</v>
      </c>
      <c r="Q427" t="s">
        <v>16408</v>
      </c>
      <c r="R427" t="s">
        <v>16407</v>
      </c>
      <c r="S427" t="s">
        <v>131</v>
      </c>
      <c r="T427" t="s">
        <v>16406</v>
      </c>
      <c r="U427">
        <v>636</v>
      </c>
      <c r="V427">
        <v>4</v>
      </c>
    </row>
    <row r="428" spans="1:22" x14ac:dyDescent="0.35">
      <c r="A428" t="s">
        <v>16405</v>
      </c>
      <c r="B428" t="s">
        <v>74</v>
      </c>
      <c r="C428" t="s">
        <v>82</v>
      </c>
      <c r="D428" t="b">
        <v>1</v>
      </c>
      <c r="E428" t="b">
        <v>1</v>
      </c>
      <c r="F428" t="s">
        <v>106</v>
      </c>
      <c r="G428" t="b">
        <v>1</v>
      </c>
      <c r="H428" t="s">
        <v>71</v>
      </c>
      <c r="I428" t="b">
        <v>1</v>
      </c>
      <c r="J428" t="s">
        <v>70</v>
      </c>
      <c r="K428" t="b">
        <v>1</v>
      </c>
      <c r="L428">
        <v>2</v>
      </c>
      <c r="M428" t="b">
        <v>1</v>
      </c>
      <c r="N428" t="b">
        <v>1</v>
      </c>
      <c r="O428" t="b">
        <v>1</v>
      </c>
      <c r="P428" t="s">
        <v>69</v>
      </c>
      <c r="Q428" t="s">
        <v>16404</v>
      </c>
      <c r="R428" t="s">
        <v>16403</v>
      </c>
      <c r="S428" t="s">
        <v>93</v>
      </c>
      <c r="T428" t="s">
        <v>16402</v>
      </c>
      <c r="U428">
        <v>636</v>
      </c>
      <c r="V428">
        <v>4</v>
      </c>
    </row>
    <row r="429" spans="1:22" x14ac:dyDescent="0.35">
      <c r="A429" t="s">
        <v>9992</v>
      </c>
      <c r="B429" t="s">
        <v>74</v>
      </c>
      <c r="C429" t="s">
        <v>259</v>
      </c>
      <c r="D429" t="b">
        <v>1</v>
      </c>
      <c r="E429" t="b">
        <v>0</v>
      </c>
      <c r="F429" t="s">
        <v>72</v>
      </c>
      <c r="G429" t="b">
        <v>1</v>
      </c>
      <c r="H429" t="s">
        <v>71</v>
      </c>
      <c r="I429" t="b">
        <v>0</v>
      </c>
      <c r="J429" t="s">
        <v>235</v>
      </c>
      <c r="K429" t="b">
        <v>1</v>
      </c>
      <c r="L429">
        <v>4</v>
      </c>
      <c r="M429" t="b">
        <v>1</v>
      </c>
      <c r="N429" t="b">
        <v>1</v>
      </c>
      <c r="O429" t="b">
        <v>1</v>
      </c>
      <c r="P429" t="s">
        <v>69</v>
      </c>
      <c r="Q429" t="s">
        <v>16401</v>
      </c>
      <c r="R429" t="s">
        <v>617</v>
      </c>
      <c r="S429" t="s">
        <v>6</v>
      </c>
      <c r="T429" t="s">
        <v>16400</v>
      </c>
      <c r="U429">
        <v>634</v>
      </c>
      <c r="V429">
        <v>3.5</v>
      </c>
    </row>
    <row r="430" spans="1:22" x14ac:dyDescent="0.35">
      <c r="A430" t="s">
        <v>16399</v>
      </c>
      <c r="B430" t="s">
        <v>90</v>
      </c>
      <c r="C430" t="s">
        <v>82</v>
      </c>
      <c r="D430" t="b">
        <v>1</v>
      </c>
      <c r="E430" t="b">
        <v>1</v>
      </c>
      <c r="F430" t="s">
        <v>106</v>
      </c>
      <c r="G430" t="b">
        <v>1</v>
      </c>
      <c r="H430" t="s">
        <v>71</v>
      </c>
      <c r="I430" t="b">
        <v>0</v>
      </c>
      <c r="J430" t="s">
        <v>70</v>
      </c>
      <c r="K430" t="b">
        <v>1</v>
      </c>
      <c r="L430">
        <v>1</v>
      </c>
      <c r="M430" t="b">
        <v>0</v>
      </c>
      <c r="N430" t="b">
        <v>0</v>
      </c>
      <c r="O430" t="b">
        <v>1</v>
      </c>
      <c r="P430" t="s">
        <v>88</v>
      </c>
      <c r="Q430" t="e">
        <f>-ZBfr1BHvArFp1d6XH8jOQ</f>
        <v>#NAME?</v>
      </c>
      <c r="R430" t="s">
        <v>16398</v>
      </c>
      <c r="S430" t="s">
        <v>85</v>
      </c>
      <c r="T430" t="s">
        <v>16397</v>
      </c>
      <c r="U430">
        <v>633</v>
      </c>
      <c r="V430">
        <v>4.5</v>
      </c>
    </row>
    <row r="431" spans="1:22" x14ac:dyDescent="0.35">
      <c r="A431" t="s">
        <v>6548</v>
      </c>
      <c r="B431" t="s">
        <v>74</v>
      </c>
      <c r="C431" t="s">
        <v>73</v>
      </c>
      <c r="D431" t="b">
        <v>1</v>
      </c>
      <c r="E431" t="b">
        <v>1</v>
      </c>
      <c r="F431" t="s">
        <v>314</v>
      </c>
      <c r="G431" t="b">
        <v>1</v>
      </c>
      <c r="H431" t="s">
        <v>71</v>
      </c>
      <c r="I431" t="b">
        <v>1</v>
      </c>
      <c r="J431" t="s">
        <v>70</v>
      </c>
      <c r="K431" t="b">
        <v>1</v>
      </c>
      <c r="L431">
        <v>2</v>
      </c>
      <c r="M431" t="b">
        <v>1</v>
      </c>
      <c r="N431" t="b">
        <v>1</v>
      </c>
      <c r="O431" t="b">
        <v>1</v>
      </c>
      <c r="P431" t="s">
        <v>69</v>
      </c>
      <c r="Q431" t="s">
        <v>16396</v>
      </c>
      <c r="R431" t="s">
        <v>16395</v>
      </c>
      <c r="S431" t="s">
        <v>6</v>
      </c>
      <c r="T431" t="s">
        <v>16394</v>
      </c>
      <c r="U431">
        <v>633</v>
      </c>
      <c r="V431">
        <v>4</v>
      </c>
    </row>
    <row r="432" spans="1:22" x14ac:dyDescent="0.35">
      <c r="A432" t="s">
        <v>16393</v>
      </c>
      <c r="B432" t="s">
        <v>111</v>
      </c>
      <c r="C432" t="s">
        <v>82</v>
      </c>
      <c r="D432" t="b">
        <v>1</v>
      </c>
      <c r="E432" t="b">
        <v>1</v>
      </c>
      <c r="F432" t="s">
        <v>106</v>
      </c>
      <c r="G432" t="b">
        <v>0</v>
      </c>
      <c r="H432" t="s">
        <v>71</v>
      </c>
      <c r="I432" t="b">
        <v>1</v>
      </c>
      <c r="J432" t="s">
        <v>70</v>
      </c>
      <c r="K432" t="b">
        <v>1</v>
      </c>
      <c r="L432">
        <v>1</v>
      </c>
      <c r="M432" t="b">
        <v>0</v>
      </c>
      <c r="N432" t="b">
        <v>0</v>
      </c>
      <c r="O432" t="b">
        <v>1</v>
      </c>
      <c r="P432" t="s">
        <v>69</v>
      </c>
      <c r="Q432" t="s">
        <v>16392</v>
      </c>
      <c r="R432" t="s">
        <v>16391</v>
      </c>
      <c r="S432" t="s">
        <v>85</v>
      </c>
      <c r="T432" t="s">
        <v>16390</v>
      </c>
      <c r="U432">
        <v>633</v>
      </c>
      <c r="V432">
        <v>4</v>
      </c>
    </row>
    <row r="433" spans="1:22" x14ac:dyDescent="0.35">
      <c r="A433" t="s">
        <v>16389</v>
      </c>
      <c r="B433" t="s">
        <v>74</v>
      </c>
      <c r="C433" t="s">
        <v>297</v>
      </c>
      <c r="D433" t="b">
        <v>1</v>
      </c>
      <c r="E433" t="b">
        <v>1</v>
      </c>
      <c r="F433" t="s">
        <v>72</v>
      </c>
      <c r="G433" t="b">
        <v>1</v>
      </c>
      <c r="H433" t="s">
        <v>71</v>
      </c>
      <c r="I433" t="b">
        <v>0</v>
      </c>
      <c r="J433" t="s">
        <v>70</v>
      </c>
      <c r="K433" t="b">
        <v>1</v>
      </c>
      <c r="L433">
        <v>2</v>
      </c>
      <c r="M433" t="b">
        <v>1</v>
      </c>
      <c r="N433" t="b">
        <v>1</v>
      </c>
      <c r="O433" t="b">
        <v>1</v>
      </c>
      <c r="P433" t="s">
        <v>69</v>
      </c>
      <c r="Q433" t="s">
        <v>16388</v>
      </c>
      <c r="R433" t="s">
        <v>16387</v>
      </c>
      <c r="S433" t="s">
        <v>6</v>
      </c>
      <c r="T433" t="s">
        <v>16386</v>
      </c>
      <c r="U433">
        <v>632</v>
      </c>
      <c r="V433">
        <v>4.5</v>
      </c>
    </row>
    <row r="434" spans="1:22" x14ac:dyDescent="0.35">
      <c r="A434" t="s">
        <v>3001</v>
      </c>
      <c r="D434" t="b">
        <v>1</v>
      </c>
      <c r="E434" t="b">
        <v>0</v>
      </c>
      <c r="L434">
        <v>2</v>
      </c>
      <c r="P434" t="s">
        <v>69</v>
      </c>
      <c r="Q434" t="s">
        <v>16385</v>
      </c>
      <c r="R434" t="s">
        <v>16384</v>
      </c>
      <c r="S434" t="s">
        <v>6</v>
      </c>
      <c r="T434" t="s">
        <v>16383</v>
      </c>
      <c r="U434">
        <v>631</v>
      </c>
      <c r="V434">
        <v>2.5</v>
      </c>
    </row>
    <row r="435" spans="1:22" x14ac:dyDescent="0.35">
      <c r="A435" t="s">
        <v>16382</v>
      </c>
      <c r="B435" t="s">
        <v>74</v>
      </c>
      <c r="C435" t="s">
        <v>73</v>
      </c>
      <c r="D435" t="b">
        <v>1</v>
      </c>
      <c r="E435" t="b">
        <v>1</v>
      </c>
      <c r="F435" t="s">
        <v>72</v>
      </c>
      <c r="G435" t="b">
        <v>1</v>
      </c>
      <c r="H435" t="s">
        <v>71</v>
      </c>
      <c r="I435" t="b">
        <v>1</v>
      </c>
      <c r="J435" t="s">
        <v>70</v>
      </c>
      <c r="K435" t="b">
        <v>1</v>
      </c>
      <c r="L435">
        <v>2</v>
      </c>
      <c r="M435" t="b">
        <v>0</v>
      </c>
      <c r="N435" t="b">
        <v>1</v>
      </c>
      <c r="O435" t="b">
        <v>1</v>
      </c>
      <c r="P435" t="s">
        <v>88</v>
      </c>
      <c r="Q435" t="s">
        <v>16381</v>
      </c>
      <c r="R435" t="s">
        <v>16380</v>
      </c>
      <c r="S435" t="s">
        <v>93</v>
      </c>
      <c r="T435" t="s">
        <v>13974</v>
      </c>
      <c r="U435">
        <v>629</v>
      </c>
      <c r="V435">
        <v>4</v>
      </c>
    </row>
    <row r="436" spans="1:22" x14ac:dyDescent="0.35">
      <c r="A436" t="s">
        <v>16379</v>
      </c>
      <c r="B436" t="s">
        <v>111</v>
      </c>
      <c r="D436" t="b">
        <v>1</v>
      </c>
      <c r="F436" t="s">
        <v>766</v>
      </c>
      <c r="I436" t="b">
        <v>1</v>
      </c>
      <c r="L436">
        <v>1</v>
      </c>
      <c r="O436" t="b">
        <v>1</v>
      </c>
      <c r="P436" t="s">
        <v>69</v>
      </c>
      <c r="Q436" t="s">
        <v>16378</v>
      </c>
      <c r="R436" t="s">
        <v>16377</v>
      </c>
      <c r="S436" t="s">
        <v>239</v>
      </c>
      <c r="T436" t="s">
        <v>9565</v>
      </c>
      <c r="U436">
        <v>628</v>
      </c>
      <c r="V436">
        <v>4</v>
      </c>
    </row>
    <row r="437" spans="1:22" x14ac:dyDescent="0.35">
      <c r="A437" t="s">
        <v>16376</v>
      </c>
      <c r="B437" t="s">
        <v>90</v>
      </c>
      <c r="C437" t="s">
        <v>82</v>
      </c>
      <c r="D437" t="b">
        <v>1</v>
      </c>
      <c r="E437" t="b">
        <v>1</v>
      </c>
      <c r="F437" t="s">
        <v>106</v>
      </c>
      <c r="G437" t="b">
        <v>1</v>
      </c>
      <c r="H437" t="s">
        <v>71</v>
      </c>
      <c r="I437" t="b">
        <v>0</v>
      </c>
      <c r="J437" t="s">
        <v>70</v>
      </c>
      <c r="K437" t="b">
        <v>1</v>
      </c>
      <c r="L437">
        <v>1</v>
      </c>
      <c r="M437" t="b">
        <v>0</v>
      </c>
      <c r="N437" t="b">
        <v>1</v>
      </c>
      <c r="O437" t="b">
        <v>1</v>
      </c>
      <c r="P437" t="s">
        <v>88</v>
      </c>
      <c r="Q437" t="s">
        <v>16375</v>
      </c>
      <c r="R437" t="s">
        <v>16374</v>
      </c>
      <c r="S437" t="s">
        <v>6</v>
      </c>
      <c r="T437" t="s">
        <v>8445</v>
      </c>
      <c r="U437">
        <v>628</v>
      </c>
      <c r="V437">
        <v>4</v>
      </c>
    </row>
    <row r="438" spans="1:22" x14ac:dyDescent="0.35">
      <c r="A438" t="s">
        <v>16373</v>
      </c>
      <c r="B438" t="s">
        <v>74</v>
      </c>
      <c r="C438" t="s">
        <v>491</v>
      </c>
      <c r="D438" t="b">
        <v>1</v>
      </c>
      <c r="E438" t="b">
        <v>0</v>
      </c>
      <c r="F438" t="s">
        <v>72</v>
      </c>
      <c r="G438" t="b">
        <v>1</v>
      </c>
      <c r="H438" t="s">
        <v>71</v>
      </c>
      <c r="I438" t="b">
        <v>0</v>
      </c>
      <c r="J438" t="s">
        <v>235</v>
      </c>
      <c r="K438" t="b">
        <v>1</v>
      </c>
      <c r="L438">
        <v>3</v>
      </c>
      <c r="M438" t="b">
        <v>1</v>
      </c>
      <c r="N438" t="b">
        <v>1</v>
      </c>
      <c r="O438" t="b">
        <v>1</v>
      </c>
      <c r="P438" t="s">
        <v>69</v>
      </c>
      <c r="Q438" t="s">
        <v>16372</v>
      </c>
      <c r="R438" t="s">
        <v>1961</v>
      </c>
      <c r="S438" t="s">
        <v>6</v>
      </c>
      <c r="T438" t="s">
        <v>16371</v>
      </c>
      <c r="U438">
        <v>628</v>
      </c>
      <c r="V438">
        <v>4</v>
      </c>
    </row>
    <row r="439" spans="1:22" x14ac:dyDescent="0.35">
      <c r="A439" t="s">
        <v>16370</v>
      </c>
      <c r="B439" t="s">
        <v>111</v>
      </c>
      <c r="C439" t="s">
        <v>82</v>
      </c>
      <c r="D439" t="b">
        <v>1</v>
      </c>
      <c r="E439" t="b">
        <v>1</v>
      </c>
      <c r="F439" t="s">
        <v>106</v>
      </c>
      <c r="G439" t="b">
        <v>0</v>
      </c>
      <c r="H439" t="s">
        <v>71</v>
      </c>
      <c r="I439" t="b">
        <v>0</v>
      </c>
      <c r="J439" t="s">
        <v>70</v>
      </c>
      <c r="K439" t="b">
        <v>1</v>
      </c>
      <c r="L439">
        <v>2</v>
      </c>
      <c r="M439" t="b">
        <v>1</v>
      </c>
      <c r="N439" t="b">
        <v>1</v>
      </c>
      <c r="O439" t="b">
        <v>1</v>
      </c>
      <c r="P439" t="s">
        <v>88</v>
      </c>
      <c r="Q439" t="s">
        <v>16369</v>
      </c>
      <c r="R439" t="s">
        <v>593</v>
      </c>
      <c r="S439" t="s">
        <v>6</v>
      </c>
      <c r="T439" t="s">
        <v>16368</v>
      </c>
      <c r="U439">
        <v>628</v>
      </c>
      <c r="V439">
        <v>4</v>
      </c>
    </row>
    <row r="440" spans="1:22" x14ac:dyDescent="0.35">
      <c r="A440" t="s">
        <v>16367</v>
      </c>
      <c r="B440" t="s">
        <v>74</v>
      </c>
      <c r="C440" t="s">
        <v>82</v>
      </c>
      <c r="D440" t="b">
        <v>1</v>
      </c>
      <c r="E440" t="b">
        <v>1</v>
      </c>
      <c r="F440" t="s">
        <v>106</v>
      </c>
      <c r="G440" t="b">
        <v>1</v>
      </c>
      <c r="H440" t="s">
        <v>71</v>
      </c>
      <c r="I440" t="b">
        <v>0</v>
      </c>
      <c r="J440" t="s">
        <v>70</v>
      </c>
      <c r="K440" t="b">
        <v>1</v>
      </c>
      <c r="L440">
        <v>2</v>
      </c>
      <c r="M440" t="b">
        <v>1</v>
      </c>
      <c r="N440" t="b">
        <v>1</v>
      </c>
      <c r="O440" t="b">
        <v>0</v>
      </c>
      <c r="P440" t="s">
        <v>69</v>
      </c>
      <c r="Q440" t="s">
        <v>16366</v>
      </c>
      <c r="R440" t="s">
        <v>16365</v>
      </c>
      <c r="S440" t="s">
        <v>93</v>
      </c>
      <c r="T440" t="s">
        <v>12354</v>
      </c>
      <c r="U440">
        <v>626</v>
      </c>
      <c r="V440">
        <v>3.5</v>
      </c>
    </row>
    <row r="441" spans="1:22" x14ac:dyDescent="0.35">
      <c r="A441" t="s">
        <v>16364</v>
      </c>
      <c r="B441" t="s">
        <v>90</v>
      </c>
      <c r="C441" t="s">
        <v>123</v>
      </c>
      <c r="D441" t="b">
        <v>1</v>
      </c>
      <c r="E441" t="b">
        <v>1</v>
      </c>
      <c r="F441" t="s">
        <v>106</v>
      </c>
      <c r="G441" t="b">
        <v>0</v>
      </c>
      <c r="H441" t="s">
        <v>71</v>
      </c>
      <c r="I441" t="b">
        <v>0</v>
      </c>
      <c r="J441" t="s">
        <v>70</v>
      </c>
      <c r="K441" t="b">
        <v>0</v>
      </c>
      <c r="L441">
        <v>2</v>
      </c>
      <c r="M441" t="b">
        <v>0</v>
      </c>
      <c r="N441" t="b">
        <v>1</v>
      </c>
      <c r="O441" t="b">
        <v>1</v>
      </c>
      <c r="P441" t="s">
        <v>88</v>
      </c>
      <c r="Q441" t="s">
        <v>16363</v>
      </c>
      <c r="R441" t="s">
        <v>16362</v>
      </c>
      <c r="S441" t="s">
        <v>120</v>
      </c>
      <c r="T441" t="s">
        <v>16361</v>
      </c>
      <c r="U441">
        <v>626</v>
      </c>
      <c r="V441">
        <v>4</v>
      </c>
    </row>
    <row r="442" spans="1:22" x14ac:dyDescent="0.35">
      <c r="A442" t="s">
        <v>16360</v>
      </c>
      <c r="B442" t="s">
        <v>111</v>
      </c>
      <c r="C442" t="s">
        <v>82</v>
      </c>
      <c r="D442" t="b">
        <v>1</v>
      </c>
      <c r="E442" t="b">
        <v>1</v>
      </c>
      <c r="F442" t="s">
        <v>106</v>
      </c>
      <c r="G442" t="b">
        <v>1</v>
      </c>
      <c r="H442" t="s">
        <v>71</v>
      </c>
      <c r="I442" t="b">
        <v>0</v>
      </c>
      <c r="J442" t="s">
        <v>70</v>
      </c>
      <c r="K442" t="b">
        <v>1</v>
      </c>
      <c r="L442">
        <v>2</v>
      </c>
      <c r="M442" t="b">
        <v>0</v>
      </c>
      <c r="N442" t="b">
        <v>1</v>
      </c>
      <c r="O442" t="b">
        <v>1</v>
      </c>
      <c r="P442" t="s">
        <v>88</v>
      </c>
      <c r="Q442" t="s">
        <v>16359</v>
      </c>
      <c r="R442" t="s">
        <v>16358</v>
      </c>
      <c r="S442" t="s">
        <v>6</v>
      </c>
      <c r="T442" t="s">
        <v>11297</v>
      </c>
      <c r="U442">
        <v>625</v>
      </c>
      <c r="V442">
        <v>4</v>
      </c>
    </row>
    <row r="443" spans="1:22" x14ac:dyDescent="0.35">
      <c r="A443" t="s">
        <v>4036</v>
      </c>
      <c r="B443" t="s">
        <v>74</v>
      </c>
      <c r="C443" t="s">
        <v>82</v>
      </c>
      <c r="D443" t="b">
        <v>1</v>
      </c>
      <c r="E443" t="b">
        <v>1</v>
      </c>
      <c r="F443" t="s">
        <v>319</v>
      </c>
      <c r="G443" t="b">
        <v>0</v>
      </c>
      <c r="H443" t="s">
        <v>71</v>
      </c>
      <c r="I443" t="b">
        <v>0</v>
      </c>
      <c r="J443" t="s">
        <v>70</v>
      </c>
      <c r="K443" t="b">
        <v>1</v>
      </c>
      <c r="L443">
        <v>2</v>
      </c>
      <c r="M443" t="b">
        <v>0</v>
      </c>
      <c r="N443" t="b">
        <v>0</v>
      </c>
      <c r="O443" t="b">
        <v>0</v>
      </c>
      <c r="P443" t="s">
        <v>88</v>
      </c>
      <c r="Q443" t="s">
        <v>16357</v>
      </c>
      <c r="R443" t="s">
        <v>16356</v>
      </c>
      <c r="S443" t="s">
        <v>6</v>
      </c>
      <c r="T443" t="s">
        <v>16355</v>
      </c>
      <c r="U443">
        <v>625</v>
      </c>
      <c r="V443">
        <v>2.5</v>
      </c>
    </row>
    <row r="444" spans="1:22" x14ac:dyDescent="0.35">
      <c r="A444" t="s">
        <v>16354</v>
      </c>
      <c r="B444" t="s">
        <v>74</v>
      </c>
      <c r="C444" t="s">
        <v>82</v>
      </c>
      <c r="D444" t="b">
        <v>1</v>
      </c>
      <c r="E444" t="b">
        <v>1</v>
      </c>
      <c r="F444" t="s">
        <v>106</v>
      </c>
      <c r="G444" t="b">
        <v>1</v>
      </c>
      <c r="H444" t="s">
        <v>80</v>
      </c>
      <c r="I444" t="b">
        <v>1</v>
      </c>
      <c r="J444" t="s">
        <v>70</v>
      </c>
      <c r="K444" t="b">
        <v>1</v>
      </c>
      <c r="L444">
        <v>2</v>
      </c>
      <c r="M444" t="b">
        <v>0</v>
      </c>
      <c r="N444" t="b">
        <v>1</v>
      </c>
      <c r="O444" t="b">
        <v>1</v>
      </c>
      <c r="P444" t="s">
        <v>88</v>
      </c>
      <c r="Q444" t="s">
        <v>16353</v>
      </c>
      <c r="R444" t="s">
        <v>2477</v>
      </c>
      <c r="S444" t="s">
        <v>66</v>
      </c>
      <c r="T444" t="s">
        <v>16352</v>
      </c>
      <c r="U444">
        <v>625</v>
      </c>
      <c r="V444">
        <v>4</v>
      </c>
    </row>
    <row r="445" spans="1:22" x14ac:dyDescent="0.35">
      <c r="A445" t="s">
        <v>16351</v>
      </c>
      <c r="B445" t="s">
        <v>90</v>
      </c>
      <c r="C445" t="s">
        <v>82</v>
      </c>
      <c r="D445" t="b">
        <v>1</v>
      </c>
      <c r="E445" t="b">
        <v>1</v>
      </c>
      <c r="F445" t="s">
        <v>106</v>
      </c>
      <c r="G445" t="b">
        <v>1</v>
      </c>
      <c r="H445" t="s">
        <v>71</v>
      </c>
      <c r="I445" t="b">
        <v>0</v>
      </c>
      <c r="J445" t="s">
        <v>70</v>
      </c>
      <c r="K445" t="b">
        <v>1</v>
      </c>
      <c r="L445">
        <v>1</v>
      </c>
      <c r="M445" t="b">
        <v>0</v>
      </c>
      <c r="N445" t="b">
        <v>1</v>
      </c>
      <c r="O445" t="b">
        <v>1</v>
      </c>
      <c r="P445" t="s">
        <v>88</v>
      </c>
      <c r="Q445" t="s">
        <v>16350</v>
      </c>
      <c r="R445" t="s">
        <v>3242</v>
      </c>
      <c r="S445" t="s">
        <v>85</v>
      </c>
      <c r="T445" t="s">
        <v>16349</v>
      </c>
      <c r="U445">
        <v>623</v>
      </c>
      <c r="V445">
        <v>4</v>
      </c>
    </row>
    <row r="446" spans="1:22" x14ac:dyDescent="0.35">
      <c r="A446" t="s">
        <v>16348</v>
      </c>
      <c r="B446" t="s">
        <v>90</v>
      </c>
      <c r="C446" t="s">
        <v>82</v>
      </c>
      <c r="D446" t="b">
        <v>1</v>
      </c>
      <c r="E446" t="b">
        <v>1</v>
      </c>
      <c r="F446" t="s">
        <v>106</v>
      </c>
      <c r="G446" t="b">
        <v>1</v>
      </c>
      <c r="H446" t="s">
        <v>71</v>
      </c>
      <c r="I446" t="b">
        <v>0</v>
      </c>
      <c r="J446" t="s">
        <v>70</v>
      </c>
      <c r="K446" t="b">
        <v>1</v>
      </c>
      <c r="L446">
        <v>2</v>
      </c>
      <c r="M446" t="b">
        <v>0</v>
      </c>
      <c r="N446" t="b">
        <v>1</v>
      </c>
      <c r="O446" t="b">
        <v>1</v>
      </c>
      <c r="P446" t="s">
        <v>69</v>
      </c>
      <c r="Q446" t="s">
        <v>16347</v>
      </c>
      <c r="R446" t="s">
        <v>16346</v>
      </c>
      <c r="S446" t="s">
        <v>6</v>
      </c>
      <c r="T446" t="s">
        <v>11508</v>
      </c>
      <c r="U446">
        <v>622</v>
      </c>
      <c r="V446">
        <v>4</v>
      </c>
    </row>
    <row r="447" spans="1:22" x14ac:dyDescent="0.35">
      <c r="A447" t="s">
        <v>16345</v>
      </c>
      <c r="B447" t="s">
        <v>111</v>
      </c>
      <c r="C447" t="s">
        <v>360</v>
      </c>
      <c r="D447" t="b">
        <v>1</v>
      </c>
      <c r="E447" t="b">
        <v>1</v>
      </c>
      <c r="F447" t="s">
        <v>106</v>
      </c>
      <c r="G447" t="b">
        <v>0</v>
      </c>
      <c r="H447" t="s">
        <v>71</v>
      </c>
      <c r="I447" t="b">
        <v>1</v>
      </c>
      <c r="J447" t="s">
        <v>70</v>
      </c>
      <c r="K447" t="b">
        <v>1</v>
      </c>
      <c r="L447">
        <v>2</v>
      </c>
      <c r="M447" t="b">
        <v>1</v>
      </c>
      <c r="N447" t="b">
        <v>0</v>
      </c>
      <c r="O447" t="b">
        <v>1</v>
      </c>
      <c r="P447" t="s">
        <v>69</v>
      </c>
      <c r="Q447" t="s">
        <v>16344</v>
      </c>
      <c r="R447" t="s">
        <v>16343</v>
      </c>
      <c r="S447" t="s">
        <v>85</v>
      </c>
      <c r="T447" t="s">
        <v>16342</v>
      </c>
      <c r="U447">
        <v>621</v>
      </c>
      <c r="V447">
        <v>4.5</v>
      </c>
    </row>
    <row r="448" spans="1:22" x14ac:dyDescent="0.35">
      <c r="A448" t="s">
        <v>16341</v>
      </c>
      <c r="B448" t="s">
        <v>74</v>
      </c>
      <c r="C448" t="s">
        <v>7264</v>
      </c>
      <c r="D448" t="b">
        <v>1</v>
      </c>
      <c r="E448" t="b">
        <v>0</v>
      </c>
      <c r="F448" t="s">
        <v>106</v>
      </c>
      <c r="G448" t="b">
        <v>1</v>
      </c>
      <c r="H448" t="s">
        <v>71</v>
      </c>
      <c r="I448" t="b">
        <v>1</v>
      </c>
      <c r="J448" t="s">
        <v>70</v>
      </c>
      <c r="K448" t="b">
        <v>1</v>
      </c>
      <c r="L448">
        <v>2</v>
      </c>
      <c r="M448" t="b">
        <v>1</v>
      </c>
      <c r="N448" t="b">
        <v>1</v>
      </c>
      <c r="O448" t="b">
        <v>1</v>
      </c>
      <c r="P448" t="s">
        <v>88</v>
      </c>
      <c r="Q448" t="s">
        <v>16340</v>
      </c>
      <c r="R448" t="s">
        <v>16339</v>
      </c>
      <c r="S448" t="s">
        <v>85</v>
      </c>
      <c r="T448" t="s">
        <v>16338</v>
      </c>
      <c r="U448">
        <v>621</v>
      </c>
      <c r="V448">
        <v>4.5</v>
      </c>
    </row>
    <row r="449" spans="1:22" x14ac:dyDescent="0.35">
      <c r="A449" t="s">
        <v>16337</v>
      </c>
      <c r="B449" t="s">
        <v>90</v>
      </c>
      <c r="C449" t="s">
        <v>82</v>
      </c>
      <c r="D449" t="b">
        <v>1</v>
      </c>
      <c r="E449" t="b">
        <v>1</v>
      </c>
      <c r="F449" t="s">
        <v>474</v>
      </c>
      <c r="G449" t="b">
        <v>0</v>
      </c>
      <c r="H449" t="s">
        <v>71</v>
      </c>
      <c r="I449" t="b">
        <v>0</v>
      </c>
      <c r="J449" t="s">
        <v>70</v>
      </c>
      <c r="K449" t="b">
        <v>1</v>
      </c>
      <c r="L449">
        <v>1</v>
      </c>
      <c r="M449" t="b">
        <v>0</v>
      </c>
      <c r="N449" t="b">
        <v>0</v>
      </c>
      <c r="O449" t="b">
        <v>1</v>
      </c>
      <c r="P449" t="s">
        <v>69</v>
      </c>
      <c r="Q449" t="s">
        <v>16336</v>
      </c>
      <c r="R449" t="s">
        <v>16335</v>
      </c>
      <c r="S449" t="s">
        <v>6</v>
      </c>
      <c r="T449" t="s">
        <v>16334</v>
      </c>
      <c r="U449">
        <v>620</v>
      </c>
      <c r="V449">
        <v>4.5</v>
      </c>
    </row>
    <row r="450" spans="1:22" x14ac:dyDescent="0.35">
      <c r="A450" t="s">
        <v>16333</v>
      </c>
      <c r="B450" t="s">
        <v>90</v>
      </c>
      <c r="C450" t="s">
        <v>82</v>
      </c>
      <c r="D450" t="b">
        <v>1</v>
      </c>
      <c r="E450" t="b">
        <v>1</v>
      </c>
      <c r="F450" t="s">
        <v>89</v>
      </c>
      <c r="G450" t="b">
        <v>1</v>
      </c>
      <c r="H450" t="s">
        <v>71</v>
      </c>
      <c r="I450" t="b">
        <v>0</v>
      </c>
      <c r="J450" t="s">
        <v>70</v>
      </c>
      <c r="K450" t="b">
        <v>1</v>
      </c>
      <c r="L450">
        <v>2</v>
      </c>
      <c r="M450" t="b">
        <v>0</v>
      </c>
      <c r="N450" t="b">
        <v>1</v>
      </c>
      <c r="O450" t="b">
        <v>1</v>
      </c>
      <c r="P450" t="s">
        <v>88</v>
      </c>
      <c r="Q450" t="s">
        <v>16332</v>
      </c>
      <c r="R450" t="s">
        <v>16331</v>
      </c>
      <c r="S450" t="s">
        <v>93</v>
      </c>
      <c r="T450" t="s">
        <v>15887</v>
      </c>
      <c r="U450">
        <v>620</v>
      </c>
      <c r="V450">
        <v>4</v>
      </c>
    </row>
    <row r="451" spans="1:22" x14ac:dyDescent="0.35">
      <c r="A451" t="s">
        <v>16330</v>
      </c>
      <c r="B451" t="s">
        <v>74</v>
      </c>
      <c r="C451" t="s">
        <v>73</v>
      </c>
      <c r="D451" t="b">
        <v>1</v>
      </c>
      <c r="E451" t="b">
        <v>0</v>
      </c>
      <c r="F451" t="s">
        <v>72</v>
      </c>
      <c r="G451" t="b">
        <v>1</v>
      </c>
      <c r="H451" t="s">
        <v>71</v>
      </c>
      <c r="I451" t="b">
        <v>1</v>
      </c>
      <c r="J451" t="s">
        <v>70</v>
      </c>
      <c r="K451" t="b">
        <v>1</v>
      </c>
      <c r="L451">
        <v>2</v>
      </c>
      <c r="M451" t="b">
        <v>0</v>
      </c>
      <c r="N451" t="b">
        <v>1</v>
      </c>
      <c r="O451" t="b">
        <v>1</v>
      </c>
      <c r="P451" t="s">
        <v>69</v>
      </c>
      <c r="Q451" t="s">
        <v>16329</v>
      </c>
      <c r="R451" t="s">
        <v>16328</v>
      </c>
      <c r="S451" t="s">
        <v>85</v>
      </c>
      <c r="T451" t="s">
        <v>16327</v>
      </c>
      <c r="U451">
        <v>620</v>
      </c>
      <c r="V451">
        <v>4</v>
      </c>
    </row>
    <row r="452" spans="1:22" x14ac:dyDescent="0.35">
      <c r="A452" t="s">
        <v>10811</v>
      </c>
      <c r="B452" t="s">
        <v>74</v>
      </c>
      <c r="C452" t="s">
        <v>82</v>
      </c>
      <c r="D452" t="b">
        <v>1</v>
      </c>
      <c r="E452" t="b">
        <v>1</v>
      </c>
      <c r="F452" t="s">
        <v>474</v>
      </c>
      <c r="G452" t="b">
        <v>1</v>
      </c>
      <c r="H452" t="s">
        <v>71</v>
      </c>
      <c r="I452" t="b">
        <v>0</v>
      </c>
      <c r="J452" t="s">
        <v>70</v>
      </c>
      <c r="K452" t="b">
        <v>1</v>
      </c>
      <c r="L452">
        <v>2</v>
      </c>
      <c r="M452" t="b">
        <v>0</v>
      </c>
      <c r="N452" t="b">
        <v>1</v>
      </c>
      <c r="O452" t="b">
        <v>1</v>
      </c>
      <c r="P452" t="s">
        <v>69</v>
      </c>
      <c r="Q452" t="s">
        <v>16326</v>
      </c>
      <c r="R452" t="s">
        <v>9286</v>
      </c>
      <c r="S452" t="s">
        <v>6</v>
      </c>
      <c r="T452" t="s">
        <v>22</v>
      </c>
      <c r="U452">
        <v>619</v>
      </c>
      <c r="V452">
        <v>3.5</v>
      </c>
    </row>
    <row r="453" spans="1:22" x14ac:dyDescent="0.35">
      <c r="A453" t="s">
        <v>16325</v>
      </c>
      <c r="B453" t="s">
        <v>90</v>
      </c>
      <c r="C453" t="s">
        <v>82</v>
      </c>
      <c r="D453" t="b">
        <v>1</v>
      </c>
      <c r="E453" t="b">
        <v>1</v>
      </c>
      <c r="F453" t="s">
        <v>117</v>
      </c>
      <c r="G453" t="b">
        <v>0</v>
      </c>
      <c r="H453" t="s">
        <v>71</v>
      </c>
      <c r="I453" t="b">
        <v>1</v>
      </c>
      <c r="J453" t="s">
        <v>70</v>
      </c>
      <c r="K453" t="b">
        <v>1</v>
      </c>
      <c r="L453">
        <v>2</v>
      </c>
      <c r="M453" t="b">
        <v>0</v>
      </c>
      <c r="N453" t="b">
        <v>0</v>
      </c>
      <c r="O453" t="b">
        <v>1</v>
      </c>
      <c r="P453" t="s">
        <v>69</v>
      </c>
      <c r="Q453" t="s">
        <v>16324</v>
      </c>
      <c r="R453" t="s">
        <v>16323</v>
      </c>
      <c r="S453" t="s">
        <v>85</v>
      </c>
      <c r="T453" t="s">
        <v>16322</v>
      </c>
      <c r="U453">
        <v>618</v>
      </c>
      <c r="V453">
        <v>4.5</v>
      </c>
    </row>
    <row r="454" spans="1:22" x14ac:dyDescent="0.35">
      <c r="A454" t="s">
        <v>16321</v>
      </c>
      <c r="B454" t="s">
        <v>90</v>
      </c>
      <c r="C454" t="s">
        <v>82</v>
      </c>
      <c r="D454" t="b">
        <v>1</v>
      </c>
      <c r="E454" t="b">
        <v>1</v>
      </c>
      <c r="F454" t="s">
        <v>474</v>
      </c>
      <c r="G454" t="b">
        <v>0</v>
      </c>
      <c r="H454" t="s">
        <v>71</v>
      </c>
      <c r="I454" t="b">
        <v>0</v>
      </c>
      <c r="J454" t="s">
        <v>70</v>
      </c>
      <c r="K454" t="b">
        <v>1</v>
      </c>
      <c r="L454">
        <v>2</v>
      </c>
      <c r="M454" t="b">
        <v>0</v>
      </c>
      <c r="N454" t="b">
        <v>1</v>
      </c>
      <c r="O454" t="b">
        <v>1</v>
      </c>
      <c r="P454" t="s">
        <v>88</v>
      </c>
      <c r="Q454" t="e">
        <f>-WLrZPzjKfrftLWaCi1QZQ</f>
        <v>#NAME?</v>
      </c>
      <c r="R454" t="s">
        <v>1385</v>
      </c>
      <c r="S454" t="s">
        <v>6</v>
      </c>
      <c r="T454" t="s">
        <v>12073</v>
      </c>
      <c r="U454">
        <v>618</v>
      </c>
      <c r="V454">
        <v>4</v>
      </c>
    </row>
    <row r="455" spans="1:22" x14ac:dyDescent="0.35">
      <c r="A455" t="s">
        <v>16320</v>
      </c>
      <c r="B455" t="s">
        <v>74</v>
      </c>
      <c r="C455" t="s">
        <v>2749</v>
      </c>
      <c r="D455" t="b">
        <v>1</v>
      </c>
      <c r="E455" t="b">
        <v>1</v>
      </c>
      <c r="F455" t="s">
        <v>117</v>
      </c>
      <c r="G455" t="b">
        <v>1</v>
      </c>
      <c r="H455" t="s">
        <v>71</v>
      </c>
      <c r="I455" t="b">
        <v>1</v>
      </c>
      <c r="J455" t="s">
        <v>70</v>
      </c>
      <c r="K455" t="b">
        <v>1</v>
      </c>
      <c r="L455">
        <v>2</v>
      </c>
      <c r="M455" t="b">
        <v>0</v>
      </c>
      <c r="N455" t="b">
        <v>1</v>
      </c>
      <c r="O455" t="b">
        <v>1</v>
      </c>
      <c r="P455" t="s">
        <v>69</v>
      </c>
      <c r="Q455" t="s">
        <v>16319</v>
      </c>
      <c r="R455" t="s">
        <v>16318</v>
      </c>
      <c r="S455" t="s">
        <v>239</v>
      </c>
      <c r="T455" t="s">
        <v>15132</v>
      </c>
      <c r="U455">
        <v>617</v>
      </c>
      <c r="V455">
        <v>4.5</v>
      </c>
    </row>
    <row r="456" spans="1:22" x14ac:dyDescent="0.35">
      <c r="A456" t="s">
        <v>12274</v>
      </c>
      <c r="B456" t="s">
        <v>74</v>
      </c>
      <c r="C456" t="s">
        <v>82</v>
      </c>
      <c r="D456" t="b">
        <v>1</v>
      </c>
      <c r="E456" t="b">
        <v>1</v>
      </c>
      <c r="F456" t="s">
        <v>766</v>
      </c>
      <c r="G456" t="b">
        <v>1</v>
      </c>
      <c r="H456" t="s">
        <v>71</v>
      </c>
      <c r="I456" t="b">
        <v>0</v>
      </c>
      <c r="J456" t="s">
        <v>70</v>
      </c>
      <c r="K456" t="b">
        <v>1</v>
      </c>
      <c r="L456">
        <v>2</v>
      </c>
      <c r="M456" t="b">
        <v>0</v>
      </c>
      <c r="N456" t="b">
        <v>1</v>
      </c>
      <c r="O456" t="b">
        <v>1</v>
      </c>
      <c r="P456" t="s">
        <v>69</v>
      </c>
      <c r="Q456" t="s">
        <v>16317</v>
      </c>
      <c r="R456" t="s">
        <v>16316</v>
      </c>
      <c r="S456" t="s">
        <v>6</v>
      </c>
      <c r="T456" t="s">
        <v>16315</v>
      </c>
      <c r="U456">
        <v>617</v>
      </c>
      <c r="V456">
        <v>3</v>
      </c>
    </row>
    <row r="457" spans="1:22" x14ac:dyDescent="0.35">
      <c r="A457" t="s">
        <v>9514</v>
      </c>
      <c r="B457" t="s">
        <v>90</v>
      </c>
      <c r="C457" t="s">
        <v>138</v>
      </c>
      <c r="D457" t="b">
        <v>1</v>
      </c>
      <c r="E457" t="b">
        <v>1</v>
      </c>
      <c r="F457" t="s">
        <v>117</v>
      </c>
      <c r="G457" t="b">
        <v>0</v>
      </c>
      <c r="H457" t="s">
        <v>71</v>
      </c>
      <c r="I457" t="b">
        <v>0</v>
      </c>
      <c r="J457" t="s">
        <v>70</v>
      </c>
      <c r="K457" t="b">
        <v>0</v>
      </c>
      <c r="L457">
        <v>2</v>
      </c>
      <c r="M457" t="b">
        <v>0</v>
      </c>
      <c r="N457" t="b">
        <v>1</v>
      </c>
      <c r="O457" t="b">
        <v>1</v>
      </c>
      <c r="P457" t="s">
        <v>88</v>
      </c>
      <c r="Q457" t="s">
        <v>16314</v>
      </c>
      <c r="R457" t="s">
        <v>16313</v>
      </c>
      <c r="S457" t="s">
        <v>6</v>
      </c>
      <c r="T457" t="s">
        <v>16312</v>
      </c>
      <c r="U457">
        <v>616</v>
      </c>
      <c r="V457">
        <v>4</v>
      </c>
    </row>
    <row r="458" spans="1:22" x14ac:dyDescent="0.35">
      <c r="A458" t="s">
        <v>16311</v>
      </c>
      <c r="B458" t="s">
        <v>111</v>
      </c>
      <c r="C458" t="s">
        <v>82</v>
      </c>
      <c r="D458" t="b">
        <v>1</v>
      </c>
      <c r="E458" t="b">
        <v>1</v>
      </c>
      <c r="F458" t="s">
        <v>771</v>
      </c>
      <c r="G458" t="b">
        <v>1</v>
      </c>
      <c r="H458" t="s">
        <v>71</v>
      </c>
      <c r="I458" t="b">
        <v>0</v>
      </c>
      <c r="J458" t="s">
        <v>70</v>
      </c>
      <c r="K458" t="b">
        <v>1</v>
      </c>
      <c r="L458">
        <v>2</v>
      </c>
      <c r="M458" t="b">
        <v>1</v>
      </c>
      <c r="N458" t="b">
        <v>1</v>
      </c>
      <c r="O458" t="b">
        <v>1</v>
      </c>
      <c r="P458" t="s">
        <v>69</v>
      </c>
      <c r="Q458" t="s">
        <v>16310</v>
      </c>
      <c r="R458" t="s">
        <v>16309</v>
      </c>
      <c r="S458" t="s">
        <v>6</v>
      </c>
      <c r="T458" t="s">
        <v>16308</v>
      </c>
      <c r="U458">
        <v>616</v>
      </c>
      <c r="V458">
        <v>4</v>
      </c>
    </row>
    <row r="459" spans="1:22" x14ac:dyDescent="0.35">
      <c r="A459" t="s">
        <v>16307</v>
      </c>
      <c r="B459" t="s">
        <v>74</v>
      </c>
      <c r="C459" t="s">
        <v>236</v>
      </c>
      <c r="D459" t="b">
        <v>1</v>
      </c>
      <c r="E459" t="b">
        <v>1</v>
      </c>
      <c r="F459" t="s">
        <v>72</v>
      </c>
      <c r="G459" t="b">
        <v>0</v>
      </c>
      <c r="H459" t="s">
        <v>71</v>
      </c>
      <c r="I459" t="b">
        <v>0</v>
      </c>
      <c r="J459" t="s">
        <v>70</v>
      </c>
      <c r="K459" t="b">
        <v>1</v>
      </c>
      <c r="L459">
        <v>2</v>
      </c>
      <c r="M459" t="b">
        <v>1</v>
      </c>
      <c r="N459" t="b">
        <v>1</v>
      </c>
      <c r="O459" t="b">
        <v>1</v>
      </c>
      <c r="P459" t="s">
        <v>88</v>
      </c>
      <c r="Q459" t="s">
        <v>16306</v>
      </c>
      <c r="R459" t="s">
        <v>16305</v>
      </c>
      <c r="S459" t="s">
        <v>93</v>
      </c>
      <c r="T459" t="s">
        <v>16304</v>
      </c>
      <c r="U459">
        <v>615</v>
      </c>
      <c r="V459">
        <v>4</v>
      </c>
    </row>
    <row r="460" spans="1:22" x14ac:dyDescent="0.35">
      <c r="A460" t="s">
        <v>16303</v>
      </c>
      <c r="E460" t="b">
        <v>1</v>
      </c>
      <c r="Q460" t="s">
        <v>16302</v>
      </c>
      <c r="R460" t="s">
        <v>16301</v>
      </c>
      <c r="S460" t="s">
        <v>85</v>
      </c>
      <c r="T460" t="s">
        <v>16300</v>
      </c>
      <c r="U460">
        <v>614</v>
      </c>
      <c r="V460">
        <v>3.5</v>
      </c>
    </row>
    <row r="461" spans="1:22" x14ac:dyDescent="0.35">
      <c r="A461" t="s">
        <v>16299</v>
      </c>
      <c r="B461" t="s">
        <v>74</v>
      </c>
      <c r="C461" t="s">
        <v>73</v>
      </c>
      <c r="D461" t="b">
        <v>1</v>
      </c>
      <c r="E461" t="b">
        <v>0</v>
      </c>
      <c r="F461" t="s">
        <v>72</v>
      </c>
      <c r="G461" t="b">
        <v>0</v>
      </c>
      <c r="H461" t="s">
        <v>71</v>
      </c>
      <c r="I461" t="b">
        <v>1</v>
      </c>
      <c r="J461" t="s">
        <v>70</v>
      </c>
      <c r="K461" t="b">
        <v>1</v>
      </c>
      <c r="L461">
        <v>2</v>
      </c>
      <c r="M461" t="b">
        <v>1</v>
      </c>
      <c r="N461" t="b">
        <v>1</v>
      </c>
      <c r="O461" t="b">
        <v>1</v>
      </c>
      <c r="P461" t="s">
        <v>88</v>
      </c>
      <c r="Q461" t="s">
        <v>16298</v>
      </c>
      <c r="R461" t="s">
        <v>194</v>
      </c>
      <c r="S461" t="s">
        <v>166</v>
      </c>
      <c r="T461" t="s">
        <v>16297</v>
      </c>
      <c r="U461">
        <v>613</v>
      </c>
      <c r="V461">
        <v>4</v>
      </c>
    </row>
    <row r="462" spans="1:22" x14ac:dyDescent="0.35">
      <c r="A462" t="s">
        <v>16296</v>
      </c>
      <c r="B462" t="s">
        <v>74</v>
      </c>
      <c r="C462" t="s">
        <v>2749</v>
      </c>
      <c r="D462" t="b">
        <v>1</v>
      </c>
      <c r="E462" t="b">
        <v>1</v>
      </c>
      <c r="F462" t="s">
        <v>474</v>
      </c>
      <c r="G462" t="b">
        <v>1</v>
      </c>
      <c r="H462" t="s">
        <v>71</v>
      </c>
      <c r="I462" t="b">
        <v>1</v>
      </c>
      <c r="J462" t="s">
        <v>70</v>
      </c>
      <c r="K462" t="b">
        <v>1</v>
      </c>
      <c r="L462">
        <v>2</v>
      </c>
      <c r="M462" t="b">
        <v>1</v>
      </c>
      <c r="N462" t="b">
        <v>1</v>
      </c>
      <c r="O462" t="b">
        <v>1</v>
      </c>
      <c r="P462" t="s">
        <v>69</v>
      </c>
      <c r="Q462" t="s">
        <v>16295</v>
      </c>
      <c r="R462" t="s">
        <v>16294</v>
      </c>
      <c r="S462" t="s">
        <v>6</v>
      </c>
      <c r="T462" t="s">
        <v>16293</v>
      </c>
      <c r="U462">
        <v>613</v>
      </c>
      <c r="V462">
        <v>4.5</v>
      </c>
    </row>
    <row r="463" spans="1:22" x14ac:dyDescent="0.35">
      <c r="A463" t="s">
        <v>16292</v>
      </c>
      <c r="B463" t="s">
        <v>74</v>
      </c>
      <c r="C463" t="s">
        <v>856</v>
      </c>
      <c r="D463" t="b">
        <v>1</v>
      </c>
      <c r="G463" t="b">
        <v>0</v>
      </c>
      <c r="H463" t="s">
        <v>71</v>
      </c>
      <c r="I463" t="b">
        <v>0</v>
      </c>
      <c r="K463" t="b">
        <v>1</v>
      </c>
      <c r="L463">
        <v>2</v>
      </c>
      <c r="M463" t="b">
        <v>1</v>
      </c>
      <c r="P463" t="s">
        <v>69</v>
      </c>
      <c r="Q463" t="s">
        <v>16291</v>
      </c>
      <c r="R463" t="s">
        <v>16290</v>
      </c>
      <c r="S463" t="s">
        <v>85</v>
      </c>
      <c r="T463" t="s">
        <v>16289</v>
      </c>
      <c r="U463">
        <v>610</v>
      </c>
      <c r="V463">
        <v>4</v>
      </c>
    </row>
    <row r="464" spans="1:22" x14ac:dyDescent="0.35">
      <c r="A464" t="s">
        <v>4286</v>
      </c>
      <c r="B464" t="s">
        <v>74</v>
      </c>
      <c r="C464" t="s">
        <v>138</v>
      </c>
      <c r="D464" t="b">
        <v>1</v>
      </c>
      <c r="E464" t="b">
        <v>1</v>
      </c>
      <c r="F464" t="s">
        <v>106</v>
      </c>
      <c r="G464" t="b">
        <v>0</v>
      </c>
      <c r="H464" t="s">
        <v>71</v>
      </c>
      <c r="I464" t="b">
        <v>0</v>
      </c>
      <c r="J464" t="s">
        <v>70</v>
      </c>
      <c r="K464" t="b">
        <v>1</v>
      </c>
      <c r="L464">
        <v>2</v>
      </c>
      <c r="M464" t="b">
        <v>1</v>
      </c>
      <c r="N464" t="b">
        <v>1</v>
      </c>
      <c r="O464" t="b">
        <v>1</v>
      </c>
      <c r="P464" t="s">
        <v>88</v>
      </c>
      <c r="Q464" t="s">
        <v>16288</v>
      </c>
      <c r="R464" t="s">
        <v>1345</v>
      </c>
      <c r="S464" t="s">
        <v>6</v>
      </c>
      <c r="T464" t="s">
        <v>16287</v>
      </c>
      <c r="U464">
        <v>610</v>
      </c>
      <c r="V464">
        <v>3.5</v>
      </c>
    </row>
    <row r="465" spans="1:22" x14ac:dyDescent="0.35">
      <c r="A465" t="s">
        <v>16149</v>
      </c>
      <c r="B465" t="s">
        <v>74</v>
      </c>
      <c r="C465" t="s">
        <v>82</v>
      </c>
      <c r="D465" t="b">
        <v>1</v>
      </c>
      <c r="E465" t="b">
        <v>1</v>
      </c>
      <c r="F465" t="s">
        <v>106</v>
      </c>
      <c r="G465" t="b">
        <v>1</v>
      </c>
      <c r="H465" t="s">
        <v>71</v>
      </c>
      <c r="I465" t="b">
        <v>1</v>
      </c>
      <c r="J465" t="s">
        <v>70</v>
      </c>
      <c r="K465" t="b">
        <v>1</v>
      </c>
      <c r="L465">
        <v>2</v>
      </c>
      <c r="M465" t="b">
        <v>1</v>
      </c>
      <c r="N465" t="b">
        <v>1</v>
      </c>
      <c r="O465" t="b">
        <v>1</v>
      </c>
      <c r="P465" t="s">
        <v>88</v>
      </c>
      <c r="Q465" t="s">
        <v>16286</v>
      </c>
      <c r="R465" t="s">
        <v>16285</v>
      </c>
      <c r="S465" t="s">
        <v>6</v>
      </c>
      <c r="T465" t="s">
        <v>16284</v>
      </c>
      <c r="U465">
        <v>609</v>
      </c>
      <c r="V465">
        <v>4</v>
      </c>
    </row>
    <row r="466" spans="1:22" x14ac:dyDescent="0.35">
      <c r="A466" t="s">
        <v>16283</v>
      </c>
      <c r="B466" t="s">
        <v>74</v>
      </c>
      <c r="C466" t="s">
        <v>73</v>
      </c>
      <c r="D466" t="b">
        <v>1</v>
      </c>
      <c r="E466" t="b">
        <v>0</v>
      </c>
      <c r="F466" t="s">
        <v>72</v>
      </c>
      <c r="G466" t="b">
        <v>0</v>
      </c>
      <c r="H466" t="s">
        <v>80</v>
      </c>
      <c r="I466" t="b">
        <v>0</v>
      </c>
      <c r="J466" t="s">
        <v>70</v>
      </c>
      <c r="K466" t="b">
        <v>1</v>
      </c>
      <c r="L466">
        <v>3</v>
      </c>
      <c r="M466" t="b">
        <v>1</v>
      </c>
      <c r="N466" t="b">
        <v>1</v>
      </c>
      <c r="O466" t="b">
        <v>1</v>
      </c>
      <c r="P466" t="s">
        <v>69</v>
      </c>
      <c r="Q466" t="s">
        <v>16282</v>
      </c>
      <c r="R466" t="s">
        <v>16281</v>
      </c>
      <c r="S466" t="s">
        <v>66</v>
      </c>
      <c r="T466" t="s">
        <v>16280</v>
      </c>
      <c r="U466">
        <v>609</v>
      </c>
      <c r="V466">
        <v>4.5</v>
      </c>
    </row>
    <row r="467" spans="1:22" x14ac:dyDescent="0.35">
      <c r="A467" t="s">
        <v>16279</v>
      </c>
      <c r="B467" t="s">
        <v>90</v>
      </c>
      <c r="C467" t="s">
        <v>82</v>
      </c>
      <c r="D467" t="b">
        <v>1</v>
      </c>
      <c r="E467" t="b">
        <v>1</v>
      </c>
      <c r="F467" t="s">
        <v>89</v>
      </c>
      <c r="G467" t="b">
        <v>0</v>
      </c>
      <c r="H467" t="s">
        <v>71</v>
      </c>
      <c r="I467" t="b">
        <v>1</v>
      </c>
      <c r="J467" t="s">
        <v>70</v>
      </c>
      <c r="K467" t="b">
        <v>1</v>
      </c>
      <c r="L467">
        <v>2</v>
      </c>
      <c r="M467" t="b">
        <v>0</v>
      </c>
      <c r="N467" t="b">
        <v>0</v>
      </c>
      <c r="O467" t="b">
        <v>1</v>
      </c>
      <c r="P467" t="s">
        <v>69</v>
      </c>
      <c r="Q467" t="s">
        <v>16278</v>
      </c>
      <c r="R467" t="s">
        <v>16277</v>
      </c>
      <c r="S467" t="s">
        <v>6</v>
      </c>
      <c r="T467" t="s">
        <v>16276</v>
      </c>
      <c r="U467">
        <v>608</v>
      </c>
      <c r="V467">
        <v>4.5</v>
      </c>
    </row>
    <row r="468" spans="1:22" x14ac:dyDescent="0.35">
      <c r="A468" t="s">
        <v>9992</v>
      </c>
      <c r="B468" t="s">
        <v>74</v>
      </c>
      <c r="C468" t="s">
        <v>236</v>
      </c>
      <c r="D468" t="b">
        <v>1</v>
      </c>
      <c r="E468" t="b">
        <v>0</v>
      </c>
      <c r="F468" t="s">
        <v>314</v>
      </c>
      <c r="G468" t="b">
        <v>1</v>
      </c>
      <c r="H468" t="s">
        <v>71</v>
      </c>
      <c r="I468" t="b">
        <v>0</v>
      </c>
      <c r="J468" t="s">
        <v>235</v>
      </c>
      <c r="K468" t="b">
        <v>1</v>
      </c>
      <c r="L468">
        <v>3</v>
      </c>
      <c r="M468" t="b">
        <v>1</v>
      </c>
      <c r="N468" t="b">
        <v>1</v>
      </c>
      <c r="O468" t="b">
        <v>0</v>
      </c>
      <c r="P468" t="s">
        <v>88</v>
      </c>
      <c r="Q468" t="s">
        <v>16275</v>
      </c>
      <c r="R468" t="s">
        <v>16274</v>
      </c>
      <c r="S468" t="s">
        <v>6</v>
      </c>
      <c r="T468" t="s">
        <v>16273</v>
      </c>
      <c r="U468">
        <v>608</v>
      </c>
      <c r="V468">
        <v>4</v>
      </c>
    </row>
    <row r="469" spans="1:22" x14ac:dyDescent="0.35">
      <c r="A469" t="s">
        <v>16272</v>
      </c>
      <c r="B469" t="s">
        <v>111</v>
      </c>
      <c r="C469" t="s">
        <v>82</v>
      </c>
      <c r="D469" t="b">
        <v>1</v>
      </c>
      <c r="E469" t="b">
        <v>1</v>
      </c>
      <c r="F469" t="s">
        <v>81</v>
      </c>
      <c r="G469" t="b">
        <v>1</v>
      </c>
      <c r="H469" t="s">
        <v>71</v>
      </c>
      <c r="I469" t="b">
        <v>0</v>
      </c>
      <c r="J469" t="s">
        <v>70</v>
      </c>
      <c r="K469" t="b">
        <v>1</v>
      </c>
      <c r="L469">
        <v>2</v>
      </c>
      <c r="M469" t="b">
        <v>0</v>
      </c>
      <c r="N469" t="b">
        <v>1</v>
      </c>
      <c r="O469" t="b">
        <v>0</v>
      </c>
      <c r="P469" t="s">
        <v>88</v>
      </c>
      <c r="Q469" t="s">
        <v>16271</v>
      </c>
      <c r="R469" t="s">
        <v>11200</v>
      </c>
      <c r="S469" t="s">
        <v>6</v>
      </c>
      <c r="T469" t="s">
        <v>16270</v>
      </c>
      <c r="U469">
        <v>607</v>
      </c>
      <c r="V469">
        <v>3.5</v>
      </c>
    </row>
    <row r="470" spans="1:22" x14ac:dyDescent="0.35">
      <c r="A470" t="s">
        <v>2464</v>
      </c>
      <c r="B470" t="s">
        <v>74</v>
      </c>
      <c r="C470" t="s">
        <v>236</v>
      </c>
      <c r="D470" t="b">
        <v>1</v>
      </c>
      <c r="E470" t="b">
        <v>1</v>
      </c>
      <c r="F470" t="s">
        <v>474</v>
      </c>
      <c r="G470" t="b">
        <v>0</v>
      </c>
      <c r="H470" t="s">
        <v>71</v>
      </c>
      <c r="I470" t="b">
        <v>1</v>
      </c>
      <c r="J470" t="s">
        <v>70</v>
      </c>
      <c r="K470" t="b">
        <v>1</v>
      </c>
      <c r="L470">
        <v>2</v>
      </c>
      <c r="M470" t="b">
        <v>1</v>
      </c>
      <c r="N470" t="b">
        <v>1</v>
      </c>
      <c r="O470" t="b">
        <v>1</v>
      </c>
      <c r="P470" t="s">
        <v>69</v>
      </c>
      <c r="Q470" t="s">
        <v>16269</v>
      </c>
      <c r="R470" t="s">
        <v>11155</v>
      </c>
      <c r="S470" t="s">
        <v>6</v>
      </c>
      <c r="T470" t="s">
        <v>16268</v>
      </c>
      <c r="U470">
        <v>604</v>
      </c>
      <c r="V470">
        <v>3.5</v>
      </c>
    </row>
    <row r="471" spans="1:22" x14ac:dyDescent="0.35">
      <c r="A471" t="s">
        <v>16267</v>
      </c>
      <c r="B471" t="s">
        <v>74</v>
      </c>
      <c r="C471" t="s">
        <v>82</v>
      </c>
      <c r="D471" t="b">
        <v>1</v>
      </c>
      <c r="E471" t="b">
        <v>0</v>
      </c>
      <c r="F471" t="s">
        <v>106</v>
      </c>
      <c r="G471" t="b">
        <v>1</v>
      </c>
      <c r="H471" t="s">
        <v>71</v>
      </c>
      <c r="I471" t="b">
        <v>0</v>
      </c>
      <c r="J471" t="s">
        <v>70</v>
      </c>
      <c r="K471" t="b">
        <v>1</v>
      </c>
      <c r="L471">
        <v>2</v>
      </c>
      <c r="M471" t="b">
        <v>1</v>
      </c>
      <c r="N471" t="b">
        <v>1</v>
      </c>
      <c r="O471" t="b">
        <v>1</v>
      </c>
      <c r="P471" t="s">
        <v>88</v>
      </c>
      <c r="Q471" t="s">
        <v>16266</v>
      </c>
      <c r="R471" t="s">
        <v>16265</v>
      </c>
      <c r="S471" t="s">
        <v>6</v>
      </c>
      <c r="T471" t="s">
        <v>16264</v>
      </c>
      <c r="U471">
        <v>603</v>
      </c>
      <c r="V471">
        <v>3</v>
      </c>
    </row>
    <row r="472" spans="1:22" x14ac:dyDescent="0.35">
      <c r="A472" t="s">
        <v>15981</v>
      </c>
      <c r="B472" t="s">
        <v>90</v>
      </c>
      <c r="C472" t="s">
        <v>82</v>
      </c>
      <c r="D472" t="b">
        <v>1</v>
      </c>
      <c r="E472" t="b">
        <v>1</v>
      </c>
      <c r="F472" t="s">
        <v>5815</v>
      </c>
      <c r="G472" t="b">
        <v>0</v>
      </c>
      <c r="H472" t="s">
        <v>71</v>
      </c>
      <c r="I472" t="b">
        <v>0</v>
      </c>
      <c r="J472" t="s">
        <v>70</v>
      </c>
      <c r="K472" t="b">
        <v>1</v>
      </c>
      <c r="L472">
        <v>1</v>
      </c>
      <c r="M472" t="b">
        <v>0</v>
      </c>
      <c r="N472" t="b">
        <v>1</v>
      </c>
      <c r="O472" t="b">
        <v>1</v>
      </c>
      <c r="P472" t="s">
        <v>88</v>
      </c>
      <c r="Q472" t="s">
        <v>16263</v>
      </c>
      <c r="R472" t="s">
        <v>6674</v>
      </c>
      <c r="S472" t="s">
        <v>6</v>
      </c>
      <c r="T472" t="s">
        <v>16262</v>
      </c>
      <c r="U472">
        <v>602</v>
      </c>
      <c r="V472">
        <v>3.5</v>
      </c>
    </row>
    <row r="473" spans="1:22" x14ac:dyDescent="0.35">
      <c r="A473" t="s">
        <v>16261</v>
      </c>
      <c r="B473" t="s">
        <v>74</v>
      </c>
      <c r="C473" t="s">
        <v>82</v>
      </c>
      <c r="D473" t="b">
        <v>1</v>
      </c>
      <c r="E473" t="b">
        <v>1</v>
      </c>
      <c r="F473" t="s">
        <v>766</v>
      </c>
      <c r="G473" t="b">
        <v>1</v>
      </c>
      <c r="H473" t="s">
        <v>71</v>
      </c>
      <c r="I473" t="b">
        <v>0</v>
      </c>
      <c r="J473" t="s">
        <v>70</v>
      </c>
      <c r="K473" t="b">
        <v>1</v>
      </c>
      <c r="L473">
        <v>2</v>
      </c>
      <c r="M473" t="b">
        <v>0</v>
      </c>
      <c r="N473" t="b">
        <v>1</v>
      </c>
      <c r="O473" t="b">
        <v>1</v>
      </c>
      <c r="P473" t="s">
        <v>88</v>
      </c>
      <c r="Q473" t="s">
        <v>16260</v>
      </c>
      <c r="R473" t="s">
        <v>16259</v>
      </c>
      <c r="S473" t="s">
        <v>85</v>
      </c>
      <c r="T473" t="s">
        <v>1624</v>
      </c>
      <c r="U473">
        <v>602</v>
      </c>
      <c r="V473">
        <v>3.5</v>
      </c>
    </row>
    <row r="474" spans="1:22" x14ac:dyDescent="0.35">
      <c r="A474" t="s">
        <v>16258</v>
      </c>
      <c r="B474" t="s">
        <v>90</v>
      </c>
      <c r="C474" t="s">
        <v>82</v>
      </c>
      <c r="D474" t="b">
        <v>1</v>
      </c>
      <c r="E474" t="b">
        <v>1</v>
      </c>
      <c r="F474" t="s">
        <v>319</v>
      </c>
      <c r="G474" t="b">
        <v>1</v>
      </c>
      <c r="H474" t="s">
        <v>71</v>
      </c>
      <c r="I474" t="b">
        <v>1</v>
      </c>
      <c r="J474" t="s">
        <v>70</v>
      </c>
      <c r="K474" t="b">
        <v>1</v>
      </c>
      <c r="L474">
        <v>2</v>
      </c>
      <c r="M474" t="b">
        <v>0</v>
      </c>
      <c r="N474" t="b">
        <v>0</v>
      </c>
      <c r="O474" t="b">
        <v>1</v>
      </c>
      <c r="P474" t="s">
        <v>69</v>
      </c>
      <c r="Q474" t="s">
        <v>16257</v>
      </c>
      <c r="R474" t="s">
        <v>16256</v>
      </c>
      <c r="S474" t="s">
        <v>6</v>
      </c>
      <c r="T474" t="s">
        <v>1891</v>
      </c>
      <c r="U474">
        <v>600</v>
      </c>
      <c r="V474">
        <v>4</v>
      </c>
    </row>
    <row r="475" spans="1:22" x14ac:dyDescent="0.35">
      <c r="A475" t="s">
        <v>16255</v>
      </c>
      <c r="B475" t="s">
        <v>74</v>
      </c>
      <c r="C475" t="s">
        <v>73</v>
      </c>
      <c r="D475" t="b">
        <v>1</v>
      </c>
      <c r="E475" t="b">
        <v>0</v>
      </c>
      <c r="F475" t="s">
        <v>72</v>
      </c>
      <c r="G475" t="b">
        <v>0</v>
      </c>
      <c r="H475" t="s">
        <v>71</v>
      </c>
      <c r="I475" t="b">
        <v>1</v>
      </c>
      <c r="J475" t="s">
        <v>70</v>
      </c>
      <c r="K475" t="b">
        <v>1</v>
      </c>
      <c r="L475">
        <v>2</v>
      </c>
      <c r="M475" t="b">
        <v>0</v>
      </c>
      <c r="N475" t="b">
        <v>1</v>
      </c>
      <c r="O475" t="b">
        <v>1</v>
      </c>
      <c r="P475" t="s">
        <v>69</v>
      </c>
      <c r="Q475" t="s">
        <v>16254</v>
      </c>
      <c r="R475" t="s">
        <v>16253</v>
      </c>
      <c r="S475" t="s">
        <v>93</v>
      </c>
      <c r="T475" t="s">
        <v>16252</v>
      </c>
      <c r="U475">
        <v>599</v>
      </c>
      <c r="V475">
        <v>4</v>
      </c>
    </row>
    <row r="476" spans="1:22" x14ac:dyDescent="0.35">
      <c r="A476" t="s">
        <v>16251</v>
      </c>
      <c r="B476" t="s">
        <v>90</v>
      </c>
      <c r="C476" t="s">
        <v>82</v>
      </c>
      <c r="D476" t="b">
        <v>1</v>
      </c>
      <c r="E476" t="b">
        <v>1</v>
      </c>
      <c r="F476" t="s">
        <v>106</v>
      </c>
      <c r="G476" t="b">
        <v>0</v>
      </c>
      <c r="H476" t="s">
        <v>71</v>
      </c>
      <c r="I476" t="b">
        <v>1</v>
      </c>
      <c r="J476" t="s">
        <v>70</v>
      </c>
      <c r="K476" t="b">
        <v>1</v>
      </c>
      <c r="L476">
        <v>1</v>
      </c>
      <c r="M476" t="b">
        <v>0</v>
      </c>
      <c r="N476" t="b">
        <v>0</v>
      </c>
      <c r="O476" t="b">
        <v>1</v>
      </c>
      <c r="P476" t="s">
        <v>88</v>
      </c>
      <c r="Q476" t="s">
        <v>16250</v>
      </c>
      <c r="R476" t="s">
        <v>16249</v>
      </c>
      <c r="S476" t="s">
        <v>93</v>
      </c>
      <c r="T476" t="s">
        <v>15764</v>
      </c>
      <c r="U476">
        <v>599</v>
      </c>
      <c r="V476">
        <v>4</v>
      </c>
    </row>
    <row r="477" spans="1:22" x14ac:dyDescent="0.35">
      <c r="A477" t="s">
        <v>16248</v>
      </c>
      <c r="B477" t="s">
        <v>111</v>
      </c>
      <c r="C477" t="s">
        <v>123</v>
      </c>
      <c r="D477" t="b">
        <v>1</v>
      </c>
      <c r="E477" t="b">
        <v>0</v>
      </c>
      <c r="F477" t="s">
        <v>771</v>
      </c>
      <c r="G477" t="b">
        <v>0</v>
      </c>
      <c r="H477" t="s">
        <v>80</v>
      </c>
      <c r="I477" t="b">
        <v>0</v>
      </c>
      <c r="J477" t="s">
        <v>70</v>
      </c>
      <c r="K477" t="b">
        <v>1</v>
      </c>
      <c r="L477">
        <v>2</v>
      </c>
      <c r="M477" t="b">
        <v>1</v>
      </c>
      <c r="N477" t="b">
        <v>0</v>
      </c>
      <c r="O477" t="b">
        <v>1</v>
      </c>
      <c r="P477" t="s">
        <v>69</v>
      </c>
      <c r="Q477" t="s">
        <v>16247</v>
      </c>
      <c r="R477" t="s">
        <v>16246</v>
      </c>
      <c r="S477" t="s">
        <v>120</v>
      </c>
      <c r="T477" t="s">
        <v>16245</v>
      </c>
      <c r="U477">
        <v>599</v>
      </c>
      <c r="V477">
        <v>4</v>
      </c>
    </row>
    <row r="478" spans="1:22" x14ac:dyDescent="0.35">
      <c r="A478" t="s">
        <v>16244</v>
      </c>
      <c r="B478" t="s">
        <v>74</v>
      </c>
      <c r="C478" t="s">
        <v>82</v>
      </c>
      <c r="D478" t="b">
        <v>1</v>
      </c>
      <c r="E478" t="b">
        <v>1</v>
      </c>
      <c r="F478" t="s">
        <v>1022</v>
      </c>
      <c r="G478" t="b">
        <v>1</v>
      </c>
      <c r="H478" t="s">
        <v>71</v>
      </c>
      <c r="I478" t="b">
        <v>1</v>
      </c>
      <c r="J478" t="s">
        <v>70</v>
      </c>
      <c r="K478" t="b">
        <v>1</v>
      </c>
      <c r="L478">
        <v>2</v>
      </c>
      <c r="M478" t="b">
        <v>0</v>
      </c>
      <c r="N478" t="b">
        <v>0</v>
      </c>
      <c r="O478" t="b">
        <v>1</v>
      </c>
      <c r="P478" t="s">
        <v>88</v>
      </c>
      <c r="Q478" t="s">
        <v>16243</v>
      </c>
      <c r="R478" t="s">
        <v>16242</v>
      </c>
      <c r="S478" t="s">
        <v>6</v>
      </c>
      <c r="T478" t="s">
        <v>16241</v>
      </c>
      <c r="U478">
        <v>599</v>
      </c>
      <c r="V478">
        <v>3.5</v>
      </c>
    </row>
    <row r="479" spans="1:22" x14ac:dyDescent="0.35">
      <c r="A479" t="s">
        <v>16240</v>
      </c>
      <c r="B479" t="s">
        <v>74</v>
      </c>
      <c r="C479" t="s">
        <v>82</v>
      </c>
      <c r="D479" t="b">
        <v>1</v>
      </c>
      <c r="E479" t="b">
        <v>1</v>
      </c>
      <c r="F479" t="s">
        <v>106</v>
      </c>
      <c r="G479" t="b">
        <v>1</v>
      </c>
      <c r="H479" t="s">
        <v>71</v>
      </c>
      <c r="I479" t="b">
        <v>1</v>
      </c>
      <c r="J479" t="s">
        <v>70</v>
      </c>
      <c r="K479" t="b">
        <v>1</v>
      </c>
      <c r="L479">
        <v>2</v>
      </c>
      <c r="M479" t="b">
        <v>1</v>
      </c>
      <c r="N479" t="b">
        <v>1</v>
      </c>
      <c r="O479" t="b">
        <v>1</v>
      </c>
      <c r="P479" t="s">
        <v>88</v>
      </c>
      <c r="Q479" t="s">
        <v>16239</v>
      </c>
      <c r="R479" t="s">
        <v>954</v>
      </c>
      <c r="S479" t="s">
        <v>6</v>
      </c>
      <c r="T479" t="s">
        <v>4388</v>
      </c>
      <c r="U479">
        <v>598</v>
      </c>
      <c r="V479">
        <v>4</v>
      </c>
    </row>
    <row r="480" spans="1:22" x14ac:dyDescent="0.35">
      <c r="A480" t="s">
        <v>16238</v>
      </c>
      <c r="B480" t="s">
        <v>90</v>
      </c>
      <c r="C480" t="s">
        <v>82</v>
      </c>
      <c r="D480" t="b">
        <v>1</v>
      </c>
      <c r="E480" t="b">
        <v>1</v>
      </c>
      <c r="F480" t="s">
        <v>16237</v>
      </c>
      <c r="G480" t="b">
        <v>0</v>
      </c>
      <c r="H480" t="s">
        <v>71</v>
      </c>
      <c r="I480" t="b">
        <v>1</v>
      </c>
      <c r="J480" t="s">
        <v>70</v>
      </c>
      <c r="K480" t="b">
        <v>1</v>
      </c>
      <c r="L480">
        <v>1</v>
      </c>
      <c r="M480" t="b">
        <v>1</v>
      </c>
      <c r="N480" t="b">
        <v>0</v>
      </c>
      <c r="O480" t="b">
        <v>1</v>
      </c>
      <c r="P480" t="s">
        <v>69</v>
      </c>
      <c r="Q480" t="s">
        <v>16236</v>
      </c>
      <c r="R480" t="s">
        <v>16235</v>
      </c>
      <c r="S480" t="s">
        <v>6</v>
      </c>
      <c r="T480" t="s">
        <v>16234</v>
      </c>
      <c r="U480">
        <v>598</v>
      </c>
      <c r="V480">
        <v>4</v>
      </c>
    </row>
    <row r="481" spans="1:22" x14ac:dyDescent="0.35">
      <c r="A481" t="s">
        <v>16233</v>
      </c>
      <c r="B481" t="s">
        <v>90</v>
      </c>
      <c r="C481" t="s">
        <v>82</v>
      </c>
      <c r="D481" t="b">
        <v>1</v>
      </c>
      <c r="E481" t="b">
        <v>1</v>
      </c>
      <c r="F481" t="s">
        <v>106</v>
      </c>
      <c r="G481" t="b">
        <v>0</v>
      </c>
      <c r="H481" t="s">
        <v>80</v>
      </c>
      <c r="I481" t="b">
        <v>0</v>
      </c>
      <c r="J481" t="s">
        <v>70</v>
      </c>
      <c r="K481" t="b">
        <v>1</v>
      </c>
      <c r="L481">
        <v>2</v>
      </c>
      <c r="M481" t="b">
        <v>0</v>
      </c>
      <c r="N481" t="b">
        <v>1</v>
      </c>
      <c r="O481" t="b">
        <v>1</v>
      </c>
      <c r="P481" t="s">
        <v>88</v>
      </c>
      <c r="Q481" t="s">
        <v>16232</v>
      </c>
      <c r="R481" t="s">
        <v>16231</v>
      </c>
      <c r="S481" t="s">
        <v>6</v>
      </c>
      <c r="T481" t="s">
        <v>16230</v>
      </c>
      <c r="U481">
        <v>598</v>
      </c>
      <c r="V481">
        <v>3</v>
      </c>
    </row>
    <row r="482" spans="1:22" x14ac:dyDescent="0.35">
      <c r="A482" t="s">
        <v>9915</v>
      </c>
      <c r="B482" t="s">
        <v>74</v>
      </c>
      <c r="C482" t="s">
        <v>82</v>
      </c>
      <c r="D482" t="b">
        <v>1</v>
      </c>
      <c r="E482" t="b">
        <v>1</v>
      </c>
      <c r="F482" t="s">
        <v>72</v>
      </c>
      <c r="G482" t="b">
        <v>1</v>
      </c>
      <c r="H482" t="s">
        <v>71</v>
      </c>
      <c r="I482" t="b">
        <v>0</v>
      </c>
      <c r="J482" t="s">
        <v>70</v>
      </c>
      <c r="K482" t="b">
        <v>1</v>
      </c>
      <c r="L482">
        <v>3</v>
      </c>
      <c r="M482" t="b">
        <v>1</v>
      </c>
      <c r="N482" t="b">
        <v>1</v>
      </c>
      <c r="O482" t="b">
        <v>1</v>
      </c>
      <c r="P482" t="s">
        <v>69</v>
      </c>
      <c r="Q482" t="s">
        <v>16229</v>
      </c>
      <c r="R482" t="s">
        <v>16228</v>
      </c>
      <c r="S482" t="s">
        <v>6</v>
      </c>
      <c r="T482" t="s">
        <v>16227</v>
      </c>
      <c r="U482">
        <v>596</v>
      </c>
      <c r="V482">
        <v>4</v>
      </c>
    </row>
    <row r="483" spans="1:22" x14ac:dyDescent="0.35">
      <c r="A483" t="s">
        <v>16226</v>
      </c>
      <c r="B483" t="s">
        <v>111</v>
      </c>
      <c r="C483" t="s">
        <v>82</v>
      </c>
      <c r="D483" t="b">
        <v>1</v>
      </c>
      <c r="E483" t="b">
        <v>1</v>
      </c>
      <c r="F483" t="s">
        <v>153</v>
      </c>
      <c r="G483" t="b">
        <v>1</v>
      </c>
      <c r="H483" t="s">
        <v>71</v>
      </c>
      <c r="I483" t="b">
        <v>0</v>
      </c>
      <c r="J483" t="s">
        <v>70</v>
      </c>
      <c r="K483" t="b">
        <v>1</v>
      </c>
      <c r="L483">
        <v>2</v>
      </c>
      <c r="M483" t="b">
        <v>0</v>
      </c>
      <c r="N483" t="b">
        <v>1</v>
      </c>
      <c r="O483" t="b">
        <v>1</v>
      </c>
      <c r="P483" t="s">
        <v>69</v>
      </c>
      <c r="Q483" t="s">
        <v>16225</v>
      </c>
      <c r="R483" t="s">
        <v>16224</v>
      </c>
      <c r="S483" t="s">
        <v>6</v>
      </c>
      <c r="T483" t="s">
        <v>16223</v>
      </c>
      <c r="U483">
        <v>596</v>
      </c>
      <c r="V483">
        <v>4.5</v>
      </c>
    </row>
    <row r="484" spans="1:22" x14ac:dyDescent="0.35">
      <c r="A484" t="s">
        <v>16222</v>
      </c>
      <c r="B484" t="s">
        <v>90</v>
      </c>
      <c r="C484" t="s">
        <v>82</v>
      </c>
      <c r="D484" t="b">
        <v>1</v>
      </c>
      <c r="E484" t="b">
        <v>1</v>
      </c>
      <c r="F484" t="s">
        <v>474</v>
      </c>
      <c r="G484" t="b">
        <v>1</v>
      </c>
      <c r="H484" t="s">
        <v>71</v>
      </c>
      <c r="I484" t="b">
        <v>0</v>
      </c>
      <c r="J484" t="s">
        <v>70</v>
      </c>
      <c r="K484" t="b">
        <v>1</v>
      </c>
      <c r="L484">
        <v>2</v>
      </c>
      <c r="M484" t="b">
        <v>0</v>
      </c>
      <c r="N484" t="b">
        <v>1</v>
      </c>
      <c r="O484" t="b">
        <v>1</v>
      </c>
      <c r="P484" t="s">
        <v>88</v>
      </c>
      <c r="Q484" t="s">
        <v>16221</v>
      </c>
      <c r="R484" t="s">
        <v>16220</v>
      </c>
      <c r="S484" t="s">
        <v>189</v>
      </c>
      <c r="T484" t="s">
        <v>4931</v>
      </c>
      <c r="U484">
        <v>596</v>
      </c>
      <c r="V484">
        <v>4</v>
      </c>
    </row>
    <row r="485" spans="1:22" x14ac:dyDescent="0.35">
      <c r="A485" t="s">
        <v>16219</v>
      </c>
      <c r="B485" t="s">
        <v>90</v>
      </c>
      <c r="C485" t="s">
        <v>82</v>
      </c>
      <c r="D485" t="b">
        <v>1</v>
      </c>
      <c r="E485" t="b">
        <v>1</v>
      </c>
      <c r="F485" t="s">
        <v>106</v>
      </c>
      <c r="G485" t="b">
        <v>1</v>
      </c>
      <c r="H485" t="s">
        <v>71</v>
      </c>
      <c r="I485" t="b">
        <v>0</v>
      </c>
      <c r="J485" t="s">
        <v>70</v>
      </c>
      <c r="K485" t="b">
        <v>1</v>
      </c>
      <c r="L485">
        <v>2</v>
      </c>
      <c r="M485" t="b">
        <v>1</v>
      </c>
      <c r="N485" t="b">
        <v>1</v>
      </c>
      <c r="O485" t="b">
        <v>1</v>
      </c>
      <c r="P485" t="s">
        <v>88</v>
      </c>
      <c r="Q485" t="s">
        <v>16218</v>
      </c>
      <c r="R485" t="s">
        <v>16217</v>
      </c>
      <c r="S485" t="s">
        <v>6</v>
      </c>
      <c r="T485" t="s">
        <v>16216</v>
      </c>
      <c r="U485">
        <v>595</v>
      </c>
      <c r="V485">
        <v>4.5</v>
      </c>
    </row>
    <row r="486" spans="1:22" x14ac:dyDescent="0.35">
      <c r="A486" t="s">
        <v>4453</v>
      </c>
      <c r="B486" t="s">
        <v>74</v>
      </c>
      <c r="C486" t="s">
        <v>4833</v>
      </c>
      <c r="D486" t="b">
        <v>1</v>
      </c>
      <c r="E486" t="b">
        <v>0</v>
      </c>
      <c r="F486" t="s">
        <v>72</v>
      </c>
      <c r="G486" t="b">
        <v>0</v>
      </c>
      <c r="H486" t="s">
        <v>100</v>
      </c>
      <c r="I486" t="b">
        <v>0</v>
      </c>
      <c r="J486" t="s">
        <v>235</v>
      </c>
      <c r="K486" t="b">
        <v>1</v>
      </c>
      <c r="L486">
        <v>4</v>
      </c>
      <c r="M486" t="b">
        <v>1</v>
      </c>
      <c r="N486" t="b">
        <v>1</v>
      </c>
      <c r="O486" t="b">
        <v>0</v>
      </c>
      <c r="P486" t="s">
        <v>69</v>
      </c>
      <c r="Q486" t="s">
        <v>16215</v>
      </c>
      <c r="R486" t="s">
        <v>5374</v>
      </c>
      <c r="S486" t="s">
        <v>6</v>
      </c>
      <c r="T486" t="s">
        <v>16214</v>
      </c>
      <c r="U486">
        <v>594</v>
      </c>
      <c r="V486">
        <v>4.5</v>
      </c>
    </row>
    <row r="487" spans="1:22" x14ac:dyDescent="0.35">
      <c r="A487" t="s">
        <v>16213</v>
      </c>
      <c r="B487" t="s">
        <v>111</v>
      </c>
      <c r="C487" t="s">
        <v>73</v>
      </c>
      <c r="D487" t="b">
        <v>1</v>
      </c>
      <c r="E487" t="b">
        <v>0</v>
      </c>
      <c r="F487" t="s">
        <v>106</v>
      </c>
      <c r="G487" t="b">
        <v>1</v>
      </c>
      <c r="H487" t="s">
        <v>71</v>
      </c>
      <c r="I487" t="b">
        <v>1</v>
      </c>
      <c r="J487" t="s">
        <v>70</v>
      </c>
      <c r="K487" t="b">
        <v>0</v>
      </c>
      <c r="L487">
        <v>2</v>
      </c>
      <c r="M487" t="b">
        <v>0</v>
      </c>
      <c r="N487" t="b">
        <v>1</v>
      </c>
      <c r="O487" t="b">
        <v>1</v>
      </c>
      <c r="P487" t="s">
        <v>69</v>
      </c>
      <c r="Q487" t="s">
        <v>16212</v>
      </c>
      <c r="R487" t="s">
        <v>16211</v>
      </c>
      <c r="S487" t="s">
        <v>77</v>
      </c>
      <c r="T487" t="s">
        <v>16210</v>
      </c>
      <c r="U487">
        <v>594</v>
      </c>
      <c r="V487">
        <v>4</v>
      </c>
    </row>
    <row r="488" spans="1:22" x14ac:dyDescent="0.35">
      <c r="A488" t="s">
        <v>16209</v>
      </c>
      <c r="B488" t="s">
        <v>74</v>
      </c>
      <c r="C488" t="s">
        <v>426</v>
      </c>
      <c r="D488" t="b">
        <v>1</v>
      </c>
      <c r="E488" t="b">
        <v>0</v>
      </c>
      <c r="F488" t="s">
        <v>72</v>
      </c>
      <c r="G488" t="b">
        <v>1</v>
      </c>
      <c r="H488" t="s">
        <v>71</v>
      </c>
      <c r="I488" t="b">
        <v>1</v>
      </c>
      <c r="J488" t="s">
        <v>70</v>
      </c>
      <c r="K488" t="b">
        <v>1</v>
      </c>
      <c r="L488">
        <v>2</v>
      </c>
      <c r="M488" t="b">
        <v>0</v>
      </c>
      <c r="N488" t="b">
        <v>1</v>
      </c>
      <c r="O488" t="b">
        <v>1</v>
      </c>
      <c r="P488" t="s">
        <v>69</v>
      </c>
      <c r="Q488" t="s">
        <v>16208</v>
      </c>
      <c r="R488" t="s">
        <v>16207</v>
      </c>
      <c r="S488" t="s">
        <v>66</v>
      </c>
      <c r="T488" t="s">
        <v>16206</v>
      </c>
      <c r="U488">
        <v>593</v>
      </c>
      <c r="V488">
        <v>4</v>
      </c>
    </row>
    <row r="489" spans="1:22" x14ac:dyDescent="0.35">
      <c r="A489" t="s">
        <v>16205</v>
      </c>
      <c r="B489" t="s">
        <v>74</v>
      </c>
      <c r="C489" t="s">
        <v>212</v>
      </c>
      <c r="D489" t="b">
        <v>1</v>
      </c>
      <c r="E489" t="b">
        <v>0</v>
      </c>
      <c r="F489" t="s">
        <v>72</v>
      </c>
      <c r="G489" t="b">
        <v>0</v>
      </c>
      <c r="H489" t="s">
        <v>80</v>
      </c>
      <c r="I489" t="b">
        <v>1</v>
      </c>
      <c r="J489" t="s">
        <v>70</v>
      </c>
      <c r="K489" t="b">
        <v>1</v>
      </c>
      <c r="L489">
        <v>2</v>
      </c>
      <c r="M489" t="b">
        <v>1</v>
      </c>
      <c r="N489" t="b">
        <v>1</v>
      </c>
      <c r="O489" t="b">
        <v>1</v>
      </c>
      <c r="P489" t="s">
        <v>88</v>
      </c>
      <c r="Q489" t="s">
        <v>16204</v>
      </c>
      <c r="R489" t="s">
        <v>628</v>
      </c>
      <c r="S489" t="s">
        <v>120</v>
      </c>
      <c r="T489" t="s">
        <v>16203</v>
      </c>
      <c r="U489">
        <v>593</v>
      </c>
      <c r="V489">
        <v>4</v>
      </c>
    </row>
    <row r="490" spans="1:22" x14ac:dyDescent="0.35">
      <c r="A490" t="s">
        <v>16202</v>
      </c>
      <c r="B490" t="s">
        <v>111</v>
      </c>
      <c r="C490" t="s">
        <v>82</v>
      </c>
      <c r="D490" t="b">
        <v>1</v>
      </c>
      <c r="E490" t="b">
        <v>1</v>
      </c>
      <c r="F490" t="s">
        <v>474</v>
      </c>
      <c r="G490" t="b">
        <v>0</v>
      </c>
      <c r="H490" t="s">
        <v>71</v>
      </c>
      <c r="I490" t="b">
        <v>1</v>
      </c>
      <c r="J490" t="s">
        <v>70</v>
      </c>
      <c r="K490" t="b">
        <v>1</v>
      </c>
      <c r="L490">
        <v>2</v>
      </c>
      <c r="M490" t="b">
        <v>1</v>
      </c>
      <c r="N490" t="b">
        <v>1</v>
      </c>
      <c r="O490" t="b">
        <v>1</v>
      </c>
      <c r="P490" t="s">
        <v>69</v>
      </c>
      <c r="Q490" t="s">
        <v>16201</v>
      </c>
      <c r="R490" t="s">
        <v>16200</v>
      </c>
      <c r="S490" t="s">
        <v>85</v>
      </c>
      <c r="T490" t="s">
        <v>16199</v>
      </c>
      <c r="U490">
        <v>593</v>
      </c>
      <c r="V490">
        <v>4</v>
      </c>
    </row>
    <row r="491" spans="1:22" x14ac:dyDescent="0.35">
      <c r="A491" t="s">
        <v>16198</v>
      </c>
      <c r="B491" t="s">
        <v>74</v>
      </c>
      <c r="C491" t="s">
        <v>236</v>
      </c>
      <c r="D491" t="b">
        <v>1</v>
      </c>
      <c r="E491" t="b">
        <v>0</v>
      </c>
      <c r="F491" t="s">
        <v>106</v>
      </c>
      <c r="G491" t="b">
        <v>1</v>
      </c>
      <c r="H491" t="s">
        <v>71</v>
      </c>
      <c r="I491" t="b">
        <v>1</v>
      </c>
      <c r="J491" t="s">
        <v>70</v>
      </c>
      <c r="K491" t="b">
        <v>1</v>
      </c>
      <c r="L491">
        <v>3</v>
      </c>
      <c r="M491" t="b">
        <v>1</v>
      </c>
      <c r="N491" t="b">
        <v>1</v>
      </c>
      <c r="O491" t="b">
        <v>0</v>
      </c>
      <c r="P491" t="s">
        <v>88</v>
      </c>
      <c r="Q491" t="s">
        <v>16197</v>
      </c>
      <c r="R491" t="s">
        <v>16196</v>
      </c>
      <c r="S491" t="s">
        <v>85</v>
      </c>
      <c r="T491" t="s">
        <v>16195</v>
      </c>
      <c r="U491">
        <v>592</v>
      </c>
      <c r="V491">
        <v>4</v>
      </c>
    </row>
    <row r="492" spans="1:22" x14ac:dyDescent="0.35">
      <c r="A492" t="s">
        <v>13693</v>
      </c>
      <c r="B492" t="s">
        <v>74</v>
      </c>
      <c r="C492" t="s">
        <v>82</v>
      </c>
      <c r="D492" t="b">
        <v>1</v>
      </c>
      <c r="E492" t="b">
        <v>1</v>
      </c>
      <c r="F492" t="s">
        <v>106</v>
      </c>
      <c r="G492" t="b">
        <v>1</v>
      </c>
      <c r="H492" t="s">
        <v>71</v>
      </c>
      <c r="I492" t="b">
        <v>0</v>
      </c>
      <c r="J492" t="s">
        <v>70</v>
      </c>
      <c r="K492" t="b">
        <v>1</v>
      </c>
      <c r="L492">
        <v>2</v>
      </c>
      <c r="M492" t="b">
        <v>0</v>
      </c>
      <c r="N492" t="b">
        <v>1</v>
      </c>
      <c r="O492" t="b">
        <v>1</v>
      </c>
      <c r="P492" t="s">
        <v>88</v>
      </c>
      <c r="Q492" t="s">
        <v>16194</v>
      </c>
      <c r="R492" t="s">
        <v>10008</v>
      </c>
      <c r="S492" t="s">
        <v>6</v>
      </c>
      <c r="T492" t="s">
        <v>11815</v>
      </c>
      <c r="U492">
        <v>592</v>
      </c>
      <c r="V492">
        <v>3</v>
      </c>
    </row>
    <row r="493" spans="1:22" x14ac:dyDescent="0.35">
      <c r="A493" t="s">
        <v>16193</v>
      </c>
      <c r="B493" t="s">
        <v>74</v>
      </c>
      <c r="C493" t="s">
        <v>426</v>
      </c>
      <c r="D493" t="b">
        <v>1</v>
      </c>
      <c r="E493" t="b">
        <v>1</v>
      </c>
      <c r="F493" t="s">
        <v>153</v>
      </c>
      <c r="G493" t="b">
        <v>1</v>
      </c>
      <c r="H493" t="s">
        <v>71</v>
      </c>
      <c r="I493" t="b">
        <v>1</v>
      </c>
      <c r="J493" t="s">
        <v>70</v>
      </c>
      <c r="K493" t="b">
        <v>1</v>
      </c>
      <c r="L493">
        <v>2</v>
      </c>
      <c r="M493" t="b">
        <v>1</v>
      </c>
      <c r="N493" t="b">
        <v>1</v>
      </c>
      <c r="O493" t="b">
        <v>1</v>
      </c>
      <c r="P493" t="s">
        <v>69</v>
      </c>
      <c r="Q493" t="s">
        <v>16192</v>
      </c>
      <c r="R493" t="s">
        <v>16191</v>
      </c>
      <c r="S493" t="s">
        <v>6</v>
      </c>
      <c r="T493" t="s">
        <v>13645</v>
      </c>
      <c r="U493">
        <v>592</v>
      </c>
      <c r="V493">
        <v>4</v>
      </c>
    </row>
    <row r="494" spans="1:22" x14ac:dyDescent="0.35">
      <c r="A494" t="s">
        <v>6783</v>
      </c>
      <c r="B494" t="s">
        <v>74</v>
      </c>
      <c r="C494" t="s">
        <v>82</v>
      </c>
      <c r="D494" t="b">
        <v>1</v>
      </c>
      <c r="E494" t="b">
        <v>1</v>
      </c>
      <c r="F494" t="s">
        <v>106</v>
      </c>
      <c r="G494" t="b">
        <v>1</v>
      </c>
      <c r="H494" t="s">
        <v>71</v>
      </c>
      <c r="I494" t="b">
        <v>1</v>
      </c>
      <c r="J494" t="s">
        <v>70</v>
      </c>
      <c r="K494" t="b">
        <v>1</v>
      </c>
      <c r="L494">
        <v>2</v>
      </c>
      <c r="M494" t="b">
        <v>1</v>
      </c>
      <c r="N494" t="b">
        <v>1</v>
      </c>
      <c r="O494" t="b">
        <v>1</v>
      </c>
      <c r="P494" t="s">
        <v>69</v>
      </c>
      <c r="Q494" t="s">
        <v>16190</v>
      </c>
      <c r="R494" t="s">
        <v>16189</v>
      </c>
      <c r="S494" t="s">
        <v>6</v>
      </c>
      <c r="T494" t="s">
        <v>16188</v>
      </c>
      <c r="U494">
        <v>591</v>
      </c>
      <c r="V494">
        <v>3.5</v>
      </c>
    </row>
    <row r="495" spans="1:22" x14ac:dyDescent="0.35">
      <c r="A495" t="s">
        <v>4286</v>
      </c>
      <c r="B495" t="s">
        <v>74</v>
      </c>
      <c r="C495" t="s">
        <v>82</v>
      </c>
      <c r="D495" t="b">
        <v>1</v>
      </c>
      <c r="E495" t="b">
        <v>0</v>
      </c>
      <c r="F495" t="s">
        <v>72</v>
      </c>
      <c r="G495" t="b">
        <v>1</v>
      </c>
      <c r="H495" t="s">
        <v>71</v>
      </c>
      <c r="I495" t="b">
        <v>0</v>
      </c>
      <c r="J495" t="s">
        <v>70</v>
      </c>
      <c r="K495" t="b">
        <v>1</v>
      </c>
      <c r="L495">
        <v>2</v>
      </c>
      <c r="M495" t="b">
        <v>1</v>
      </c>
      <c r="N495" t="b">
        <v>1</v>
      </c>
      <c r="O495" t="b">
        <v>1</v>
      </c>
      <c r="P495" t="s">
        <v>69</v>
      </c>
      <c r="Q495" t="s">
        <v>16187</v>
      </c>
      <c r="R495" t="s">
        <v>16186</v>
      </c>
      <c r="S495" t="s">
        <v>6</v>
      </c>
      <c r="T495" t="s">
        <v>8468</v>
      </c>
      <c r="U495">
        <v>591</v>
      </c>
      <c r="V495">
        <v>3.5</v>
      </c>
    </row>
    <row r="496" spans="1:22" x14ac:dyDescent="0.35">
      <c r="A496" t="s">
        <v>16185</v>
      </c>
      <c r="B496" t="s">
        <v>111</v>
      </c>
      <c r="C496" t="s">
        <v>82</v>
      </c>
      <c r="D496" t="b">
        <v>1</v>
      </c>
      <c r="E496" t="b">
        <v>1</v>
      </c>
      <c r="F496" t="s">
        <v>106</v>
      </c>
      <c r="G496" t="b">
        <v>1</v>
      </c>
      <c r="H496" t="s">
        <v>71</v>
      </c>
      <c r="I496" t="b">
        <v>0</v>
      </c>
      <c r="J496" t="s">
        <v>70</v>
      </c>
      <c r="K496" t="b">
        <v>1</v>
      </c>
      <c r="L496">
        <v>2</v>
      </c>
      <c r="M496" t="b">
        <v>1</v>
      </c>
      <c r="N496" t="b">
        <v>1</v>
      </c>
      <c r="O496" t="b">
        <v>1</v>
      </c>
      <c r="P496" t="s">
        <v>69</v>
      </c>
      <c r="Q496" t="s">
        <v>16184</v>
      </c>
      <c r="R496" t="s">
        <v>16183</v>
      </c>
      <c r="S496" t="s">
        <v>6</v>
      </c>
      <c r="T496" t="s">
        <v>16182</v>
      </c>
      <c r="U496">
        <v>591</v>
      </c>
      <c r="V496">
        <v>4</v>
      </c>
    </row>
    <row r="497" spans="1:22" x14ac:dyDescent="0.35">
      <c r="A497" t="s">
        <v>16181</v>
      </c>
      <c r="B497" t="s">
        <v>111</v>
      </c>
      <c r="C497" t="s">
        <v>123</v>
      </c>
      <c r="D497" t="b">
        <v>1</v>
      </c>
      <c r="E497" t="b">
        <v>1</v>
      </c>
      <c r="F497" t="s">
        <v>106</v>
      </c>
      <c r="G497" t="b">
        <v>0</v>
      </c>
      <c r="H497" t="s">
        <v>71</v>
      </c>
      <c r="I497" t="b">
        <v>0</v>
      </c>
      <c r="J497" t="s">
        <v>70</v>
      </c>
      <c r="K497" t="b">
        <v>0</v>
      </c>
      <c r="L497">
        <v>2</v>
      </c>
      <c r="M497" t="b">
        <v>0</v>
      </c>
      <c r="N497" t="b">
        <v>1</v>
      </c>
      <c r="O497" t="b">
        <v>0</v>
      </c>
      <c r="P497" t="s">
        <v>88</v>
      </c>
      <c r="Q497" t="s">
        <v>16180</v>
      </c>
      <c r="R497" t="s">
        <v>16179</v>
      </c>
      <c r="S497" t="s">
        <v>120</v>
      </c>
      <c r="T497" t="s">
        <v>16178</v>
      </c>
      <c r="U497">
        <v>591</v>
      </c>
      <c r="V497">
        <v>4</v>
      </c>
    </row>
    <row r="498" spans="1:22" x14ac:dyDescent="0.35">
      <c r="A498" t="s">
        <v>16177</v>
      </c>
      <c r="B498" t="s">
        <v>90</v>
      </c>
      <c r="C498" t="s">
        <v>82</v>
      </c>
      <c r="D498" t="b">
        <v>1</v>
      </c>
      <c r="E498" t="b">
        <v>1</v>
      </c>
      <c r="F498" t="s">
        <v>1022</v>
      </c>
      <c r="G498" t="b">
        <v>1</v>
      </c>
      <c r="H498" t="s">
        <v>71</v>
      </c>
      <c r="I498" t="b">
        <v>0</v>
      </c>
      <c r="J498" t="s">
        <v>70</v>
      </c>
      <c r="K498" t="b">
        <v>1</v>
      </c>
      <c r="L498">
        <v>1</v>
      </c>
      <c r="M498" t="b">
        <v>0</v>
      </c>
      <c r="N498" t="b">
        <v>0</v>
      </c>
      <c r="O498" t="b">
        <v>1</v>
      </c>
      <c r="P498" t="s">
        <v>69</v>
      </c>
      <c r="Q498" t="s">
        <v>16176</v>
      </c>
      <c r="R498" t="s">
        <v>16175</v>
      </c>
      <c r="S498" t="s">
        <v>6</v>
      </c>
      <c r="T498" t="s">
        <v>2217</v>
      </c>
      <c r="U498">
        <v>590</v>
      </c>
      <c r="V498">
        <v>3</v>
      </c>
    </row>
    <row r="499" spans="1:22" x14ac:dyDescent="0.35">
      <c r="A499" t="s">
        <v>16174</v>
      </c>
      <c r="B499" t="s">
        <v>74</v>
      </c>
      <c r="C499" t="s">
        <v>259</v>
      </c>
      <c r="D499" t="b">
        <v>1</v>
      </c>
      <c r="E499" t="b">
        <v>0</v>
      </c>
      <c r="F499" t="s">
        <v>72</v>
      </c>
      <c r="G499" t="b">
        <v>1</v>
      </c>
      <c r="H499" t="s">
        <v>71</v>
      </c>
      <c r="I499" t="b">
        <v>1</v>
      </c>
      <c r="J499" t="s">
        <v>235</v>
      </c>
      <c r="K499" t="b">
        <v>1</v>
      </c>
      <c r="L499">
        <v>3</v>
      </c>
      <c r="M499" t="b">
        <v>1</v>
      </c>
      <c r="N499" t="b">
        <v>1</v>
      </c>
      <c r="O499" t="b">
        <v>0</v>
      </c>
      <c r="P499" t="s">
        <v>69</v>
      </c>
      <c r="Q499" t="s">
        <v>16173</v>
      </c>
      <c r="R499" t="s">
        <v>16172</v>
      </c>
      <c r="S499" t="s">
        <v>85</v>
      </c>
      <c r="T499" t="s">
        <v>16171</v>
      </c>
      <c r="U499">
        <v>590</v>
      </c>
      <c r="V499">
        <v>4.5</v>
      </c>
    </row>
    <row r="500" spans="1:22" x14ac:dyDescent="0.35">
      <c r="A500" t="s">
        <v>4453</v>
      </c>
      <c r="B500" t="s">
        <v>74</v>
      </c>
      <c r="C500" t="s">
        <v>138</v>
      </c>
      <c r="D500" t="b">
        <v>1</v>
      </c>
      <c r="E500" t="b">
        <v>0</v>
      </c>
      <c r="F500" t="s">
        <v>72</v>
      </c>
      <c r="G500" t="b">
        <v>0</v>
      </c>
      <c r="H500" t="s">
        <v>71</v>
      </c>
      <c r="I500" t="b">
        <v>1</v>
      </c>
      <c r="J500" t="s">
        <v>235</v>
      </c>
      <c r="K500" t="b">
        <v>1</v>
      </c>
      <c r="L500">
        <v>3</v>
      </c>
      <c r="M500" t="b">
        <v>1</v>
      </c>
      <c r="N500" t="b">
        <v>1</v>
      </c>
      <c r="O500" t="b">
        <v>0</v>
      </c>
      <c r="P500" t="s">
        <v>69</v>
      </c>
      <c r="Q500" t="s">
        <v>16170</v>
      </c>
      <c r="R500" t="s">
        <v>16169</v>
      </c>
      <c r="S500" t="s">
        <v>6</v>
      </c>
      <c r="T500" t="s">
        <v>16168</v>
      </c>
      <c r="U500">
        <v>590</v>
      </c>
      <c r="V500">
        <v>4</v>
      </c>
    </row>
    <row r="501" spans="1:22" x14ac:dyDescent="0.35">
      <c r="A501" t="s">
        <v>16167</v>
      </c>
      <c r="B501" t="s">
        <v>90</v>
      </c>
      <c r="C501" t="s">
        <v>82</v>
      </c>
      <c r="D501" t="b">
        <v>1</v>
      </c>
      <c r="E501" t="b">
        <v>1</v>
      </c>
      <c r="F501" t="s">
        <v>474</v>
      </c>
      <c r="G501" t="b">
        <v>1</v>
      </c>
      <c r="H501" t="s">
        <v>71</v>
      </c>
      <c r="I501" t="b">
        <v>0</v>
      </c>
      <c r="J501" t="s">
        <v>70</v>
      </c>
      <c r="K501" t="b">
        <v>1</v>
      </c>
      <c r="L501">
        <v>2</v>
      </c>
      <c r="M501" t="b">
        <v>0</v>
      </c>
      <c r="N501" t="b">
        <v>1</v>
      </c>
      <c r="O501" t="b">
        <v>1</v>
      </c>
      <c r="P501" t="s">
        <v>88</v>
      </c>
      <c r="Q501" t="s">
        <v>16166</v>
      </c>
      <c r="R501" t="s">
        <v>16165</v>
      </c>
      <c r="S501" t="s">
        <v>6</v>
      </c>
      <c r="T501" t="s">
        <v>16164</v>
      </c>
      <c r="U501">
        <v>589</v>
      </c>
      <c r="V501">
        <v>4.5</v>
      </c>
    </row>
    <row r="502" spans="1:22" x14ac:dyDescent="0.35">
      <c r="A502" t="s">
        <v>16163</v>
      </c>
      <c r="B502" t="s">
        <v>74</v>
      </c>
      <c r="C502" t="s">
        <v>360</v>
      </c>
      <c r="D502" t="b">
        <v>1</v>
      </c>
      <c r="E502" t="b">
        <v>1</v>
      </c>
      <c r="F502" t="s">
        <v>72</v>
      </c>
      <c r="G502" t="b">
        <v>0</v>
      </c>
      <c r="H502" t="s">
        <v>71</v>
      </c>
      <c r="I502" t="b">
        <v>1</v>
      </c>
      <c r="J502" t="s">
        <v>70</v>
      </c>
      <c r="K502" t="b">
        <v>1</v>
      </c>
      <c r="L502">
        <v>2</v>
      </c>
      <c r="M502" t="b">
        <v>0</v>
      </c>
      <c r="N502" t="b">
        <v>0</v>
      </c>
      <c r="O502" t="b">
        <v>1</v>
      </c>
      <c r="P502" t="s">
        <v>88</v>
      </c>
      <c r="Q502" t="s">
        <v>16162</v>
      </c>
      <c r="R502" t="s">
        <v>16161</v>
      </c>
      <c r="S502" t="s">
        <v>85</v>
      </c>
      <c r="T502" t="s">
        <v>16160</v>
      </c>
      <c r="U502">
        <v>589</v>
      </c>
      <c r="V502">
        <v>3.5</v>
      </c>
    </row>
    <row r="503" spans="1:22" x14ac:dyDescent="0.35">
      <c r="A503" t="s">
        <v>16159</v>
      </c>
      <c r="B503" t="s">
        <v>74</v>
      </c>
      <c r="C503" t="s">
        <v>82</v>
      </c>
      <c r="D503" t="b">
        <v>1</v>
      </c>
      <c r="E503" t="b">
        <v>1</v>
      </c>
      <c r="F503" t="s">
        <v>474</v>
      </c>
      <c r="G503" t="b">
        <v>0</v>
      </c>
      <c r="H503" t="s">
        <v>71</v>
      </c>
      <c r="I503" t="b">
        <v>1</v>
      </c>
      <c r="J503" t="s">
        <v>70</v>
      </c>
      <c r="K503" t="b">
        <v>1</v>
      </c>
      <c r="L503">
        <v>2</v>
      </c>
      <c r="M503" t="b">
        <v>0</v>
      </c>
      <c r="N503" t="b">
        <v>0</v>
      </c>
      <c r="O503" t="b">
        <v>1</v>
      </c>
      <c r="P503" t="s">
        <v>69</v>
      </c>
      <c r="Q503" t="s">
        <v>16158</v>
      </c>
      <c r="R503" t="s">
        <v>9286</v>
      </c>
      <c r="S503" t="s">
        <v>239</v>
      </c>
      <c r="T503" t="s">
        <v>16157</v>
      </c>
      <c r="U503">
        <v>588</v>
      </c>
      <c r="V503">
        <v>4</v>
      </c>
    </row>
    <row r="504" spans="1:22" x14ac:dyDescent="0.35">
      <c r="A504" t="s">
        <v>16156</v>
      </c>
      <c r="B504" t="s">
        <v>74</v>
      </c>
      <c r="C504" t="s">
        <v>82</v>
      </c>
      <c r="D504" t="b">
        <v>1</v>
      </c>
      <c r="E504" t="b">
        <v>1</v>
      </c>
      <c r="F504" t="s">
        <v>106</v>
      </c>
      <c r="G504" t="b">
        <v>1</v>
      </c>
      <c r="H504" t="s">
        <v>71</v>
      </c>
      <c r="I504" t="b">
        <v>1</v>
      </c>
      <c r="J504" t="s">
        <v>70</v>
      </c>
      <c r="K504" t="b">
        <v>1</v>
      </c>
      <c r="L504">
        <v>2</v>
      </c>
      <c r="M504" t="b">
        <v>1</v>
      </c>
      <c r="N504" t="b">
        <v>1</v>
      </c>
      <c r="O504" t="b">
        <v>1</v>
      </c>
      <c r="P504" t="s">
        <v>69</v>
      </c>
      <c r="Q504" t="s">
        <v>16155</v>
      </c>
      <c r="R504" t="s">
        <v>98</v>
      </c>
      <c r="S504" t="s">
        <v>6</v>
      </c>
      <c r="T504" t="s">
        <v>16154</v>
      </c>
      <c r="U504">
        <v>588</v>
      </c>
      <c r="V504">
        <v>4</v>
      </c>
    </row>
    <row r="505" spans="1:22" x14ac:dyDescent="0.35">
      <c r="A505" t="s">
        <v>16153</v>
      </c>
      <c r="B505" t="s">
        <v>74</v>
      </c>
      <c r="C505" t="s">
        <v>82</v>
      </c>
      <c r="D505" t="b">
        <v>1</v>
      </c>
      <c r="E505" t="b">
        <v>1</v>
      </c>
      <c r="F505" t="s">
        <v>106</v>
      </c>
      <c r="G505" t="b">
        <v>1</v>
      </c>
      <c r="H505" t="s">
        <v>71</v>
      </c>
      <c r="I505" t="b">
        <v>1</v>
      </c>
      <c r="J505" t="s">
        <v>70</v>
      </c>
      <c r="K505" t="b">
        <v>1</v>
      </c>
      <c r="L505">
        <v>2</v>
      </c>
      <c r="M505" t="b">
        <v>1</v>
      </c>
      <c r="N505" t="b">
        <v>1</v>
      </c>
      <c r="O505" t="b">
        <v>1</v>
      </c>
      <c r="P505" t="s">
        <v>69</v>
      </c>
      <c r="Q505" t="s">
        <v>16152</v>
      </c>
      <c r="R505" t="s">
        <v>16151</v>
      </c>
      <c r="S505" t="s">
        <v>93</v>
      </c>
      <c r="T505" t="s">
        <v>16150</v>
      </c>
      <c r="U505">
        <v>587</v>
      </c>
      <c r="V505">
        <v>4</v>
      </c>
    </row>
    <row r="506" spans="1:22" x14ac:dyDescent="0.35">
      <c r="A506" t="s">
        <v>16149</v>
      </c>
      <c r="B506" t="s">
        <v>74</v>
      </c>
      <c r="C506" t="s">
        <v>236</v>
      </c>
      <c r="D506" t="b">
        <v>1</v>
      </c>
      <c r="E506" t="b">
        <v>0</v>
      </c>
      <c r="F506" t="s">
        <v>72</v>
      </c>
      <c r="G506" t="b">
        <v>0</v>
      </c>
      <c r="H506" t="s">
        <v>71</v>
      </c>
      <c r="I506" t="b">
        <v>0</v>
      </c>
      <c r="J506" t="s">
        <v>235</v>
      </c>
      <c r="K506" t="b">
        <v>1</v>
      </c>
      <c r="L506">
        <v>3</v>
      </c>
      <c r="M506" t="b">
        <v>1</v>
      </c>
      <c r="N506" t="b">
        <v>1</v>
      </c>
      <c r="O506" t="b">
        <v>0</v>
      </c>
      <c r="P506" t="s">
        <v>69</v>
      </c>
      <c r="Q506" t="s">
        <v>16148</v>
      </c>
      <c r="R506" t="s">
        <v>16147</v>
      </c>
      <c r="S506" t="s">
        <v>6</v>
      </c>
      <c r="T506" t="s">
        <v>8021</v>
      </c>
      <c r="U506">
        <v>586</v>
      </c>
      <c r="V506">
        <v>4.5</v>
      </c>
    </row>
    <row r="507" spans="1:22" x14ac:dyDescent="0.35">
      <c r="A507" t="s">
        <v>16146</v>
      </c>
      <c r="B507" t="s">
        <v>74</v>
      </c>
      <c r="C507" t="s">
        <v>426</v>
      </c>
      <c r="D507" t="b">
        <v>1</v>
      </c>
      <c r="E507" t="b">
        <v>1</v>
      </c>
      <c r="F507" t="s">
        <v>81</v>
      </c>
      <c r="G507" t="b">
        <v>1</v>
      </c>
      <c r="H507" t="s">
        <v>71</v>
      </c>
      <c r="I507" t="b">
        <v>0</v>
      </c>
      <c r="J507" t="s">
        <v>70</v>
      </c>
      <c r="K507" t="b">
        <v>1</v>
      </c>
      <c r="L507">
        <v>2</v>
      </c>
      <c r="M507" t="b">
        <v>1</v>
      </c>
      <c r="N507" t="b">
        <v>1</v>
      </c>
      <c r="O507" t="b">
        <v>1</v>
      </c>
      <c r="P507" t="s">
        <v>88</v>
      </c>
      <c r="Q507" t="s">
        <v>16145</v>
      </c>
      <c r="R507" t="s">
        <v>16144</v>
      </c>
      <c r="S507" t="s">
        <v>6</v>
      </c>
      <c r="T507" t="s">
        <v>16143</v>
      </c>
      <c r="U507">
        <v>586</v>
      </c>
      <c r="V507">
        <v>4</v>
      </c>
    </row>
    <row r="508" spans="1:22" x14ac:dyDescent="0.35">
      <c r="A508" t="s">
        <v>10074</v>
      </c>
      <c r="B508" t="s">
        <v>74</v>
      </c>
      <c r="C508" t="s">
        <v>138</v>
      </c>
      <c r="D508" t="b">
        <v>1</v>
      </c>
      <c r="E508" t="b">
        <v>0</v>
      </c>
      <c r="F508" t="s">
        <v>72</v>
      </c>
      <c r="G508" t="b">
        <v>0</v>
      </c>
      <c r="H508" t="s">
        <v>71</v>
      </c>
      <c r="I508" t="b">
        <v>0</v>
      </c>
      <c r="J508" t="s">
        <v>235</v>
      </c>
      <c r="K508" t="b">
        <v>1</v>
      </c>
      <c r="L508">
        <v>4</v>
      </c>
      <c r="M508" t="b">
        <v>1</v>
      </c>
      <c r="N508" t="b">
        <v>1</v>
      </c>
      <c r="O508" t="b">
        <v>0</v>
      </c>
      <c r="P508" t="s">
        <v>69</v>
      </c>
      <c r="Q508" t="s">
        <v>16142</v>
      </c>
      <c r="R508" t="s">
        <v>16141</v>
      </c>
      <c r="S508" t="s">
        <v>6</v>
      </c>
      <c r="T508" t="s">
        <v>16140</v>
      </c>
      <c r="U508">
        <v>586</v>
      </c>
      <c r="V508">
        <v>4</v>
      </c>
    </row>
    <row r="509" spans="1:22" x14ac:dyDescent="0.35">
      <c r="A509" t="s">
        <v>16139</v>
      </c>
      <c r="B509" t="s">
        <v>74</v>
      </c>
      <c r="C509" t="s">
        <v>82</v>
      </c>
      <c r="D509" t="b">
        <v>1</v>
      </c>
      <c r="E509" t="b">
        <v>0</v>
      </c>
      <c r="F509" t="s">
        <v>720</v>
      </c>
      <c r="G509" t="b">
        <v>1</v>
      </c>
      <c r="H509" t="s">
        <v>71</v>
      </c>
      <c r="I509" t="b">
        <v>1</v>
      </c>
      <c r="J509" t="s">
        <v>70</v>
      </c>
      <c r="K509" t="b">
        <v>1</v>
      </c>
      <c r="L509">
        <v>2</v>
      </c>
      <c r="M509" t="b">
        <v>1</v>
      </c>
      <c r="N509" t="b">
        <v>1</v>
      </c>
      <c r="O509" t="b">
        <v>1</v>
      </c>
      <c r="P509" t="s">
        <v>69</v>
      </c>
      <c r="Q509" t="s">
        <v>16138</v>
      </c>
      <c r="R509" t="s">
        <v>16137</v>
      </c>
      <c r="S509" t="s">
        <v>239</v>
      </c>
      <c r="T509" t="s">
        <v>16136</v>
      </c>
      <c r="U509">
        <v>585</v>
      </c>
      <c r="V509">
        <v>4</v>
      </c>
    </row>
    <row r="510" spans="1:22" x14ac:dyDescent="0.35">
      <c r="A510" t="s">
        <v>16135</v>
      </c>
      <c r="B510" t="s">
        <v>74</v>
      </c>
      <c r="C510" t="s">
        <v>82</v>
      </c>
      <c r="D510" t="b">
        <v>1</v>
      </c>
      <c r="E510" t="b">
        <v>1</v>
      </c>
      <c r="F510" t="s">
        <v>106</v>
      </c>
      <c r="G510" t="b">
        <v>1</v>
      </c>
      <c r="H510" t="s">
        <v>71</v>
      </c>
      <c r="I510" t="b">
        <v>1</v>
      </c>
      <c r="J510" t="s">
        <v>70</v>
      </c>
      <c r="K510" t="b">
        <v>1</v>
      </c>
      <c r="L510">
        <v>2</v>
      </c>
      <c r="M510" t="b">
        <v>1</v>
      </c>
      <c r="N510" t="b">
        <v>1</v>
      </c>
      <c r="O510" t="b">
        <v>1</v>
      </c>
      <c r="P510" t="s">
        <v>88</v>
      </c>
      <c r="Q510" t="s">
        <v>16134</v>
      </c>
      <c r="R510" t="s">
        <v>16133</v>
      </c>
      <c r="S510" t="s">
        <v>239</v>
      </c>
      <c r="T510" t="s">
        <v>15465</v>
      </c>
      <c r="U510">
        <v>585</v>
      </c>
      <c r="V510">
        <v>3.5</v>
      </c>
    </row>
    <row r="511" spans="1:22" x14ac:dyDescent="0.35">
      <c r="A511" t="s">
        <v>16132</v>
      </c>
      <c r="B511" t="s">
        <v>74</v>
      </c>
      <c r="C511" t="s">
        <v>73</v>
      </c>
      <c r="D511" t="b">
        <v>1</v>
      </c>
      <c r="E511" t="b">
        <v>0</v>
      </c>
      <c r="F511" t="s">
        <v>89</v>
      </c>
      <c r="G511" t="b">
        <v>1</v>
      </c>
      <c r="H511" t="s">
        <v>71</v>
      </c>
      <c r="I511" t="b">
        <v>0</v>
      </c>
      <c r="J511" t="s">
        <v>70</v>
      </c>
      <c r="K511" t="b">
        <v>1</v>
      </c>
      <c r="L511">
        <v>2</v>
      </c>
      <c r="M511" t="b">
        <v>1</v>
      </c>
      <c r="N511" t="b">
        <v>1</v>
      </c>
      <c r="O511" t="b">
        <v>1</v>
      </c>
      <c r="P511" t="s">
        <v>88</v>
      </c>
      <c r="Q511" t="s">
        <v>16131</v>
      </c>
      <c r="R511" t="s">
        <v>11390</v>
      </c>
      <c r="S511" t="s">
        <v>6</v>
      </c>
      <c r="T511" t="s">
        <v>16130</v>
      </c>
      <c r="U511">
        <v>585</v>
      </c>
      <c r="V511">
        <v>4</v>
      </c>
    </row>
    <row r="512" spans="1:22" x14ac:dyDescent="0.35">
      <c r="A512" t="s">
        <v>12375</v>
      </c>
      <c r="B512" t="s">
        <v>74</v>
      </c>
      <c r="C512" t="s">
        <v>73</v>
      </c>
      <c r="D512" t="b">
        <v>1</v>
      </c>
      <c r="E512" t="b">
        <v>0</v>
      </c>
      <c r="F512" t="s">
        <v>72</v>
      </c>
      <c r="G512" t="b">
        <v>1</v>
      </c>
      <c r="H512" t="s">
        <v>71</v>
      </c>
      <c r="I512" t="b">
        <v>0</v>
      </c>
      <c r="J512" t="s">
        <v>70</v>
      </c>
      <c r="K512" t="b">
        <v>1</v>
      </c>
      <c r="L512">
        <v>3</v>
      </c>
      <c r="M512" t="b">
        <v>1</v>
      </c>
      <c r="N512" t="b">
        <v>1</v>
      </c>
      <c r="O512" t="b">
        <v>1</v>
      </c>
      <c r="P512" t="s">
        <v>88</v>
      </c>
      <c r="Q512" t="s">
        <v>16129</v>
      </c>
      <c r="R512" t="s">
        <v>16128</v>
      </c>
      <c r="S512" t="s">
        <v>6</v>
      </c>
      <c r="T512" t="s">
        <v>16127</v>
      </c>
      <c r="U512">
        <v>585</v>
      </c>
      <c r="V512">
        <v>3.5</v>
      </c>
    </row>
    <row r="513" spans="1:22" x14ac:dyDescent="0.35">
      <c r="A513" t="s">
        <v>16126</v>
      </c>
      <c r="B513" t="s">
        <v>74</v>
      </c>
      <c r="C513" t="s">
        <v>82</v>
      </c>
      <c r="D513" t="b">
        <v>1</v>
      </c>
      <c r="E513" t="b">
        <v>1</v>
      </c>
      <c r="F513" t="s">
        <v>128</v>
      </c>
      <c r="G513" t="b">
        <v>1</v>
      </c>
      <c r="H513" t="s">
        <v>71</v>
      </c>
      <c r="I513" t="b">
        <v>1</v>
      </c>
      <c r="J513" t="s">
        <v>70</v>
      </c>
      <c r="K513" t="b">
        <v>1</v>
      </c>
      <c r="L513">
        <v>2</v>
      </c>
      <c r="M513" t="b">
        <v>0</v>
      </c>
      <c r="N513" t="b">
        <v>1</v>
      </c>
      <c r="O513" t="b">
        <v>1</v>
      </c>
      <c r="P513" t="s">
        <v>69</v>
      </c>
      <c r="Q513" t="s">
        <v>16125</v>
      </c>
      <c r="R513" t="s">
        <v>16124</v>
      </c>
      <c r="S513" t="s">
        <v>6</v>
      </c>
      <c r="T513" t="s">
        <v>15913</v>
      </c>
      <c r="U513">
        <v>584</v>
      </c>
      <c r="V513">
        <v>3</v>
      </c>
    </row>
    <row r="514" spans="1:22" x14ac:dyDescent="0.35">
      <c r="A514" t="s">
        <v>16123</v>
      </c>
      <c r="B514" t="s">
        <v>90</v>
      </c>
      <c r="C514" t="s">
        <v>82</v>
      </c>
      <c r="D514" t="b">
        <v>1</v>
      </c>
      <c r="E514" t="b">
        <v>1</v>
      </c>
      <c r="F514" t="s">
        <v>771</v>
      </c>
      <c r="G514" t="b">
        <v>1</v>
      </c>
      <c r="H514" t="s">
        <v>71</v>
      </c>
      <c r="I514" t="b">
        <v>0</v>
      </c>
      <c r="J514" t="s">
        <v>70</v>
      </c>
      <c r="K514" t="b">
        <v>1</v>
      </c>
      <c r="L514">
        <v>1</v>
      </c>
      <c r="M514" t="b">
        <v>1</v>
      </c>
      <c r="N514" t="b">
        <v>1</v>
      </c>
      <c r="O514" t="b">
        <v>1</v>
      </c>
      <c r="P514" t="s">
        <v>69</v>
      </c>
      <c r="Q514" t="s">
        <v>16122</v>
      </c>
      <c r="R514" t="s">
        <v>16121</v>
      </c>
      <c r="S514" t="s">
        <v>6</v>
      </c>
      <c r="T514" t="s">
        <v>16120</v>
      </c>
      <c r="U514">
        <v>583</v>
      </c>
      <c r="V514">
        <v>4</v>
      </c>
    </row>
    <row r="515" spans="1:22" x14ac:dyDescent="0.35">
      <c r="A515" t="s">
        <v>16119</v>
      </c>
      <c r="B515" t="s">
        <v>74</v>
      </c>
      <c r="C515" t="s">
        <v>73</v>
      </c>
      <c r="D515" t="b">
        <v>1</v>
      </c>
      <c r="E515" t="b">
        <v>0</v>
      </c>
      <c r="F515" t="s">
        <v>72</v>
      </c>
      <c r="G515" t="b">
        <v>0</v>
      </c>
      <c r="H515" t="s">
        <v>71</v>
      </c>
      <c r="I515" t="b">
        <v>1</v>
      </c>
      <c r="J515" t="s">
        <v>70</v>
      </c>
      <c r="K515" t="b">
        <v>1</v>
      </c>
      <c r="L515">
        <v>2</v>
      </c>
      <c r="M515" t="b">
        <v>1</v>
      </c>
      <c r="N515" t="b">
        <v>1</v>
      </c>
      <c r="O515" t="b">
        <v>1</v>
      </c>
      <c r="P515" t="s">
        <v>69</v>
      </c>
      <c r="Q515" t="s">
        <v>16118</v>
      </c>
      <c r="R515" t="s">
        <v>16117</v>
      </c>
      <c r="S515" t="s">
        <v>85</v>
      </c>
      <c r="T515" t="s">
        <v>16116</v>
      </c>
      <c r="U515">
        <v>583</v>
      </c>
      <c r="V515">
        <v>4.5</v>
      </c>
    </row>
    <row r="516" spans="1:22" x14ac:dyDescent="0.35">
      <c r="A516" t="s">
        <v>7175</v>
      </c>
      <c r="B516" t="s">
        <v>74</v>
      </c>
      <c r="C516" t="s">
        <v>73</v>
      </c>
      <c r="D516" t="b">
        <v>1</v>
      </c>
      <c r="E516" t="b">
        <v>0</v>
      </c>
      <c r="F516" t="s">
        <v>72</v>
      </c>
      <c r="G516" t="b">
        <v>1</v>
      </c>
      <c r="H516" t="s">
        <v>80</v>
      </c>
      <c r="I516" t="b">
        <v>0</v>
      </c>
      <c r="J516" t="s">
        <v>235</v>
      </c>
      <c r="K516" t="b">
        <v>1</v>
      </c>
      <c r="L516">
        <v>3</v>
      </c>
      <c r="M516" t="b">
        <v>1</v>
      </c>
      <c r="N516" t="b">
        <v>1</v>
      </c>
      <c r="O516" t="b">
        <v>0</v>
      </c>
      <c r="P516" t="s">
        <v>69</v>
      </c>
      <c r="Q516" t="s">
        <v>16115</v>
      </c>
      <c r="R516" t="s">
        <v>16114</v>
      </c>
      <c r="S516" t="s">
        <v>6</v>
      </c>
      <c r="T516" t="s">
        <v>16113</v>
      </c>
      <c r="U516">
        <v>582</v>
      </c>
      <c r="V516">
        <v>3.5</v>
      </c>
    </row>
    <row r="517" spans="1:22" x14ac:dyDescent="0.35">
      <c r="A517" t="s">
        <v>16112</v>
      </c>
      <c r="B517" t="s">
        <v>111</v>
      </c>
      <c r="C517" t="s">
        <v>82</v>
      </c>
      <c r="D517" t="b">
        <v>1</v>
      </c>
      <c r="E517" t="b">
        <v>1</v>
      </c>
      <c r="F517" t="s">
        <v>106</v>
      </c>
      <c r="G517" t="b">
        <v>1</v>
      </c>
      <c r="H517" t="s">
        <v>71</v>
      </c>
      <c r="I517" t="b">
        <v>1</v>
      </c>
      <c r="J517" t="s">
        <v>70</v>
      </c>
      <c r="K517" t="b">
        <v>1</v>
      </c>
      <c r="L517">
        <v>1</v>
      </c>
      <c r="M517" t="b">
        <v>0</v>
      </c>
      <c r="N517" t="b">
        <v>0</v>
      </c>
      <c r="O517" t="b">
        <v>1</v>
      </c>
      <c r="P517" t="s">
        <v>88</v>
      </c>
      <c r="Q517" t="s">
        <v>16111</v>
      </c>
      <c r="R517" t="s">
        <v>16110</v>
      </c>
      <c r="S517" t="s">
        <v>77</v>
      </c>
      <c r="T517" t="s">
        <v>16109</v>
      </c>
      <c r="U517">
        <v>582</v>
      </c>
      <c r="V517">
        <v>4.5</v>
      </c>
    </row>
    <row r="518" spans="1:22" x14ac:dyDescent="0.35">
      <c r="A518" t="s">
        <v>16108</v>
      </c>
      <c r="B518" t="s">
        <v>111</v>
      </c>
      <c r="C518" t="s">
        <v>82</v>
      </c>
      <c r="D518" t="b">
        <v>1</v>
      </c>
      <c r="E518" t="b">
        <v>1</v>
      </c>
      <c r="F518" t="s">
        <v>771</v>
      </c>
      <c r="G518" t="b">
        <v>1</v>
      </c>
      <c r="H518" t="s">
        <v>71</v>
      </c>
      <c r="I518" t="b">
        <v>0</v>
      </c>
      <c r="J518" t="s">
        <v>70</v>
      </c>
      <c r="K518" t="b">
        <v>1</v>
      </c>
      <c r="L518">
        <v>2</v>
      </c>
      <c r="M518" t="b">
        <v>1</v>
      </c>
      <c r="N518" t="b">
        <v>1</v>
      </c>
      <c r="O518" t="b">
        <v>1</v>
      </c>
      <c r="P518" t="s">
        <v>69</v>
      </c>
      <c r="Q518" t="s">
        <v>16107</v>
      </c>
      <c r="R518" t="s">
        <v>4118</v>
      </c>
      <c r="S518" t="s">
        <v>6</v>
      </c>
      <c r="T518" t="s">
        <v>1067</v>
      </c>
      <c r="U518">
        <v>581</v>
      </c>
      <c r="V518">
        <v>4.5</v>
      </c>
    </row>
    <row r="519" spans="1:22" x14ac:dyDescent="0.35">
      <c r="A519" t="s">
        <v>16106</v>
      </c>
      <c r="B519" t="s">
        <v>111</v>
      </c>
      <c r="C519" t="s">
        <v>297</v>
      </c>
      <c r="D519" t="b">
        <v>1</v>
      </c>
      <c r="E519" t="b">
        <v>0</v>
      </c>
      <c r="F519" t="s">
        <v>106</v>
      </c>
      <c r="G519" t="b">
        <v>0</v>
      </c>
      <c r="H519" t="s">
        <v>71</v>
      </c>
      <c r="I519" t="b">
        <v>1</v>
      </c>
      <c r="J519" t="s">
        <v>70</v>
      </c>
      <c r="K519" t="b">
        <v>1</v>
      </c>
      <c r="L519">
        <v>3</v>
      </c>
      <c r="M519" t="b">
        <v>1</v>
      </c>
      <c r="N519" t="b">
        <v>1</v>
      </c>
      <c r="O519" t="b">
        <v>1</v>
      </c>
      <c r="P519" t="s">
        <v>88</v>
      </c>
      <c r="Q519" t="s">
        <v>16105</v>
      </c>
      <c r="R519" t="s">
        <v>16104</v>
      </c>
      <c r="S519" t="s">
        <v>6</v>
      </c>
      <c r="T519" t="s">
        <v>16103</v>
      </c>
      <c r="U519">
        <v>579</v>
      </c>
      <c r="V519">
        <v>3.5</v>
      </c>
    </row>
    <row r="520" spans="1:22" x14ac:dyDescent="0.35">
      <c r="A520" t="s">
        <v>16102</v>
      </c>
      <c r="B520" t="s">
        <v>90</v>
      </c>
      <c r="C520" t="s">
        <v>82</v>
      </c>
      <c r="D520" t="b">
        <v>1</v>
      </c>
      <c r="E520" t="b">
        <v>1</v>
      </c>
      <c r="F520" t="s">
        <v>541</v>
      </c>
      <c r="G520" t="b">
        <v>1</v>
      </c>
      <c r="H520" t="s">
        <v>71</v>
      </c>
      <c r="I520" t="b">
        <v>0</v>
      </c>
      <c r="J520" t="s">
        <v>70</v>
      </c>
      <c r="K520" t="b">
        <v>1</v>
      </c>
      <c r="L520">
        <v>2</v>
      </c>
      <c r="M520" t="b">
        <v>1</v>
      </c>
      <c r="N520" t="b">
        <v>1</v>
      </c>
      <c r="O520" t="b">
        <v>1</v>
      </c>
      <c r="P520" t="s">
        <v>88</v>
      </c>
      <c r="Q520" t="s">
        <v>16101</v>
      </c>
      <c r="R520" t="s">
        <v>16100</v>
      </c>
      <c r="S520" t="s">
        <v>6</v>
      </c>
      <c r="T520" t="s">
        <v>16099</v>
      </c>
      <c r="U520">
        <v>579</v>
      </c>
      <c r="V520">
        <v>4</v>
      </c>
    </row>
    <row r="521" spans="1:22" x14ac:dyDescent="0.35">
      <c r="A521" t="s">
        <v>16098</v>
      </c>
      <c r="B521" t="s">
        <v>74</v>
      </c>
      <c r="C521" t="s">
        <v>73</v>
      </c>
      <c r="D521" t="b">
        <v>1</v>
      </c>
      <c r="E521" t="b">
        <v>0</v>
      </c>
      <c r="F521" t="s">
        <v>72</v>
      </c>
      <c r="G521" t="b">
        <v>0</v>
      </c>
      <c r="H521" t="s">
        <v>71</v>
      </c>
      <c r="I521" t="b">
        <v>0</v>
      </c>
      <c r="J521" t="s">
        <v>70</v>
      </c>
      <c r="K521" t="b">
        <v>1</v>
      </c>
      <c r="L521">
        <v>3</v>
      </c>
      <c r="M521" t="b">
        <v>1</v>
      </c>
      <c r="N521" t="b">
        <v>1</v>
      </c>
      <c r="O521" t="b">
        <v>1</v>
      </c>
      <c r="P521" t="s">
        <v>88</v>
      </c>
      <c r="Q521" t="s">
        <v>16097</v>
      </c>
      <c r="R521" t="s">
        <v>16096</v>
      </c>
      <c r="S521" t="s">
        <v>6</v>
      </c>
      <c r="T521" t="s">
        <v>16095</v>
      </c>
      <c r="U521">
        <v>579</v>
      </c>
      <c r="V521">
        <v>4</v>
      </c>
    </row>
    <row r="522" spans="1:22" x14ac:dyDescent="0.35">
      <c r="A522" t="s">
        <v>16094</v>
      </c>
      <c r="B522" t="s">
        <v>111</v>
      </c>
      <c r="C522" t="s">
        <v>426</v>
      </c>
      <c r="D522" t="b">
        <v>1</v>
      </c>
      <c r="E522" t="b">
        <v>1</v>
      </c>
      <c r="F522" t="s">
        <v>101</v>
      </c>
      <c r="G522" t="b">
        <v>1</v>
      </c>
      <c r="H522" t="s">
        <v>71</v>
      </c>
      <c r="I522" t="b">
        <v>0</v>
      </c>
      <c r="J522" t="s">
        <v>70</v>
      </c>
      <c r="K522" t="b">
        <v>1</v>
      </c>
      <c r="L522">
        <v>2</v>
      </c>
      <c r="M522" t="b">
        <v>0</v>
      </c>
      <c r="N522" t="b">
        <v>1</v>
      </c>
      <c r="O522" t="b">
        <v>1</v>
      </c>
      <c r="P522" t="s">
        <v>69</v>
      </c>
      <c r="Q522" t="s">
        <v>16093</v>
      </c>
      <c r="R522" t="s">
        <v>16092</v>
      </c>
      <c r="S522" t="s">
        <v>6</v>
      </c>
      <c r="T522" t="s">
        <v>16091</v>
      </c>
      <c r="U522">
        <v>577</v>
      </c>
      <c r="V522">
        <v>4.5</v>
      </c>
    </row>
    <row r="523" spans="1:22" x14ac:dyDescent="0.35">
      <c r="A523" t="s">
        <v>16090</v>
      </c>
      <c r="B523" t="s">
        <v>74</v>
      </c>
      <c r="C523" t="s">
        <v>426</v>
      </c>
      <c r="D523" t="b">
        <v>1</v>
      </c>
      <c r="E523" t="b">
        <v>1</v>
      </c>
      <c r="F523" t="s">
        <v>1022</v>
      </c>
      <c r="G523" t="b">
        <v>1</v>
      </c>
      <c r="H523" t="s">
        <v>71</v>
      </c>
      <c r="I523" t="b">
        <v>1</v>
      </c>
      <c r="J523" t="s">
        <v>70</v>
      </c>
      <c r="K523" t="b">
        <v>1</v>
      </c>
      <c r="L523">
        <v>3</v>
      </c>
      <c r="M523" t="b">
        <v>0</v>
      </c>
      <c r="N523" t="b">
        <v>1</v>
      </c>
      <c r="O523" t="b">
        <v>0</v>
      </c>
      <c r="P523" t="s">
        <v>69</v>
      </c>
      <c r="Q523" t="s">
        <v>16089</v>
      </c>
      <c r="R523" t="s">
        <v>16088</v>
      </c>
      <c r="S523" t="s">
        <v>6</v>
      </c>
      <c r="T523" t="s">
        <v>12328</v>
      </c>
      <c r="U523">
        <v>576</v>
      </c>
      <c r="V523">
        <v>3.5</v>
      </c>
    </row>
    <row r="524" spans="1:22" x14ac:dyDescent="0.35">
      <c r="A524" t="s">
        <v>16087</v>
      </c>
      <c r="B524" t="s">
        <v>74</v>
      </c>
      <c r="C524" t="s">
        <v>82</v>
      </c>
      <c r="D524" t="b">
        <v>1</v>
      </c>
      <c r="E524" t="b">
        <v>1</v>
      </c>
      <c r="F524" t="s">
        <v>89</v>
      </c>
      <c r="G524" t="b">
        <v>1</v>
      </c>
      <c r="H524" t="s">
        <v>71</v>
      </c>
      <c r="I524" t="b">
        <v>0</v>
      </c>
      <c r="J524" t="s">
        <v>70</v>
      </c>
      <c r="K524" t="b">
        <v>1</v>
      </c>
      <c r="L524">
        <v>2</v>
      </c>
      <c r="M524" t="b">
        <v>0</v>
      </c>
      <c r="N524" t="b">
        <v>1</v>
      </c>
      <c r="O524" t="b">
        <v>1</v>
      </c>
      <c r="P524" t="s">
        <v>69</v>
      </c>
      <c r="Q524" t="s">
        <v>16086</v>
      </c>
      <c r="R524" t="s">
        <v>16085</v>
      </c>
      <c r="S524" t="s">
        <v>6</v>
      </c>
      <c r="T524" t="s">
        <v>16084</v>
      </c>
      <c r="U524">
        <v>576</v>
      </c>
      <c r="V524">
        <v>3</v>
      </c>
    </row>
    <row r="525" spans="1:22" x14ac:dyDescent="0.35">
      <c r="A525" t="s">
        <v>16083</v>
      </c>
      <c r="B525" t="s">
        <v>74</v>
      </c>
      <c r="C525" t="s">
        <v>82</v>
      </c>
      <c r="D525" t="b">
        <v>1</v>
      </c>
      <c r="E525" t="b">
        <v>1</v>
      </c>
      <c r="F525" t="s">
        <v>106</v>
      </c>
      <c r="G525" t="b">
        <v>1</v>
      </c>
      <c r="H525" t="s">
        <v>71</v>
      </c>
      <c r="I525" t="b">
        <v>0</v>
      </c>
      <c r="J525" t="s">
        <v>70</v>
      </c>
      <c r="K525" t="b">
        <v>1</v>
      </c>
      <c r="L525">
        <v>2</v>
      </c>
      <c r="M525" t="b">
        <v>0</v>
      </c>
      <c r="N525" t="b">
        <v>1</v>
      </c>
      <c r="O525" t="b">
        <v>1</v>
      </c>
      <c r="P525" t="s">
        <v>88</v>
      </c>
      <c r="Q525" t="s">
        <v>16082</v>
      </c>
      <c r="R525" t="s">
        <v>393</v>
      </c>
      <c r="S525" t="s">
        <v>161</v>
      </c>
      <c r="T525" t="s">
        <v>135</v>
      </c>
      <c r="U525">
        <v>576</v>
      </c>
      <c r="V525">
        <v>4.5</v>
      </c>
    </row>
    <row r="526" spans="1:22" x14ac:dyDescent="0.35">
      <c r="A526" t="s">
        <v>16081</v>
      </c>
      <c r="B526" t="s">
        <v>74</v>
      </c>
      <c r="C526" t="s">
        <v>2312</v>
      </c>
      <c r="D526" t="b">
        <v>1</v>
      </c>
      <c r="E526" t="b">
        <v>1</v>
      </c>
      <c r="F526" t="s">
        <v>72</v>
      </c>
      <c r="G526" t="b">
        <v>0</v>
      </c>
      <c r="H526" t="s">
        <v>71</v>
      </c>
      <c r="I526" t="b">
        <v>0</v>
      </c>
      <c r="J526" t="s">
        <v>235</v>
      </c>
      <c r="K526" t="b">
        <v>1</v>
      </c>
      <c r="L526">
        <v>4</v>
      </c>
      <c r="M526" t="b">
        <v>1</v>
      </c>
      <c r="N526" t="b">
        <v>1</v>
      </c>
      <c r="O526" t="b">
        <v>0</v>
      </c>
      <c r="P526" t="s">
        <v>88</v>
      </c>
      <c r="Q526" t="s">
        <v>16080</v>
      </c>
      <c r="R526" t="s">
        <v>16079</v>
      </c>
      <c r="S526" t="s">
        <v>120</v>
      </c>
      <c r="T526" t="s">
        <v>16078</v>
      </c>
      <c r="U526">
        <v>575</v>
      </c>
      <c r="V526">
        <v>3.5</v>
      </c>
    </row>
    <row r="527" spans="1:22" x14ac:dyDescent="0.35">
      <c r="A527" t="s">
        <v>16077</v>
      </c>
      <c r="B527" t="s">
        <v>90</v>
      </c>
      <c r="C527" t="s">
        <v>82</v>
      </c>
      <c r="D527" t="b">
        <v>1</v>
      </c>
      <c r="E527" t="b">
        <v>1</v>
      </c>
      <c r="F527" t="s">
        <v>435</v>
      </c>
      <c r="G527" t="b">
        <v>1</v>
      </c>
      <c r="H527" t="s">
        <v>71</v>
      </c>
      <c r="I527" t="b">
        <v>1</v>
      </c>
      <c r="J527" t="s">
        <v>70</v>
      </c>
      <c r="K527" t="b">
        <v>1</v>
      </c>
      <c r="L527">
        <v>1</v>
      </c>
      <c r="M527" t="b">
        <v>0</v>
      </c>
      <c r="N527" t="b">
        <v>0</v>
      </c>
      <c r="O527" t="b">
        <v>1</v>
      </c>
      <c r="P527" t="s">
        <v>69</v>
      </c>
      <c r="Q527" t="s">
        <v>16076</v>
      </c>
      <c r="R527" t="s">
        <v>16075</v>
      </c>
      <c r="S527" t="s">
        <v>85</v>
      </c>
      <c r="T527" t="s">
        <v>16074</v>
      </c>
      <c r="U527">
        <v>575</v>
      </c>
      <c r="V527">
        <v>4.5</v>
      </c>
    </row>
    <row r="528" spans="1:22" x14ac:dyDescent="0.35">
      <c r="A528" t="s">
        <v>16073</v>
      </c>
      <c r="B528" t="s">
        <v>74</v>
      </c>
      <c r="C528" t="s">
        <v>259</v>
      </c>
      <c r="D528" t="b">
        <v>1</v>
      </c>
      <c r="E528" t="b">
        <v>0</v>
      </c>
      <c r="F528" t="s">
        <v>72</v>
      </c>
      <c r="G528" t="b">
        <v>0</v>
      </c>
      <c r="H528" t="s">
        <v>71</v>
      </c>
      <c r="I528" t="b">
        <v>1</v>
      </c>
      <c r="J528" t="s">
        <v>235</v>
      </c>
      <c r="K528" t="b">
        <v>1</v>
      </c>
      <c r="L528">
        <v>3</v>
      </c>
      <c r="M528" t="b">
        <v>1</v>
      </c>
      <c r="N528" t="b">
        <v>1</v>
      </c>
      <c r="O528" t="b">
        <v>0</v>
      </c>
      <c r="P528" t="s">
        <v>88</v>
      </c>
      <c r="Q528" t="s">
        <v>16072</v>
      </c>
      <c r="R528" t="s">
        <v>16071</v>
      </c>
      <c r="S528" t="s">
        <v>6</v>
      </c>
      <c r="T528" t="s">
        <v>16070</v>
      </c>
      <c r="U528">
        <v>574</v>
      </c>
      <c r="V528">
        <v>3.5</v>
      </c>
    </row>
    <row r="529" spans="1:22" x14ac:dyDescent="0.35">
      <c r="A529" t="s">
        <v>4453</v>
      </c>
      <c r="B529" t="s">
        <v>74</v>
      </c>
      <c r="C529" t="s">
        <v>1470</v>
      </c>
      <c r="D529" t="b">
        <v>1</v>
      </c>
      <c r="E529" t="b">
        <v>0</v>
      </c>
      <c r="F529" t="s">
        <v>72</v>
      </c>
      <c r="G529" t="b">
        <v>0</v>
      </c>
      <c r="H529" t="s">
        <v>71</v>
      </c>
      <c r="I529" t="b">
        <v>0</v>
      </c>
      <c r="J529" t="s">
        <v>235</v>
      </c>
      <c r="K529" t="b">
        <v>1</v>
      </c>
      <c r="L529">
        <v>4</v>
      </c>
      <c r="M529" t="b">
        <v>1</v>
      </c>
      <c r="N529" t="b">
        <v>1</v>
      </c>
      <c r="O529" t="b">
        <v>0</v>
      </c>
      <c r="P529" t="s">
        <v>69</v>
      </c>
      <c r="Q529" t="s">
        <v>16069</v>
      </c>
      <c r="R529" t="s">
        <v>16068</v>
      </c>
      <c r="S529" t="s">
        <v>6</v>
      </c>
      <c r="T529" t="s">
        <v>16067</v>
      </c>
      <c r="U529">
        <v>574</v>
      </c>
      <c r="V529">
        <v>4</v>
      </c>
    </row>
    <row r="530" spans="1:22" x14ac:dyDescent="0.35">
      <c r="A530" t="s">
        <v>16066</v>
      </c>
      <c r="B530" t="s">
        <v>74</v>
      </c>
      <c r="C530" t="s">
        <v>82</v>
      </c>
      <c r="D530" t="b">
        <v>1</v>
      </c>
      <c r="E530" t="b">
        <v>1</v>
      </c>
      <c r="F530" t="s">
        <v>106</v>
      </c>
      <c r="G530" t="b">
        <v>1</v>
      </c>
      <c r="H530" t="s">
        <v>71</v>
      </c>
      <c r="I530" t="b">
        <v>1</v>
      </c>
      <c r="J530" t="s">
        <v>70</v>
      </c>
      <c r="K530" t="b">
        <v>1</v>
      </c>
      <c r="L530">
        <v>2</v>
      </c>
      <c r="M530" t="b">
        <v>1</v>
      </c>
      <c r="N530" t="b">
        <v>1</v>
      </c>
      <c r="O530" t="b">
        <v>1</v>
      </c>
      <c r="P530" t="s">
        <v>88</v>
      </c>
      <c r="Q530" t="s">
        <v>16065</v>
      </c>
      <c r="R530" t="s">
        <v>16064</v>
      </c>
      <c r="S530" t="s">
        <v>275</v>
      </c>
      <c r="T530" t="s">
        <v>16063</v>
      </c>
      <c r="U530">
        <v>574</v>
      </c>
      <c r="V530">
        <v>4</v>
      </c>
    </row>
    <row r="531" spans="1:22" x14ac:dyDescent="0.35">
      <c r="A531" t="s">
        <v>16062</v>
      </c>
      <c r="B531" t="s">
        <v>90</v>
      </c>
      <c r="C531" t="s">
        <v>82</v>
      </c>
      <c r="D531" t="b">
        <v>1</v>
      </c>
      <c r="E531" t="b">
        <v>1</v>
      </c>
      <c r="F531" t="s">
        <v>106</v>
      </c>
      <c r="G531" t="b">
        <v>1</v>
      </c>
      <c r="H531" t="s">
        <v>71</v>
      </c>
      <c r="I531" t="b">
        <v>1</v>
      </c>
      <c r="J531" t="s">
        <v>70</v>
      </c>
      <c r="K531" t="b">
        <v>1</v>
      </c>
      <c r="L531">
        <v>1</v>
      </c>
      <c r="M531" t="b">
        <v>0</v>
      </c>
      <c r="N531" t="b">
        <v>0</v>
      </c>
      <c r="O531" t="b">
        <v>1</v>
      </c>
      <c r="P531" t="s">
        <v>88</v>
      </c>
      <c r="Q531" t="s">
        <v>16061</v>
      </c>
      <c r="R531" t="s">
        <v>16060</v>
      </c>
      <c r="S531" t="s">
        <v>85</v>
      </c>
      <c r="T531" t="s">
        <v>16059</v>
      </c>
      <c r="U531">
        <v>573</v>
      </c>
      <c r="V531">
        <v>4.5</v>
      </c>
    </row>
    <row r="532" spans="1:22" x14ac:dyDescent="0.35">
      <c r="A532" t="s">
        <v>9340</v>
      </c>
      <c r="B532" t="s">
        <v>74</v>
      </c>
      <c r="C532" t="s">
        <v>73</v>
      </c>
      <c r="D532" t="b">
        <v>1</v>
      </c>
      <c r="E532" t="b">
        <v>1</v>
      </c>
      <c r="F532" t="s">
        <v>72</v>
      </c>
      <c r="G532" t="b">
        <v>1</v>
      </c>
      <c r="H532" t="s">
        <v>71</v>
      </c>
      <c r="I532" t="b">
        <v>1</v>
      </c>
      <c r="J532" t="s">
        <v>70</v>
      </c>
      <c r="K532" t="b">
        <v>1</v>
      </c>
      <c r="L532">
        <v>2</v>
      </c>
      <c r="M532" t="b">
        <v>0</v>
      </c>
      <c r="N532" t="b">
        <v>1</v>
      </c>
      <c r="O532" t="b">
        <v>1</v>
      </c>
      <c r="P532" t="s">
        <v>69</v>
      </c>
      <c r="Q532" t="s">
        <v>16058</v>
      </c>
      <c r="R532" t="s">
        <v>10305</v>
      </c>
      <c r="S532" t="s">
        <v>85</v>
      </c>
      <c r="T532" t="s">
        <v>16057</v>
      </c>
      <c r="U532">
        <v>572</v>
      </c>
      <c r="V532">
        <v>4.5</v>
      </c>
    </row>
    <row r="533" spans="1:22" x14ac:dyDescent="0.35">
      <c r="A533" t="s">
        <v>16056</v>
      </c>
      <c r="B533" t="s">
        <v>90</v>
      </c>
      <c r="C533" t="s">
        <v>82</v>
      </c>
      <c r="D533" t="b">
        <v>1</v>
      </c>
      <c r="E533" t="b">
        <v>1</v>
      </c>
      <c r="F533" t="s">
        <v>106</v>
      </c>
      <c r="G533" t="b">
        <v>1</v>
      </c>
      <c r="H533" t="s">
        <v>71</v>
      </c>
      <c r="I533" t="b">
        <v>0</v>
      </c>
      <c r="J533" t="s">
        <v>70</v>
      </c>
      <c r="K533" t="b">
        <v>1</v>
      </c>
      <c r="L533">
        <v>1</v>
      </c>
      <c r="M533" t="b">
        <v>0</v>
      </c>
      <c r="N533" t="b">
        <v>1</v>
      </c>
      <c r="O533" t="b">
        <v>1</v>
      </c>
      <c r="P533" t="s">
        <v>69</v>
      </c>
      <c r="Q533" t="s">
        <v>16055</v>
      </c>
      <c r="R533" t="s">
        <v>16054</v>
      </c>
      <c r="S533" t="s">
        <v>85</v>
      </c>
      <c r="T533" t="s">
        <v>6925</v>
      </c>
      <c r="U533">
        <v>572</v>
      </c>
      <c r="V533">
        <v>4.5</v>
      </c>
    </row>
    <row r="534" spans="1:22" x14ac:dyDescent="0.35">
      <c r="A534" t="s">
        <v>5065</v>
      </c>
      <c r="B534" t="s">
        <v>74</v>
      </c>
      <c r="C534" t="s">
        <v>82</v>
      </c>
      <c r="D534" t="b">
        <v>1</v>
      </c>
      <c r="E534" t="b">
        <v>0</v>
      </c>
      <c r="F534" t="s">
        <v>106</v>
      </c>
      <c r="G534" t="b">
        <v>1</v>
      </c>
      <c r="H534" t="s">
        <v>71</v>
      </c>
      <c r="I534" t="b">
        <v>0</v>
      </c>
      <c r="J534" t="s">
        <v>70</v>
      </c>
      <c r="K534" t="b">
        <v>1</v>
      </c>
      <c r="L534">
        <v>2</v>
      </c>
      <c r="M534" t="b">
        <v>1</v>
      </c>
      <c r="N534" t="b">
        <v>1</v>
      </c>
      <c r="O534" t="b">
        <v>1</v>
      </c>
      <c r="P534" t="s">
        <v>88</v>
      </c>
      <c r="Q534" t="s">
        <v>16053</v>
      </c>
      <c r="R534" t="s">
        <v>494</v>
      </c>
      <c r="S534" t="s">
        <v>6</v>
      </c>
      <c r="T534" t="s">
        <v>16052</v>
      </c>
      <c r="U534">
        <v>572</v>
      </c>
      <c r="V534">
        <v>3.5</v>
      </c>
    </row>
    <row r="535" spans="1:22" x14ac:dyDescent="0.35">
      <c r="A535" t="s">
        <v>16051</v>
      </c>
      <c r="B535" t="s">
        <v>74</v>
      </c>
      <c r="C535" t="s">
        <v>236</v>
      </c>
      <c r="D535" t="b">
        <v>1</v>
      </c>
      <c r="E535" t="b">
        <v>0</v>
      </c>
      <c r="F535" t="s">
        <v>72</v>
      </c>
      <c r="G535" t="b">
        <v>1</v>
      </c>
      <c r="H535" t="s">
        <v>71</v>
      </c>
      <c r="I535" t="b">
        <v>0</v>
      </c>
      <c r="J535" t="s">
        <v>70</v>
      </c>
      <c r="K535" t="b">
        <v>1</v>
      </c>
      <c r="L535">
        <v>3</v>
      </c>
      <c r="M535" t="b">
        <v>1</v>
      </c>
      <c r="N535" t="b">
        <v>1</v>
      </c>
      <c r="O535" t="b">
        <v>1</v>
      </c>
      <c r="P535" t="s">
        <v>69</v>
      </c>
      <c r="Q535" t="s">
        <v>16050</v>
      </c>
      <c r="R535" t="s">
        <v>16049</v>
      </c>
      <c r="S535" t="s">
        <v>6</v>
      </c>
      <c r="T535" t="s">
        <v>16048</v>
      </c>
      <c r="U535">
        <v>571</v>
      </c>
      <c r="V535">
        <v>4</v>
      </c>
    </row>
    <row r="536" spans="1:22" x14ac:dyDescent="0.35">
      <c r="A536" t="s">
        <v>8241</v>
      </c>
      <c r="B536" t="s">
        <v>90</v>
      </c>
      <c r="C536" t="s">
        <v>82</v>
      </c>
      <c r="D536" t="b">
        <v>1</v>
      </c>
      <c r="E536" t="b">
        <v>1</v>
      </c>
      <c r="F536" t="s">
        <v>474</v>
      </c>
      <c r="G536" t="b">
        <v>0</v>
      </c>
      <c r="H536" t="s">
        <v>71</v>
      </c>
      <c r="I536" t="b">
        <v>1</v>
      </c>
      <c r="J536" t="s">
        <v>70</v>
      </c>
      <c r="K536" t="b">
        <v>1</v>
      </c>
      <c r="L536">
        <v>1</v>
      </c>
      <c r="M536" t="b">
        <v>0</v>
      </c>
      <c r="N536" t="b">
        <v>0</v>
      </c>
      <c r="O536" t="b">
        <v>1</v>
      </c>
      <c r="P536" t="s">
        <v>69</v>
      </c>
      <c r="Q536" t="e">
        <f>-kIscN8I29eXMPkvyyxmRQ</f>
        <v>#NAME?</v>
      </c>
      <c r="R536" t="s">
        <v>16047</v>
      </c>
      <c r="S536" t="s">
        <v>85</v>
      </c>
      <c r="T536" t="s">
        <v>16046</v>
      </c>
      <c r="U536">
        <v>571</v>
      </c>
      <c r="V536">
        <v>4.5</v>
      </c>
    </row>
    <row r="537" spans="1:22" x14ac:dyDescent="0.35">
      <c r="A537" t="s">
        <v>16045</v>
      </c>
      <c r="B537" t="s">
        <v>74</v>
      </c>
      <c r="C537" t="s">
        <v>236</v>
      </c>
      <c r="D537" t="b">
        <v>1</v>
      </c>
      <c r="E537" t="b">
        <v>0</v>
      </c>
      <c r="F537" t="s">
        <v>72</v>
      </c>
      <c r="G537" t="b">
        <v>1</v>
      </c>
      <c r="H537" t="s">
        <v>71</v>
      </c>
      <c r="I537" t="b">
        <v>1</v>
      </c>
      <c r="J537" t="s">
        <v>235</v>
      </c>
      <c r="K537" t="b">
        <v>1</v>
      </c>
      <c r="L537">
        <v>3</v>
      </c>
      <c r="M537" t="b">
        <v>1</v>
      </c>
      <c r="N537" t="b">
        <v>1</v>
      </c>
      <c r="O537" t="b">
        <v>0</v>
      </c>
      <c r="P537" t="s">
        <v>69</v>
      </c>
      <c r="Q537" t="s">
        <v>16044</v>
      </c>
      <c r="R537" t="s">
        <v>16043</v>
      </c>
      <c r="S537" t="s">
        <v>6</v>
      </c>
      <c r="T537" t="s">
        <v>16042</v>
      </c>
      <c r="U537">
        <v>571</v>
      </c>
      <c r="V537">
        <v>4</v>
      </c>
    </row>
    <row r="538" spans="1:22" x14ac:dyDescent="0.35">
      <c r="A538" t="s">
        <v>16041</v>
      </c>
      <c r="B538" t="s">
        <v>74</v>
      </c>
      <c r="C538" t="s">
        <v>212</v>
      </c>
      <c r="D538" t="b">
        <v>1</v>
      </c>
      <c r="E538" t="b">
        <v>0</v>
      </c>
      <c r="F538" t="s">
        <v>72</v>
      </c>
      <c r="G538" t="b">
        <v>0</v>
      </c>
      <c r="H538" t="s">
        <v>71</v>
      </c>
      <c r="I538" t="b">
        <v>1</v>
      </c>
      <c r="J538" t="s">
        <v>70</v>
      </c>
      <c r="K538" t="b">
        <v>1</v>
      </c>
      <c r="L538">
        <v>3</v>
      </c>
      <c r="M538" t="b">
        <v>1</v>
      </c>
      <c r="N538" t="b">
        <v>1</v>
      </c>
      <c r="O538" t="b">
        <v>0</v>
      </c>
      <c r="P538" t="s">
        <v>88</v>
      </c>
      <c r="Q538" t="s">
        <v>16040</v>
      </c>
      <c r="R538" t="s">
        <v>9538</v>
      </c>
      <c r="S538" t="s">
        <v>120</v>
      </c>
      <c r="T538" t="s">
        <v>16039</v>
      </c>
      <c r="U538">
        <v>570</v>
      </c>
      <c r="V538">
        <v>3.5</v>
      </c>
    </row>
    <row r="539" spans="1:22" x14ac:dyDescent="0.35">
      <c r="A539" t="s">
        <v>16038</v>
      </c>
      <c r="B539" t="s">
        <v>74</v>
      </c>
      <c r="C539" t="s">
        <v>82</v>
      </c>
      <c r="D539" t="b">
        <v>1</v>
      </c>
      <c r="E539" t="b">
        <v>0</v>
      </c>
      <c r="F539" t="s">
        <v>72</v>
      </c>
      <c r="G539" t="b">
        <v>0</v>
      </c>
      <c r="H539" t="s">
        <v>71</v>
      </c>
      <c r="I539" t="b">
        <v>1</v>
      </c>
      <c r="J539" t="s">
        <v>70</v>
      </c>
      <c r="K539" t="b">
        <v>1</v>
      </c>
      <c r="L539">
        <v>2</v>
      </c>
      <c r="M539" t="b">
        <v>1</v>
      </c>
      <c r="N539" t="b">
        <v>1</v>
      </c>
      <c r="O539" t="b">
        <v>1</v>
      </c>
      <c r="P539" t="s">
        <v>88</v>
      </c>
      <c r="Q539" t="s">
        <v>16037</v>
      </c>
      <c r="R539" t="s">
        <v>6388</v>
      </c>
      <c r="S539" t="s">
        <v>85</v>
      </c>
      <c r="T539" t="s">
        <v>16036</v>
      </c>
      <c r="U539">
        <v>570</v>
      </c>
      <c r="V539">
        <v>4.5</v>
      </c>
    </row>
    <row r="540" spans="1:22" x14ac:dyDescent="0.35">
      <c r="A540" t="s">
        <v>16035</v>
      </c>
      <c r="B540" t="s">
        <v>90</v>
      </c>
      <c r="C540" t="s">
        <v>82</v>
      </c>
      <c r="D540" t="b">
        <v>1</v>
      </c>
      <c r="E540" t="b">
        <v>1</v>
      </c>
      <c r="F540" t="s">
        <v>89</v>
      </c>
      <c r="G540" t="b">
        <v>0</v>
      </c>
      <c r="H540" t="s">
        <v>71</v>
      </c>
      <c r="I540" t="b">
        <v>1</v>
      </c>
      <c r="J540" t="s">
        <v>70</v>
      </c>
      <c r="K540" t="b">
        <v>1</v>
      </c>
      <c r="L540">
        <v>1</v>
      </c>
      <c r="M540" t="b">
        <v>0</v>
      </c>
      <c r="N540" t="b">
        <v>0</v>
      </c>
      <c r="O540" t="b">
        <v>1</v>
      </c>
      <c r="P540" t="s">
        <v>88</v>
      </c>
      <c r="Q540" t="s">
        <v>16034</v>
      </c>
      <c r="R540" t="s">
        <v>16033</v>
      </c>
      <c r="S540" t="s">
        <v>239</v>
      </c>
      <c r="T540" t="s">
        <v>16032</v>
      </c>
      <c r="U540">
        <v>569</v>
      </c>
      <c r="V540">
        <v>4</v>
      </c>
    </row>
    <row r="541" spans="1:22" x14ac:dyDescent="0.35">
      <c r="A541" t="s">
        <v>16031</v>
      </c>
      <c r="B541" t="s">
        <v>111</v>
      </c>
      <c r="C541" t="s">
        <v>2749</v>
      </c>
      <c r="D541" t="b">
        <v>1</v>
      </c>
      <c r="E541" t="b">
        <v>1</v>
      </c>
      <c r="F541" t="s">
        <v>474</v>
      </c>
      <c r="G541" t="b">
        <v>0</v>
      </c>
      <c r="H541" t="s">
        <v>71</v>
      </c>
      <c r="I541" t="b">
        <v>1</v>
      </c>
      <c r="J541" t="s">
        <v>70</v>
      </c>
      <c r="K541" t="b">
        <v>1</v>
      </c>
      <c r="L541">
        <v>2</v>
      </c>
      <c r="M541" t="b">
        <v>0</v>
      </c>
      <c r="N541" t="b">
        <v>0</v>
      </c>
      <c r="O541" t="b">
        <v>1</v>
      </c>
      <c r="P541" t="s">
        <v>69</v>
      </c>
      <c r="Q541" t="s">
        <v>16030</v>
      </c>
      <c r="R541" t="s">
        <v>16029</v>
      </c>
      <c r="S541" t="s">
        <v>6</v>
      </c>
      <c r="T541" t="s">
        <v>16028</v>
      </c>
      <c r="U541">
        <v>568</v>
      </c>
      <c r="V541">
        <v>4.5</v>
      </c>
    </row>
    <row r="542" spans="1:22" x14ac:dyDescent="0.35">
      <c r="A542" t="s">
        <v>16027</v>
      </c>
      <c r="B542" t="s">
        <v>111</v>
      </c>
      <c r="C542" t="s">
        <v>82</v>
      </c>
      <c r="D542" t="b">
        <v>1</v>
      </c>
      <c r="E542" t="b">
        <v>1</v>
      </c>
      <c r="F542" t="s">
        <v>106</v>
      </c>
      <c r="G542" t="b">
        <v>1</v>
      </c>
      <c r="H542" t="s">
        <v>71</v>
      </c>
      <c r="I542" t="b">
        <v>0</v>
      </c>
      <c r="J542" t="s">
        <v>70</v>
      </c>
      <c r="K542" t="b">
        <v>1</v>
      </c>
      <c r="L542">
        <v>2</v>
      </c>
      <c r="M542" t="b">
        <v>1</v>
      </c>
      <c r="N542" t="b">
        <v>1</v>
      </c>
      <c r="O542" t="b">
        <v>1</v>
      </c>
      <c r="P542" t="s">
        <v>88</v>
      </c>
      <c r="Q542" t="s">
        <v>16026</v>
      </c>
      <c r="R542" t="s">
        <v>703</v>
      </c>
      <c r="S542" t="s">
        <v>6</v>
      </c>
      <c r="T542" t="s">
        <v>16025</v>
      </c>
      <c r="U542">
        <v>568</v>
      </c>
      <c r="V542">
        <v>4</v>
      </c>
    </row>
    <row r="543" spans="1:22" x14ac:dyDescent="0.35">
      <c r="A543" t="s">
        <v>16024</v>
      </c>
      <c r="B543" t="s">
        <v>90</v>
      </c>
      <c r="C543" t="s">
        <v>82</v>
      </c>
      <c r="D543" t="b">
        <v>1</v>
      </c>
      <c r="E543" t="b">
        <v>1</v>
      </c>
      <c r="F543" t="s">
        <v>106</v>
      </c>
      <c r="G543" t="b">
        <v>0</v>
      </c>
      <c r="H543" t="s">
        <v>71</v>
      </c>
      <c r="I543" t="b">
        <v>1</v>
      </c>
      <c r="J543" t="s">
        <v>70</v>
      </c>
      <c r="K543" t="b">
        <v>1</v>
      </c>
      <c r="L543">
        <v>1</v>
      </c>
      <c r="M543" t="b">
        <v>0</v>
      </c>
      <c r="N543" t="b">
        <v>0</v>
      </c>
      <c r="O543" t="b">
        <v>1</v>
      </c>
      <c r="P543" t="s">
        <v>69</v>
      </c>
      <c r="Q543" t="s">
        <v>16023</v>
      </c>
      <c r="R543" t="s">
        <v>16022</v>
      </c>
      <c r="S543" t="s">
        <v>6</v>
      </c>
      <c r="T543" t="s">
        <v>2231</v>
      </c>
      <c r="U543">
        <v>566</v>
      </c>
      <c r="V543">
        <v>4</v>
      </c>
    </row>
    <row r="544" spans="1:22" x14ac:dyDescent="0.35">
      <c r="A544" t="s">
        <v>9971</v>
      </c>
      <c r="B544" t="s">
        <v>111</v>
      </c>
      <c r="C544" t="s">
        <v>82</v>
      </c>
      <c r="D544" t="b">
        <v>1</v>
      </c>
      <c r="E544" t="b">
        <v>1</v>
      </c>
      <c r="F544" t="s">
        <v>106</v>
      </c>
      <c r="G544" t="b">
        <v>1</v>
      </c>
      <c r="H544" t="s">
        <v>71</v>
      </c>
      <c r="I544" t="b">
        <v>0</v>
      </c>
      <c r="J544" t="s">
        <v>70</v>
      </c>
      <c r="K544" t="b">
        <v>1</v>
      </c>
      <c r="L544">
        <v>2</v>
      </c>
      <c r="M544" t="b">
        <v>1</v>
      </c>
      <c r="N544" t="b">
        <v>1</v>
      </c>
      <c r="O544" t="b">
        <v>0</v>
      </c>
      <c r="P544" t="s">
        <v>69</v>
      </c>
      <c r="Q544" t="s">
        <v>16021</v>
      </c>
      <c r="R544" t="s">
        <v>16020</v>
      </c>
      <c r="S544" t="s">
        <v>6</v>
      </c>
      <c r="T544" t="s">
        <v>16019</v>
      </c>
      <c r="U544">
        <v>566</v>
      </c>
      <c r="V544">
        <v>3.5</v>
      </c>
    </row>
    <row r="545" spans="1:22" x14ac:dyDescent="0.35">
      <c r="A545" t="s">
        <v>16018</v>
      </c>
      <c r="B545" t="s">
        <v>74</v>
      </c>
      <c r="C545" t="s">
        <v>73</v>
      </c>
      <c r="D545" t="b">
        <v>1</v>
      </c>
      <c r="E545" t="b">
        <v>1</v>
      </c>
      <c r="F545" t="s">
        <v>106</v>
      </c>
      <c r="G545" t="b">
        <v>1</v>
      </c>
      <c r="H545" t="s">
        <v>71</v>
      </c>
      <c r="I545" t="b">
        <v>0</v>
      </c>
      <c r="J545" t="s">
        <v>70</v>
      </c>
      <c r="K545" t="b">
        <v>1</v>
      </c>
      <c r="L545">
        <v>2</v>
      </c>
      <c r="M545" t="b">
        <v>1</v>
      </c>
      <c r="N545" t="b">
        <v>1</v>
      </c>
      <c r="O545" t="b">
        <v>1</v>
      </c>
      <c r="P545" t="s">
        <v>69</v>
      </c>
      <c r="Q545" t="s">
        <v>16017</v>
      </c>
      <c r="R545" t="s">
        <v>16016</v>
      </c>
      <c r="S545" t="s">
        <v>6</v>
      </c>
      <c r="T545" t="s">
        <v>16015</v>
      </c>
      <c r="U545">
        <v>566</v>
      </c>
      <c r="V545">
        <v>4</v>
      </c>
    </row>
    <row r="546" spans="1:22" x14ac:dyDescent="0.35">
      <c r="A546" t="s">
        <v>16014</v>
      </c>
      <c r="B546" t="s">
        <v>74</v>
      </c>
      <c r="C546" t="s">
        <v>82</v>
      </c>
      <c r="D546" t="b">
        <v>1</v>
      </c>
      <c r="E546" t="b">
        <v>1</v>
      </c>
      <c r="F546" t="s">
        <v>106</v>
      </c>
      <c r="G546" t="b">
        <v>1</v>
      </c>
      <c r="H546" t="s">
        <v>80</v>
      </c>
      <c r="I546" t="b">
        <v>1</v>
      </c>
      <c r="J546" t="s">
        <v>70</v>
      </c>
      <c r="K546" t="b">
        <v>1</v>
      </c>
      <c r="L546">
        <v>2</v>
      </c>
      <c r="M546" t="b">
        <v>1</v>
      </c>
      <c r="N546" t="b">
        <v>1</v>
      </c>
      <c r="O546" t="b">
        <v>1</v>
      </c>
      <c r="P546" t="s">
        <v>69</v>
      </c>
      <c r="Q546" t="s">
        <v>16013</v>
      </c>
      <c r="R546" t="s">
        <v>16012</v>
      </c>
      <c r="S546" t="s">
        <v>93</v>
      </c>
      <c r="T546" t="s">
        <v>16011</v>
      </c>
      <c r="U546">
        <v>565</v>
      </c>
      <c r="V546">
        <v>3.5</v>
      </c>
    </row>
    <row r="547" spans="1:22" x14ac:dyDescent="0.35">
      <c r="A547" t="s">
        <v>16010</v>
      </c>
      <c r="B547" t="s">
        <v>111</v>
      </c>
      <c r="C547" t="s">
        <v>123</v>
      </c>
      <c r="D547" t="b">
        <v>1</v>
      </c>
      <c r="E547" t="b">
        <v>0</v>
      </c>
      <c r="F547" t="s">
        <v>106</v>
      </c>
      <c r="G547" t="b">
        <v>0</v>
      </c>
      <c r="H547" t="s">
        <v>71</v>
      </c>
      <c r="I547" t="b">
        <v>0</v>
      </c>
      <c r="J547" t="s">
        <v>70</v>
      </c>
      <c r="K547" t="b">
        <v>0</v>
      </c>
      <c r="L547">
        <v>2</v>
      </c>
      <c r="M547" t="b">
        <v>1</v>
      </c>
      <c r="N547" t="b">
        <v>1</v>
      </c>
      <c r="O547" t="b">
        <v>1</v>
      </c>
      <c r="P547" t="s">
        <v>88</v>
      </c>
      <c r="Q547" t="s">
        <v>16009</v>
      </c>
      <c r="R547" t="s">
        <v>4478</v>
      </c>
      <c r="S547" t="s">
        <v>120</v>
      </c>
      <c r="T547" t="s">
        <v>16008</v>
      </c>
      <c r="U547">
        <v>564</v>
      </c>
      <c r="V547">
        <v>3.5</v>
      </c>
    </row>
    <row r="548" spans="1:22" x14ac:dyDescent="0.35">
      <c r="A548" t="s">
        <v>14079</v>
      </c>
      <c r="B548" t="s">
        <v>74</v>
      </c>
      <c r="C548" t="s">
        <v>630</v>
      </c>
      <c r="D548" t="b">
        <v>1</v>
      </c>
      <c r="E548" t="b">
        <v>0</v>
      </c>
      <c r="F548" t="s">
        <v>72</v>
      </c>
      <c r="G548" t="b">
        <v>1</v>
      </c>
      <c r="H548" t="s">
        <v>71</v>
      </c>
      <c r="I548" t="b">
        <v>0</v>
      </c>
      <c r="J548" t="s">
        <v>70</v>
      </c>
      <c r="K548" t="b">
        <v>1</v>
      </c>
      <c r="L548">
        <v>2</v>
      </c>
      <c r="M548" t="b">
        <v>1</v>
      </c>
      <c r="N548" t="b">
        <v>1</v>
      </c>
      <c r="O548" t="b">
        <v>1</v>
      </c>
      <c r="P548" t="s">
        <v>88</v>
      </c>
      <c r="Q548" t="s">
        <v>16007</v>
      </c>
      <c r="R548" t="s">
        <v>16006</v>
      </c>
      <c r="S548" t="s">
        <v>85</v>
      </c>
      <c r="T548" t="s">
        <v>16005</v>
      </c>
      <c r="U548">
        <v>564</v>
      </c>
      <c r="V548">
        <v>4</v>
      </c>
    </row>
    <row r="549" spans="1:22" x14ac:dyDescent="0.35">
      <c r="A549" t="s">
        <v>10749</v>
      </c>
      <c r="B549" t="s">
        <v>74</v>
      </c>
      <c r="C549" t="s">
        <v>1470</v>
      </c>
      <c r="D549" t="b">
        <v>1</v>
      </c>
      <c r="E549" t="b">
        <v>0</v>
      </c>
      <c r="F549" t="s">
        <v>72</v>
      </c>
      <c r="G549" t="b">
        <v>0</v>
      </c>
      <c r="H549" t="s">
        <v>71</v>
      </c>
      <c r="I549" t="b">
        <v>0</v>
      </c>
      <c r="J549" t="s">
        <v>235</v>
      </c>
      <c r="K549" t="b">
        <v>1</v>
      </c>
      <c r="L549">
        <v>4</v>
      </c>
      <c r="M549" t="b">
        <v>1</v>
      </c>
      <c r="N549" t="b">
        <v>1</v>
      </c>
      <c r="O549" t="b">
        <v>0</v>
      </c>
      <c r="P549" t="s">
        <v>88</v>
      </c>
      <c r="Q549" t="s">
        <v>16004</v>
      </c>
      <c r="R549" t="s">
        <v>16003</v>
      </c>
      <c r="S549" t="s">
        <v>6</v>
      </c>
      <c r="T549" t="s">
        <v>16002</v>
      </c>
      <c r="U549">
        <v>564</v>
      </c>
      <c r="V549">
        <v>4.5</v>
      </c>
    </row>
    <row r="550" spans="1:22" x14ac:dyDescent="0.35">
      <c r="A550" t="s">
        <v>16001</v>
      </c>
      <c r="B550" t="s">
        <v>90</v>
      </c>
      <c r="C550" t="s">
        <v>82</v>
      </c>
      <c r="D550" t="b">
        <v>1</v>
      </c>
      <c r="E550" t="b">
        <v>1</v>
      </c>
      <c r="F550" t="s">
        <v>106</v>
      </c>
      <c r="G550" t="b">
        <v>1</v>
      </c>
      <c r="H550" t="s">
        <v>71</v>
      </c>
      <c r="I550" t="b">
        <v>0</v>
      </c>
      <c r="J550" t="s">
        <v>70</v>
      </c>
      <c r="K550" t="b">
        <v>1</v>
      </c>
      <c r="L550">
        <v>1</v>
      </c>
      <c r="M550" t="b">
        <v>0</v>
      </c>
      <c r="N550" t="b">
        <v>1</v>
      </c>
      <c r="O550" t="b">
        <v>1</v>
      </c>
      <c r="P550" t="s">
        <v>88</v>
      </c>
      <c r="Q550" t="s">
        <v>16000</v>
      </c>
      <c r="R550" t="s">
        <v>1192</v>
      </c>
      <c r="S550" t="s">
        <v>161</v>
      </c>
      <c r="T550" t="s">
        <v>15999</v>
      </c>
      <c r="U550">
        <v>563</v>
      </c>
      <c r="V550">
        <v>4</v>
      </c>
    </row>
    <row r="551" spans="1:22" x14ac:dyDescent="0.35">
      <c r="A551" t="s">
        <v>15998</v>
      </c>
      <c r="B551" t="s">
        <v>111</v>
      </c>
      <c r="C551" t="s">
        <v>82</v>
      </c>
      <c r="D551" t="b">
        <v>0</v>
      </c>
      <c r="E551" t="b">
        <v>1</v>
      </c>
      <c r="F551" t="s">
        <v>106</v>
      </c>
      <c r="G551" t="b">
        <v>1</v>
      </c>
      <c r="H551" t="s">
        <v>71</v>
      </c>
      <c r="I551" t="b">
        <v>1</v>
      </c>
      <c r="J551" t="s">
        <v>70</v>
      </c>
      <c r="K551" t="b">
        <v>1</v>
      </c>
      <c r="L551">
        <v>1</v>
      </c>
      <c r="M551" t="b">
        <v>0</v>
      </c>
      <c r="N551" t="b">
        <v>0</v>
      </c>
      <c r="O551" t="b">
        <v>1</v>
      </c>
      <c r="P551" t="s">
        <v>88</v>
      </c>
      <c r="Q551" t="s">
        <v>15997</v>
      </c>
      <c r="R551" t="s">
        <v>407</v>
      </c>
      <c r="S551" t="s">
        <v>239</v>
      </c>
      <c r="T551" t="s">
        <v>15996</v>
      </c>
      <c r="U551">
        <v>561</v>
      </c>
      <c r="V551">
        <v>4</v>
      </c>
    </row>
    <row r="552" spans="1:22" x14ac:dyDescent="0.35">
      <c r="A552" t="s">
        <v>15995</v>
      </c>
      <c r="B552" t="s">
        <v>74</v>
      </c>
      <c r="C552" t="s">
        <v>82</v>
      </c>
      <c r="D552" t="b">
        <v>1</v>
      </c>
      <c r="E552" t="b">
        <v>1</v>
      </c>
      <c r="F552" t="s">
        <v>106</v>
      </c>
      <c r="G552" t="b">
        <v>1</v>
      </c>
      <c r="H552" t="s">
        <v>71</v>
      </c>
      <c r="I552" t="b">
        <v>0</v>
      </c>
      <c r="J552" t="s">
        <v>70</v>
      </c>
      <c r="K552" t="b">
        <v>1</v>
      </c>
      <c r="L552">
        <v>2</v>
      </c>
      <c r="M552" t="b">
        <v>1</v>
      </c>
      <c r="N552" t="b">
        <v>1</v>
      </c>
      <c r="O552" t="b">
        <v>1</v>
      </c>
      <c r="P552" t="s">
        <v>88</v>
      </c>
      <c r="Q552" t="s">
        <v>15994</v>
      </c>
      <c r="R552" t="s">
        <v>15993</v>
      </c>
      <c r="S552" t="s">
        <v>6</v>
      </c>
      <c r="T552" t="s">
        <v>15992</v>
      </c>
      <c r="U552">
        <v>561</v>
      </c>
      <c r="V552">
        <v>3.5</v>
      </c>
    </row>
    <row r="553" spans="1:22" x14ac:dyDescent="0.35">
      <c r="A553" t="s">
        <v>15991</v>
      </c>
      <c r="B553" t="s">
        <v>90</v>
      </c>
      <c r="C553" t="s">
        <v>320</v>
      </c>
      <c r="D553" t="b">
        <v>1</v>
      </c>
      <c r="E553" t="b">
        <v>1</v>
      </c>
      <c r="F553" t="s">
        <v>89</v>
      </c>
      <c r="G553" t="b">
        <v>0</v>
      </c>
      <c r="H553" t="s">
        <v>71</v>
      </c>
      <c r="I553" t="b">
        <v>0</v>
      </c>
      <c r="J553" t="s">
        <v>70</v>
      </c>
      <c r="K553" t="b">
        <v>1</v>
      </c>
      <c r="L553">
        <v>1</v>
      </c>
      <c r="M553" t="b">
        <v>0</v>
      </c>
      <c r="N553" t="b">
        <v>0</v>
      </c>
      <c r="O553" t="b">
        <v>1</v>
      </c>
      <c r="P553" t="s">
        <v>88</v>
      </c>
      <c r="Q553" t="s">
        <v>15990</v>
      </c>
      <c r="R553" t="s">
        <v>194</v>
      </c>
      <c r="S553" t="s">
        <v>85</v>
      </c>
      <c r="T553" t="s">
        <v>15989</v>
      </c>
      <c r="U553">
        <v>560</v>
      </c>
      <c r="V553">
        <v>4</v>
      </c>
    </row>
    <row r="554" spans="1:22" x14ac:dyDescent="0.35">
      <c r="A554" t="s">
        <v>15988</v>
      </c>
      <c r="B554" t="s">
        <v>74</v>
      </c>
      <c r="C554" t="s">
        <v>82</v>
      </c>
      <c r="D554" t="b">
        <v>1</v>
      </c>
      <c r="E554" t="b">
        <v>1</v>
      </c>
      <c r="F554" t="s">
        <v>81</v>
      </c>
      <c r="G554" t="b">
        <v>0</v>
      </c>
      <c r="H554" t="s">
        <v>71</v>
      </c>
      <c r="I554" t="b">
        <v>0</v>
      </c>
      <c r="J554" t="s">
        <v>70</v>
      </c>
      <c r="K554" t="b">
        <v>1</v>
      </c>
      <c r="L554">
        <v>2</v>
      </c>
      <c r="M554" t="b">
        <v>1</v>
      </c>
      <c r="N554" t="b">
        <v>1</v>
      </c>
      <c r="O554" t="b">
        <v>1</v>
      </c>
      <c r="P554" t="s">
        <v>88</v>
      </c>
      <c r="Q554" t="s">
        <v>15987</v>
      </c>
      <c r="R554" t="s">
        <v>15986</v>
      </c>
      <c r="S554" t="s">
        <v>6</v>
      </c>
      <c r="T554" t="s">
        <v>15985</v>
      </c>
      <c r="U554">
        <v>559</v>
      </c>
      <c r="V554">
        <v>4</v>
      </c>
    </row>
    <row r="555" spans="1:22" x14ac:dyDescent="0.35">
      <c r="A555" t="s">
        <v>7514</v>
      </c>
      <c r="B555" t="s">
        <v>74</v>
      </c>
      <c r="C555" t="s">
        <v>82</v>
      </c>
      <c r="D555" t="b">
        <v>1</v>
      </c>
      <c r="E555" t="b">
        <v>0</v>
      </c>
      <c r="F555" t="s">
        <v>106</v>
      </c>
      <c r="G555" t="b">
        <v>1</v>
      </c>
      <c r="H555" t="s">
        <v>71</v>
      </c>
      <c r="I555" t="b">
        <v>0</v>
      </c>
      <c r="J555" t="s">
        <v>70</v>
      </c>
      <c r="K555" t="b">
        <v>1</v>
      </c>
      <c r="L555">
        <v>2</v>
      </c>
      <c r="M555" t="b">
        <v>1</v>
      </c>
      <c r="N555" t="b">
        <v>1</v>
      </c>
      <c r="O555" t="b">
        <v>1</v>
      </c>
      <c r="P555" t="s">
        <v>88</v>
      </c>
      <c r="Q555" t="s">
        <v>15984</v>
      </c>
      <c r="R555" t="s">
        <v>15983</v>
      </c>
      <c r="S555" t="s">
        <v>6</v>
      </c>
      <c r="T555" t="s">
        <v>15982</v>
      </c>
      <c r="U555">
        <v>558</v>
      </c>
      <c r="V555">
        <v>4</v>
      </c>
    </row>
    <row r="556" spans="1:22" x14ac:dyDescent="0.35">
      <c r="A556" t="s">
        <v>15981</v>
      </c>
      <c r="B556" t="s">
        <v>90</v>
      </c>
      <c r="C556" t="s">
        <v>82</v>
      </c>
      <c r="D556" t="b">
        <v>1</v>
      </c>
      <c r="E556" t="b">
        <v>1</v>
      </c>
      <c r="F556" t="s">
        <v>106</v>
      </c>
      <c r="G556" t="b">
        <v>0</v>
      </c>
      <c r="H556" t="s">
        <v>71</v>
      </c>
      <c r="I556" t="b">
        <v>0</v>
      </c>
      <c r="J556" t="s">
        <v>70</v>
      </c>
      <c r="K556" t="b">
        <v>1</v>
      </c>
      <c r="L556">
        <v>1</v>
      </c>
      <c r="M556" t="b">
        <v>0</v>
      </c>
      <c r="N556" t="b">
        <v>0</v>
      </c>
      <c r="O556" t="b">
        <v>1</v>
      </c>
      <c r="P556" t="s">
        <v>88</v>
      </c>
      <c r="Q556" t="s">
        <v>15980</v>
      </c>
      <c r="R556" t="s">
        <v>15979</v>
      </c>
      <c r="S556" t="s">
        <v>6</v>
      </c>
      <c r="T556" t="s">
        <v>15978</v>
      </c>
      <c r="U556">
        <v>558</v>
      </c>
      <c r="V556">
        <v>4</v>
      </c>
    </row>
    <row r="557" spans="1:22" x14ac:dyDescent="0.35">
      <c r="A557" t="s">
        <v>15977</v>
      </c>
      <c r="B557" t="s">
        <v>74</v>
      </c>
      <c r="C557" t="s">
        <v>82</v>
      </c>
      <c r="D557" t="b">
        <v>1</v>
      </c>
      <c r="E557" t="b">
        <v>1</v>
      </c>
      <c r="F557" t="s">
        <v>720</v>
      </c>
      <c r="G557" t="b">
        <v>1</v>
      </c>
      <c r="H557" t="s">
        <v>71</v>
      </c>
      <c r="I557" t="b">
        <v>0</v>
      </c>
      <c r="J557" t="s">
        <v>70</v>
      </c>
      <c r="K557" t="b">
        <v>1</v>
      </c>
      <c r="L557">
        <v>2</v>
      </c>
      <c r="M557" t="b">
        <v>1</v>
      </c>
      <c r="N557" t="b">
        <v>1</v>
      </c>
      <c r="O557" t="b">
        <v>1</v>
      </c>
      <c r="P557" t="s">
        <v>69</v>
      </c>
      <c r="Q557" t="s">
        <v>15976</v>
      </c>
      <c r="R557" t="s">
        <v>98</v>
      </c>
      <c r="S557" t="s">
        <v>6</v>
      </c>
      <c r="T557" t="s">
        <v>15975</v>
      </c>
      <c r="U557">
        <v>557</v>
      </c>
      <c r="V557">
        <v>4</v>
      </c>
    </row>
    <row r="558" spans="1:22" x14ac:dyDescent="0.35">
      <c r="A558" t="s">
        <v>15974</v>
      </c>
      <c r="B558" t="s">
        <v>74</v>
      </c>
      <c r="C558" t="s">
        <v>82</v>
      </c>
      <c r="D558" t="b">
        <v>1</v>
      </c>
      <c r="E558" t="b">
        <v>1</v>
      </c>
      <c r="F558" t="s">
        <v>89</v>
      </c>
      <c r="G558" t="b">
        <v>1</v>
      </c>
      <c r="H558" t="s">
        <v>80</v>
      </c>
      <c r="I558" t="b">
        <v>1</v>
      </c>
      <c r="J558" t="s">
        <v>70</v>
      </c>
      <c r="K558" t="b">
        <v>1</v>
      </c>
      <c r="L558">
        <v>1</v>
      </c>
      <c r="M558" t="b">
        <v>0</v>
      </c>
      <c r="N558" t="b">
        <v>1</v>
      </c>
      <c r="O558" t="b">
        <v>1</v>
      </c>
      <c r="P558" t="s">
        <v>69</v>
      </c>
      <c r="Q558" t="s">
        <v>15973</v>
      </c>
      <c r="R558" t="s">
        <v>15972</v>
      </c>
      <c r="S558" t="s">
        <v>66</v>
      </c>
      <c r="T558" t="s">
        <v>15971</v>
      </c>
      <c r="U558">
        <v>556</v>
      </c>
      <c r="V558">
        <v>3.5</v>
      </c>
    </row>
    <row r="559" spans="1:22" x14ac:dyDescent="0.35">
      <c r="A559" t="s">
        <v>15970</v>
      </c>
      <c r="D559" t="b">
        <v>1</v>
      </c>
      <c r="L559">
        <v>2</v>
      </c>
      <c r="P559" t="s">
        <v>69</v>
      </c>
      <c r="Q559" t="s">
        <v>15969</v>
      </c>
      <c r="R559" t="s">
        <v>15968</v>
      </c>
      <c r="S559" t="s">
        <v>6</v>
      </c>
      <c r="T559" t="s">
        <v>15967</v>
      </c>
      <c r="U559">
        <v>556</v>
      </c>
      <c r="V559">
        <v>3</v>
      </c>
    </row>
    <row r="560" spans="1:22" x14ac:dyDescent="0.35">
      <c r="A560" t="s">
        <v>15966</v>
      </c>
      <c r="B560" t="s">
        <v>74</v>
      </c>
      <c r="C560" t="s">
        <v>82</v>
      </c>
      <c r="D560" t="b">
        <v>1</v>
      </c>
      <c r="E560" t="b">
        <v>1</v>
      </c>
      <c r="F560" t="s">
        <v>474</v>
      </c>
      <c r="G560" t="b">
        <v>0</v>
      </c>
      <c r="H560" t="s">
        <v>71</v>
      </c>
      <c r="I560" t="b">
        <v>1</v>
      </c>
      <c r="J560" t="s">
        <v>70</v>
      </c>
      <c r="K560" t="b">
        <v>1</v>
      </c>
      <c r="L560">
        <v>2</v>
      </c>
      <c r="M560" t="b">
        <v>0</v>
      </c>
      <c r="N560" t="b">
        <v>1</v>
      </c>
      <c r="O560" t="b">
        <v>1</v>
      </c>
      <c r="P560" t="s">
        <v>69</v>
      </c>
      <c r="Q560" t="s">
        <v>15965</v>
      </c>
      <c r="R560" t="s">
        <v>15964</v>
      </c>
      <c r="S560" t="s">
        <v>85</v>
      </c>
      <c r="T560" t="s">
        <v>15963</v>
      </c>
      <c r="U560">
        <v>555</v>
      </c>
      <c r="V560">
        <v>4</v>
      </c>
    </row>
    <row r="561" spans="1:22" x14ac:dyDescent="0.35">
      <c r="A561" t="s">
        <v>12853</v>
      </c>
      <c r="B561" t="s">
        <v>74</v>
      </c>
      <c r="C561" t="s">
        <v>73</v>
      </c>
      <c r="D561" t="b">
        <v>1</v>
      </c>
      <c r="E561" t="b">
        <v>0</v>
      </c>
      <c r="F561" t="s">
        <v>72</v>
      </c>
      <c r="G561" t="b">
        <v>1</v>
      </c>
      <c r="H561" t="s">
        <v>71</v>
      </c>
      <c r="I561" t="b">
        <v>0</v>
      </c>
      <c r="J561" t="s">
        <v>70</v>
      </c>
      <c r="K561" t="b">
        <v>1</v>
      </c>
      <c r="L561">
        <v>3</v>
      </c>
      <c r="M561" t="b">
        <v>1</v>
      </c>
      <c r="N561" t="b">
        <v>1</v>
      </c>
      <c r="O561" t="b">
        <v>1</v>
      </c>
      <c r="P561" t="s">
        <v>69</v>
      </c>
      <c r="Q561" t="s">
        <v>15962</v>
      </c>
      <c r="R561" t="s">
        <v>15961</v>
      </c>
      <c r="S561" t="s">
        <v>6</v>
      </c>
      <c r="T561" t="s">
        <v>15960</v>
      </c>
      <c r="U561">
        <v>554</v>
      </c>
      <c r="V561">
        <v>4</v>
      </c>
    </row>
    <row r="562" spans="1:22" x14ac:dyDescent="0.35">
      <c r="A562" t="s">
        <v>15846</v>
      </c>
      <c r="B562" t="s">
        <v>111</v>
      </c>
      <c r="C562" t="s">
        <v>82</v>
      </c>
      <c r="D562" t="b">
        <v>1</v>
      </c>
      <c r="E562" t="b">
        <v>1</v>
      </c>
      <c r="F562" t="s">
        <v>417</v>
      </c>
      <c r="G562" t="b">
        <v>0</v>
      </c>
      <c r="H562" t="s">
        <v>71</v>
      </c>
      <c r="I562" t="b">
        <v>0</v>
      </c>
      <c r="J562" t="s">
        <v>70</v>
      </c>
      <c r="K562" t="b">
        <v>1</v>
      </c>
      <c r="L562">
        <v>2</v>
      </c>
      <c r="M562" t="b">
        <v>1</v>
      </c>
      <c r="N562" t="b">
        <v>1</v>
      </c>
      <c r="O562" t="b">
        <v>0</v>
      </c>
      <c r="P562" t="s">
        <v>88</v>
      </c>
      <c r="Q562" t="s">
        <v>15959</v>
      </c>
      <c r="R562" t="s">
        <v>2458</v>
      </c>
      <c r="S562" t="s">
        <v>6</v>
      </c>
      <c r="T562" t="s">
        <v>15958</v>
      </c>
      <c r="U562">
        <v>554</v>
      </c>
      <c r="V562">
        <v>3</v>
      </c>
    </row>
    <row r="563" spans="1:22" x14ac:dyDescent="0.35">
      <c r="A563" t="s">
        <v>15957</v>
      </c>
      <c r="B563" t="s">
        <v>74</v>
      </c>
      <c r="C563" t="s">
        <v>73</v>
      </c>
      <c r="D563" t="b">
        <v>1</v>
      </c>
      <c r="E563" t="b">
        <v>1</v>
      </c>
      <c r="F563" t="s">
        <v>72</v>
      </c>
      <c r="G563" t="b">
        <v>1</v>
      </c>
      <c r="H563" t="s">
        <v>71</v>
      </c>
      <c r="I563" t="b">
        <v>1</v>
      </c>
      <c r="J563" t="s">
        <v>70</v>
      </c>
      <c r="K563" t="b">
        <v>1</v>
      </c>
      <c r="L563">
        <v>2</v>
      </c>
      <c r="M563" t="b">
        <v>1</v>
      </c>
      <c r="N563" t="b">
        <v>1</v>
      </c>
      <c r="O563" t="b">
        <v>1</v>
      </c>
      <c r="P563" t="s">
        <v>88</v>
      </c>
      <c r="Q563" t="s">
        <v>15956</v>
      </c>
      <c r="R563" t="s">
        <v>1201</v>
      </c>
      <c r="S563" t="s">
        <v>85</v>
      </c>
      <c r="T563" t="s">
        <v>15690</v>
      </c>
      <c r="U563">
        <v>553</v>
      </c>
      <c r="V563">
        <v>4</v>
      </c>
    </row>
    <row r="564" spans="1:22" x14ac:dyDescent="0.35">
      <c r="A564" t="s">
        <v>11047</v>
      </c>
      <c r="B564" t="s">
        <v>74</v>
      </c>
      <c r="C564" t="s">
        <v>236</v>
      </c>
      <c r="D564" t="b">
        <v>1</v>
      </c>
      <c r="E564" t="b">
        <v>0</v>
      </c>
      <c r="F564" t="s">
        <v>72</v>
      </c>
      <c r="G564" t="b">
        <v>0</v>
      </c>
      <c r="H564" t="s">
        <v>71</v>
      </c>
      <c r="I564" t="b">
        <v>0</v>
      </c>
      <c r="J564" t="s">
        <v>70</v>
      </c>
      <c r="K564" t="b">
        <v>1</v>
      </c>
      <c r="L564">
        <v>3</v>
      </c>
      <c r="M564" t="b">
        <v>1</v>
      </c>
      <c r="N564" t="b">
        <v>1</v>
      </c>
      <c r="O564" t="b">
        <v>0</v>
      </c>
      <c r="P564" t="s">
        <v>88</v>
      </c>
      <c r="Q564" t="s">
        <v>15955</v>
      </c>
      <c r="R564" t="s">
        <v>1961</v>
      </c>
      <c r="S564" t="s">
        <v>6</v>
      </c>
      <c r="T564" t="s">
        <v>15954</v>
      </c>
      <c r="U564">
        <v>553</v>
      </c>
      <c r="V564">
        <v>4</v>
      </c>
    </row>
    <row r="565" spans="1:22" x14ac:dyDescent="0.35">
      <c r="A565" t="s">
        <v>15953</v>
      </c>
      <c r="B565" t="s">
        <v>74</v>
      </c>
      <c r="C565" t="s">
        <v>82</v>
      </c>
      <c r="D565" t="b">
        <v>1</v>
      </c>
      <c r="E565" t="b">
        <v>1</v>
      </c>
      <c r="F565" t="s">
        <v>106</v>
      </c>
      <c r="G565" t="b">
        <v>1</v>
      </c>
      <c r="H565" t="s">
        <v>80</v>
      </c>
      <c r="I565" t="b">
        <v>1</v>
      </c>
      <c r="J565" t="s">
        <v>70</v>
      </c>
      <c r="K565" t="b">
        <v>1</v>
      </c>
      <c r="L565">
        <v>2</v>
      </c>
      <c r="M565" t="b">
        <v>0</v>
      </c>
      <c r="N565" t="b">
        <v>1</v>
      </c>
      <c r="O565" t="b">
        <v>1</v>
      </c>
      <c r="P565" t="s">
        <v>69</v>
      </c>
      <c r="Q565" t="s">
        <v>15952</v>
      </c>
      <c r="R565" t="s">
        <v>15951</v>
      </c>
      <c r="S565" t="s">
        <v>85</v>
      </c>
      <c r="T565" t="s">
        <v>768</v>
      </c>
      <c r="U565">
        <v>553</v>
      </c>
      <c r="V565">
        <v>3.5</v>
      </c>
    </row>
    <row r="566" spans="1:22" x14ac:dyDescent="0.35">
      <c r="A566" t="s">
        <v>15950</v>
      </c>
      <c r="B566" t="s">
        <v>74</v>
      </c>
      <c r="C566" t="s">
        <v>82</v>
      </c>
      <c r="D566" t="b">
        <v>1</v>
      </c>
      <c r="E566" t="b">
        <v>0</v>
      </c>
      <c r="F566" t="s">
        <v>72</v>
      </c>
      <c r="G566" t="b">
        <v>1</v>
      </c>
      <c r="H566" t="s">
        <v>71</v>
      </c>
      <c r="I566" t="b">
        <v>0</v>
      </c>
      <c r="J566" t="s">
        <v>70</v>
      </c>
      <c r="K566" t="b">
        <v>1</v>
      </c>
      <c r="L566">
        <v>2</v>
      </c>
      <c r="M566" t="b">
        <v>0</v>
      </c>
      <c r="N566" t="b">
        <v>1</v>
      </c>
      <c r="O566" t="b">
        <v>1</v>
      </c>
      <c r="P566" t="s">
        <v>69</v>
      </c>
      <c r="Q566" t="s">
        <v>15949</v>
      </c>
      <c r="R566" t="s">
        <v>15948</v>
      </c>
      <c r="S566" t="s">
        <v>6</v>
      </c>
      <c r="T566" t="s">
        <v>7251</v>
      </c>
      <c r="U566">
        <v>552</v>
      </c>
      <c r="V566">
        <v>4</v>
      </c>
    </row>
    <row r="567" spans="1:22" x14ac:dyDescent="0.35">
      <c r="A567" t="s">
        <v>15947</v>
      </c>
      <c r="B567" t="s">
        <v>74</v>
      </c>
      <c r="C567" t="s">
        <v>250</v>
      </c>
      <c r="D567" t="b">
        <v>1</v>
      </c>
      <c r="E567" t="b">
        <v>0</v>
      </c>
      <c r="F567" t="s">
        <v>72</v>
      </c>
      <c r="G567" t="b">
        <v>0</v>
      </c>
      <c r="H567" t="s">
        <v>554</v>
      </c>
      <c r="I567" t="b">
        <v>1</v>
      </c>
      <c r="J567" t="s">
        <v>70</v>
      </c>
      <c r="K567" t="b">
        <v>0</v>
      </c>
      <c r="L567">
        <v>2</v>
      </c>
      <c r="M567" t="b">
        <v>0</v>
      </c>
      <c r="N567" t="b">
        <v>1</v>
      </c>
      <c r="O567" t="b">
        <v>1</v>
      </c>
      <c r="P567" t="s">
        <v>88</v>
      </c>
      <c r="Q567" t="s">
        <v>15946</v>
      </c>
      <c r="R567" t="s">
        <v>11649</v>
      </c>
      <c r="S567" t="s">
        <v>120</v>
      </c>
      <c r="T567" t="s">
        <v>15945</v>
      </c>
      <c r="U567">
        <v>552</v>
      </c>
      <c r="V567">
        <v>4</v>
      </c>
    </row>
    <row r="568" spans="1:22" x14ac:dyDescent="0.35">
      <c r="A568" t="s">
        <v>9219</v>
      </c>
      <c r="B568" t="s">
        <v>74</v>
      </c>
      <c r="C568" t="s">
        <v>82</v>
      </c>
      <c r="D568" t="b">
        <v>1</v>
      </c>
      <c r="E568" t="b">
        <v>1</v>
      </c>
      <c r="F568" t="s">
        <v>72</v>
      </c>
      <c r="G568" t="b">
        <v>0</v>
      </c>
      <c r="H568" t="s">
        <v>71</v>
      </c>
      <c r="I568" t="b">
        <v>0</v>
      </c>
      <c r="J568" t="s">
        <v>70</v>
      </c>
      <c r="K568" t="b">
        <v>1</v>
      </c>
      <c r="L568">
        <v>2</v>
      </c>
      <c r="M568" t="b">
        <v>1</v>
      </c>
      <c r="N568" t="b">
        <v>1</v>
      </c>
      <c r="O568" t="b">
        <v>1</v>
      </c>
      <c r="P568" t="s">
        <v>69</v>
      </c>
      <c r="Q568" t="s">
        <v>15944</v>
      </c>
      <c r="R568" t="s">
        <v>11699</v>
      </c>
      <c r="S568" t="s">
        <v>6</v>
      </c>
      <c r="T568" t="s">
        <v>15943</v>
      </c>
      <c r="U568">
        <v>552</v>
      </c>
      <c r="V568">
        <v>3.5</v>
      </c>
    </row>
    <row r="569" spans="1:22" x14ac:dyDescent="0.35">
      <c r="A569" t="s">
        <v>15942</v>
      </c>
      <c r="B569" t="s">
        <v>74</v>
      </c>
      <c r="C569" t="s">
        <v>556</v>
      </c>
      <c r="D569" t="b">
        <v>1</v>
      </c>
      <c r="E569" t="b">
        <v>0</v>
      </c>
      <c r="F569" t="s">
        <v>771</v>
      </c>
      <c r="G569" t="b">
        <v>1</v>
      </c>
      <c r="H569" t="s">
        <v>80</v>
      </c>
      <c r="I569" t="b">
        <v>0</v>
      </c>
      <c r="J569" t="s">
        <v>70</v>
      </c>
      <c r="K569" t="b">
        <v>1</v>
      </c>
      <c r="L569">
        <v>1</v>
      </c>
      <c r="M569" t="b">
        <v>0</v>
      </c>
      <c r="N569" t="b">
        <v>1</v>
      </c>
      <c r="O569" t="b">
        <v>1</v>
      </c>
      <c r="P569" t="s">
        <v>69</v>
      </c>
      <c r="Q569" t="s">
        <v>15941</v>
      </c>
      <c r="R569" t="s">
        <v>15940</v>
      </c>
      <c r="S569" t="s">
        <v>166</v>
      </c>
      <c r="T569" t="s">
        <v>15939</v>
      </c>
      <c r="U569">
        <v>551</v>
      </c>
      <c r="V569">
        <v>4.5</v>
      </c>
    </row>
    <row r="570" spans="1:22" x14ac:dyDescent="0.35">
      <c r="A570" t="s">
        <v>15938</v>
      </c>
      <c r="B570" t="s">
        <v>111</v>
      </c>
      <c r="C570" t="s">
        <v>82</v>
      </c>
      <c r="D570" t="b">
        <v>1</v>
      </c>
      <c r="E570" t="b">
        <v>0</v>
      </c>
      <c r="F570" t="s">
        <v>474</v>
      </c>
      <c r="G570" t="b">
        <v>0</v>
      </c>
      <c r="H570" t="s">
        <v>71</v>
      </c>
      <c r="I570" t="b">
        <v>1</v>
      </c>
      <c r="J570" t="s">
        <v>70</v>
      </c>
      <c r="K570" t="b">
        <v>1</v>
      </c>
      <c r="L570">
        <v>2</v>
      </c>
      <c r="M570" t="b">
        <v>1</v>
      </c>
      <c r="N570" t="b">
        <v>1</v>
      </c>
      <c r="O570" t="b">
        <v>1</v>
      </c>
      <c r="P570" t="s">
        <v>69</v>
      </c>
      <c r="Q570" t="s">
        <v>15937</v>
      </c>
      <c r="R570" t="s">
        <v>15936</v>
      </c>
      <c r="S570" t="s">
        <v>93</v>
      </c>
      <c r="T570" t="s">
        <v>15935</v>
      </c>
      <c r="U570">
        <v>550</v>
      </c>
      <c r="V570">
        <v>4</v>
      </c>
    </row>
    <row r="571" spans="1:22" x14ac:dyDescent="0.35">
      <c r="A571" t="s">
        <v>12274</v>
      </c>
      <c r="B571" t="s">
        <v>74</v>
      </c>
      <c r="C571" t="s">
        <v>73</v>
      </c>
      <c r="D571" t="b">
        <v>1</v>
      </c>
      <c r="E571" t="b">
        <v>0</v>
      </c>
      <c r="F571" t="s">
        <v>72</v>
      </c>
      <c r="G571" t="b">
        <v>0</v>
      </c>
      <c r="H571" t="s">
        <v>71</v>
      </c>
      <c r="I571" t="b">
        <v>0</v>
      </c>
      <c r="J571" t="s">
        <v>235</v>
      </c>
      <c r="K571" t="b">
        <v>1</v>
      </c>
      <c r="L571">
        <v>3</v>
      </c>
      <c r="M571" t="b">
        <v>1</v>
      </c>
      <c r="N571" t="b">
        <v>1</v>
      </c>
      <c r="O571" t="b">
        <v>0</v>
      </c>
      <c r="P571" t="s">
        <v>88</v>
      </c>
      <c r="Q571" t="s">
        <v>15934</v>
      </c>
      <c r="R571" t="s">
        <v>2256</v>
      </c>
      <c r="S571" t="s">
        <v>6</v>
      </c>
      <c r="T571" t="s">
        <v>15933</v>
      </c>
      <c r="U571">
        <v>550</v>
      </c>
      <c r="V571">
        <v>3.5</v>
      </c>
    </row>
    <row r="572" spans="1:22" x14ac:dyDescent="0.35">
      <c r="A572" t="s">
        <v>15932</v>
      </c>
      <c r="B572" t="s">
        <v>74</v>
      </c>
      <c r="C572" t="s">
        <v>138</v>
      </c>
      <c r="D572" t="b">
        <v>1</v>
      </c>
      <c r="E572" t="b">
        <v>1</v>
      </c>
      <c r="F572" t="s">
        <v>106</v>
      </c>
      <c r="G572" t="b">
        <v>1</v>
      </c>
      <c r="H572" t="s">
        <v>71</v>
      </c>
      <c r="I572" t="b">
        <v>1</v>
      </c>
      <c r="J572" t="s">
        <v>70</v>
      </c>
      <c r="K572" t="b">
        <v>1</v>
      </c>
      <c r="L572">
        <v>2</v>
      </c>
      <c r="M572" t="b">
        <v>1</v>
      </c>
      <c r="N572" t="b">
        <v>1</v>
      </c>
      <c r="O572" t="b">
        <v>1</v>
      </c>
      <c r="P572" t="s">
        <v>69</v>
      </c>
      <c r="Q572" t="s">
        <v>15931</v>
      </c>
      <c r="R572" t="s">
        <v>15930</v>
      </c>
      <c r="S572" t="s">
        <v>6</v>
      </c>
      <c r="T572" t="s">
        <v>15929</v>
      </c>
      <c r="U572">
        <v>550</v>
      </c>
      <c r="V572">
        <v>3</v>
      </c>
    </row>
    <row r="573" spans="1:22" x14ac:dyDescent="0.35">
      <c r="A573" t="s">
        <v>11185</v>
      </c>
      <c r="B573" t="s">
        <v>111</v>
      </c>
      <c r="C573" t="s">
        <v>82</v>
      </c>
      <c r="D573" t="b">
        <v>1</v>
      </c>
      <c r="E573" t="b">
        <v>1</v>
      </c>
      <c r="F573" t="s">
        <v>106</v>
      </c>
      <c r="G573" t="b">
        <v>1</v>
      </c>
      <c r="H573" t="s">
        <v>71</v>
      </c>
      <c r="I573" t="b">
        <v>0</v>
      </c>
      <c r="J573" t="s">
        <v>70</v>
      </c>
      <c r="K573" t="b">
        <v>1</v>
      </c>
      <c r="L573">
        <v>1</v>
      </c>
      <c r="M573" t="b">
        <v>0</v>
      </c>
      <c r="N573" t="b">
        <v>1</v>
      </c>
      <c r="O573" t="b">
        <v>1</v>
      </c>
      <c r="P573" t="s">
        <v>88</v>
      </c>
      <c r="Q573" t="s">
        <v>15928</v>
      </c>
      <c r="R573" t="s">
        <v>4478</v>
      </c>
      <c r="S573" t="s">
        <v>239</v>
      </c>
      <c r="T573" t="s">
        <v>12111</v>
      </c>
      <c r="U573">
        <v>549</v>
      </c>
      <c r="V573">
        <v>3</v>
      </c>
    </row>
    <row r="574" spans="1:22" x14ac:dyDescent="0.35">
      <c r="A574" t="s">
        <v>15927</v>
      </c>
      <c r="B574" t="s">
        <v>74</v>
      </c>
      <c r="C574" t="s">
        <v>82</v>
      </c>
      <c r="D574" t="b">
        <v>1</v>
      </c>
      <c r="E574" t="b">
        <v>1</v>
      </c>
      <c r="F574" t="s">
        <v>106</v>
      </c>
      <c r="G574" t="b">
        <v>1</v>
      </c>
      <c r="H574" t="s">
        <v>71</v>
      </c>
      <c r="I574" t="b">
        <v>1</v>
      </c>
      <c r="J574" t="s">
        <v>70</v>
      </c>
      <c r="K574" t="b">
        <v>1</v>
      </c>
      <c r="L574">
        <v>2</v>
      </c>
      <c r="M574" t="b">
        <v>1</v>
      </c>
      <c r="N574" t="b">
        <v>1</v>
      </c>
      <c r="O574" t="b">
        <v>1</v>
      </c>
      <c r="P574" t="s">
        <v>69</v>
      </c>
      <c r="Q574" t="s">
        <v>15926</v>
      </c>
      <c r="R574" t="s">
        <v>15925</v>
      </c>
      <c r="S574" t="s">
        <v>6</v>
      </c>
      <c r="T574" t="s">
        <v>15924</v>
      </c>
      <c r="U574">
        <v>548</v>
      </c>
      <c r="V574">
        <v>4</v>
      </c>
    </row>
    <row r="575" spans="1:22" x14ac:dyDescent="0.35">
      <c r="A575" t="s">
        <v>15923</v>
      </c>
      <c r="B575" t="s">
        <v>90</v>
      </c>
      <c r="C575" t="s">
        <v>82</v>
      </c>
      <c r="D575" t="b">
        <v>1</v>
      </c>
      <c r="E575" t="b">
        <v>1</v>
      </c>
      <c r="F575" t="s">
        <v>474</v>
      </c>
      <c r="G575" t="b">
        <v>0</v>
      </c>
      <c r="H575" t="s">
        <v>71</v>
      </c>
      <c r="I575" t="b">
        <v>1</v>
      </c>
      <c r="J575" t="s">
        <v>70</v>
      </c>
      <c r="K575" t="b">
        <v>1</v>
      </c>
      <c r="L575">
        <v>2</v>
      </c>
      <c r="M575" t="b">
        <v>0</v>
      </c>
      <c r="N575" t="b">
        <v>1</v>
      </c>
      <c r="O575" t="b">
        <v>1</v>
      </c>
      <c r="P575" t="s">
        <v>88</v>
      </c>
      <c r="Q575" t="s">
        <v>15922</v>
      </c>
      <c r="R575" t="s">
        <v>15921</v>
      </c>
      <c r="S575" t="s">
        <v>6</v>
      </c>
      <c r="T575" t="s">
        <v>15920</v>
      </c>
      <c r="U575">
        <v>547</v>
      </c>
      <c r="V575">
        <v>4</v>
      </c>
    </row>
    <row r="576" spans="1:22" x14ac:dyDescent="0.35">
      <c r="A576" t="s">
        <v>15919</v>
      </c>
      <c r="B576" t="s">
        <v>74</v>
      </c>
      <c r="C576" t="s">
        <v>82</v>
      </c>
      <c r="D576" t="b">
        <v>1</v>
      </c>
      <c r="E576" t="b">
        <v>1</v>
      </c>
      <c r="F576" t="s">
        <v>106</v>
      </c>
      <c r="G576" t="b">
        <v>1</v>
      </c>
      <c r="H576" t="s">
        <v>71</v>
      </c>
      <c r="I576" t="b">
        <v>1</v>
      </c>
      <c r="J576" t="s">
        <v>70</v>
      </c>
      <c r="K576" t="b">
        <v>1</v>
      </c>
      <c r="L576">
        <v>2</v>
      </c>
      <c r="M576" t="b">
        <v>1</v>
      </c>
      <c r="N576" t="b">
        <v>1</v>
      </c>
      <c r="O576" t="b">
        <v>1</v>
      </c>
      <c r="P576" t="s">
        <v>69</v>
      </c>
      <c r="Q576" t="s">
        <v>15918</v>
      </c>
      <c r="R576" t="s">
        <v>15917</v>
      </c>
      <c r="S576" t="s">
        <v>85</v>
      </c>
      <c r="T576" t="s">
        <v>15916</v>
      </c>
      <c r="U576">
        <v>547</v>
      </c>
      <c r="V576">
        <v>3.5</v>
      </c>
    </row>
    <row r="577" spans="1:22" x14ac:dyDescent="0.35">
      <c r="A577" t="s">
        <v>10891</v>
      </c>
      <c r="B577" t="s">
        <v>74</v>
      </c>
      <c r="C577" t="s">
        <v>82</v>
      </c>
      <c r="D577" t="b">
        <v>1</v>
      </c>
      <c r="E577" t="b">
        <v>1</v>
      </c>
      <c r="F577" t="s">
        <v>417</v>
      </c>
      <c r="G577" t="b">
        <v>1</v>
      </c>
      <c r="H577" t="s">
        <v>71</v>
      </c>
      <c r="I577" t="b">
        <v>1</v>
      </c>
      <c r="J577" t="s">
        <v>70</v>
      </c>
      <c r="K577" t="b">
        <v>1</v>
      </c>
      <c r="L577">
        <v>2</v>
      </c>
      <c r="M577" t="b">
        <v>0</v>
      </c>
      <c r="N577" t="b">
        <v>1</v>
      </c>
      <c r="O577" t="b">
        <v>1</v>
      </c>
      <c r="P577" t="s">
        <v>88</v>
      </c>
      <c r="Q577" t="s">
        <v>15915</v>
      </c>
      <c r="R577" t="s">
        <v>15914</v>
      </c>
      <c r="S577" t="s">
        <v>275</v>
      </c>
      <c r="T577" t="s">
        <v>15913</v>
      </c>
      <c r="U577">
        <v>547</v>
      </c>
      <c r="V577">
        <v>3</v>
      </c>
    </row>
    <row r="578" spans="1:22" x14ac:dyDescent="0.35">
      <c r="A578" t="s">
        <v>9992</v>
      </c>
      <c r="B578" t="s">
        <v>74</v>
      </c>
      <c r="C578" t="s">
        <v>82</v>
      </c>
      <c r="D578" t="b">
        <v>1</v>
      </c>
      <c r="E578" t="b">
        <v>1</v>
      </c>
      <c r="F578" t="s">
        <v>771</v>
      </c>
      <c r="G578" t="b">
        <v>1</v>
      </c>
      <c r="H578" t="s">
        <v>71</v>
      </c>
      <c r="I578" t="b">
        <v>0</v>
      </c>
      <c r="J578" t="s">
        <v>70</v>
      </c>
      <c r="K578" t="b">
        <v>1</v>
      </c>
      <c r="L578">
        <v>2</v>
      </c>
      <c r="M578" t="b">
        <v>1</v>
      </c>
      <c r="N578" t="b">
        <v>1</v>
      </c>
      <c r="O578" t="b">
        <v>1</v>
      </c>
      <c r="P578" t="s">
        <v>69</v>
      </c>
      <c r="Q578" t="s">
        <v>15912</v>
      </c>
      <c r="R578" t="s">
        <v>548</v>
      </c>
      <c r="S578" t="s">
        <v>6</v>
      </c>
      <c r="T578" t="s">
        <v>15911</v>
      </c>
      <c r="U578">
        <v>547</v>
      </c>
      <c r="V578">
        <v>4</v>
      </c>
    </row>
    <row r="579" spans="1:22" x14ac:dyDescent="0.35">
      <c r="A579" t="s">
        <v>15910</v>
      </c>
      <c r="B579" t="s">
        <v>90</v>
      </c>
      <c r="C579" t="s">
        <v>82</v>
      </c>
      <c r="D579" t="b">
        <v>1</v>
      </c>
      <c r="E579" t="b">
        <v>1</v>
      </c>
      <c r="F579" t="s">
        <v>106</v>
      </c>
      <c r="G579" t="b">
        <v>0</v>
      </c>
      <c r="H579" t="s">
        <v>71</v>
      </c>
      <c r="I579" t="b">
        <v>0</v>
      </c>
      <c r="J579" t="s">
        <v>70</v>
      </c>
      <c r="K579" t="b">
        <v>1</v>
      </c>
      <c r="L579">
        <v>2</v>
      </c>
      <c r="M579" t="b">
        <v>0</v>
      </c>
      <c r="N579" t="b">
        <v>1</v>
      </c>
      <c r="O579" t="b">
        <v>1</v>
      </c>
      <c r="P579" t="s">
        <v>88</v>
      </c>
      <c r="Q579" t="s">
        <v>15909</v>
      </c>
      <c r="R579" t="s">
        <v>11498</v>
      </c>
      <c r="S579" t="s">
        <v>156</v>
      </c>
      <c r="T579" t="s">
        <v>15908</v>
      </c>
      <c r="U579">
        <v>545</v>
      </c>
      <c r="V579">
        <v>4.5</v>
      </c>
    </row>
    <row r="580" spans="1:22" x14ac:dyDescent="0.35">
      <c r="A580" t="s">
        <v>15907</v>
      </c>
      <c r="B580" t="s">
        <v>111</v>
      </c>
      <c r="C580" t="s">
        <v>82</v>
      </c>
      <c r="D580" t="b">
        <v>1</v>
      </c>
      <c r="E580" t="b">
        <v>1</v>
      </c>
      <c r="F580" t="s">
        <v>101</v>
      </c>
      <c r="G580" t="b">
        <v>0</v>
      </c>
      <c r="H580" t="s">
        <v>100</v>
      </c>
      <c r="I580" t="b">
        <v>0</v>
      </c>
      <c r="J580" t="s">
        <v>70</v>
      </c>
      <c r="K580" t="b">
        <v>1</v>
      </c>
      <c r="L580">
        <v>2</v>
      </c>
      <c r="M580" t="b">
        <v>1</v>
      </c>
      <c r="N580" t="b">
        <v>1</v>
      </c>
      <c r="O580" t="b">
        <v>1</v>
      </c>
      <c r="P580" t="s">
        <v>69</v>
      </c>
      <c r="Q580" t="s">
        <v>15906</v>
      </c>
      <c r="R580" t="s">
        <v>15905</v>
      </c>
      <c r="S580" t="s">
        <v>6</v>
      </c>
      <c r="T580" t="s">
        <v>15904</v>
      </c>
      <c r="U580">
        <v>545</v>
      </c>
      <c r="V580">
        <v>4.5</v>
      </c>
    </row>
    <row r="581" spans="1:22" x14ac:dyDescent="0.35">
      <c r="A581" t="s">
        <v>15903</v>
      </c>
      <c r="B581" t="s">
        <v>90</v>
      </c>
      <c r="C581" t="s">
        <v>82</v>
      </c>
      <c r="D581" t="b">
        <v>1</v>
      </c>
      <c r="E581" t="b">
        <v>1</v>
      </c>
      <c r="F581" t="s">
        <v>106</v>
      </c>
      <c r="G581" t="b">
        <v>1</v>
      </c>
      <c r="H581" t="s">
        <v>71</v>
      </c>
      <c r="I581" t="b">
        <v>0</v>
      </c>
      <c r="J581" t="s">
        <v>70</v>
      </c>
      <c r="K581" t="b">
        <v>1</v>
      </c>
      <c r="L581">
        <v>2</v>
      </c>
      <c r="M581" t="b">
        <v>0</v>
      </c>
      <c r="N581" t="b">
        <v>0</v>
      </c>
      <c r="O581" t="b">
        <v>1</v>
      </c>
      <c r="P581" t="s">
        <v>69</v>
      </c>
      <c r="Q581" t="s">
        <v>15902</v>
      </c>
      <c r="R581" t="s">
        <v>1201</v>
      </c>
      <c r="S581" t="s">
        <v>1459</v>
      </c>
      <c r="T581" t="s">
        <v>15901</v>
      </c>
      <c r="U581">
        <v>545</v>
      </c>
      <c r="V581">
        <v>4.5</v>
      </c>
    </row>
    <row r="582" spans="1:22" x14ac:dyDescent="0.35">
      <c r="A582" t="s">
        <v>15900</v>
      </c>
      <c r="B582" t="s">
        <v>111</v>
      </c>
      <c r="C582" t="s">
        <v>82</v>
      </c>
      <c r="D582" t="b">
        <v>1</v>
      </c>
      <c r="E582" t="b">
        <v>1</v>
      </c>
      <c r="F582" t="s">
        <v>106</v>
      </c>
      <c r="G582" t="b">
        <v>0</v>
      </c>
      <c r="H582" t="s">
        <v>71</v>
      </c>
      <c r="I582" t="b">
        <v>0</v>
      </c>
      <c r="J582" t="s">
        <v>70</v>
      </c>
      <c r="K582" t="b">
        <v>1</v>
      </c>
      <c r="L582">
        <v>1</v>
      </c>
      <c r="M582" t="b">
        <v>0</v>
      </c>
      <c r="N582" t="b">
        <v>1</v>
      </c>
      <c r="O582" t="b">
        <v>1</v>
      </c>
      <c r="P582" t="s">
        <v>88</v>
      </c>
      <c r="Q582" t="s">
        <v>15899</v>
      </c>
      <c r="R582" t="s">
        <v>15898</v>
      </c>
      <c r="S582" t="s">
        <v>189</v>
      </c>
      <c r="T582" t="s">
        <v>15897</v>
      </c>
      <c r="U582">
        <v>544</v>
      </c>
      <c r="V582">
        <v>4</v>
      </c>
    </row>
    <row r="583" spans="1:22" x14ac:dyDescent="0.35">
      <c r="A583" t="s">
        <v>15896</v>
      </c>
      <c r="B583" t="s">
        <v>74</v>
      </c>
      <c r="C583" t="s">
        <v>82</v>
      </c>
      <c r="D583" t="b">
        <v>1</v>
      </c>
      <c r="E583" t="b">
        <v>1</v>
      </c>
      <c r="F583" t="s">
        <v>474</v>
      </c>
      <c r="G583" t="b">
        <v>1</v>
      </c>
      <c r="H583" t="s">
        <v>71</v>
      </c>
      <c r="I583" t="b">
        <v>1</v>
      </c>
      <c r="J583" t="s">
        <v>70</v>
      </c>
      <c r="K583" t="b">
        <v>1</v>
      </c>
      <c r="L583">
        <v>2</v>
      </c>
      <c r="M583" t="b">
        <v>1</v>
      </c>
      <c r="N583" t="b">
        <v>1</v>
      </c>
      <c r="O583" t="b">
        <v>1</v>
      </c>
      <c r="P583" t="s">
        <v>88</v>
      </c>
      <c r="Q583" t="s">
        <v>15895</v>
      </c>
      <c r="R583" t="s">
        <v>15894</v>
      </c>
      <c r="S583" t="s">
        <v>239</v>
      </c>
      <c r="T583" t="s">
        <v>13797</v>
      </c>
      <c r="U583">
        <v>544</v>
      </c>
      <c r="V583">
        <v>3.5</v>
      </c>
    </row>
    <row r="584" spans="1:22" x14ac:dyDescent="0.35">
      <c r="A584" t="s">
        <v>15893</v>
      </c>
      <c r="B584" t="s">
        <v>74</v>
      </c>
      <c r="C584" t="s">
        <v>82</v>
      </c>
      <c r="D584" t="b">
        <v>1</v>
      </c>
      <c r="E584" t="b">
        <v>1</v>
      </c>
      <c r="F584" t="s">
        <v>106</v>
      </c>
      <c r="G584" t="b">
        <v>1</v>
      </c>
      <c r="H584" t="s">
        <v>71</v>
      </c>
      <c r="I584" t="b">
        <v>1</v>
      </c>
      <c r="J584" t="s">
        <v>70</v>
      </c>
      <c r="K584" t="b">
        <v>1</v>
      </c>
      <c r="L584">
        <v>2</v>
      </c>
      <c r="M584" t="b">
        <v>1</v>
      </c>
      <c r="N584" t="b">
        <v>1</v>
      </c>
      <c r="O584" t="b">
        <v>1</v>
      </c>
      <c r="P584" t="s">
        <v>69</v>
      </c>
      <c r="Q584" t="s">
        <v>15892</v>
      </c>
      <c r="R584" t="s">
        <v>194</v>
      </c>
      <c r="S584" t="s">
        <v>93</v>
      </c>
      <c r="T584" t="s">
        <v>15891</v>
      </c>
      <c r="U584">
        <v>542</v>
      </c>
      <c r="V584">
        <v>3.5</v>
      </c>
    </row>
    <row r="585" spans="1:22" x14ac:dyDescent="0.35">
      <c r="A585" t="s">
        <v>15890</v>
      </c>
      <c r="B585" t="s">
        <v>74</v>
      </c>
      <c r="C585" t="s">
        <v>82</v>
      </c>
      <c r="D585" t="b">
        <v>1</v>
      </c>
      <c r="E585" t="b">
        <v>1</v>
      </c>
      <c r="F585" t="s">
        <v>474</v>
      </c>
      <c r="G585" t="b">
        <v>1</v>
      </c>
      <c r="H585" t="s">
        <v>71</v>
      </c>
      <c r="I585" t="b">
        <v>1</v>
      </c>
      <c r="J585" t="s">
        <v>70</v>
      </c>
      <c r="K585" t="b">
        <v>1</v>
      </c>
      <c r="L585">
        <v>2</v>
      </c>
      <c r="M585" t="b">
        <v>0</v>
      </c>
      <c r="N585" t="b">
        <v>1</v>
      </c>
      <c r="O585" t="b">
        <v>1</v>
      </c>
      <c r="P585" t="s">
        <v>88</v>
      </c>
      <c r="Q585" t="s">
        <v>15889</v>
      </c>
      <c r="R585" t="s">
        <v>15888</v>
      </c>
      <c r="S585" t="s">
        <v>93</v>
      </c>
      <c r="T585" t="s">
        <v>15887</v>
      </c>
      <c r="U585">
        <v>542</v>
      </c>
      <c r="V585">
        <v>3.5</v>
      </c>
    </row>
    <row r="586" spans="1:22" x14ac:dyDescent="0.35">
      <c r="A586" t="s">
        <v>15886</v>
      </c>
      <c r="B586" t="s">
        <v>74</v>
      </c>
      <c r="C586" t="s">
        <v>630</v>
      </c>
      <c r="D586" t="b">
        <v>1</v>
      </c>
      <c r="E586" t="b">
        <v>0</v>
      </c>
      <c r="F586" t="s">
        <v>72</v>
      </c>
      <c r="G586" t="b">
        <v>0</v>
      </c>
      <c r="H586" t="s">
        <v>100</v>
      </c>
      <c r="I586" t="b">
        <v>1</v>
      </c>
      <c r="J586" t="s">
        <v>235</v>
      </c>
      <c r="K586" t="b">
        <v>1</v>
      </c>
      <c r="L586">
        <v>3</v>
      </c>
      <c r="M586" t="b">
        <v>1</v>
      </c>
      <c r="N586" t="b">
        <v>1</v>
      </c>
      <c r="O586" t="b">
        <v>0</v>
      </c>
      <c r="P586" t="s">
        <v>69</v>
      </c>
      <c r="Q586" t="s">
        <v>15885</v>
      </c>
      <c r="R586" t="s">
        <v>15884</v>
      </c>
      <c r="S586" t="s">
        <v>93</v>
      </c>
      <c r="T586" t="s">
        <v>15883</v>
      </c>
      <c r="U586">
        <v>541</v>
      </c>
      <c r="V586">
        <v>4.5</v>
      </c>
    </row>
    <row r="587" spans="1:22" x14ac:dyDescent="0.35">
      <c r="A587" t="s">
        <v>15882</v>
      </c>
      <c r="B587" t="s">
        <v>74</v>
      </c>
      <c r="C587" t="s">
        <v>82</v>
      </c>
      <c r="D587" t="b">
        <v>1</v>
      </c>
      <c r="E587" t="b">
        <v>1</v>
      </c>
      <c r="F587" t="s">
        <v>106</v>
      </c>
      <c r="G587" t="b">
        <v>0</v>
      </c>
      <c r="H587" t="s">
        <v>71</v>
      </c>
      <c r="I587" t="b">
        <v>1</v>
      </c>
      <c r="J587" t="s">
        <v>70</v>
      </c>
      <c r="K587" t="b">
        <v>1</v>
      </c>
      <c r="L587">
        <v>2</v>
      </c>
      <c r="M587" t="b">
        <v>1</v>
      </c>
      <c r="N587" t="b">
        <v>1</v>
      </c>
      <c r="O587" t="b">
        <v>1</v>
      </c>
      <c r="P587" t="s">
        <v>88</v>
      </c>
      <c r="Q587" t="s">
        <v>15881</v>
      </c>
      <c r="R587" t="s">
        <v>15880</v>
      </c>
      <c r="S587" t="s">
        <v>85</v>
      </c>
      <c r="T587" t="s">
        <v>15879</v>
      </c>
      <c r="U587">
        <v>541</v>
      </c>
      <c r="V587">
        <v>4</v>
      </c>
    </row>
    <row r="588" spans="1:22" x14ac:dyDescent="0.35">
      <c r="A588" t="s">
        <v>15878</v>
      </c>
      <c r="B588" t="s">
        <v>90</v>
      </c>
      <c r="C588" t="s">
        <v>82</v>
      </c>
      <c r="D588" t="b">
        <v>1</v>
      </c>
      <c r="E588" t="b">
        <v>1</v>
      </c>
      <c r="F588" t="s">
        <v>720</v>
      </c>
      <c r="G588" t="b">
        <v>1</v>
      </c>
      <c r="H588" t="s">
        <v>71</v>
      </c>
      <c r="I588" t="b">
        <v>0</v>
      </c>
      <c r="J588" t="s">
        <v>70</v>
      </c>
      <c r="K588" t="b">
        <v>1</v>
      </c>
      <c r="L588">
        <v>1</v>
      </c>
      <c r="M588" t="b">
        <v>0</v>
      </c>
      <c r="N588" t="b">
        <v>1</v>
      </c>
      <c r="O588" t="b">
        <v>1</v>
      </c>
      <c r="P588" t="s">
        <v>88</v>
      </c>
      <c r="Q588" t="s">
        <v>15877</v>
      </c>
      <c r="R588" t="s">
        <v>15876</v>
      </c>
      <c r="S588" t="s">
        <v>6</v>
      </c>
      <c r="T588" t="s">
        <v>15875</v>
      </c>
      <c r="U588">
        <v>541</v>
      </c>
      <c r="V588">
        <v>4</v>
      </c>
    </row>
    <row r="589" spans="1:22" x14ac:dyDescent="0.35">
      <c r="A589" t="s">
        <v>15874</v>
      </c>
      <c r="B589" t="s">
        <v>74</v>
      </c>
      <c r="C589" t="s">
        <v>236</v>
      </c>
      <c r="D589" t="b">
        <v>1</v>
      </c>
      <c r="E589" t="b">
        <v>0</v>
      </c>
      <c r="F589" t="s">
        <v>72</v>
      </c>
      <c r="G589" t="b">
        <v>1</v>
      </c>
      <c r="H589" t="s">
        <v>71</v>
      </c>
      <c r="I589" t="b">
        <v>0</v>
      </c>
      <c r="J589" t="s">
        <v>70</v>
      </c>
      <c r="K589" t="b">
        <v>0</v>
      </c>
      <c r="L589">
        <v>2</v>
      </c>
      <c r="M589" t="b">
        <v>0</v>
      </c>
      <c r="N589" t="b">
        <v>1</v>
      </c>
      <c r="O589" t="b">
        <v>1</v>
      </c>
      <c r="P589" t="s">
        <v>88</v>
      </c>
      <c r="Q589" t="s">
        <v>15873</v>
      </c>
      <c r="R589" t="s">
        <v>15872</v>
      </c>
      <c r="S589" t="s">
        <v>93</v>
      </c>
      <c r="T589" t="s">
        <v>15871</v>
      </c>
      <c r="U589">
        <v>540</v>
      </c>
      <c r="V589">
        <v>4</v>
      </c>
    </row>
    <row r="590" spans="1:22" x14ac:dyDescent="0.35">
      <c r="A590" t="s">
        <v>15870</v>
      </c>
      <c r="B590" t="s">
        <v>74</v>
      </c>
      <c r="C590" t="s">
        <v>73</v>
      </c>
      <c r="D590" t="b">
        <v>1</v>
      </c>
      <c r="E590" t="b">
        <v>1</v>
      </c>
      <c r="F590" t="s">
        <v>720</v>
      </c>
      <c r="G590" t="b">
        <v>1</v>
      </c>
      <c r="H590" t="s">
        <v>71</v>
      </c>
      <c r="I590" t="b">
        <v>1</v>
      </c>
      <c r="J590" t="s">
        <v>70</v>
      </c>
      <c r="K590" t="b">
        <v>1</v>
      </c>
      <c r="L590">
        <v>2</v>
      </c>
      <c r="M590" t="b">
        <v>1</v>
      </c>
      <c r="N590" t="b">
        <v>1</v>
      </c>
      <c r="O590" t="b">
        <v>1</v>
      </c>
      <c r="P590" t="s">
        <v>69</v>
      </c>
      <c r="Q590" t="s">
        <v>15869</v>
      </c>
      <c r="R590" t="s">
        <v>15868</v>
      </c>
      <c r="S590" t="s">
        <v>85</v>
      </c>
      <c r="T590" t="s">
        <v>15867</v>
      </c>
      <c r="U590">
        <v>539</v>
      </c>
      <c r="V590">
        <v>4</v>
      </c>
    </row>
    <row r="591" spans="1:22" x14ac:dyDescent="0.35">
      <c r="A591" t="s">
        <v>15866</v>
      </c>
      <c r="B591" t="s">
        <v>111</v>
      </c>
      <c r="C591" t="s">
        <v>82</v>
      </c>
      <c r="D591" t="b">
        <v>1</v>
      </c>
      <c r="E591" t="b">
        <v>1</v>
      </c>
      <c r="F591" t="s">
        <v>106</v>
      </c>
      <c r="G591" t="b">
        <v>1</v>
      </c>
      <c r="H591" t="s">
        <v>71</v>
      </c>
      <c r="I591" t="b">
        <v>1</v>
      </c>
      <c r="J591" t="s">
        <v>70</v>
      </c>
      <c r="K591" t="b">
        <v>1</v>
      </c>
      <c r="L591">
        <v>1</v>
      </c>
      <c r="M591" t="b">
        <v>0</v>
      </c>
      <c r="N591" t="b">
        <v>0</v>
      </c>
      <c r="O591" t="b">
        <v>1</v>
      </c>
      <c r="P591" t="s">
        <v>88</v>
      </c>
      <c r="Q591" t="s">
        <v>15865</v>
      </c>
      <c r="R591" t="s">
        <v>15864</v>
      </c>
      <c r="S591" t="s">
        <v>239</v>
      </c>
      <c r="T591" t="s">
        <v>15863</v>
      </c>
      <c r="U591">
        <v>539</v>
      </c>
      <c r="V591">
        <v>3.5</v>
      </c>
    </row>
    <row r="592" spans="1:22" x14ac:dyDescent="0.35">
      <c r="A592" t="s">
        <v>15862</v>
      </c>
      <c r="B592" t="s">
        <v>74</v>
      </c>
      <c r="C592" t="s">
        <v>259</v>
      </c>
      <c r="D592" t="b">
        <v>1</v>
      </c>
      <c r="E592" t="b">
        <v>0</v>
      </c>
      <c r="F592" t="s">
        <v>72</v>
      </c>
      <c r="G592" t="b">
        <v>1</v>
      </c>
      <c r="H592" t="s">
        <v>71</v>
      </c>
      <c r="I592" t="b">
        <v>1</v>
      </c>
      <c r="J592" t="s">
        <v>235</v>
      </c>
      <c r="K592" t="b">
        <v>1</v>
      </c>
      <c r="L592">
        <v>3</v>
      </c>
      <c r="M592" t="b">
        <v>1</v>
      </c>
      <c r="N592" t="b">
        <v>1</v>
      </c>
      <c r="O592" t="b">
        <v>1</v>
      </c>
      <c r="P592" t="s">
        <v>69</v>
      </c>
      <c r="Q592" t="s">
        <v>15861</v>
      </c>
      <c r="R592" t="s">
        <v>489</v>
      </c>
      <c r="S592" t="s">
        <v>66</v>
      </c>
      <c r="T592" t="s">
        <v>15860</v>
      </c>
      <c r="U592">
        <v>539</v>
      </c>
      <c r="V592">
        <v>4</v>
      </c>
    </row>
    <row r="593" spans="1:22" x14ac:dyDescent="0.35">
      <c r="A593" t="s">
        <v>15859</v>
      </c>
      <c r="B593" t="s">
        <v>74</v>
      </c>
      <c r="C593" t="s">
        <v>82</v>
      </c>
      <c r="D593" t="b">
        <v>1</v>
      </c>
      <c r="E593" t="b">
        <v>1</v>
      </c>
      <c r="F593" t="s">
        <v>106</v>
      </c>
      <c r="G593" t="b">
        <v>1</v>
      </c>
      <c r="H593" t="s">
        <v>71</v>
      </c>
      <c r="I593" t="b">
        <v>0</v>
      </c>
      <c r="J593" t="s">
        <v>70</v>
      </c>
      <c r="K593" t="b">
        <v>1</v>
      </c>
      <c r="L593">
        <v>2</v>
      </c>
      <c r="M593" t="b">
        <v>1</v>
      </c>
      <c r="N593" t="b">
        <v>1</v>
      </c>
      <c r="O593" t="b">
        <v>1</v>
      </c>
      <c r="P593" t="s">
        <v>88</v>
      </c>
      <c r="Q593" t="e">
        <f>-Ylpy3VyRWwubf9dysuwjQ</f>
        <v>#NAME?</v>
      </c>
      <c r="R593" t="s">
        <v>15858</v>
      </c>
      <c r="S593" t="s">
        <v>6</v>
      </c>
      <c r="T593" t="s">
        <v>3294</v>
      </c>
      <c r="U593">
        <v>539</v>
      </c>
      <c r="V593">
        <v>4</v>
      </c>
    </row>
    <row r="594" spans="1:22" x14ac:dyDescent="0.35">
      <c r="A594" t="s">
        <v>15857</v>
      </c>
      <c r="B594" t="s">
        <v>74</v>
      </c>
      <c r="C594" t="s">
        <v>82</v>
      </c>
      <c r="D594" t="b">
        <v>1</v>
      </c>
      <c r="E594" t="b">
        <v>1</v>
      </c>
      <c r="F594" t="s">
        <v>81</v>
      </c>
      <c r="G594" t="b">
        <v>1</v>
      </c>
      <c r="H594" t="s">
        <v>71</v>
      </c>
      <c r="I594" t="b">
        <v>0</v>
      </c>
      <c r="J594" t="s">
        <v>70</v>
      </c>
      <c r="K594" t="b">
        <v>1</v>
      </c>
      <c r="L594">
        <v>2</v>
      </c>
      <c r="M594" t="b">
        <v>1</v>
      </c>
      <c r="N594" t="b">
        <v>1</v>
      </c>
      <c r="O594" t="b">
        <v>1</v>
      </c>
      <c r="P594" t="s">
        <v>69</v>
      </c>
      <c r="Q594" t="s">
        <v>15856</v>
      </c>
      <c r="R594" t="s">
        <v>15855</v>
      </c>
      <c r="S594" t="s">
        <v>6</v>
      </c>
      <c r="T594" t="s">
        <v>15854</v>
      </c>
      <c r="U594">
        <v>539</v>
      </c>
      <c r="V594">
        <v>4</v>
      </c>
    </row>
    <row r="595" spans="1:22" x14ac:dyDescent="0.35">
      <c r="A595" t="s">
        <v>15853</v>
      </c>
      <c r="B595" t="s">
        <v>90</v>
      </c>
      <c r="C595" t="s">
        <v>82</v>
      </c>
      <c r="D595" t="b">
        <v>1</v>
      </c>
      <c r="E595" t="b">
        <v>1</v>
      </c>
      <c r="F595" t="s">
        <v>106</v>
      </c>
      <c r="G595" t="b">
        <v>1</v>
      </c>
      <c r="H595" t="s">
        <v>71</v>
      </c>
      <c r="I595" t="b">
        <v>1</v>
      </c>
      <c r="J595" t="s">
        <v>70</v>
      </c>
      <c r="K595" t="b">
        <v>1</v>
      </c>
      <c r="L595">
        <v>1</v>
      </c>
      <c r="M595" t="b">
        <v>0</v>
      </c>
      <c r="N595" t="b">
        <v>0</v>
      </c>
      <c r="O595" t="b">
        <v>1</v>
      </c>
      <c r="P595" t="s">
        <v>88</v>
      </c>
      <c r="Q595" t="s">
        <v>15852</v>
      </c>
      <c r="R595" t="s">
        <v>15851</v>
      </c>
      <c r="S595" t="s">
        <v>6</v>
      </c>
      <c r="T595" t="s">
        <v>15850</v>
      </c>
      <c r="U595">
        <v>538</v>
      </c>
      <c r="V595">
        <v>4.5</v>
      </c>
    </row>
    <row r="596" spans="1:22" x14ac:dyDescent="0.35">
      <c r="A596" t="s">
        <v>15849</v>
      </c>
      <c r="B596" t="s">
        <v>74</v>
      </c>
      <c r="C596" t="s">
        <v>82</v>
      </c>
      <c r="D596" t="b">
        <v>1</v>
      </c>
      <c r="E596" t="b">
        <v>1</v>
      </c>
      <c r="F596" t="s">
        <v>117</v>
      </c>
      <c r="G596" t="b">
        <v>1</v>
      </c>
      <c r="H596" t="s">
        <v>71</v>
      </c>
      <c r="I596" t="b">
        <v>0</v>
      </c>
      <c r="J596" t="s">
        <v>70</v>
      </c>
      <c r="K596" t="b">
        <v>1</v>
      </c>
      <c r="L596">
        <v>2</v>
      </c>
      <c r="M596" t="b">
        <v>0</v>
      </c>
      <c r="N596" t="b">
        <v>1</v>
      </c>
      <c r="O596" t="b">
        <v>1</v>
      </c>
      <c r="P596" t="s">
        <v>69</v>
      </c>
      <c r="Q596" t="s">
        <v>15848</v>
      </c>
      <c r="R596" t="s">
        <v>15847</v>
      </c>
      <c r="S596" t="s">
        <v>6</v>
      </c>
      <c r="T596" t="s">
        <v>13226</v>
      </c>
      <c r="U596">
        <v>537</v>
      </c>
      <c r="V596">
        <v>4</v>
      </c>
    </row>
    <row r="597" spans="1:22" x14ac:dyDescent="0.35">
      <c r="A597" t="s">
        <v>15846</v>
      </c>
      <c r="B597" t="s">
        <v>74</v>
      </c>
      <c r="C597" t="s">
        <v>2050</v>
      </c>
      <c r="D597" t="b">
        <v>1</v>
      </c>
      <c r="E597" t="b">
        <v>0</v>
      </c>
      <c r="F597" t="s">
        <v>771</v>
      </c>
      <c r="G597" t="b">
        <v>1</v>
      </c>
      <c r="H597" t="s">
        <v>80</v>
      </c>
      <c r="I597" t="b">
        <v>0</v>
      </c>
      <c r="J597" t="s">
        <v>70</v>
      </c>
      <c r="K597" t="b">
        <v>1</v>
      </c>
      <c r="L597">
        <v>2</v>
      </c>
      <c r="M597" t="b">
        <v>1</v>
      </c>
      <c r="N597" t="b">
        <v>1</v>
      </c>
      <c r="O597" t="b">
        <v>1</v>
      </c>
      <c r="P597" t="s">
        <v>88</v>
      </c>
      <c r="Q597" t="s">
        <v>15845</v>
      </c>
      <c r="R597" t="s">
        <v>15844</v>
      </c>
      <c r="S597" t="s">
        <v>6</v>
      </c>
      <c r="T597" t="s">
        <v>3689</v>
      </c>
      <c r="U597">
        <v>537</v>
      </c>
      <c r="V597">
        <v>3</v>
      </c>
    </row>
    <row r="598" spans="1:22" x14ac:dyDescent="0.35">
      <c r="A598" t="s">
        <v>15843</v>
      </c>
      <c r="B598" t="s">
        <v>74</v>
      </c>
      <c r="C598" t="s">
        <v>360</v>
      </c>
      <c r="D598" t="b">
        <v>1</v>
      </c>
      <c r="E598" t="b">
        <v>0</v>
      </c>
      <c r="F598" t="s">
        <v>106</v>
      </c>
      <c r="G598" t="b">
        <v>1</v>
      </c>
      <c r="H598" t="s">
        <v>71</v>
      </c>
      <c r="I598" t="b">
        <v>1</v>
      </c>
      <c r="J598" t="s">
        <v>70</v>
      </c>
      <c r="K598" t="b">
        <v>1</v>
      </c>
      <c r="L598">
        <v>2</v>
      </c>
      <c r="M598" t="b">
        <v>0</v>
      </c>
      <c r="N598" t="b">
        <v>1</v>
      </c>
      <c r="O598" t="b">
        <v>1</v>
      </c>
      <c r="P598" t="s">
        <v>88</v>
      </c>
      <c r="Q598" t="s">
        <v>15842</v>
      </c>
      <c r="R598" t="s">
        <v>15841</v>
      </c>
      <c r="S598" t="s">
        <v>85</v>
      </c>
      <c r="T598" t="s">
        <v>15840</v>
      </c>
      <c r="U598">
        <v>535</v>
      </c>
      <c r="V598">
        <v>4</v>
      </c>
    </row>
    <row r="599" spans="1:22" x14ac:dyDescent="0.35">
      <c r="A599" t="s">
        <v>15839</v>
      </c>
      <c r="B599" t="s">
        <v>111</v>
      </c>
      <c r="C599" t="s">
        <v>82</v>
      </c>
      <c r="D599" t="b">
        <v>1</v>
      </c>
      <c r="E599" t="b">
        <v>1</v>
      </c>
      <c r="F599" t="s">
        <v>72</v>
      </c>
      <c r="G599" t="b">
        <v>0</v>
      </c>
      <c r="H599" t="s">
        <v>71</v>
      </c>
      <c r="I599" t="b">
        <v>0</v>
      </c>
      <c r="J599" t="s">
        <v>70</v>
      </c>
      <c r="K599" t="b">
        <v>1</v>
      </c>
      <c r="L599">
        <v>2</v>
      </c>
      <c r="M599" t="b">
        <v>1</v>
      </c>
      <c r="N599" t="b">
        <v>1</v>
      </c>
      <c r="O599" t="b">
        <v>1</v>
      </c>
      <c r="P599" t="s">
        <v>88</v>
      </c>
      <c r="Q599" t="s">
        <v>15838</v>
      </c>
      <c r="R599" t="s">
        <v>613</v>
      </c>
      <c r="S599" t="s">
        <v>93</v>
      </c>
      <c r="T599" t="s">
        <v>15837</v>
      </c>
      <c r="U599">
        <v>533</v>
      </c>
      <c r="V599">
        <v>4.5</v>
      </c>
    </row>
    <row r="600" spans="1:22" x14ac:dyDescent="0.35">
      <c r="A600" t="s">
        <v>15836</v>
      </c>
      <c r="B600" t="s">
        <v>74</v>
      </c>
      <c r="C600" t="s">
        <v>82</v>
      </c>
      <c r="D600" t="b">
        <v>1</v>
      </c>
      <c r="E600" t="b">
        <v>1</v>
      </c>
      <c r="F600" t="s">
        <v>474</v>
      </c>
      <c r="G600" t="b">
        <v>1</v>
      </c>
      <c r="H600" t="s">
        <v>71</v>
      </c>
      <c r="I600" t="b">
        <v>1</v>
      </c>
      <c r="J600" t="s">
        <v>70</v>
      </c>
      <c r="K600" t="b">
        <v>1</v>
      </c>
      <c r="L600">
        <v>2</v>
      </c>
      <c r="M600" t="b">
        <v>0</v>
      </c>
      <c r="N600" t="b">
        <v>1</v>
      </c>
      <c r="O600" t="b">
        <v>1</v>
      </c>
      <c r="P600" t="s">
        <v>69</v>
      </c>
      <c r="Q600" t="s">
        <v>15835</v>
      </c>
      <c r="R600" t="s">
        <v>15834</v>
      </c>
      <c r="S600" t="s">
        <v>189</v>
      </c>
      <c r="T600" t="s">
        <v>13226</v>
      </c>
      <c r="U600">
        <v>533</v>
      </c>
      <c r="V600">
        <v>4.5</v>
      </c>
    </row>
    <row r="601" spans="1:22" x14ac:dyDescent="0.35">
      <c r="A601" t="s">
        <v>15833</v>
      </c>
      <c r="B601" t="s">
        <v>90</v>
      </c>
      <c r="C601" t="s">
        <v>82</v>
      </c>
      <c r="D601" t="b">
        <v>1</v>
      </c>
      <c r="E601" t="b">
        <v>1</v>
      </c>
      <c r="F601" t="s">
        <v>766</v>
      </c>
      <c r="G601" t="b">
        <v>0</v>
      </c>
      <c r="H601" t="s">
        <v>71</v>
      </c>
      <c r="I601" t="b">
        <v>1</v>
      </c>
      <c r="J601" t="s">
        <v>70</v>
      </c>
      <c r="K601" t="b">
        <v>1</v>
      </c>
      <c r="L601">
        <v>1</v>
      </c>
      <c r="M601" t="b">
        <v>0</v>
      </c>
      <c r="N601" t="b">
        <v>0</v>
      </c>
      <c r="O601" t="b">
        <v>1</v>
      </c>
      <c r="P601" t="s">
        <v>88</v>
      </c>
      <c r="Q601" t="s">
        <v>15832</v>
      </c>
      <c r="R601" t="s">
        <v>15831</v>
      </c>
      <c r="S601" t="s">
        <v>6</v>
      </c>
      <c r="T601" t="s">
        <v>15830</v>
      </c>
      <c r="U601">
        <v>532</v>
      </c>
      <c r="V601">
        <v>4.5</v>
      </c>
    </row>
    <row r="602" spans="1:22" x14ac:dyDescent="0.35">
      <c r="A602" t="s">
        <v>12839</v>
      </c>
      <c r="B602" t="s">
        <v>74</v>
      </c>
      <c r="C602" t="s">
        <v>236</v>
      </c>
      <c r="D602" t="b">
        <v>1</v>
      </c>
      <c r="E602" t="b">
        <v>0</v>
      </c>
      <c r="F602" t="s">
        <v>106</v>
      </c>
      <c r="G602" t="b">
        <v>1</v>
      </c>
      <c r="H602" t="s">
        <v>71</v>
      </c>
      <c r="I602" t="b">
        <v>1</v>
      </c>
      <c r="J602" t="s">
        <v>70</v>
      </c>
      <c r="K602" t="b">
        <v>1</v>
      </c>
      <c r="L602">
        <v>2</v>
      </c>
      <c r="M602" t="b">
        <v>1</v>
      </c>
      <c r="N602" t="b">
        <v>1</v>
      </c>
      <c r="O602" t="b">
        <v>0</v>
      </c>
      <c r="P602" t="s">
        <v>69</v>
      </c>
      <c r="Q602" t="s">
        <v>15829</v>
      </c>
      <c r="R602" t="s">
        <v>15828</v>
      </c>
      <c r="S602" t="s">
        <v>85</v>
      </c>
      <c r="T602" t="s">
        <v>15827</v>
      </c>
      <c r="U602">
        <v>532</v>
      </c>
      <c r="V602">
        <v>4</v>
      </c>
    </row>
    <row r="603" spans="1:22" x14ac:dyDescent="0.35">
      <c r="A603" t="s">
        <v>15826</v>
      </c>
      <c r="B603" t="s">
        <v>74</v>
      </c>
      <c r="C603" t="s">
        <v>426</v>
      </c>
      <c r="D603" t="b">
        <v>1</v>
      </c>
      <c r="E603" t="b">
        <v>0</v>
      </c>
      <c r="F603" t="s">
        <v>1198</v>
      </c>
      <c r="G603" t="b">
        <v>1</v>
      </c>
      <c r="H603" t="s">
        <v>71</v>
      </c>
      <c r="I603" t="b">
        <v>1</v>
      </c>
      <c r="J603" t="s">
        <v>70</v>
      </c>
      <c r="K603" t="b">
        <v>1</v>
      </c>
      <c r="L603">
        <v>2</v>
      </c>
      <c r="M603" t="b">
        <v>0</v>
      </c>
      <c r="N603" t="b">
        <v>1</v>
      </c>
      <c r="O603" t="b">
        <v>0</v>
      </c>
      <c r="P603" t="s">
        <v>69</v>
      </c>
      <c r="Q603" t="s">
        <v>15825</v>
      </c>
      <c r="R603" t="s">
        <v>15824</v>
      </c>
      <c r="S603" t="s">
        <v>6</v>
      </c>
      <c r="T603" t="s">
        <v>15823</v>
      </c>
      <c r="U603">
        <v>532</v>
      </c>
      <c r="V603">
        <v>4</v>
      </c>
    </row>
    <row r="604" spans="1:22" x14ac:dyDescent="0.35">
      <c r="A604" t="s">
        <v>15822</v>
      </c>
      <c r="B604" t="s">
        <v>111</v>
      </c>
      <c r="C604" t="s">
        <v>82</v>
      </c>
      <c r="D604" t="b">
        <v>1</v>
      </c>
      <c r="E604" t="b">
        <v>1</v>
      </c>
      <c r="F604" t="s">
        <v>106</v>
      </c>
      <c r="G604" t="b">
        <v>0</v>
      </c>
      <c r="H604" t="s">
        <v>71</v>
      </c>
      <c r="I604" t="b">
        <v>0</v>
      </c>
      <c r="J604" t="s">
        <v>70</v>
      </c>
      <c r="K604" t="b">
        <v>1</v>
      </c>
      <c r="L604">
        <v>2</v>
      </c>
      <c r="M604" t="b">
        <v>1</v>
      </c>
      <c r="N604" t="b">
        <v>1</v>
      </c>
      <c r="O604" t="b">
        <v>1</v>
      </c>
      <c r="P604" t="s">
        <v>88</v>
      </c>
      <c r="Q604" t="s">
        <v>15821</v>
      </c>
      <c r="R604" t="s">
        <v>15820</v>
      </c>
      <c r="S604" t="s">
        <v>131</v>
      </c>
      <c r="T604" t="s">
        <v>15819</v>
      </c>
      <c r="U604">
        <v>531</v>
      </c>
      <c r="V604">
        <v>4</v>
      </c>
    </row>
    <row r="605" spans="1:22" x14ac:dyDescent="0.35">
      <c r="A605" t="s">
        <v>15818</v>
      </c>
      <c r="B605" t="s">
        <v>74</v>
      </c>
      <c r="C605" t="s">
        <v>82</v>
      </c>
      <c r="D605" t="b">
        <v>1</v>
      </c>
      <c r="E605" t="b">
        <v>1</v>
      </c>
      <c r="F605" t="s">
        <v>89</v>
      </c>
      <c r="G605" t="b">
        <v>0</v>
      </c>
      <c r="H605" t="s">
        <v>100</v>
      </c>
      <c r="I605" t="b">
        <v>0</v>
      </c>
      <c r="J605" t="s">
        <v>70</v>
      </c>
      <c r="K605" t="b">
        <v>1</v>
      </c>
      <c r="L605">
        <v>2</v>
      </c>
      <c r="M605" t="b">
        <v>1</v>
      </c>
      <c r="N605" t="b">
        <v>1</v>
      </c>
      <c r="O605" t="b">
        <v>1</v>
      </c>
      <c r="P605" t="s">
        <v>88</v>
      </c>
      <c r="Q605" t="s">
        <v>15817</v>
      </c>
      <c r="R605" t="s">
        <v>15816</v>
      </c>
      <c r="S605" t="s">
        <v>6</v>
      </c>
      <c r="T605" t="s">
        <v>15815</v>
      </c>
      <c r="U605">
        <v>529</v>
      </c>
      <c r="V605">
        <v>4</v>
      </c>
    </row>
    <row r="606" spans="1:22" x14ac:dyDescent="0.35">
      <c r="A606" t="s">
        <v>15814</v>
      </c>
      <c r="B606" t="s">
        <v>74</v>
      </c>
      <c r="C606" t="s">
        <v>82</v>
      </c>
      <c r="D606" t="b">
        <v>1</v>
      </c>
      <c r="E606" t="b">
        <v>1</v>
      </c>
      <c r="F606" t="s">
        <v>72</v>
      </c>
      <c r="G606" t="b">
        <v>1</v>
      </c>
      <c r="H606" t="s">
        <v>554</v>
      </c>
      <c r="I606" t="b">
        <v>1</v>
      </c>
      <c r="J606" t="s">
        <v>70</v>
      </c>
      <c r="K606" t="b">
        <v>1</v>
      </c>
      <c r="L606">
        <v>2</v>
      </c>
      <c r="M606" t="b">
        <v>1</v>
      </c>
      <c r="N606" t="b">
        <v>1</v>
      </c>
      <c r="O606" t="b">
        <v>0</v>
      </c>
      <c r="P606" t="s">
        <v>88</v>
      </c>
      <c r="Q606" t="s">
        <v>15813</v>
      </c>
      <c r="R606" t="s">
        <v>15812</v>
      </c>
      <c r="S606" t="s">
        <v>66</v>
      </c>
      <c r="T606" t="s">
        <v>15811</v>
      </c>
      <c r="U606">
        <v>529</v>
      </c>
      <c r="V606">
        <v>4</v>
      </c>
    </row>
    <row r="607" spans="1:22" x14ac:dyDescent="0.35">
      <c r="A607" t="s">
        <v>15810</v>
      </c>
      <c r="B607" t="s">
        <v>74</v>
      </c>
      <c r="C607" t="s">
        <v>73</v>
      </c>
      <c r="D607" t="b">
        <v>1</v>
      </c>
      <c r="E607" t="b">
        <v>1</v>
      </c>
      <c r="F607" t="s">
        <v>72</v>
      </c>
      <c r="G607" t="b">
        <v>1</v>
      </c>
      <c r="H607" t="s">
        <v>71</v>
      </c>
      <c r="I607" t="b">
        <v>1</v>
      </c>
      <c r="J607" t="s">
        <v>70</v>
      </c>
      <c r="K607" t="b">
        <v>1</v>
      </c>
      <c r="L607">
        <v>2</v>
      </c>
      <c r="M607" t="b">
        <v>1</v>
      </c>
      <c r="N607" t="b">
        <v>1</v>
      </c>
      <c r="O607" t="b">
        <v>1</v>
      </c>
      <c r="P607" t="s">
        <v>88</v>
      </c>
      <c r="Q607" t="s">
        <v>15809</v>
      </c>
      <c r="R607" t="s">
        <v>194</v>
      </c>
      <c r="S607" t="s">
        <v>6</v>
      </c>
      <c r="T607" t="s">
        <v>15808</v>
      </c>
      <c r="U607">
        <v>528</v>
      </c>
      <c r="V607">
        <v>3.5</v>
      </c>
    </row>
    <row r="608" spans="1:22" x14ac:dyDescent="0.35">
      <c r="A608" t="s">
        <v>15807</v>
      </c>
      <c r="B608" t="s">
        <v>74</v>
      </c>
      <c r="C608" t="s">
        <v>82</v>
      </c>
      <c r="D608" t="b">
        <v>1</v>
      </c>
      <c r="E608" t="b">
        <v>1</v>
      </c>
      <c r="F608" t="s">
        <v>5553</v>
      </c>
      <c r="G608" t="b">
        <v>0</v>
      </c>
      <c r="H608" t="s">
        <v>71</v>
      </c>
      <c r="I608" t="b">
        <v>0</v>
      </c>
      <c r="J608" t="s">
        <v>70</v>
      </c>
      <c r="K608" t="b">
        <v>1</v>
      </c>
      <c r="L608">
        <v>1</v>
      </c>
      <c r="M608" t="b">
        <v>0</v>
      </c>
      <c r="N608" t="b">
        <v>1</v>
      </c>
      <c r="O608" t="b">
        <v>1</v>
      </c>
      <c r="P608" t="s">
        <v>69</v>
      </c>
      <c r="Q608" t="s">
        <v>15806</v>
      </c>
      <c r="R608" t="s">
        <v>584</v>
      </c>
      <c r="S608" t="s">
        <v>6</v>
      </c>
      <c r="T608" t="s">
        <v>15805</v>
      </c>
      <c r="U608">
        <v>528</v>
      </c>
      <c r="V608">
        <v>4</v>
      </c>
    </row>
    <row r="609" spans="1:22" x14ac:dyDescent="0.35">
      <c r="A609" t="s">
        <v>15804</v>
      </c>
      <c r="B609" t="s">
        <v>74</v>
      </c>
      <c r="C609" t="s">
        <v>82</v>
      </c>
      <c r="D609" t="b">
        <v>1</v>
      </c>
      <c r="E609" t="b">
        <v>1</v>
      </c>
      <c r="F609" t="s">
        <v>106</v>
      </c>
      <c r="G609" t="b">
        <v>1</v>
      </c>
      <c r="H609" t="s">
        <v>71</v>
      </c>
      <c r="I609" t="b">
        <v>1</v>
      </c>
      <c r="J609" t="s">
        <v>70</v>
      </c>
      <c r="K609" t="b">
        <v>1</v>
      </c>
      <c r="L609">
        <v>2</v>
      </c>
      <c r="M609" t="b">
        <v>1</v>
      </c>
      <c r="N609" t="b">
        <v>1</v>
      </c>
      <c r="O609" t="b">
        <v>1</v>
      </c>
      <c r="P609" t="s">
        <v>69</v>
      </c>
      <c r="Q609" t="s">
        <v>15803</v>
      </c>
      <c r="R609" t="s">
        <v>15802</v>
      </c>
      <c r="S609" t="s">
        <v>93</v>
      </c>
      <c r="T609" t="s">
        <v>15801</v>
      </c>
      <c r="U609">
        <v>528</v>
      </c>
      <c r="V609">
        <v>4</v>
      </c>
    </row>
    <row r="610" spans="1:22" x14ac:dyDescent="0.35">
      <c r="A610" t="s">
        <v>15800</v>
      </c>
      <c r="B610" t="s">
        <v>111</v>
      </c>
      <c r="C610" t="s">
        <v>82</v>
      </c>
      <c r="D610" t="b">
        <v>1</v>
      </c>
      <c r="E610" t="b">
        <v>1</v>
      </c>
      <c r="F610" t="s">
        <v>106</v>
      </c>
      <c r="G610" t="b">
        <v>1</v>
      </c>
      <c r="H610" t="s">
        <v>71</v>
      </c>
      <c r="I610" t="b">
        <v>0</v>
      </c>
      <c r="J610" t="s">
        <v>70</v>
      </c>
      <c r="K610" t="b">
        <v>1</v>
      </c>
      <c r="L610">
        <v>2</v>
      </c>
      <c r="M610" t="b">
        <v>0</v>
      </c>
      <c r="N610" t="b">
        <v>1</v>
      </c>
      <c r="O610" t="b">
        <v>1</v>
      </c>
      <c r="P610" t="s">
        <v>69</v>
      </c>
      <c r="Q610" t="s">
        <v>15799</v>
      </c>
      <c r="R610" t="s">
        <v>15798</v>
      </c>
      <c r="S610" t="s">
        <v>6</v>
      </c>
      <c r="T610" t="s">
        <v>15797</v>
      </c>
      <c r="U610">
        <v>528</v>
      </c>
      <c r="V610">
        <v>4</v>
      </c>
    </row>
    <row r="611" spans="1:22" x14ac:dyDescent="0.35">
      <c r="A611" t="s">
        <v>15796</v>
      </c>
      <c r="B611" t="s">
        <v>90</v>
      </c>
      <c r="C611" t="s">
        <v>82</v>
      </c>
      <c r="D611" t="b">
        <v>1</v>
      </c>
      <c r="E611" t="b">
        <v>1</v>
      </c>
      <c r="F611" t="s">
        <v>106</v>
      </c>
      <c r="G611" t="b">
        <v>1</v>
      </c>
      <c r="H611" t="s">
        <v>71</v>
      </c>
      <c r="I611" t="b">
        <v>0</v>
      </c>
      <c r="J611" t="s">
        <v>70</v>
      </c>
      <c r="K611" t="b">
        <v>1</v>
      </c>
      <c r="L611">
        <v>2</v>
      </c>
      <c r="M611" t="b">
        <v>1</v>
      </c>
      <c r="N611" t="b">
        <v>1</v>
      </c>
      <c r="O611" t="b">
        <v>1</v>
      </c>
      <c r="P611" t="s">
        <v>69</v>
      </c>
      <c r="Q611" t="s">
        <v>15795</v>
      </c>
      <c r="R611" t="s">
        <v>15794</v>
      </c>
      <c r="S611" t="s">
        <v>6</v>
      </c>
      <c r="T611" t="s">
        <v>15793</v>
      </c>
      <c r="U611">
        <v>527</v>
      </c>
      <c r="V611">
        <v>4.5</v>
      </c>
    </row>
    <row r="612" spans="1:22" x14ac:dyDescent="0.35">
      <c r="A612" t="s">
        <v>15792</v>
      </c>
      <c r="B612" t="s">
        <v>74</v>
      </c>
      <c r="C612" t="s">
        <v>236</v>
      </c>
      <c r="D612" t="b">
        <v>1</v>
      </c>
      <c r="E612" t="b">
        <v>0</v>
      </c>
      <c r="F612" t="s">
        <v>72</v>
      </c>
      <c r="G612" t="b">
        <v>1</v>
      </c>
      <c r="H612" t="s">
        <v>71</v>
      </c>
      <c r="I612" t="b">
        <v>1</v>
      </c>
      <c r="J612" t="s">
        <v>70</v>
      </c>
      <c r="K612" t="b">
        <v>1</v>
      </c>
      <c r="L612">
        <v>2</v>
      </c>
      <c r="M612" t="b">
        <v>1</v>
      </c>
      <c r="N612" t="b">
        <v>1</v>
      </c>
      <c r="O612" t="b">
        <v>1</v>
      </c>
      <c r="P612" t="s">
        <v>69</v>
      </c>
      <c r="Q612" t="s">
        <v>15791</v>
      </c>
      <c r="R612" t="s">
        <v>15790</v>
      </c>
      <c r="S612" t="s">
        <v>93</v>
      </c>
      <c r="T612" t="s">
        <v>15789</v>
      </c>
      <c r="U612">
        <v>526</v>
      </c>
      <c r="V612">
        <v>4</v>
      </c>
    </row>
    <row r="613" spans="1:22" x14ac:dyDescent="0.35">
      <c r="A613" t="s">
        <v>15788</v>
      </c>
      <c r="B613" t="s">
        <v>74</v>
      </c>
      <c r="C613" t="s">
        <v>82</v>
      </c>
      <c r="D613" t="b">
        <v>1</v>
      </c>
      <c r="E613" t="b">
        <v>1</v>
      </c>
      <c r="F613" t="s">
        <v>72</v>
      </c>
      <c r="G613" t="b">
        <v>0</v>
      </c>
      <c r="H613" t="s">
        <v>71</v>
      </c>
      <c r="I613" t="b">
        <v>1</v>
      </c>
      <c r="J613" t="s">
        <v>70</v>
      </c>
      <c r="K613" t="b">
        <v>1</v>
      </c>
      <c r="L613">
        <v>2</v>
      </c>
      <c r="M613" t="b">
        <v>1</v>
      </c>
      <c r="N613" t="b">
        <v>1</v>
      </c>
      <c r="O613" t="b">
        <v>1</v>
      </c>
      <c r="P613" t="s">
        <v>88</v>
      </c>
      <c r="Q613" t="s">
        <v>15787</v>
      </c>
      <c r="R613" t="s">
        <v>15786</v>
      </c>
      <c r="S613" t="s">
        <v>77</v>
      </c>
      <c r="T613" t="s">
        <v>15785</v>
      </c>
      <c r="U613">
        <v>526</v>
      </c>
      <c r="V613">
        <v>4</v>
      </c>
    </row>
    <row r="614" spans="1:22" x14ac:dyDescent="0.35">
      <c r="A614" t="s">
        <v>15784</v>
      </c>
      <c r="B614" t="s">
        <v>74</v>
      </c>
      <c r="C614" t="s">
        <v>259</v>
      </c>
      <c r="D614" t="b">
        <v>1</v>
      </c>
      <c r="E614" t="b">
        <v>0</v>
      </c>
      <c r="F614" t="s">
        <v>72</v>
      </c>
      <c r="G614" t="b">
        <v>1</v>
      </c>
      <c r="H614" t="s">
        <v>80</v>
      </c>
      <c r="I614" t="b">
        <v>0</v>
      </c>
      <c r="J614" t="s">
        <v>235</v>
      </c>
      <c r="K614" t="b">
        <v>1</v>
      </c>
      <c r="L614">
        <v>4</v>
      </c>
      <c r="M614" t="b">
        <v>1</v>
      </c>
      <c r="N614" t="b">
        <v>1</v>
      </c>
      <c r="O614" t="b">
        <v>0</v>
      </c>
      <c r="P614" t="s">
        <v>69</v>
      </c>
      <c r="Q614" t="s">
        <v>15783</v>
      </c>
      <c r="R614" t="s">
        <v>15782</v>
      </c>
      <c r="S614" t="s">
        <v>93</v>
      </c>
      <c r="T614" t="s">
        <v>15781</v>
      </c>
      <c r="U614">
        <v>525</v>
      </c>
      <c r="V614">
        <v>4</v>
      </c>
    </row>
    <row r="615" spans="1:22" x14ac:dyDescent="0.35">
      <c r="A615" t="s">
        <v>15780</v>
      </c>
      <c r="B615" t="s">
        <v>74</v>
      </c>
      <c r="C615" t="s">
        <v>82</v>
      </c>
      <c r="D615" t="b">
        <v>1</v>
      </c>
      <c r="E615" t="b">
        <v>0</v>
      </c>
      <c r="F615" t="s">
        <v>106</v>
      </c>
      <c r="G615" t="b">
        <v>1</v>
      </c>
      <c r="H615" t="s">
        <v>71</v>
      </c>
      <c r="I615" t="b">
        <v>1</v>
      </c>
      <c r="J615" t="s">
        <v>70</v>
      </c>
      <c r="K615" t="b">
        <v>1</v>
      </c>
      <c r="L615">
        <v>2</v>
      </c>
      <c r="M615" t="b">
        <v>1</v>
      </c>
      <c r="N615" t="b">
        <v>1</v>
      </c>
      <c r="O615" t="b">
        <v>1</v>
      </c>
      <c r="P615" t="s">
        <v>69</v>
      </c>
      <c r="Q615" t="s">
        <v>15779</v>
      </c>
      <c r="R615" t="s">
        <v>15778</v>
      </c>
      <c r="S615" t="s">
        <v>239</v>
      </c>
      <c r="T615" t="s">
        <v>7682</v>
      </c>
      <c r="U615">
        <v>525</v>
      </c>
      <c r="V615">
        <v>3.5</v>
      </c>
    </row>
    <row r="616" spans="1:22" x14ac:dyDescent="0.35">
      <c r="A616" t="s">
        <v>15777</v>
      </c>
      <c r="B616" t="s">
        <v>111</v>
      </c>
      <c r="C616" t="s">
        <v>2749</v>
      </c>
      <c r="D616" t="b">
        <v>1</v>
      </c>
      <c r="E616" t="b">
        <v>1</v>
      </c>
      <c r="F616" t="s">
        <v>7647</v>
      </c>
      <c r="G616" t="b">
        <v>0</v>
      </c>
      <c r="H616" t="s">
        <v>71</v>
      </c>
      <c r="I616" t="b">
        <v>1</v>
      </c>
      <c r="J616" t="s">
        <v>70</v>
      </c>
      <c r="K616" t="b">
        <v>1</v>
      </c>
      <c r="L616">
        <v>1</v>
      </c>
      <c r="M616" t="b">
        <v>0</v>
      </c>
      <c r="N616" t="b">
        <v>0</v>
      </c>
      <c r="O616" t="b">
        <v>1</v>
      </c>
      <c r="P616" t="s">
        <v>69</v>
      </c>
      <c r="Q616" t="s">
        <v>15776</v>
      </c>
      <c r="R616" t="s">
        <v>15775</v>
      </c>
      <c r="S616" t="s">
        <v>189</v>
      </c>
      <c r="T616" t="s">
        <v>15774</v>
      </c>
      <c r="U616">
        <v>525</v>
      </c>
      <c r="V616">
        <v>4</v>
      </c>
    </row>
    <row r="617" spans="1:22" x14ac:dyDescent="0.35">
      <c r="A617" t="s">
        <v>15773</v>
      </c>
      <c r="B617" t="s">
        <v>111</v>
      </c>
      <c r="C617" t="s">
        <v>82</v>
      </c>
      <c r="D617" t="b">
        <v>1</v>
      </c>
      <c r="E617" t="b">
        <v>1</v>
      </c>
      <c r="F617" t="s">
        <v>106</v>
      </c>
      <c r="G617" t="b">
        <v>0</v>
      </c>
      <c r="H617" t="s">
        <v>71</v>
      </c>
      <c r="I617" t="b">
        <v>0</v>
      </c>
      <c r="J617" t="s">
        <v>70</v>
      </c>
      <c r="K617" t="b">
        <v>1</v>
      </c>
      <c r="L617">
        <v>2</v>
      </c>
      <c r="M617" t="b">
        <v>1</v>
      </c>
      <c r="N617" t="b">
        <v>1</v>
      </c>
      <c r="O617" t="b">
        <v>1</v>
      </c>
      <c r="P617" t="s">
        <v>88</v>
      </c>
      <c r="Q617" t="s">
        <v>15772</v>
      </c>
      <c r="R617" t="s">
        <v>15771</v>
      </c>
      <c r="S617" t="s">
        <v>239</v>
      </c>
      <c r="T617" t="s">
        <v>15770</v>
      </c>
      <c r="U617">
        <v>523</v>
      </c>
      <c r="V617">
        <v>4</v>
      </c>
    </row>
    <row r="618" spans="1:22" x14ac:dyDescent="0.35">
      <c r="A618" t="s">
        <v>4286</v>
      </c>
      <c r="B618" t="s">
        <v>74</v>
      </c>
      <c r="C618" t="s">
        <v>138</v>
      </c>
      <c r="D618" t="b">
        <v>1</v>
      </c>
      <c r="E618" t="b">
        <v>1</v>
      </c>
      <c r="F618" t="s">
        <v>72</v>
      </c>
      <c r="G618" t="b">
        <v>0</v>
      </c>
      <c r="H618" t="s">
        <v>71</v>
      </c>
      <c r="I618" t="b">
        <v>1</v>
      </c>
      <c r="J618" t="s">
        <v>70</v>
      </c>
      <c r="K618" t="b">
        <v>1</v>
      </c>
      <c r="L618">
        <v>2</v>
      </c>
      <c r="M618" t="b">
        <v>1</v>
      </c>
      <c r="N618" t="b">
        <v>1</v>
      </c>
      <c r="O618" t="b">
        <v>0</v>
      </c>
      <c r="P618" t="s">
        <v>88</v>
      </c>
      <c r="Q618" t="s">
        <v>15769</v>
      </c>
      <c r="R618" t="s">
        <v>628</v>
      </c>
      <c r="S618" t="s">
        <v>6</v>
      </c>
      <c r="T618" t="s">
        <v>15768</v>
      </c>
      <c r="U618">
        <v>523</v>
      </c>
      <c r="V618">
        <v>3.5</v>
      </c>
    </row>
    <row r="619" spans="1:22" x14ac:dyDescent="0.35">
      <c r="A619" t="s">
        <v>15767</v>
      </c>
      <c r="B619" t="s">
        <v>90</v>
      </c>
      <c r="C619" t="s">
        <v>82</v>
      </c>
      <c r="D619" t="b">
        <v>1</v>
      </c>
      <c r="E619" t="b">
        <v>1</v>
      </c>
      <c r="F619" t="s">
        <v>106</v>
      </c>
      <c r="G619" t="b">
        <v>0</v>
      </c>
      <c r="H619" t="s">
        <v>71</v>
      </c>
      <c r="I619" t="b">
        <v>1</v>
      </c>
      <c r="J619" t="s">
        <v>70</v>
      </c>
      <c r="K619" t="b">
        <v>1</v>
      </c>
      <c r="L619">
        <v>1</v>
      </c>
      <c r="M619" t="b">
        <v>0</v>
      </c>
      <c r="N619" t="b">
        <v>0</v>
      </c>
      <c r="O619" t="b">
        <v>1</v>
      </c>
      <c r="P619" t="s">
        <v>88</v>
      </c>
      <c r="Q619" t="s">
        <v>15766</v>
      </c>
      <c r="R619" t="s">
        <v>15765</v>
      </c>
      <c r="S619" t="s">
        <v>239</v>
      </c>
      <c r="T619" t="s">
        <v>15764</v>
      </c>
      <c r="U619">
        <v>523</v>
      </c>
      <c r="V619">
        <v>3.5</v>
      </c>
    </row>
    <row r="620" spans="1:22" x14ac:dyDescent="0.35">
      <c r="A620" t="s">
        <v>15763</v>
      </c>
      <c r="B620" t="s">
        <v>74</v>
      </c>
      <c r="C620" t="s">
        <v>82</v>
      </c>
      <c r="D620" t="b">
        <v>1</v>
      </c>
      <c r="E620" t="b">
        <v>1</v>
      </c>
      <c r="F620" t="s">
        <v>106</v>
      </c>
      <c r="G620" t="b">
        <v>1</v>
      </c>
      <c r="H620" t="s">
        <v>71</v>
      </c>
      <c r="I620" t="b">
        <v>1</v>
      </c>
      <c r="J620" t="s">
        <v>70</v>
      </c>
      <c r="K620" t="b">
        <v>1</v>
      </c>
      <c r="L620">
        <v>2</v>
      </c>
      <c r="M620" t="b">
        <v>1</v>
      </c>
      <c r="N620" t="b">
        <v>1</v>
      </c>
      <c r="O620" t="b">
        <v>1</v>
      </c>
      <c r="P620" t="s">
        <v>88</v>
      </c>
      <c r="Q620" t="s">
        <v>15762</v>
      </c>
      <c r="R620" t="s">
        <v>98</v>
      </c>
      <c r="S620" t="s">
        <v>2593</v>
      </c>
      <c r="T620" t="s">
        <v>15761</v>
      </c>
      <c r="U620">
        <v>522</v>
      </c>
      <c r="V620">
        <v>3.5</v>
      </c>
    </row>
    <row r="621" spans="1:22" x14ac:dyDescent="0.35">
      <c r="A621" t="s">
        <v>15760</v>
      </c>
      <c r="B621" t="s">
        <v>74</v>
      </c>
      <c r="C621" t="s">
        <v>82</v>
      </c>
      <c r="D621" t="b">
        <v>1</v>
      </c>
      <c r="E621" t="b">
        <v>1</v>
      </c>
      <c r="F621" t="s">
        <v>305</v>
      </c>
      <c r="G621" t="b">
        <v>1</v>
      </c>
      <c r="H621" t="s">
        <v>80</v>
      </c>
      <c r="I621" t="b">
        <v>1</v>
      </c>
      <c r="J621" t="s">
        <v>70</v>
      </c>
      <c r="K621" t="b">
        <v>1</v>
      </c>
      <c r="L621">
        <v>2</v>
      </c>
      <c r="M621" t="b">
        <v>1</v>
      </c>
      <c r="N621" t="b">
        <v>1</v>
      </c>
      <c r="O621" t="b">
        <v>1</v>
      </c>
      <c r="P621" t="s">
        <v>88</v>
      </c>
      <c r="Q621" t="s">
        <v>15759</v>
      </c>
      <c r="R621" t="s">
        <v>15758</v>
      </c>
      <c r="S621" t="s">
        <v>6</v>
      </c>
      <c r="T621" t="s">
        <v>3294</v>
      </c>
      <c r="U621">
        <v>521</v>
      </c>
      <c r="V621">
        <v>3.5</v>
      </c>
    </row>
    <row r="622" spans="1:22" x14ac:dyDescent="0.35">
      <c r="A622" t="s">
        <v>15757</v>
      </c>
      <c r="B622" t="s">
        <v>74</v>
      </c>
      <c r="C622" t="s">
        <v>82</v>
      </c>
      <c r="D622" t="b">
        <v>1</v>
      </c>
      <c r="E622" t="b">
        <v>1</v>
      </c>
      <c r="F622" t="s">
        <v>106</v>
      </c>
      <c r="G622" t="b">
        <v>0</v>
      </c>
      <c r="H622" t="s">
        <v>71</v>
      </c>
      <c r="I622" t="b">
        <v>1</v>
      </c>
      <c r="J622" t="s">
        <v>70</v>
      </c>
      <c r="K622" t="b">
        <v>1</v>
      </c>
      <c r="L622">
        <v>2</v>
      </c>
      <c r="M622" t="b">
        <v>1</v>
      </c>
      <c r="N622" t="b">
        <v>1</v>
      </c>
      <c r="O622" t="b">
        <v>1</v>
      </c>
      <c r="P622" t="s">
        <v>69</v>
      </c>
      <c r="Q622" t="s">
        <v>15756</v>
      </c>
      <c r="R622" t="s">
        <v>15755</v>
      </c>
      <c r="S622" t="s">
        <v>6</v>
      </c>
      <c r="T622" t="s">
        <v>15754</v>
      </c>
      <c r="U622">
        <v>520</v>
      </c>
      <c r="V622">
        <v>4</v>
      </c>
    </row>
    <row r="623" spans="1:22" x14ac:dyDescent="0.35">
      <c r="A623" t="s">
        <v>15753</v>
      </c>
      <c r="B623" t="s">
        <v>74</v>
      </c>
      <c r="C623" t="s">
        <v>440</v>
      </c>
      <c r="D623" t="b">
        <v>1</v>
      </c>
      <c r="E623" t="b">
        <v>0</v>
      </c>
      <c r="F623" t="s">
        <v>72</v>
      </c>
      <c r="G623" t="b">
        <v>0</v>
      </c>
      <c r="H623" t="s">
        <v>71</v>
      </c>
      <c r="I623" t="b">
        <v>1</v>
      </c>
      <c r="J623" t="s">
        <v>70</v>
      </c>
      <c r="K623" t="b">
        <v>0</v>
      </c>
      <c r="L623">
        <v>2</v>
      </c>
      <c r="M623" t="b">
        <v>1</v>
      </c>
      <c r="N623" t="b">
        <v>1</v>
      </c>
      <c r="O623" t="b">
        <v>0</v>
      </c>
      <c r="P623" t="s">
        <v>88</v>
      </c>
      <c r="Q623" t="s">
        <v>15752</v>
      </c>
      <c r="R623" t="s">
        <v>15751</v>
      </c>
      <c r="S623" t="s">
        <v>85</v>
      </c>
      <c r="T623" t="s">
        <v>15750</v>
      </c>
      <c r="U623">
        <v>518</v>
      </c>
      <c r="V623">
        <v>3.5</v>
      </c>
    </row>
    <row r="624" spans="1:22" x14ac:dyDescent="0.35">
      <c r="A624" t="s">
        <v>15749</v>
      </c>
      <c r="B624" t="s">
        <v>74</v>
      </c>
      <c r="C624" t="s">
        <v>82</v>
      </c>
      <c r="D624" t="b">
        <v>1</v>
      </c>
      <c r="E624" t="b">
        <v>1</v>
      </c>
      <c r="F624" t="s">
        <v>101</v>
      </c>
      <c r="G624" t="b">
        <v>1</v>
      </c>
      <c r="H624" t="s">
        <v>71</v>
      </c>
      <c r="I624" t="b">
        <v>1</v>
      </c>
      <c r="J624" t="s">
        <v>70</v>
      </c>
      <c r="K624" t="b">
        <v>1</v>
      </c>
      <c r="L624">
        <v>2</v>
      </c>
      <c r="M624" t="b">
        <v>1</v>
      </c>
      <c r="N624" t="b">
        <v>1</v>
      </c>
      <c r="O624" t="b">
        <v>1</v>
      </c>
      <c r="P624" t="s">
        <v>69</v>
      </c>
      <c r="Q624" t="s">
        <v>15748</v>
      </c>
      <c r="R624" t="s">
        <v>15747</v>
      </c>
      <c r="S624" t="s">
        <v>6</v>
      </c>
      <c r="T624" t="s">
        <v>15746</v>
      </c>
      <c r="U624">
        <v>518</v>
      </c>
      <c r="V624">
        <v>3.5</v>
      </c>
    </row>
    <row r="625" spans="1:22" x14ac:dyDescent="0.35">
      <c r="A625" t="s">
        <v>15745</v>
      </c>
      <c r="B625" t="s">
        <v>74</v>
      </c>
      <c r="C625" t="s">
        <v>82</v>
      </c>
      <c r="D625" t="b">
        <v>1</v>
      </c>
      <c r="E625" t="b">
        <v>1</v>
      </c>
      <c r="F625" t="s">
        <v>72</v>
      </c>
      <c r="G625" t="b">
        <v>1</v>
      </c>
      <c r="H625" t="s">
        <v>71</v>
      </c>
      <c r="I625" t="b">
        <v>1</v>
      </c>
      <c r="J625" t="s">
        <v>70</v>
      </c>
      <c r="K625" t="b">
        <v>1</v>
      </c>
      <c r="L625">
        <v>2</v>
      </c>
      <c r="M625" t="b">
        <v>1</v>
      </c>
      <c r="N625" t="b">
        <v>1</v>
      </c>
      <c r="O625" t="b">
        <v>1</v>
      </c>
      <c r="P625" t="s">
        <v>88</v>
      </c>
      <c r="Q625" t="s">
        <v>15744</v>
      </c>
      <c r="R625" t="s">
        <v>3780</v>
      </c>
      <c r="S625" t="s">
        <v>141</v>
      </c>
      <c r="T625" t="s">
        <v>15743</v>
      </c>
      <c r="U625">
        <v>517</v>
      </c>
      <c r="V625">
        <v>4</v>
      </c>
    </row>
    <row r="626" spans="1:22" x14ac:dyDescent="0.35">
      <c r="A626" t="s">
        <v>15742</v>
      </c>
      <c r="B626" t="s">
        <v>74</v>
      </c>
      <c r="C626" t="s">
        <v>73</v>
      </c>
      <c r="D626" t="b">
        <v>1</v>
      </c>
      <c r="E626" t="b">
        <v>0</v>
      </c>
      <c r="F626" t="s">
        <v>72</v>
      </c>
      <c r="G626" t="b">
        <v>1</v>
      </c>
      <c r="H626" t="s">
        <v>71</v>
      </c>
      <c r="I626" t="b">
        <v>1</v>
      </c>
      <c r="J626" t="s">
        <v>70</v>
      </c>
      <c r="K626" t="b">
        <v>1</v>
      </c>
      <c r="L626">
        <v>2</v>
      </c>
      <c r="M626" t="b">
        <v>1</v>
      </c>
      <c r="N626" t="b">
        <v>1</v>
      </c>
      <c r="O626" t="b">
        <v>1</v>
      </c>
      <c r="P626" t="s">
        <v>69</v>
      </c>
      <c r="Q626" t="s">
        <v>15741</v>
      </c>
      <c r="R626" t="s">
        <v>15740</v>
      </c>
      <c r="S626" t="s">
        <v>66</v>
      </c>
      <c r="T626" t="s">
        <v>15739</v>
      </c>
      <c r="U626">
        <v>515</v>
      </c>
      <c r="V626">
        <v>4</v>
      </c>
    </row>
    <row r="627" spans="1:22" x14ac:dyDescent="0.35">
      <c r="A627" t="s">
        <v>15738</v>
      </c>
      <c r="B627" t="s">
        <v>90</v>
      </c>
      <c r="C627" t="s">
        <v>82</v>
      </c>
      <c r="D627" t="b">
        <v>1</v>
      </c>
      <c r="E627" t="b">
        <v>1</v>
      </c>
      <c r="F627" t="s">
        <v>72</v>
      </c>
      <c r="G627" t="b">
        <v>1</v>
      </c>
      <c r="H627" t="s">
        <v>71</v>
      </c>
      <c r="I627" t="b">
        <v>1</v>
      </c>
      <c r="J627" t="s">
        <v>70</v>
      </c>
      <c r="K627" t="b">
        <v>0</v>
      </c>
      <c r="L627">
        <v>2</v>
      </c>
      <c r="M627" t="b">
        <v>0</v>
      </c>
      <c r="N627" t="b">
        <v>1</v>
      </c>
      <c r="O627" t="b">
        <v>1</v>
      </c>
      <c r="P627" t="s">
        <v>69</v>
      </c>
      <c r="Q627" t="s">
        <v>15737</v>
      </c>
      <c r="R627" t="s">
        <v>613</v>
      </c>
      <c r="S627" t="s">
        <v>85</v>
      </c>
      <c r="T627" t="s">
        <v>15736</v>
      </c>
      <c r="U627">
        <v>515</v>
      </c>
      <c r="V627">
        <v>4</v>
      </c>
    </row>
    <row r="628" spans="1:22" x14ac:dyDescent="0.35">
      <c r="A628" t="s">
        <v>15735</v>
      </c>
      <c r="B628" t="s">
        <v>74</v>
      </c>
      <c r="C628" t="s">
        <v>73</v>
      </c>
      <c r="D628" t="b">
        <v>1</v>
      </c>
      <c r="E628" t="b">
        <v>0</v>
      </c>
      <c r="F628" t="s">
        <v>72</v>
      </c>
      <c r="G628" t="b">
        <v>1</v>
      </c>
      <c r="H628" t="s">
        <v>80</v>
      </c>
      <c r="I628" t="b">
        <v>1</v>
      </c>
      <c r="J628" t="s">
        <v>70</v>
      </c>
      <c r="K628" t="b">
        <v>1</v>
      </c>
      <c r="L628">
        <v>2</v>
      </c>
      <c r="M628" t="b">
        <v>1</v>
      </c>
      <c r="N628" t="b">
        <v>1</v>
      </c>
      <c r="O628" t="b">
        <v>1</v>
      </c>
      <c r="P628" t="s">
        <v>69</v>
      </c>
      <c r="Q628" t="s">
        <v>15734</v>
      </c>
      <c r="R628" t="s">
        <v>15733</v>
      </c>
      <c r="S628" t="s">
        <v>93</v>
      </c>
      <c r="T628" t="s">
        <v>15732</v>
      </c>
      <c r="U628">
        <v>515</v>
      </c>
      <c r="V628">
        <v>3.5</v>
      </c>
    </row>
    <row r="629" spans="1:22" x14ac:dyDescent="0.35">
      <c r="A629" t="s">
        <v>15731</v>
      </c>
      <c r="B629" t="s">
        <v>74</v>
      </c>
      <c r="C629" t="s">
        <v>236</v>
      </c>
      <c r="D629" t="b">
        <v>1</v>
      </c>
      <c r="E629" t="b">
        <v>1</v>
      </c>
      <c r="F629" t="s">
        <v>72</v>
      </c>
      <c r="G629" t="b">
        <v>1</v>
      </c>
      <c r="H629" t="s">
        <v>71</v>
      </c>
      <c r="I629" t="b">
        <v>1</v>
      </c>
      <c r="J629" t="s">
        <v>70</v>
      </c>
      <c r="K629" t="b">
        <v>1</v>
      </c>
      <c r="L629">
        <v>3</v>
      </c>
      <c r="M629" t="b">
        <v>1</v>
      </c>
      <c r="N629" t="b">
        <v>1</v>
      </c>
      <c r="O629" t="b">
        <v>1</v>
      </c>
      <c r="P629" t="s">
        <v>69</v>
      </c>
      <c r="Q629" t="s">
        <v>15730</v>
      </c>
      <c r="R629" t="s">
        <v>15729</v>
      </c>
      <c r="S629" t="s">
        <v>6</v>
      </c>
      <c r="T629" t="s">
        <v>15728</v>
      </c>
      <c r="U629">
        <v>515</v>
      </c>
      <c r="V629">
        <v>4</v>
      </c>
    </row>
    <row r="630" spans="1:22" x14ac:dyDescent="0.35">
      <c r="A630" t="s">
        <v>15727</v>
      </c>
      <c r="B630" t="s">
        <v>74</v>
      </c>
      <c r="C630" t="s">
        <v>73</v>
      </c>
      <c r="D630" t="b">
        <v>1</v>
      </c>
      <c r="E630" t="b">
        <v>0</v>
      </c>
      <c r="F630" t="s">
        <v>72</v>
      </c>
      <c r="G630" t="b">
        <v>1</v>
      </c>
      <c r="H630" t="s">
        <v>71</v>
      </c>
      <c r="I630" t="b">
        <v>1</v>
      </c>
      <c r="J630" t="s">
        <v>70</v>
      </c>
      <c r="K630" t="b">
        <v>1</v>
      </c>
      <c r="L630">
        <v>2</v>
      </c>
      <c r="M630" t="b">
        <v>1</v>
      </c>
      <c r="N630" t="b">
        <v>1</v>
      </c>
      <c r="O630" t="b">
        <v>1</v>
      </c>
      <c r="P630" t="s">
        <v>69</v>
      </c>
      <c r="Q630" t="s">
        <v>15726</v>
      </c>
      <c r="R630" t="s">
        <v>317</v>
      </c>
      <c r="S630" t="s">
        <v>85</v>
      </c>
      <c r="T630" t="s">
        <v>15725</v>
      </c>
      <c r="U630">
        <v>515</v>
      </c>
      <c r="V630">
        <v>4</v>
      </c>
    </row>
    <row r="631" spans="1:22" x14ac:dyDescent="0.35">
      <c r="A631" t="s">
        <v>15724</v>
      </c>
      <c r="B631" t="s">
        <v>90</v>
      </c>
      <c r="C631" t="s">
        <v>82</v>
      </c>
      <c r="D631" t="b">
        <v>1</v>
      </c>
      <c r="E631" t="b">
        <v>1</v>
      </c>
      <c r="F631" t="s">
        <v>106</v>
      </c>
      <c r="G631" t="b">
        <v>1</v>
      </c>
      <c r="H631" t="s">
        <v>71</v>
      </c>
      <c r="I631" t="b">
        <v>1</v>
      </c>
      <c r="J631" t="s">
        <v>70</v>
      </c>
      <c r="K631" t="b">
        <v>1</v>
      </c>
      <c r="L631">
        <v>1</v>
      </c>
      <c r="M631" t="b">
        <v>0</v>
      </c>
      <c r="N631" t="b">
        <v>0</v>
      </c>
      <c r="O631" t="b">
        <v>1</v>
      </c>
      <c r="P631" t="s">
        <v>88</v>
      </c>
      <c r="Q631" t="s">
        <v>15723</v>
      </c>
      <c r="R631" t="s">
        <v>3710</v>
      </c>
      <c r="S631" t="s">
        <v>6</v>
      </c>
      <c r="T631" t="s">
        <v>15722</v>
      </c>
      <c r="U631">
        <v>515</v>
      </c>
      <c r="V631">
        <v>4.5</v>
      </c>
    </row>
    <row r="632" spans="1:22" x14ac:dyDescent="0.35">
      <c r="A632" t="s">
        <v>15721</v>
      </c>
      <c r="B632" t="s">
        <v>90</v>
      </c>
      <c r="C632" t="s">
        <v>82</v>
      </c>
      <c r="D632" t="b">
        <v>1</v>
      </c>
      <c r="E632" t="b">
        <v>1</v>
      </c>
      <c r="F632" t="s">
        <v>106</v>
      </c>
      <c r="G632" t="b">
        <v>1</v>
      </c>
      <c r="H632" t="s">
        <v>71</v>
      </c>
      <c r="I632" t="b">
        <v>0</v>
      </c>
      <c r="J632" t="s">
        <v>70</v>
      </c>
      <c r="K632" t="b">
        <v>1</v>
      </c>
      <c r="L632">
        <v>1</v>
      </c>
      <c r="M632" t="b">
        <v>0</v>
      </c>
      <c r="N632" t="b">
        <v>0</v>
      </c>
      <c r="O632" t="b">
        <v>1</v>
      </c>
      <c r="P632" t="s">
        <v>69</v>
      </c>
      <c r="Q632" t="s">
        <v>15720</v>
      </c>
      <c r="R632" t="s">
        <v>15719</v>
      </c>
      <c r="S632" t="s">
        <v>239</v>
      </c>
      <c r="T632" t="s">
        <v>15718</v>
      </c>
      <c r="U632">
        <v>514</v>
      </c>
      <c r="V632">
        <v>4.5</v>
      </c>
    </row>
    <row r="633" spans="1:22" x14ac:dyDescent="0.35">
      <c r="A633" t="s">
        <v>15717</v>
      </c>
      <c r="B633" t="s">
        <v>111</v>
      </c>
      <c r="C633" t="s">
        <v>123</v>
      </c>
      <c r="D633" t="b">
        <v>0</v>
      </c>
      <c r="E633" t="b">
        <v>0</v>
      </c>
      <c r="F633" t="s">
        <v>106</v>
      </c>
      <c r="G633" t="b">
        <v>0</v>
      </c>
      <c r="H633" t="s">
        <v>80</v>
      </c>
      <c r="I633" t="b">
        <v>0</v>
      </c>
      <c r="J633" t="s">
        <v>70</v>
      </c>
      <c r="K633" t="b">
        <v>0</v>
      </c>
      <c r="L633">
        <v>2</v>
      </c>
      <c r="M633" t="b">
        <v>0</v>
      </c>
      <c r="N633" t="b">
        <v>1</v>
      </c>
      <c r="O633" t="b">
        <v>1</v>
      </c>
      <c r="P633" t="s">
        <v>88</v>
      </c>
      <c r="Q633" t="s">
        <v>15716</v>
      </c>
      <c r="R633" t="s">
        <v>2585</v>
      </c>
      <c r="S633" t="s">
        <v>285</v>
      </c>
      <c r="T633" t="s">
        <v>15715</v>
      </c>
      <c r="U633">
        <v>514</v>
      </c>
      <c r="V633">
        <v>4.5</v>
      </c>
    </row>
    <row r="634" spans="1:22" x14ac:dyDescent="0.35">
      <c r="A634" t="s">
        <v>15714</v>
      </c>
      <c r="B634" t="s">
        <v>90</v>
      </c>
      <c r="C634" t="s">
        <v>82</v>
      </c>
      <c r="D634" t="b">
        <v>1</v>
      </c>
      <c r="E634" t="b">
        <v>1</v>
      </c>
      <c r="F634" t="s">
        <v>106</v>
      </c>
      <c r="G634" t="b">
        <v>1</v>
      </c>
      <c r="H634" t="s">
        <v>71</v>
      </c>
      <c r="I634" t="b">
        <v>0</v>
      </c>
      <c r="J634" t="s">
        <v>70</v>
      </c>
      <c r="K634" t="b">
        <v>1</v>
      </c>
      <c r="L634">
        <v>1</v>
      </c>
      <c r="M634" t="b">
        <v>0</v>
      </c>
      <c r="N634" t="b">
        <v>1</v>
      </c>
      <c r="O634" t="b">
        <v>1</v>
      </c>
      <c r="P634" t="s">
        <v>69</v>
      </c>
      <c r="Q634" t="s">
        <v>15713</v>
      </c>
      <c r="R634" t="s">
        <v>15712</v>
      </c>
      <c r="S634" t="s">
        <v>166</v>
      </c>
      <c r="T634" t="s">
        <v>15711</v>
      </c>
      <c r="U634">
        <v>514</v>
      </c>
      <c r="V634">
        <v>4</v>
      </c>
    </row>
    <row r="635" spans="1:22" x14ac:dyDescent="0.35">
      <c r="A635" t="s">
        <v>15710</v>
      </c>
      <c r="B635" t="s">
        <v>74</v>
      </c>
      <c r="C635" t="s">
        <v>82</v>
      </c>
      <c r="D635" t="b">
        <v>1</v>
      </c>
      <c r="E635" t="b">
        <v>1</v>
      </c>
      <c r="F635" t="s">
        <v>106</v>
      </c>
      <c r="G635" t="b">
        <v>1</v>
      </c>
      <c r="H635" t="s">
        <v>71</v>
      </c>
      <c r="I635" t="b">
        <v>0</v>
      </c>
      <c r="J635" t="s">
        <v>70</v>
      </c>
      <c r="K635" t="b">
        <v>1</v>
      </c>
      <c r="L635">
        <v>2</v>
      </c>
      <c r="M635" t="b">
        <v>1</v>
      </c>
      <c r="N635" t="b">
        <v>1</v>
      </c>
      <c r="O635" t="b">
        <v>1</v>
      </c>
      <c r="P635" t="s">
        <v>88</v>
      </c>
      <c r="Q635" t="s">
        <v>15709</v>
      </c>
      <c r="R635" t="s">
        <v>15708</v>
      </c>
      <c r="S635" t="s">
        <v>1459</v>
      </c>
      <c r="T635" t="s">
        <v>15707</v>
      </c>
      <c r="U635">
        <v>514</v>
      </c>
      <c r="V635">
        <v>4</v>
      </c>
    </row>
    <row r="636" spans="1:22" x14ac:dyDescent="0.35">
      <c r="A636" t="s">
        <v>15706</v>
      </c>
      <c r="B636" t="s">
        <v>90</v>
      </c>
      <c r="C636" t="s">
        <v>320</v>
      </c>
      <c r="D636" t="b">
        <v>1</v>
      </c>
      <c r="E636" t="b">
        <v>1</v>
      </c>
      <c r="F636" t="s">
        <v>106</v>
      </c>
      <c r="G636" t="b">
        <v>0</v>
      </c>
      <c r="H636" t="s">
        <v>71</v>
      </c>
      <c r="I636" t="b">
        <v>0</v>
      </c>
      <c r="J636" t="s">
        <v>70</v>
      </c>
      <c r="K636" t="b">
        <v>1</v>
      </c>
      <c r="L636">
        <v>1</v>
      </c>
      <c r="M636" t="b">
        <v>0</v>
      </c>
      <c r="N636" t="b">
        <v>1</v>
      </c>
      <c r="O636" t="b">
        <v>1</v>
      </c>
      <c r="P636" t="s">
        <v>88</v>
      </c>
      <c r="Q636" t="s">
        <v>15705</v>
      </c>
      <c r="R636" t="s">
        <v>1192</v>
      </c>
      <c r="S636" t="s">
        <v>85</v>
      </c>
      <c r="T636" t="s">
        <v>15704</v>
      </c>
      <c r="U636">
        <v>512</v>
      </c>
      <c r="V636">
        <v>4</v>
      </c>
    </row>
    <row r="637" spans="1:22" x14ac:dyDescent="0.35">
      <c r="A637" t="s">
        <v>15703</v>
      </c>
      <c r="B637" t="s">
        <v>74</v>
      </c>
      <c r="C637" t="s">
        <v>73</v>
      </c>
      <c r="D637" t="b">
        <v>1</v>
      </c>
      <c r="E637" t="b">
        <v>1</v>
      </c>
      <c r="F637" t="s">
        <v>72</v>
      </c>
      <c r="G637" t="b">
        <v>1</v>
      </c>
      <c r="H637" t="s">
        <v>71</v>
      </c>
      <c r="I637" t="b">
        <v>1</v>
      </c>
      <c r="J637" t="s">
        <v>70</v>
      </c>
      <c r="K637" t="b">
        <v>1</v>
      </c>
      <c r="L637">
        <v>2</v>
      </c>
      <c r="M637" t="b">
        <v>1</v>
      </c>
      <c r="N637" t="b">
        <v>1</v>
      </c>
      <c r="O637" t="b">
        <v>1</v>
      </c>
      <c r="P637" t="s">
        <v>69</v>
      </c>
      <c r="Q637" t="s">
        <v>15702</v>
      </c>
      <c r="R637" t="s">
        <v>15701</v>
      </c>
      <c r="S637" t="s">
        <v>93</v>
      </c>
      <c r="T637" t="s">
        <v>15700</v>
      </c>
      <c r="U637">
        <v>512</v>
      </c>
      <c r="V637">
        <v>3.5</v>
      </c>
    </row>
    <row r="638" spans="1:22" x14ac:dyDescent="0.35">
      <c r="A638" t="s">
        <v>15699</v>
      </c>
      <c r="B638" t="s">
        <v>111</v>
      </c>
      <c r="C638" t="s">
        <v>82</v>
      </c>
      <c r="D638" t="b">
        <v>1</v>
      </c>
      <c r="E638" t="b">
        <v>1</v>
      </c>
      <c r="F638" t="s">
        <v>106</v>
      </c>
      <c r="G638" t="b">
        <v>0</v>
      </c>
      <c r="H638" t="s">
        <v>71</v>
      </c>
      <c r="I638" t="b">
        <v>0</v>
      </c>
      <c r="J638" t="s">
        <v>70</v>
      </c>
      <c r="K638" t="b">
        <v>1</v>
      </c>
      <c r="L638">
        <v>2</v>
      </c>
      <c r="M638" t="b">
        <v>1</v>
      </c>
      <c r="N638" t="b">
        <v>1</v>
      </c>
      <c r="O638" t="b">
        <v>1</v>
      </c>
      <c r="P638" t="s">
        <v>88</v>
      </c>
      <c r="Q638" t="s">
        <v>15698</v>
      </c>
      <c r="R638" t="s">
        <v>389</v>
      </c>
      <c r="S638" t="s">
        <v>6</v>
      </c>
      <c r="T638" t="s">
        <v>14526</v>
      </c>
      <c r="U638">
        <v>512</v>
      </c>
      <c r="V638">
        <v>4</v>
      </c>
    </row>
    <row r="639" spans="1:22" x14ac:dyDescent="0.35">
      <c r="A639" t="s">
        <v>15697</v>
      </c>
      <c r="B639" t="s">
        <v>74</v>
      </c>
      <c r="C639" t="s">
        <v>212</v>
      </c>
      <c r="D639" t="b">
        <v>1</v>
      </c>
      <c r="E639" t="b">
        <v>0</v>
      </c>
      <c r="F639" t="s">
        <v>72</v>
      </c>
      <c r="G639" t="b">
        <v>1</v>
      </c>
      <c r="H639" t="s">
        <v>71</v>
      </c>
      <c r="I639" t="b">
        <v>1</v>
      </c>
      <c r="J639" t="s">
        <v>70</v>
      </c>
      <c r="K639" t="b">
        <v>1</v>
      </c>
      <c r="L639">
        <v>2</v>
      </c>
      <c r="M639" t="b">
        <v>1</v>
      </c>
      <c r="N639" t="b">
        <v>1</v>
      </c>
      <c r="O639" t="b">
        <v>1</v>
      </c>
      <c r="P639" t="s">
        <v>69</v>
      </c>
      <c r="Q639" t="s">
        <v>15696</v>
      </c>
      <c r="R639" t="s">
        <v>15695</v>
      </c>
      <c r="S639" t="s">
        <v>120</v>
      </c>
      <c r="T639" t="s">
        <v>15694</v>
      </c>
      <c r="U639">
        <v>511</v>
      </c>
      <c r="V639">
        <v>4</v>
      </c>
    </row>
    <row r="640" spans="1:22" x14ac:dyDescent="0.35">
      <c r="A640" t="s">
        <v>15693</v>
      </c>
      <c r="B640" t="s">
        <v>74</v>
      </c>
      <c r="C640" t="s">
        <v>73</v>
      </c>
      <c r="D640" t="b">
        <v>1</v>
      </c>
      <c r="E640" t="b">
        <v>1</v>
      </c>
      <c r="F640" t="s">
        <v>72</v>
      </c>
      <c r="G640" t="b">
        <v>1</v>
      </c>
      <c r="H640" t="s">
        <v>71</v>
      </c>
      <c r="I640" t="b">
        <v>1</v>
      </c>
      <c r="J640" t="s">
        <v>70</v>
      </c>
      <c r="K640" t="b">
        <v>1</v>
      </c>
      <c r="L640">
        <v>2</v>
      </c>
      <c r="M640" t="b">
        <v>1</v>
      </c>
      <c r="N640" t="b">
        <v>1</v>
      </c>
      <c r="O640" t="b">
        <v>1</v>
      </c>
      <c r="P640" t="s">
        <v>88</v>
      </c>
      <c r="Q640" t="s">
        <v>15692</v>
      </c>
      <c r="R640" t="s">
        <v>15691</v>
      </c>
      <c r="S640" t="s">
        <v>93</v>
      </c>
      <c r="T640" t="s">
        <v>15690</v>
      </c>
      <c r="U640">
        <v>510</v>
      </c>
      <c r="V640">
        <v>4</v>
      </c>
    </row>
    <row r="641" spans="1:22" x14ac:dyDescent="0.35">
      <c r="A641" t="s">
        <v>15689</v>
      </c>
      <c r="B641" t="s">
        <v>111</v>
      </c>
      <c r="C641" t="s">
        <v>82</v>
      </c>
      <c r="D641" t="b">
        <v>1</v>
      </c>
      <c r="E641" t="b">
        <v>1</v>
      </c>
      <c r="F641" t="s">
        <v>101</v>
      </c>
      <c r="G641" t="b">
        <v>1</v>
      </c>
      <c r="H641" t="s">
        <v>71</v>
      </c>
      <c r="I641" t="b">
        <v>0</v>
      </c>
      <c r="J641" t="s">
        <v>70</v>
      </c>
      <c r="K641" t="b">
        <v>1</v>
      </c>
      <c r="L641">
        <v>2</v>
      </c>
      <c r="M641" t="b">
        <v>1</v>
      </c>
      <c r="N641" t="b">
        <v>1</v>
      </c>
      <c r="O641" t="b">
        <v>1</v>
      </c>
      <c r="P641" t="s">
        <v>69</v>
      </c>
      <c r="Q641" t="s">
        <v>15688</v>
      </c>
      <c r="R641" t="s">
        <v>15687</v>
      </c>
      <c r="S641" t="s">
        <v>6</v>
      </c>
      <c r="T641" t="s">
        <v>15686</v>
      </c>
      <c r="U641">
        <v>510</v>
      </c>
      <c r="V641">
        <v>4.5</v>
      </c>
    </row>
    <row r="642" spans="1:22" x14ac:dyDescent="0.35">
      <c r="A642" t="s">
        <v>15685</v>
      </c>
      <c r="B642" t="s">
        <v>74</v>
      </c>
      <c r="C642" t="s">
        <v>82</v>
      </c>
      <c r="D642" t="b">
        <v>1</v>
      </c>
      <c r="E642" t="b">
        <v>1</v>
      </c>
      <c r="F642" t="s">
        <v>417</v>
      </c>
      <c r="G642" t="b">
        <v>1</v>
      </c>
      <c r="H642" t="s">
        <v>71</v>
      </c>
      <c r="I642" t="b">
        <v>1</v>
      </c>
      <c r="J642" t="s">
        <v>70</v>
      </c>
      <c r="K642" t="b">
        <v>1</v>
      </c>
      <c r="L642">
        <v>2</v>
      </c>
      <c r="M642" t="b">
        <v>0</v>
      </c>
      <c r="N642" t="b">
        <v>1</v>
      </c>
      <c r="O642" t="b">
        <v>1</v>
      </c>
      <c r="P642" t="s">
        <v>69</v>
      </c>
      <c r="Q642" t="s">
        <v>15684</v>
      </c>
      <c r="R642" t="s">
        <v>15683</v>
      </c>
      <c r="S642" t="s">
        <v>290</v>
      </c>
      <c r="T642" t="s">
        <v>15682</v>
      </c>
      <c r="U642">
        <v>510</v>
      </c>
      <c r="V642">
        <v>3.5</v>
      </c>
    </row>
    <row r="643" spans="1:22" x14ac:dyDescent="0.35">
      <c r="A643" t="s">
        <v>15681</v>
      </c>
      <c r="B643" t="s">
        <v>74</v>
      </c>
      <c r="C643" t="s">
        <v>236</v>
      </c>
      <c r="D643" t="b">
        <v>1</v>
      </c>
      <c r="E643" t="b">
        <v>1</v>
      </c>
      <c r="F643" t="s">
        <v>72</v>
      </c>
      <c r="G643" t="b">
        <v>1</v>
      </c>
      <c r="H643" t="s">
        <v>71</v>
      </c>
      <c r="I643" t="b">
        <v>1</v>
      </c>
      <c r="J643" t="s">
        <v>70</v>
      </c>
      <c r="K643" t="b">
        <v>1</v>
      </c>
      <c r="L643">
        <v>2</v>
      </c>
      <c r="M643" t="b">
        <v>1</v>
      </c>
      <c r="N643" t="b">
        <v>1</v>
      </c>
      <c r="O643" t="b">
        <v>1</v>
      </c>
      <c r="P643" t="s">
        <v>69</v>
      </c>
      <c r="Q643" t="s">
        <v>15680</v>
      </c>
      <c r="R643" t="s">
        <v>15679</v>
      </c>
      <c r="S643" t="s">
        <v>6</v>
      </c>
      <c r="T643" t="s">
        <v>15678</v>
      </c>
      <c r="U643">
        <v>509</v>
      </c>
      <c r="V643">
        <v>3.5</v>
      </c>
    </row>
    <row r="644" spans="1:22" x14ac:dyDescent="0.35">
      <c r="A644" t="s">
        <v>15677</v>
      </c>
      <c r="B644" t="s">
        <v>74</v>
      </c>
      <c r="C644" t="s">
        <v>236</v>
      </c>
      <c r="D644" t="b">
        <v>1</v>
      </c>
      <c r="E644" t="b">
        <v>0</v>
      </c>
      <c r="F644" t="s">
        <v>72</v>
      </c>
      <c r="G644" t="b">
        <v>1</v>
      </c>
      <c r="H644" t="s">
        <v>71</v>
      </c>
      <c r="I644" t="b">
        <v>1</v>
      </c>
      <c r="J644" t="s">
        <v>235</v>
      </c>
      <c r="K644" t="b">
        <v>1</v>
      </c>
      <c r="L644">
        <v>3</v>
      </c>
      <c r="M644" t="b">
        <v>1</v>
      </c>
      <c r="N644" t="b">
        <v>1</v>
      </c>
      <c r="O644" t="b">
        <v>1</v>
      </c>
      <c r="P644" t="s">
        <v>69</v>
      </c>
      <c r="Q644" t="s">
        <v>15676</v>
      </c>
      <c r="R644" t="s">
        <v>312</v>
      </c>
      <c r="S644" t="s">
        <v>166</v>
      </c>
      <c r="T644" t="s">
        <v>15675</v>
      </c>
      <c r="U644">
        <v>509</v>
      </c>
      <c r="V644">
        <v>4.5</v>
      </c>
    </row>
    <row r="645" spans="1:22" x14ac:dyDescent="0.35">
      <c r="A645" t="s">
        <v>15674</v>
      </c>
      <c r="B645" t="s">
        <v>74</v>
      </c>
      <c r="C645" t="s">
        <v>4541</v>
      </c>
      <c r="D645" t="b">
        <v>1</v>
      </c>
      <c r="E645" t="b">
        <v>0</v>
      </c>
      <c r="F645" t="s">
        <v>72</v>
      </c>
      <c r="G645" t="b">
        <v>0</v>
      </c>
      <c r="H645" t="s">
        <v>71</v>
      </c>
      <c r="I645" t="b">
        <v>0</v>
      </c>
      <c r="J645" t="s">
        <v>235</v>
      </c>
      <c r="K645" t="b">
        <v>1</v>
      </c>
      <c r="L645">
        <v>4</v>
      </c>
      <c r="M645" t="b">
        <v>1</v>
      </c>
      <c r="N645" t="b">
        <v>1</v>
      </c>
      <c r="O645" t="b">
        <v>0</v>
      </c>
      <c r="P645" t="s">
        <v>69</v>
      </c>
      <c r="Q645" t="s">
        <v>15673</v>
      </c>
      <c r="R645" t="s">
        <v>15672</v>
      </c>
      <c r="S645" t="s">
        <v>120</v>
      </c>
      <c r="T645" t="s">
        <v>15671</v>
      </c>
      <c r="U645">
        <v>508</v>
      </c>
      <c r="V645">
        <v>4</v>
      </c>
    </row>
    <row r="646" spans="1:22" x14ac:dyDescent="0.35">
      <c r="A646" t="s">
        <v>15670</v>
      </c>
      <c r="B646" t="s">
        <v>74</v>
      </c>
      <c r="C646" t="s">
        <v>73</v>
      </c>
      <c r="D646" t="b">
        <v>1</v>
      </c>
      <c r="E646" t="b">
        <v>0</v>
      </c>
      <c r="F646" t="s">
        <v>72</v>
      </c>
      <c r="G646" t="b">
        <v>1</v>
      </c>
      <c r="H646" t="s">
        <v>80</v>
      </c>
      <c r="I646" t="b">
        <v>0</v>
      </c>
      <c r="J646" t="s">
        <v>235</v>
      </c>
      <c r="K646" t="b">
        <v>1</v>
      </c>
      <c r="L646">
        <v>2</v>
      </c>
      <c r="M646" t="b">
        <v>1</v>
      </c>
      <c r="N646" t="b">
        <v>1</v>
      </c>
      <c r="O646" t="b">
        <v>0</v>
      </c>
      <c r="P646" t="s">
        <v>88</v>
      </c>
      <c r="Q646" t="s">
        <v>15669</v>
      </c>
      <c r="R646" t="s">
        <v>15668</v>
      </c>
      <c r="S646" t="s">
        <v>77</v>
      </c>
      <c r="T646" t="s">
        <v>15667</v>
      </c>
      <c r="U646">
        <v>507</v>
      </c>
      <c r="V646">
        <v>3.5</v>
      </c>
    </row>
    <row r="647" spans="1:22" x14ac:dyDescent="0.35">
      <c r="A647" t="s">
        <v>15666</v>
      </c>
      <c r="B647" t="s">
        <v>74</v>
      </c>
      <c r="C647" t="s">
        <v>73</v>
      </c>
      <c r="D647" t="b">
        <v>1</v>
      </c>
      <c r="E647" t="b">
        <v>1</v>
      </c>
      <c r="F647" t="s">
        <v>106</v>
      </c>
      <c r="G647" t="b">
        <v>1</v>
      </c>
      <c r="H647" t="s">
        <v>71</v>
      </c>
      <c r="I647" t="b">
        <v>1</v>
      </c>
      <c r="J647" t="s">
        <v>70</v>
      </c>
      <c r="K647" t="b">
        <v>1</v>
      </c>
      <c r="L647">
        <v>2</v>
      </c>
      <c r="M647" t="b">
        <v>1</v>
      </c>
      <c r="N647" t="b">
        <v>1</v>
      </c>
      <c r="O647" t="b">
        <v>1</v>
      </c>
      <c r="P647" t="s">
        <v>88</v>
      </c>
      <c r="Q647" t="s">
        <v>15665</v>
      </c>
      <c r="R647" t="s">
        <v>4304</v>
      </c>
      <c r="S647" t="s">
        <v>6</v>
      </c>
      <c r="T647" t="s">
        <v>9421</v>
      </c>
      <c r="U647">
        <v>507</v>
      </c>
      <c r="V647">
        <v>3.5</v>
      </c>
    </row>
    <row r="648" spans="1:22" x14ac:dyDescent="0.35">
      <c r="A648" t="s">
        <v>15664</v>
      </c>
      <c r="B648" t="s">
        <v>90</v>
      </c>
      <c r="C648" t="s">
        <v>82</v>
      </c>
      <c r="D648" t="b">
        <v>0</v>
      </c>
      <c r="E648" t="b">
        <v>1</v>
      </c>
      <c r="F648" t="s">
        <v>106</v>
      </c>
      <c r="G648" t="b">
        <v>0</v>
      </c>
      <c r="H648" t="s">
        <v>71</v>
      </c>
      <c r="I648" t="b">
        <v>0</v>
      </c>
      <c r="J648" t="s">
        <v>70</v>
      </c>
      <c r="K648" t="b">
        <v>1</v>
      </c>
      <c r="L648">
        <v>1</v>
      </c>
      <c r="M648" t="b">
        <v>0</v>
      </c>
      <c r="N648" t="b">
        <v>1</v>
      </c>
      <c r="O648" t="b">
        <v>1</v>
      </c>
      <c r="P648" t="s">
        <v>88</v>
      </c>
      <c r="Q648" t="s">
        <v>15663</v>
      </c>
      <c r="R648" t="s">
        <v>15662</v>
      </c>
      <c r="S648" t="s">
        <v>6</v>
      </c>
      <c r="T648" t="s">
        <v>15661</v>
      </c>
      <c r="U648">
        <v>507</v>
      </c>
      <c r="V648">
        <v>4</v>
      </c>
    </row>
    <row r="649" spans="1:22" x14ac:dyDescent="0.35">
      <c r="A649" t="s">
        <v>15660</v>
      </c>
      <c r="B649" t="s">
        <v>74</v>
      </c>
      <c r="C649" t="s">
        <v>82</v>
      </c>
      <c r="D649" t="b">
        <v>1</v>
      </c>
      <c r="E649" t="b">
        <v>1</v>
      </c>
      <c r="F649" t="s">
        <v>106</v>
      </c>
      <c r="G649" t="b">
        <v>1</v>
      </c>
      <c r="H649" t="s">
        <v>71</v>
      </c>
      <c r="I649" t="b">
        <v>0</v>
      </c>
      <c r="J649" t="s">
        <v>70</v>
      </c>
      <c r="K649" t="b">
        <v>1</v>
      </c>
      <c r="L649">
        <v>1</v>
      </c>
      <c r="M649" t="b">
        <v>0</v>
      </c>
      <c r="N649" t="b">
        <v>0</v>
      </c>
      <c r="O649" t="b">
        <v>1</v>
      </c>
      <c r="P649" t="s">
        <v>88</v>
      </c>
      <c r="Q649" t="s">
        <v>15659</v>
      </c>
      <c r="R649" t="s">
        <v>15658</v>
      </c>
      <c r="S649" t="s">
        <v>189</v>
      </c>
      <c r="T649" t="s">
        <v>15657</v>
      </c>
      <c r="U649">
        <v>507</v>
      </c>
      <c r="V649">
        <v>4</v>
      </c>
    </row>
    <row r="650" spans="1:22" x14ac:dyDescent="0.35">
      <c r="A650" t="s">
        <v>15656</v>
      </c>
      <c r="B650" t="s">
        <v>74</v>
      </c>
      <c r="C650" t="s">
        <v>82</v>
      </c>
      <c r="D650" t="b">
        <v>1</v>
      </c>
      <c r="E650" t="b">
        <v>1</v>
      </c>
      <c r="F650" t="s">
        <v>106</v>
      </c>
      <c r="G650" t="b">
        <v>1</v>
      </c>
      <c r="H650" t="s">
        <v>71</v>
      </c>
      <c r="I650" t="b">
        <v>1</v>
      </c>
      <c r="J650" t="s">
        <v>70</v>
      </c>
      <c r="K650" t="b">
        <v>1</v>
      </c>
      <c r="L650">
        <v>2</v>
      </c>
      <c r="M650" t="b">
        <v>0</v>
      </c>
      <c r="N650" t="b">
        <v>1</v>
      </c>
      <c r="O650" t="b">
        <v>1</v>
      </c>
      <c r="P650" t="s">
        <v>88</v>
      </c>
      <c r="Q650" t="s">
        <v>15655</v>
      </c>
      <c r="R650" t="s">
        <v>15654</v>
      </c>
      <c r="S650" t="s">
        <v>275</v>
      </c>
      <c r="T650" t="s">
        <v>10007</v>
      </c>
      <c r="U650">
        <v>507</v>
      </c>
      <c r="V650">
        <v>4</v>
      </c>
    </row>
    <row r="651" spans="1:22" x14ac:dyDescent="0.35">
      <c r="A651" t="s">
        <v>15653</v>
      </c>
      <c r="B651" t="s">
        <v>90</v>
      </c>
      <c r="C651" t="s">
        <v>82</v>
      </c>
      <c r="D651" t="b">
        <v>1</v>
      </c>
      <c r="E651" t="b">
        <v>1</v>
      </c>
      <c r="F651" t="s">
        <v>106</v>
      </c>
      <c r="G651" t="b">
        <v>0</v>
      </c>
      <c r="H651" t="s">
        <v>71</v>
      </c>
      <c r="I651" t="b">
        <v>0</v>
      </c>
      <c r="J651" t="s">
        <v>70</v>
      </c>
      <c r="K651" t="b">
        <v>1</v>
      </c>
      <c r="L651">
        <v>2</v>
      </c>
      <c r="M651" t="b">
        <v>0</v>
      </c>
      <c r="N651" t="b">
        <v>1</v>
      </c>
      <c r="O651" t="b">
        <v>1</v>
      </c>
      <c r="P651" t="s">
        <v>88</v>
      </c>
      <c r="Q651" t="s">
        <v>15652</v>
      </c>
      <c r="R651" t="s">
        <v>15651</v>
      </c>
      <c r="S651" t="s">
        <v>239</v>
      </c>
      <c r="T651" t="s">
        <v>3170</v>
      </c>
      <c r="U651">
        <v>507</v>
      </c>
      <c r="V651">
        <v>4.5</v>
      </c>
    </row>
    <row r="652" spans="1:22" x14ac:dyDescent="0.35">
      <c r="A652" t="s">
        <v>15650</v>
      </c>
      <c r="B652" t="s">
        <v>74</v>
      </c>
      <c r="C652" t="s">
        <v>82</v>
      </c>
      <c r="D652" t="b">
        <v>1</v>
      </c>
      <c r="E652" t="b">
        <v>1</v>
      </c>
      <c r="F652" t="s">
        <v>106</v>
      </c>
      <c r="G652" t="b">
        <v>0</v>
      </c>
      <c r="H652" t="s">
        <v>71</v>
      </c>
      <c r="I652" t="b">
        <v>1</v>
      </c>
      <c r="J652" t="s">
        <v>70</v>
      </c>
      <c r="K652" t="b">
        <v>1</v>
      </c>
      <c r="L652">
        <v>2</v>
      </c>
      <c r="M652" t="b">
        <v>1</v>
      </c>
      <c r="N652" t="b">
        <v>1</v>
      </c>
      <c r="O652" t="b">
        <v>1</v>
      </c>
      <c r="P652" t="s">
        <v>69</v>
      </c>
      <c r="Q652" t="s">
        <v>15649</v>
      </c>
      <c r="R652" t="s">
        <v>15648</v>
      </c>
      <c r="S652" t="s">
        <v>93</v>
      </c>
      <c r="T652" t="s">
        <v>15647</v>
      </c>
      <c r="U652">
        <v>506</v>
      </c>
      <c r="V652">
        <v>4.5</v>
      </c>
    </row>
    <row r="653" spans="1:22" x14ac:dyDescent="0.35">
      <c r="A653" t="s">
        <v>15646</v>
      </c>
      <c r="B653" t="s">
        <v>74</v>
      </c>
      <c r="C653" t="s">
        <v>82</v>
      </c>
      <c r="D653" t="b">
        <v>1</v>
      </c>
      <c r="E653" t="b">
        <v>1</v>
      </c>
      <c r="F653" t="s">
        <v>72</v>
      </c>
      <c r="G653" t="b">
        <v>1</v>
      </c>
      <c r="H653" t="s">
        <v>71</v>
      </c>
      <c r="I653" t="b">
        <v>0</v>
      </c>
      <c r="J653" t="s">
        <v>70</v>
      </c>
      <c r="K653" t="b">
        <v>1</v>
      </c>
      <c r="L653">
        <v>3</v>
      </c>
      <c r="M653" t="b">
        <v>1</v>
      </c>
      <c r="N653" t="b">
        <v>1</v>
      </c>
      <c r="O653" t="b">
        <v>1</v>
      </c>
      <c r="P653" t="s">
        <v>88</v>
      </c>
      <c r="Q653" t="s">
        <v>15645</v>
      </c>
      <c r="R653" t="s">
        <v>3441</v>
      </c>
      <c r="S653" t="s">
        <v>93</v>
      </c>
      <c r="T653" t="s">
        <v>15644</v>
      </c>
      <c r="U653">
        <v>506</v>
      </c>
      <c r="V653">
        <v>4</v>
      </c>
    </row>
    <row r="654" spans="1:22" x14ac:dyDescent="0.35">
      <c r="A654" t="s">
        <v>15643</v>
      </c>
      <c r="B654" t="s">
        <v>90</v>
      </c>
      <c r="C654" t="s">
        <v>82</v>
      </c>
      <c r="D654" t="b">
        <v>1</v>
      </c>
      <c r="E654" t="b">
        <v>1</v>
      </c>
      <c r="F654" t="s">
        <v>128</v>
      </c>
      <c r="G654" t="b">
        <v>0</v>
      </c>
      <c r="H654" t="s">
        <v>71</v>
      </c>
      <c r="I654" t="b">
        <v>0</v>
      </c>
      <c r="J654" t="s">
        <v>70</v>
      </c>
      <c r="K654" t="b">
        <v>1</v>
      </c>
      <c r="L654">
        <v>2</v>
      </c>
      <c r="M654" t="b">
        <v>0</v>
      </c>
      <c r="N654" t="b">
        <v>1</v>
      </c>
      <c r="O654" t="b">
        <v>1</v>
      </c>
      <c r="P654" t="s">
        <v>88</v>
      </c>
      <c r="Q654" t="s">
        <v>15642</v>
      </c>
      <c r="R654" t="s">
        <v>15641</v>
      </c>
      <c r="S654" t="s">
        <v>6</v>
      </c>
      <c r="T654" t="s">
        <v>4121</v>
      </c>
      <c r="U654">
        <v>506</v>
      </c>
      <c r="V654">
        <v>3</v>
      </c>
    </row>
    <row r="655" spans="1:22" x14ac:dyDescent="0.35">
      <c r="A655" t="s">
        <v>15640</v>
      </c>
      <c r="B655" t="s">
        <v>111</v>
      </c>
      <c r="C655" t="s">
        <v>82</v>
      </c>
      <c r="D655" t="b">
        <v>1</v>
      </c>
      <c r="E655" t="b">
        <v>1</v>
      </c>
      <c r="F655" t="s">
        <v>106</v>
      </c>
      <c r="G655" t="b">
        <v>0</v>
      </c>
      <c r="H655" t="s">
        <v>71</v>
      </c>
      <c r="I655" t="b">
        <v>0</v>
      </c>
      <c r="J655" t="s">
        <v>70</v>
      </c>
      <c r="K655" t="b">
        <v>1</v>
      </c>
      <c r="L655">
        <v>2</v>
      </c>
      <c r="M655" t="b">
        <v>1</v>
      </c>
      <c r="N655" t="b">
        <v>1</v>
      </c>
      <c r="O655" t="b">
        <v>1</v>
      </c>
      <c r="P655" t="s">
        <v>88</v>
      </c>
      <c r="Q655" t="s">
        <v>15639</v>
      </c>
      <c r="R655" t="s">
        <v>15638</v>
      </c>
      <c r="S655" t="s">
        <v>6</v>
      </c>
      <c r="T655" t="s">
        <v>15637</v>
      </c>
      <c r="U655">
        <v>506</v>
      </c>
      <c r="V655">
        <v>4.5</v>
      </c>
    </row>
    <row r="656" spans="1:22" x14ac:dyDescent="0.35">
      <c r="A656" t="s">
        <v>15636</v>
      </c>
      <c r="B656" t="s">
        <v>74</v>
      </c>
      <c r="C656" t="s">
        <v>82</v>
      </c>
      <c r="D656" t="b">
        <v>1</v>
      </c>
      <c r="E656" t="b">
        <v>1</v>
      </c>
      <c r="F656" t="s">
        <v>106</v>
      </c>
      <c r="G656" t="b">
        <v>1</v>
      </c>
      <c r="H656" t="s">
        <v>71</v>
      </c>
      <c r="I656" t="b">
        <v>1</v>
      </c>
      <c r="J656" t="s">
        <v>70</v>
      </c>
      <c r="K656" t="b">
        <v>1</v>
      </c>
      <c r="L656">
        <v>2</v>
      </c>
      <c r="M656" t="b">
        <v>1</v>
      </c>
      <c r="N656" t="b">
        <v>1</v>
      </c>
      <c r="O656" t="b">
        <v>1</v>
      </c>
      <c r="P656" t="s">
        <v>88</v>
      </c>
      <c r="Q656" t="s">
        <v>15635</v>
      </c>
      <c r="R656" t="s">
        <v>15634</v>
      </c>
      <c r="S656" t="s">
        <v>6</v>
      </c>
      <c r="T656" t="s">
        <v>15633</v>
      </c>
      <c r="U656">
        <v>505</v>
      </c>
      <c r="V656">
        <v>4</v>
      </c>
    </row>
    <row r="657" spans="1:22" x14ac:dyDescent="0.35">
      <c r="A657" t="s">
        <v>15632</v>
      </c>
      <c r="B657" t="s">
        <v>74</v>
      </c>
      <c r="C657" t="s">
        <v>556</v>
      </c>
      <c r="D657" t="b">
        <v>1</v>
      </c>
      <c r="E657" t="b">
        <v>0</v>
      </c>
      <c r="F657" t="s">
        <v>72</v>
      </c>
      <c r="G657" t="b">
        <v>1</v>
      </c>
      <c r="H657" t="s">
        <v>71</v>
      </c>
      <c r="I657" t="b">
        <v>0</v>
      </c>
      <c r="J657" t="s">
        <v>70</v>
      </c>
      <c r="K657" t="b">
        <v>1</v>
      </c>
      <c r="L657">
        <v>2</v>
      </c>
      <c r="M657" t="b">
        <v>1</v>
      </c>
      <c r="N657" t="b">
        <v>1</v>
      </c>
      <c r="O657" t="b">
        <v>1</v>
      </c>
      <c r="P657" t="s">
        <v>69</v>
      </c>
      <c r="Q657" t="s">
        <v>15631</v>
      </c>
      <c r="R657" t="s">
        <v>15630</v>
      </c>
      <c r="S657" t="s">
        <v>85</v>
      </c>
      <c r="T657" t="s">
        <v>15629</v>
      </c>
      <c r="U657">
        <v>505</v>
      </c>
      <c r="V657">
        <v>4.5</v>
      </c>
    </row>
    <row r="658" spans="1:22" x14ac:dyDescent="0.35">
      <c r="A658" t="s">
        <v>9818</v>
      </c>
      <c r="B658" t="s">
        <v>74</v>
      </c>
      <c r="C658" t="s">
        <v>82</v>
      </c>
      <c r="D658" t="b">
        <v>1</v>
      </c>
      <c r="E658" t="b">
        <v>1</v>
      </c>
      <c r="F658" t="s">
        <v>1843</v>
      </c>
      <c r="G658" t="b">
        <v>1</v>
      </c>
      <c r="H658" t="s">
        <v>71</v>
      </c>
      <c r="I658" t="b">
        <v>0</v>
      </c>
      <c r="J658" t="s">
        <v>70</v>
      </c>
      <c r="K658" t="b">
        <v>1</v>
      </c>
      <c r="L658">
        <v>2</v>
      </c>
      <c r="M658" t="b">
        <v>1</v>
      </c>
      <c r="N658" t="b">
        <v>1</v>
      </c>
      <c r="O658" t="b">
        <v>1</v>
      </c>
      <c r="P658" t="s">
        <v>69</v>
      </c>
      <c r="Q658" t="s">
        <v>15628</v>
      </c>
      <c r="R658" t="s">
        <v>15627</v>
      </c>
      <c r="S658" t="s">
        <v>6</v>
      </c>
      <c r="T658" t="s">
        <v>15626</v>
      </c>
      <c r="U658">
        <v>505</v>
      </c>
      <c r="V658">
        <v>3.5</v>
      </c>
    </row>
    <row r="659" spans="1:22" x14ac:dyDescent="0.35">
      <c r="A659" t="s">
        <v>15625</v>
      </c>
      <c r="B659" t="s">
        <v>74</v>
      </c>
      <c r="C659" t="s">
        <v>82</v>
      </c>
      <c r="D659" t="b">
        <v>1</v>
      </c>
      <c r="E659" t="b">
        <v>1</v>
      </c>
      <c r="F659" t="s">
        <v>101</v>
      </c>
      <c r="G659" t="b">
        <v>1</v>
      </c>
      <c r="H659" t="s">
        <v>71</v>
      </c>
      <c r="I659" t="b">
        <v>1</v>
      </c>
      <c r="J659" t="s">
        <v>70</v>
      </c>
      <c r="K659" t="b">
        <v>1</v>
      </c>
      <c r="L659">
        <v>2</v>
      </c>
      <c r="M659" t="b">
        <v>1</v>
      </c>
      <c r="N659" t="b">
        <v>1</v>
      </c>
      <c r="O659" t="b">
        <v>1</v>
      </c>
      <c r="P659" t="s">
        <v>69</v>
      </c>
      <c r="Q659" t="s">
        <v>15624</v>
      </c>
      <c r="R659" t="s">
        <v>15623</v>
      </c>
      <c r="S659" t="s">
        <v>189</v>
      </c>
      <c r="T659" t="s">
        <v>6202</v>
      </c>
      <c r="U659">
        <v>504</v>
      </c>
      <c r="V659">
        <v>3.5</v>
      </c>
    </row>
    <row r="660" spans="1:22" x14ac:dyDescent="0.35">
      <c r="A660" t="s">
        <v>15622</v>
      </c>
      <c r="B660" t="s">
        <v>90</v>
      </c>
      <c r="C660" t="s">
        <v>82</v>
      </c>
      <c r="D660" t="b">
        <v>1</v>
      </c>
      <c r="E660" t="b">
        <v>1</v>
      </c>
      <c r="F660" t="s">
        <v>89</v>
      </c>
      <c r="G660" t="b">
        <v>1</v>
      </c>
      <c r="H660" t="s">
        <v>71</v>
      </c>
      <c r="I660" t="b">
        <v>0</v>
      </c>
      <c r="J660" t="s">
        <v>70</v>
      </c>
      <c r="K660" t="b">
        <v>1</v>
      </c>
      <c r="L660">
        <v>2</v>
      </c>
      <c r="M660" t="b">
        <v>1</v>
      </c>
      <c r="N660" t="b">
        <v>0</v>
      </c>
      <c r="O660" t="b">
        <v>1</v>
      </c>
      <c r="P660" t="s">
        <v>69</v>
      </c>
      <c r="Q660" t="s">
        <v>15621</v>
      </c>
      <c r="R660" t="s">
        <v>15620</v>
      </c>
      <c r="S660" t="s">
        <v>85</v>
      </c>
      <c r="T660" t="s">
        <v>15619</v>
      </c>
      <c r="U660">
        <v>504</v>
      </c>
      <c r="V660">
        <v>4</v>
      </c>
    </row>
    <row r="661" spans="1:22" x14ac:dyDescent="0.35">
      <c r="A661" t="s">
        <v>15618</v>
      </c>
      <c r="B661" t="s">
        <v>74</v>
      </c>
      <c r="C661" t="s">
        <v>82</v>
      </c>
      <c r="D661" t="b">
        <v>1</v>
      </c>
      <c r="E661" t="b">
        <v>1</v>
      </c>
      <c r="F661" t="s">
        <v>1843</v>
      </c>
      <c r="G661" t="b">
        <v>1</v>
      </c>
      <c r="H661" t="s">
        <v>71</v>
      </c>
      <c r="I661" t="b">
        <v>0</v>
      </c>
      <c r="J661" t="s">
        <v>70</v>
      </c>
      <c r="K661" t="b">
        <v>1</v>
      </c>
      <c r="L661">
        <v>1</v>
      </c>
      <c r="M661" t="b">
        <v>0</v>
      </c>
      <c r="N661" t="b">
        <v>1</v>
      </c>
      <c r="O661" t="b">
        <v>1</v>
      </c>
      <c r="P661" t="s">
        <v>69</v>
      </c>
      <c r="Q661" t="s">
        <v>15617</v>
      </c>
      <c r="R661" t="s">
        <v>126</v>
      </c>
      <c r="S661" t="s">
        <v>6</v>
      </c>
      <c r="T661" t="s">
        <v>15616</v>
      </c>
      <c r="U661">
        <v>504</v>
      </c>
      <c r="V661">
        <v>3.5</v>
      </c>
    </row>
    <row r="662" spans="1:22" x14ac:dyDescent="0.35">
      <c r="A662" t="s">
        <v>15615</v>
      </c>
      <c r="B662" t="s">
        <v>111</v>
      </c>
      <c r="C662" t="s">
        <v>82</v>
      </c>
      <c r="D662" t="b">
        <v>1</v>
      </c>
      <c r="E662" t="b">
        <v>1</v>
      </c>
      <c r="F662" t="s">
        <v>106</v>
      </c>
      <c r="G662" t="b">
        <v>0</v>
      </c>
      <c r="H662" t="s">
        <v>71</v>
      </c>
      <c r="I662" t="b">
        <v>0</v>
      </c>
      <c r="J662" t="s">
        <v>70</v>
      </c>
      <c r="K662" t="b">
        <v>1</v>
      </c>
      <c r="L662">
        <v>2</v>
      </c>
      <c r="M662" t="b">
        <v>0</v>
      </c>
      <c r="N662" t="b">
        <v>1</v>
      </c>
      <c r="O662" t="b">
        <v>0</v>
      </c>
      <c r="P662" t="s">
        <v>88</v>
      </c>
      <c r="Q662" t="s">
        <v>15614</v>
      </c>
      <c r="R662" t="s">
        <v>15613</v>
      </c>
      <c r="S662" t="s">
        <v>6</v>
      </c>
      <c r="T662" t="s">
        <v>15612</v>
      </c>
      <c r="U662">
        <v>504</v>
      </c>
      <c r="V662">
        <v>4</v>
      </c>
    </row>
    <row r="663" spans="1:22" x14ac:dyDescent="0.35">
      <c r="A663" t="s">
        <v>15611</v>
      </c>
      <c r="B663" t="s">
        <v>74</v>
      </c>
      <c r="C663" t="s">
        <v>236</v>
      </c>
      <c r="D663" t="b">
        <v>1</v>
      </c>
      <c r="E663" t="b">
        <v>1</v>
      </c>
      <c r="F663" t="s">
        <v>106</v>
      </c>
      <c r="G663" t="b">
        <v>0</v>
      </c>
      <c r="H663" t="s">
        <v>71</v>
      </c>
      <c r="I663" t="b">
        <v>0</v>
      </c>
      <c r="J663" t="s">
        <v>70</v>
      </c>
      <c r="K663" t="b">
        <v>1</v>
      </c>
      <c r="L663">
        <v>2</v>
      </c>
      <c r="M663" t="b">
        <v>1</v>
      </c>
      <c r="N663" t="b">
        <v>1</v>
      </c>
      <c r="O663" t="b">
        <v>1</v>
      </c>
      <c r="P663" t="s">
        <v>69</v>
      </c>
      <c r="Q663" t="s">
        <v>15610</v>
      </c>
      <c r="R663" t="s">
        <v>15609</v>
      </c>
      <c r="S663" t="s">
        <v>6</v>
      </c>
      <c r="T663" t="s">
        <v>15608</v>
      </c>
      <c r="U663">
        <v>503</v>
      </c>
      <c r="V663">
        <v>3.5</v>
      </c>
    </row>
    <row r="664" spans="1:22" x14ac:dyDescent="0.35">
      <c r="A664" t="s">
        <v>15607</v>
      </c>
      <c r="B664" t="s">
        <v>74</v>
      </c>
      <c r="C664" t="s">
        <v>82</v>
      </c>
      <c r="D664" t="b">
        <v>1</v>
      </c>
      <c r="E664" t="b">
        <v>1</v>
      </c>
      <c r="F664" t="s">
        <v>106</v>
      </c>
      <c r="G664" t="b">
        <v>1</v>
      </c>
      <c r="H664" t="s">
        <v>71</v>
      </c>
      <c r="I664" t="b">
        <v>1</v>
      </c>
      <c r="J664" t="s">
        <v>70</v>
      </c>
      <c r="K664" t="b">
        <v>1</v>
      </c>
      <c r="L664">
        <v>2</v>
      </c>
      <c r="M664" t="b">
        <v>1</v>
      </c>
      <c r="N664" t="b">
        <v>1</v>
      </c>
      <c r="O664" t="b">
        <v>1</v>
      </c>
      <c r="P664" t="s">
        <v>69</v>
      </c>
      <c r="Q664" t="s">
        <v>15606</v>
      </c>
      <c r="R664" t="s">
        <v>15605</v>
      </c>
      <c r="S664" t="s">
        <v>239</v>
      </c>
      <c r="T664" t="s">
        <v>15604</v>
      </c>
      <c r="U664">
        <v>503</v>
      </c>
      <c r="V664">
        <v>4</v>
      </c>
    </row>
    <row r="665" spans="1:22" x14ac:dyDescent="0.35">
      <c r="A665" t="s">
        <v>15603</v>
      </c>
      <c r="B665" t="s">
        <v>111</v>
      </c>
      <c r="C665" t="s">
        <v>82</v>
      </c>
      <c r="D665" t="b">
        <v>1</v>
      </c>
      <c r="E665" t="b">
        <v>1</v>
      </c>
      <c r="F665" t="s">
        <v>106</v>
      </c>
      <c r="G665" t="b">
        <v>1</v>
      </c>
      <c r="H665" t="s">
        <v>71</v>
      </c>
      <c r="I665" t="b">
        <v>0</v>
      </c>
      <c r="J665" t="s">
        <v>70</v>
      </c>
      <c r="K665" t="b">
        <v>1</v>
      </c>
      <c r="L665">
        <v>1</v>
      </c>
      <c r="M665" t="b">
        <v>0</v>
      </c>
      <c r="N665" t="b">
        <v>1</v>
      </c>
      <c r="O665" t="b">
        <v>1</v>
      </c>
      <c r="P665" t="s">
        <v>69</v>
      </c>
      <c r="Q665" t="s">
        <v>15602</v>
      </c>
      <c r="R665" t="s">
        <v>15601</v>
      </c>
      <c r="S665" t="s">
        <v>6</v>
      </c>
      <c r="T665" t="s">
        <v>15600</v>
      </c>
      <c r="U665">
        <v>503</v>
      </c>
      <c r="V665">
        <v>4</v>
      </c>
    </row>
    <row r="666" spans="1:22" x14ac:dyDescent="0.35">
      <c r="A666" t="s">
        <v>15599</v>
      </c>
      <c r="B666" t="s">
        <v>74</v>
      </c>
      <c r="C666" t="s">
        <v>73</v>
      </c>
      <c r="D666" t="b">
        <v>1</v>
      </c>
      <c r="E666" t="b">
        <v>0</v>
      </c>
      <c r="F666" t="s">
        <v>771</v>
      </c>
      <c r="G666" t="b">
        <v>1</v>
      </c>
      <c r="H666" t="s">
        <v>71</v>
      </c>
      <c r="I666" t="b">
        <v>1</v>
      </c>
      <c r="J666" t="s">
        <v>70</v>
      </c>
      <c r="K666" t="b">
        <v>1</v>
      </c>
      <c r="L666">
        <v>2</v>
      </c>
      <c r="M666" t="b">
        <v>1</v>
      </c>
      <c r="N666" t="b">
        <v>1</v>
      </c>
      <c r="O666" t="b">
        <v>1</v>
      </c>
      <c r="P666" t="s">
        <v>69</v>
      </c>
      <c r="Q666" t="s">
        <v>15598</v>
      </c>
      <c r="R666" t="s">
        <v>15597</v>
      </c>
      <c r="S666" t="s">
        <v>85</v>
      </c>
      <c r="T666" t="s">
        <v>10038</v>
      </c>
      <c r="U666">
        <v>503</v>
      </c>
      <c r="V666">
        <v>3.5</v>
      </c>
    </row>
    <row r="667" spans="1:22" x14ac:dyDescent="0.35">
      <c r="A667" t="s">
        <v>6548</v>
      </c>
      <c r="B667" t="s">
        <v>111</v>
      </c>
      <c r="C667" t="s">
        <v>82</v>
      </c>
      <c r="D667" t="b">
        <v>1</v>
      </c>
      <c r="E667" t="b">
        <v>1</v>
      </c>
      <c r="F667" t="s">
        <v>417</v>
      </c>
      <c r="G667" t="b">
        <v>0</v>
      </c>
      <c r="H667" t="s">
        <v>71</v>
      </c>
      <c r="I667" t="b">
        <v>0</v>
      </c>
      <c r="J667" t="s">
        <v>70</v>
      </c>
      <c r="K667" t="b">
        <v>1</v>
      </c>
      <c r="L667">
        <v>2</v>
      </c>
      <c r="M667" t="b">
        <v>0</v>
      </c>
      <c r="N667" t="b">
        <v>1</v>
      </c>
      <c r="O667" t="b">
        <v>0</v>
      </c>
      <c r="P667" t="s">
        <v>69</v>
      </c>
      <c r="Q667" t="s">
        <v>15596</v>
      </c>
      <c r="R667" t="s">
        <v>2073</v>
      </c>
      <c r="S667" t="s">
        <v>6</v>
      </c>
      <c r="T667" t="s">
        <v>6065</v>
      </c>
      <c r="U667">
        <v>503</v>
      </c>
      <c r="V667">
        <v>3.5</v>
      </c>
    </row>
    <row r="668" spans="1:22" x14ac:dyDescent="0.35">
      <c r="A668" t="s">
        <v>15595</v>
      </c>
      <c r="B668" t="s">
        <v>74</v>
      </c>
      <c r="C668" t="s">
        <v>82</v>
      </c>
      <c r="D668" t="b">
        <v>1</v>
      </c>
      <c r="E668" t="b">
        <v>1</v>
      </c>
      <c r="F668" t="s">
        <v>106</v>
      </c>
      <c r="G668" t="b">
        <v>1</v>
      </c>
      <c r="H668" t="s">
        <v>71</v>
      </c>
      <c r="I668" t="b">
        <v>1</v>
      </c>
      <c r="J668" t="s">
        <v>70</v>
      </c>
      <c r="K668" t="b">
        <v>1</v>
      </c>
      <c r="L668">
        <v>2</v>
      </c>
      <c r="M668" t="b">
        <v>0</v>
      </c>
      <c r="N668" t="b">
        <v>1</v>
      </c>
      <c r="O668" t="b">
        <v>1</v>
      </c>
      <c r="P668" t="s">
        <v>88</v>
      </c>
      <c r="Q668" t="s">
        <v>15594</v>
      </c>
      <c r="R668" t="s">
        <v>962</v>
      </c>
      <c r="S668" t="s">
        <v>93</v>
      </c>
      <c r="T668" t="s">
        <v>4918</v>
      </c>
      <c r="U668">
        <v>502</v>
      </c>
      <c r="V668">
        <v>4</v>
      </c>
    </row>
    <row r="669" spans="1:22" x14ac:dyDescent="0.35">
      <c r="A669" t="s">
        <v>7962</v>
      </c>
      <c r="B669" t="s">
        <v>74</v>
      </c>
      <c r="C669" t="s">
        <v>73</v>
      </c>
      <c r="D669" t="b">
        <v>1</v>
      </c>
      <c r="E669" t="b">
        <v>1</v>
      </c>
      <c r="F669" t="s">
        <v>106</v>
      </c>
      <c r="G669" t="b">
        <v>1</v>
      </c>
      <c r="H669" t="s">
        <v>71</v>
      </c>
      <c r="I669" t="b">
        <v>1</v>
      </c>
      <c r="J669" t="s">
        <v>70</v>
      </c>
      <c r="K669" t="b">
        <v>1</v>
      </c>
      <c r="L669">
        <v>2</v>
      </c>
      <c r="M669" t="b">
        <v>1</v>
      </c>
      <c r="N669" t="b">
        <v>1</v>
      </c>
      <c r="O669" t="b">
        <v>1</v>
      </c>
      <c r="P669" t="s">
        <v>88</v>
      </c>
      <c r="Q669" t="s">
        <v>15593</v>
      </c>
      <c r="R669" t="s">
        <v>9628</v>
      </c>
      <c r="S669" t="s">
        <v>239</v>
      </c>
      <c r="T669" t="s">
        <v>9421</v>
      </c>
      <c r="U669">
        <v>502</v>
      </c>
      <c r="V669">
        <v>3.5</v>
      </c>
    </row>
    <row r="670" spans="1:22" x14ac:dyDescent="0.35">
      <c r="A670" t="s">
        <v>15592</v>
      </c>
      <c r="B670" t="s">
        <v>74</v>
      </c>
      <c r="C670" t="s">
        <v>82</v>
      </c>
      <c r="D670" t="b">
        <v>1</v>
      </c>
      <c r="E670" t="b">
        <v>1</v>
      </c>
      <c r="F670" t="s">
        <v>106</v>
      </c>
      <c r="G670" t="b">
        <v>1</v>
      </c>
      <c r="H670" t="s">
        <v>71</v>
      </c>
      <c r="I670" t="b">
        <v>1</v>
      </c>
      <c r="J670" t="s">
        <v>70</v>
      </c>
      <c r="K670" t="b">
        <v>1</v>
      </c>
      <c r="L670">
        <v>2</v>
      </c>
      <c r="M670" t="b">
        <v>0</v>
      </c>
      <c r="N670" t="b">
        <v>1</v>
      </c>
      <c r="O670" t="b">
        <v>1</v>
      </c>
      <c r="P670" t="s">
        <v>88</v>
      </c>
      <c r="Q670" t="s">
        <v>15591</v>
      </c>
      <c r="R670" t="s">
        <v>1345</v>
      </c>
      <c r="S670" t="s">
        <v>239</v>
      </c>
      <c r="T670" t="s">
        <v>4918</v>
      </c>
      <c r="U670">
        <v>502</v>
      </c>
      <c r="V670">
        <v>4</v>
      </c>
    </row>
    <row r="671" spans="1:22" x14ac:dyDescent="0.35">
      <c r="A671" t="s">
        <v>15590</v>
      </c>
      <c r="B671" t="s">
        <v>74</v>
      </c>
      <c r="C671" t="s">
        <v>82</v>
      </c>
      <c r="D671" t="b">
        <v>1</v>
      </c>
      <c r="E671" t="b">
        <v>1</v>
      </c>
      <c r="F671" t="s">
        <v>106</v>
      </c>
      <c r="G671" t="b">
        <v>1</v>
      </c>
      <c r="H671" t="s">
        <v>71</v>
      </c>
      <c r="I671" t="b">
        <v>1</v>
      </c>
      <c r="J671" t="s">
        <v>70</v>
      </c>
      <c r="K671" t="b">
        <v>1</v>
      </c>
      <c r="L671">
        <v>2</v>
      </c>
      <c r="M671" t="b">
        <v>1</v>
      </c>
      <c r="N671" t="b">
        <v>1</v>
      </c>
      <c r="O671" t="b">
        <v>1</v>
      </c>
      <c r="P671" t="s">
        <v>69</v>
      </c>
      <c r="Q671" t="s">
        <v>15589</v>
      </c>
      <c r="R671" t="s">
        <v>15588</v>
      </c>
      <c r="S671" t="s">
        <v>6</v>
      </c>
      <c r="T671" t="s">
        <v>15587</v>
      </c>
      <c r="U671">
        <v>502</v>
      </c>
      <c r="V671">
        <v>3.5</v>
      </c>
    </row>
    <row r="672" spans="1:22" x14ac:dyDescent="0.35">
      <c r="A672" t="s">
        <v>15586</v>
      </c>
      <c r="B672" t="s">
        <v>74</v>
      </c>
      <c r="C672" t="s">
        <v>82</v>
      </c>
      <c r="D672" t="b">
        <v>1</v>
      </c>
      <c r="E672" t="b">
        <v>0</v>
      </c>
      <c r="F672" t="s">
        <v>314</v>
      </c>
      <c r="G672" t="b">
        <v>0</v>
      </c>
      <c r="H672" t="s">
        <v>71</v>
      </c>
      <c r="I672" t="b">
        <v>1</v>
      </c>
      <c r="J672" t="s">
        <v>70</v>
      </c>
      <c r="K672" t="b">
        <v>1</v>
      </c>
      <c r="L672">
        <v>2</v>
      </c>
      <c r="M672" t="b">
        <v>1</v>
      </c>
      <c r="N672" t="b">
        <v>1</v>
      </c>
      <c r="O672" t="b">
        <v>1</v>
      </c>
      <c r="P672" t="s">
        <v>69</v>
      </c>
      <c r="Q672" t="s">
        <v>15585</v>
      </c>
      <c r="R672" t="s">
        <v>15584</v>
      </c>
      <c r="S672" t="s">
        <v>77</v>
      </c>
      <c r="T672" t="s">
        <v>15583</v>
      </c>
      <c r="U672">
        <v>502</v>
      </c>
      <c r="V672">
        <v>4</v>
      </c>
    </row>
    <row r="673" spans="1:22" x14ac:dyDescent="0.35">
      <c r="A673" t="s">
        <v>15582</v>
      </c>
      <c r="B673" t="s">
        <v>74</v>
      </c>
      <c r="C673" t="s">
        <v>82</v>
      </c>
      <c r="D673" t="b">
        <v>1</v>
      </c>
      <c r="E673" t="b">
        <v>1</v>
      </c>
      <c r="F673" t="s">
        <v>1843</v>
      </c>
      <c r="G673" t="b">
        <v>1</v>
      </c>
      <c r="H673" t="s">
        <v>71</v>
      </c>
      <c r="I673" t="b">
        <v>0</v>
      </c>
      <c r="J673" t="s">
        <v>70</v>
      </c>
      <c r="K673" t="b">
        <v>1</v>
      </c>
      <c r="L673">
        <v>1</v>
      </c>
      <c r="M673" t="b">
        <v>0</v>
      </c>
      <c r="N673" t="b">
        <v>1</v>
      </c>
      <c r="O673" t="b">
        <v>1</v>
      </c>
      <c r="P673" t="s">
        <v>88</v>
      </c>
      <c r="Q673" t="s">
        <v>15581</v>
      </c>
      <c r="R673" t="s">
        <v>15580</v>
      </c>
      <c r="S673" t="s">
        <v>77</v>
      </c>
      <c r="T673" t="s">
        <v>15579</v>
      </c>
      <c r="U673">
        <v>500</v>
      </c>
      <c r="V673">
        <v>4</v>
      </c>
    </row>
    <row r="674" spans="1:22" x14ac:dyDescent="0.35">
      <c r="A674" t="s">
        <v>15578</v>
      </c>
      <c r="B674" t="s">
        <v>74</v>
      </c>
      <c r="C674" t="s">
        <v>82</v>
      </c>
      <c r="D674" t="b">
        <v>1</v>
      </c>
      <c r="E674" t="b">
        <v>1</v>
      </c>
      <c r="F674" t="s">
        <v>117</v>
      </c>
      <c r="G674" t="b">
        <v>1</v>
      </c>
      <c r="H674" t="s">
        <v>71</v>
      </c>
      <c r="I674" t="b">
        <v>1</v>
      </c>
      <c r="J674" t="s">
        <v>70</v>
      </c>
      <c r="K674" t="b">
        <v>1</v>
      </c>
      <c r="L674">
        <v>2</v>
      </c>
      <c r="M674" t="b">
        <v>1</v>
      </c>
      <c r="N674" t="b">
        <v>1</v>
      </c>
      <c r="O674" t="b">
        <v>1</v>
      </c>
      <c r="P674" t="s">
        <v>69</v>
      </c>
      <c r="Q674" t="e">
        <f>-bd4BQcl1ekgo7avaFngIw</f>
        <v>#NAME?</v>
      </c>
      <c r="R674" t="s">
        <v>15577</v>
      </c>
      <c r="S674" t="s">
        <v>93</v>
      </c>
      <c r="T674" t="s">
        <v>15576</v>
      </c>
      <c r="U674">
        <v>500</v>
      </c>
      <c r="V674">
        <v>3.5</v>
      </c>
    </row>
    <row r="675" spans="1:22" x14ac:dyDescent="0.35">
      <c r="A675" t="s">
        <v>15575</v>
      </c>
      <c r="B675" t="s">
        <v>111</v>
      </c>
      <c r="C675" t="s">
        <v>82</v>
      </c>
      <c r="D675" t="b">
        <v>1</v>
      </c>
      <c r="E675" t="b">
        <v>1</v>
      </c>
      <c r="F675" t="s">
        <v>106</v>
      </c>
      <c r="G675" t="b">
        <v>1</v>
      </c>
      <c r="H675" t="s">
        <v>71</v>
      </c>
      <c r="I675" t="b">
        <v>0</v>
      </c>
      <c r="J675" t="s">
        <v>70</v>
      </c>
      <c r="K675" t="b">
        <v>1</v>
      </c>
      <c r="L675">
        <v>2</v>
      </c>
      <c r="M675" t="b">
        <v>0</v>
      </c>
      <c r="N675" t="b">
        <v>0</v>
      </c>
      <c r="O675" t="b">
        <v>1</v>
      </c>
      <c r="P675" t="s">
        <v>69</v>
      </c>
      <c r="Q675" t="s">
        <v>15574</v>
      </c>
      <c r="R675" t="s">
        <v>15573</v>
      </c>
      <c r="S675" t="s">
        <v>189</v>
      </c>
      <c r="T675" t="s">
        <v>15572</v>
      </c>
      <c r="U675">
        <v>499</v>
      </c>
      <c r="V675">
        <v>4</v>
      </c>
    </row>
    <row r="676" spans="1:22" x14ac:dyDescent="0.35">
      <c r="A676" t="s">
        <v>15571</v>
      </c>
      <c r="B676" t="s">
        <v>74</v>
      </c>
      <c r="C676" t="s">
        <v>73</v>
      </c>
      <c r="D676" t="b">
        <v>1</v>
      </c>
      <c r="E676" t="b">
        <v>0</v>
      </c>
      <c r="F676" t="s">
        <v>72</v>
      </c>
      <c r="G676" t="b">
        <v>0</v>
      </c>
      <c r="H676" t="s">
        <v>71</v>
      </c>
      <c r="I676" t="b">
        <v>1</v>
      </c>
      <c r="J676" t="s">
        <v>235</v>
      </c>
      <c r="K676" t="b">
        <v>1</v>
      </c>
      <c r="L676">
        <v>3</v>
      </c>
      <c r="M676" t="b">
        <v>1</v>
      </c>
      <c r="N676" t="b">
        <v>1</v>
      </c>
      <c r="O676" t="b">
        <v>1</v>
      </c>
      <c r="P676" t="s">
        <v>88</v>
      </c>
      <c r="Q676" t="s">
        <v>15570</v>
      </c>
      <c r="R676" t="s">
        <v>312</v>
      </c>
      <c r="S676" t="s">
        <v>6</v>
      </c>
      <c r="T676" t="s">
        <v>15569</v>
      </c>
      <c r="U676">
        <v>498</v>
      </c>
      <c r="V676">
        <v>3.5</v>
      </c>
    </row>
    <row r="677" spans="1:22" x14ac:dyDescent="0.35">
      <c r="A677" t="s">
        <v>2464</v>
      </c>
      <c r="B677" t="s">
        <v>74</v>
      </c>
      <c r="C677" t="s">
        <v>259</v>
      </c>
      <c r="D677" t="b">
        <v>1</v>
      </c>
      <c r="E677" t="b">
        <v>0</v>
      </c>
      <c r="F677" t="s">
        <v>72</v>
      </c>
      <c r="G677" t="b">
        <v>0</v>
      </c>
      <c r="H677" t="s">
        <v>71</v>
      </c>
      <c r="I677" t="b">
        <v>1</v>
      </c>
      <c r="J677" t="s">
        <v>235</v>
      </c>
      <c r="K677" t="b">
        <v>1</v>
      </c>
      <c r="L677">
        <v>4</v>
      </c>
      <c r="M677" t="b">
        <v>1</v>
      </c>
      <c r="N677" t="b">
        <v>1</v>
      </c>
      <c r="O677" t="b">
        <v>0</v>
      </c>
      <c r="P677" t="s">
        <v>88</v>
      </c>
      <c r="Q677" t="s">
        <v>15568</v>
      </c>
      <c r="R677" t="s">
        <v>15567</v>
      </c>
      <c r="S677" t="s">
        <v>6</v>
      </c>
      <c r="T677" t="s">
        <v>15566</v>
      </c>
      <c r="U677">
        <v>498</v>
      </c>
      <c r="V677">
        <v>3.5</v>
      </c>
    </row>
    <row r="678" spans="1:22" x14ac:dyDescent="0.35">
      <c r="A678" t="s">
        <v>15565</v>
      </c>
      <c r="B678" t="s">
        <v>90</v>
      </c>
      <c r="C678" t="s">
        <v>426</v>
      </c>
      <c r="D678" t="b">
        <v>1</v>
      </c>
      <c r="E678" t="b">
        <v>1</v>
      </c>
      <c r="F678" t="s">
        <v>106</v>
      </c>
      <c r="G678" t="b">
        <v>1</v>
      </c>
      <c r="H678" t="s">
        <v>71</v>
      </c>
      <c r="I678" t="b">
        <v>0</v>
      </c>
      <c r="J678" t="s">
        <v>70</v>
      </c>
      <c r="K678" t="b">
        <v>1</v>
      </c>
      <c r="L678">
        <v>2</v>
      </c>
      <c r="M678" t="b">
        <v>0</v>
      </c>
      <c r="N678" t="b">
        <v>0</v>
      </c>
      <c r="O678" t="b">
        <v>1</v>
      </c>
      <c r="P678" t="s">
        <v>88</v>
      </c>
      <c r="Q678" t="s">
        <v>15564</v>
      </c>
      <c r="R678" t="s">
        <v>15563</v>
      </c>
      <c r="S678" t="s">
        <v>93</v>
      </c>
      <c r="T678" t="s">
        <v>9121</v>
      </c>
      <c r="U678">
        <v>497</v>
      </c>
      <c r="V678">
        <v>4.5</v>
      </c>
    </row>
    <row r="679" spans="1:22" x14ac:dyDescent="0.35">
      <c r="A679" t="s">
        <v>15562</v>
      </c>
      <c r="B679" t="s">
        <v>74</v>
      </c>
      <c r="C679" t="s">
        <v>360</v>
      </c>
      <c r="D679" t="b">
        <v>1</v>
      </c>
      <c r="E679" t="b">
        <v>1</v>
      </c>
      <c r="F679" t="s">
        <v>117</v>
      </c>
      <c r="G679" t="b">
        <v>0</v>
      </c>
      <c r="H679" t="s">
        <v>71</v>
      </c>
      <c r="I679" t="b">
        <v>1</v>
      </c>
      <c r="J679" t="s">
        <v>70</v>
      </c>
      <c r="K679" t="b">
        <v>1</v>
      </c>
      <c r="L679">
        <v>2</v>
      </c>
      <c r="M679" t="b">
        <v>0</v>
      </c>
      <c r="N679" t="b">
        <v>1</v>
      </c>
      <c r="O679" t="b">
        <v>1</v>
      </c>
      <c r="P679" t="s">
        <v>69</v>
      </c>
      <c r="Q679" t="s">
        <v>15561</v>
      </c>
      <c r="R679" t="s">
        <v>15560</v>
      </c>
      <c r="S679" t="s">
        <v>77</v>
      </c>
      <c r="T679" t="s">
        <v>15559</v>
      </c>
      <c r="U679">
        <v>497</v>
      </c>
      <c r="V679">
        <v>3.5</v>
      </c>
    </row>
    <row r="680" spans="1:22" x14ac:dyDescent="0.35">
      <c r="A680" t="s">
        <v>15558</v>
      </c>
      <c r="B680" t="s">
        <v>74</v>
      </c>
      <c r="C680" t="s">
        <v>82</v>
      </c>
      <c r="D680" t="b">
        <v>1</v>
      </c>
      <c r="E680" t="b">
        <v>1</v>
      </c>
      <c r="F680" t="s">
        <v>106</v>
      </c>
      <c r="G680" t="b">
        <v>1</v>
      </c>
      <c r="H680" t="s">
        <v>71</v>
      </c>
      <c r="I680" t="b">
        <v>0</v>
      </c>
      <c r="J680" t="s">
        <v>70</v>
      </c>
      <c r="K680" t="b">
        <v>1</v>
      </c>
      <c r="L680">
        <v>2</v>
      </c>
      <c r="M680" t="b">
        <v>1</v>
      </c>
      <c r="N680" t="b">
        <v>1</v>
      </c>
      <c r="O680" t="b">
        <v>1</v>
      </c>
      <c r="P680" t="s">
        <v>69</v>
      </c>
      <c r="Q680" t="s">
        <v>15557</v>
      </c>
      <c r="R680" t="s">
        <v>15556</v>
      </c>
      <c r="S680" t="s">
        <v>6</v>
      </c>
      <c r="T680" t="s">
        <v>15555</v>
      </c>
      <c r="U680">
        <v>496</v>
      </c>
      <c r="V680">
        <v>3.5</v>
      </c>
    </row>
    <row r="681" spans="1:22" x14ac:dyDescent="0.35">
      <c r="A681" t="s">
        <v>3482</v>
      </c>
      <c r="B681" t="s">
        <v>74</v>
      </c>
      <c r="C681" t="s">
        <v>236</v>
      </c>
      <c r="D681" t="b">
        <v>1</v>
      </c>
      <c r="E681" t="b">
        <v>0</v>
      </c>
      <c r="F681" t="s">
        <v>72</v>
      </c>
      <c r="G681" t="b">
        <v>0</v>
      </c>
      <c r="H681" t="s">
        <v>71</v>
      </c>
      <c r="I681" t="b">
        <v>0</v>
      </c>
      <c r="J681" t="s">
        <v>235</v>
      </c>
      <c r="K681" t="b">
        <v>1</v>
      </c>
      <c r="L681">
        <v>3</v>
      </c>
      <c r="M681" t="b">
        <v>1</v>
      </c>
      <c r="N681" t="b">
        <v>1</v>
      </c>
      <c r="O681" t="b">
        <v>0</v>
      </c>
      <c r="P681" t="s">
        <v>69</v>
      </c>
      <c r="Q681" t="s">
        <v>15554</v>
      </c>
      <c r="R681" t="s">
        <v>14287</v>
      </c>
      <c r="S681" t="s">
        <v>6</v>
      </c>
      <c r="T681" t="s">
        <v>15553</v>
      </c>
      <c r="U681">
        <v>495</v>
      </c>
      <c r="V681">
        <v>4</v>
      </c>
    </row>
    <row r="682" spans="1:22" x14ac:dyDescent="0.35">
      <c r="A682" t="s">
        <v>15552</v>
      </c>
      <c r="B682" t="s">
        <v>74</v>
      </c>
      <c r="C682" t="s">
        <v>2749</v>
      </c>
      <c r="D682" t="b">
        <v>1</v>
      </c>
      <c r="E682" t="b">
        <v>1</v>
      </c>
      <c r="F682" t="s">
        <v>720</v>
      </c>
      <c r="G682" t="b">
        <v>0</v>
      </c>
      <c r="H682" t="s">
        <v>71</v>
      </c>
      <c r="I682" t="b">
        <v>1</v>
      </c>
      <c r="J682" t="s">
        <v>70</v>
      </c>
      <c r="K682" t="b">
        <v>1</v>
      </c>
      <c r="L682">
        <v>2</v>
      </c>
      <c r="M682" t="b">
        <v>1</v>
      </c>
      <c r="N682" t="b">
        <v>1</v>
      </c>
      <c r="O682" t="b">
        <v>1</v>
      </c>
      <c r="P682" t="s">
        <v>69</v>
      </c>
      <c r="Q682" t="s">
        <v>15551</v>
      </c>
      <c r="R682" t="s">
        <v>15550</v>
      </c>
      <c r="S682" t="s">
        <v>6</v>
      </c>
      <c r="T682" t="s">
        <v>15549</v>
      </c>
      <c r="U682">
        <v>494</v>
      </c>
      <c r="V682">
        <v>4</v>
      </c>
    </row>
    <row r="683" spans="1:22" x14ac:dyDescent="0.35">
      <c r="A683" t="s">
        <v>15548</v>
      </c>
      <c r="B683" t="s">
        <v>111</v>
      </c>
      <c r="C683" t="s">
        <v>123</v>
      </c>
      <c r="D683" t="b">
        <v>1</v>
      </c>
      <c r="E683" t="b">
        <v>1</v>
      </c>
      <c r="F683" t="s">
        <v>541</v>
      </c>
      <c r="G683" t="b">
        <v>0</v>
      </c>
      <c r="H683" t="s">
        <v>80</v>
      </c>
      <c r="I683" t="b">
        <v>0</v>
      </c>
      <c r="J683" t="s">
        <v>70</v>
      </c>
      <c r="K683" t="b">
        <v>1</v>
      </c>
      <c r="L683">
        <v>2</v>
      </c>
      <c r="M683" t="b">
        <v>0</v>
      </c>
      <c r="N683" t="b">
        <v>1</v>
      </c>
      <c r="O683" t="b">
        <v>1</v>
      </c>
      <c r="P683" t="s">
        <v>88</v>
      </c>
      <c r="Q683" t="s">
        <v>15547</v>
      </c>
      <c r="R683" t="s">
        <v>9806</v>
      </c>
      <c r="S683" t="s">
        <v>120</v>
      </c>
      <c r="T683" t="s">
        <v>15546</v>
      </c>
      <c r="U683">
        <v>494</v>
      </c>
      <c r="V683">
        <v>3.5</v>
      </c>
    </row>
    <row r="684" spans="1:22" x14ac:dyDescent="0.35">
      <c r="A684" t="s">
        <v>15545</v>
      </c>
      <c r="B684" t="s">
        <v>74</v>
      </c>
      <c r="C684" t="s">
        <v>138</v>
      </c>
      <c r="D684" t="b">
        <v>1</v>
      </c>
      <c r="E684" t="b">
        <v>1</v>
      </c>
      <c r="F684" t="s">
        <v>72</v>
      </c>
      <c r="G684" t="b">
        <v>0</v>
      </c>
      <c r="H684" t="s">
        <v>71</v>
      </c>
      <c r="I684" t="b">
        <v>0</v>
      </c>
      <c r="J684" t="s">
        <v>70</v>
      </c>
      <c r="K684" t="b">
        <v>1</v>
      </c>
      <c r="L684">
        <v>2</v>
      </c>
      <c r="M684" t="b">
        <v>1</v>
      </c>
      <c r="N684" t="b">
        <v>1</v>
      </c>
      <c r="O684" t="b">
        <v>1</v>
      </c>
      <c r="P684" t="s">
        <v>69</v>
      </c>
      <c r="Q684" t="s">
        <v>15544</v>
      </c>
      <c r="R684" t="s">
        <v>15543</v>
      </c>
      <c r="S684" t="s">
        <v>6</v>
      </c>
      <c r="T684" t="s">
        <v>15542</v>
      </c>
      <c r="U684">
        <v>493</v>
      </c>
      <c r="V684">
        <v>3.5</v>
      </c>
    </row>
    <row r="685" spans="1:22" x14ac:dyDescent="0.35">
      <c r="A685" t="s">
        <v>15541</v>
      </c>
      <c r="B685" t="s">
        <v>74</v>
      </c>
      <c r="C685" t="s">
        <v>236</v>
      </c>
      <c r="D685" t="b">
        <v>1</v>
      </c>
      <c r="E685" t="b">
        <v>0</v>
      </c>
      <c r="F685" t="s">
        <v>72</v>
      </c>
      <c r="G685" t="b">
        <v>0</v>
      </c>
      <c r="H685" t="s">
        <v>71</v>
      </c>
      <c r="I685" t="b">
        <v>1</v>
      </c>
      <c r="J685" t="s">
        <v>70</v>
      </c>
      <c r="K685" t="b">
        <v>1</v>
      </c>
      <c r="L685">
        <v>2</v>
      </c>
      <c r="M685" t="b">
        <v>1</v>
      </c>
      <c r="N685" t="b">
        <v>1</v>
      </c>
      <c r="O685" t="b">
        <v>1</v>
      </c>
      <c r="P685" t="s">
        <v>69</v>
      </c>
      <c r="Q685" t="s">
        <v>15540</v>
      </c>
      <c r="R685" t="s">
        <v>15539</v>
      </c>
      <c r="S685" t="s">
        <v>239</v>
      </c>
      <c r="T685" t="s">
        <v>15538</v>
      </c>
      <c r="U685">
        <v>493</v>
      </c>
      <c r="V685">
        <v>3.5</v>
      </c>
    </row>
    <row r="686" spans="1:22" x14ac:dyDescent="0.35">
      <c r="A686" t="s">
        <v>15537</v>
      </c>
      <c r="B686" t="s">
        <v>74</v>
      </c>
      <c r="C686" t="s">
        <v>82</v>
      </c>
      <c r="D686" t="b">
        <v>1</v>
      </c>
      <c r="E686" t="b">
        <v>0</v>
      </c>
      <c r="F686" t="s">
        <v>72</v>
      </c>
      <c r="G686" t="b">
        <v>1</v>
      </c>
      <c r="H686" t="s">
        <v>71</v>
      </c>
      <c r="I686" t="b">
        <v>0</v>
      </c>
      <c r="J686" t="s">
        <v>70</v>
      </c>
      <c r="K686" t="b">
        <v>1</v>
      </c>
      <c r="L686">
        <v>2</v>
      </c>
      <c r="M686" t="b">
        <v>1</v>
      </c>
      <c r="N686" t="b">
        <v>1</v>
      </c>
      <c r="O686" t="b">
        <v>1</v>
      </c>
      <c r="P686" t="s">
        <v>69</v>
      </c>
      <c r="Q686" t="s">
        <v>15536</v>
      </c>
      <c r="R686" t="s">
        <v>15535</v>
      </c>
      <c r="S686" t="s">
        <v>77</v>
      </c>
      <c r="T686" t="s">
        <v>15534</v>
      </c>
      <c r="U686">
        <v>493</v>
      </c>
      <c r="V686">
        <v>4</v>
      </c>
    </row>
    <row r="687" spans="1:22" x14ac:dyDescent="0.35">
      <c r="A687" t="s">
        <v>15533</v>
      </c>
      <c r="B687" t="s">
        <v>74</v>
      </c>
      <c r="C687" t="s">
        <v>212</v>
      </c>
      <c r="D687" t="b">
        <v>1</v>
      </c>
      <c r="E687" t="b">
        <v>0</v>
      </c>
      <c r="F687" t="s">
        <v>72</v>
      </c>
      <c r="G687" t="b">
        <v>0</v>
      </c>
      <c r="H687" t="s">
        <v>71</v>
      </c>
      <c r="I687" t="b">
        <v>0</v>
      </c>
      <c r="J687" t="s">
        <v>235</v>
      </c>
      <c r="K687" t="b">
        <v>1</v>
      </c>
      <c r="L687">
        <v>3</v>
      </c>
      <c r="M687" t="b">
        <v>1</v>
      </c>
      <c r="N687" t="b">
        <v>1</v>
      </c>
      <c r="O687" t="b">
        <v>0</v>
      </c>
      <c r="P687" t="s">
        <v>88</v>
      </c>
      <c r="Q687" t="s">
        <v>15532</v>
      </c>
      <c r="R687" t="s">
        <v>15531</v>
      </c>
      <c r="S687" t="s">
        <v>120</v>
      </c>
      <c r="T687" t="s">
        <v>15530</v>
      </c>
      <c r="U687">
        <v>492</v>
      </c>
      <c r="V687">
        <v>4.5</v>
      </c>
    </row>
    <row r="688" spans="1:22" x14ac:dyDescent="0.35">
      <c r="A688" t="s">
        <v>15529</v>
      </c>
      <c r="B688" t="s">
        <v>74</v>
      </c>
      <c r="C688" t="s">
        <v>82</v>
      </c>
      <c r="D688" t="b">
        <v>1</v>
      </c>
      <c r="E688" t="b">
        <v>1</v>
      </c>
      <c r="F688" t="s">
        <v>106</v>
      </c>
      <c r="G688" t="b">
        <v>0</v>
      </c>
      <c r="H688" t="s">
        <v>71</v>
      </c>
      <c r="I688" t="b">
        <v>1</v>
      </c>
      <c r="J688" t="s">
        <v>70</v>
      </c>
      <c r="K688" t="b">
        <v>1</v>
      </c>
      <c r="L688">
        <v>2</v>
      </c>
      <c r="M688" t="b">
        <v>1</v>
      </c>
      <c r="N688" t="b">
        <v>1</v>
      </c>
      <c r="O688" t="b">
        <v>1</v>
      </c>
      <c r="P688" t="s">
        <v>69</v>
      </c>
      <c r="Q688" t="s">
        <v>15528</v>
      </c>
      <c r="R688" t="s">
        <v>15527</v>
      </c>
      <c r="S688" t="s">
        <v>239</v>
      </c>
      <c r="T688" t="s">
        <v>15526</v>
      </c>
      <c r="U688">
        <v>492</v>
      </c>
      <c r="V688">
        <v>4</v>
      </c>
    </row>
    <row r="689" spans="1:22" x14ac:dyDescent="0.35">
      <c r="A689" t="s">
        <v>15525</v>
      </c>
      <c r="B689" t="s">
        <v>74</v>
      </c>
      <c r="C689" t="s">
        <v>297</v>
      </c>
      <c r="D689" t="b">
        <v>1</v>
      </c>
      <c r="E689" t="b">
        <v>1</v>
      </c>
      <c r="F689" t="s">
        <v>72</v>
      </c>
      <c r="G689" t="b">
        <v>1</v>
      </c>
      <c r="H689" t="s">
        <v>71</v>
      </c>
      <c r="I689" t="b">
        <v>1</v>
      </c>
      <c r="J689" t="s">
        <v>70</v>
      </c>
      <c r="K689" t="b">
        <v>1</v>
      </c>
      <c r="L689">
        <v>2</v>
      </c>
      <c r="M689" t="b">
        <v>1</v>
      </c>
      <c r="N689" t="b">
        <v>1</v>
      </c>
      <c r="O689" t="b">
        <v>1</v>
      </c>
      <c r="P689" t="s">
        <v>69</v>
      </c>
      <c r="Q689" t="s">
        <v>15524</v>
      </c>
      <c r="R689" t="s">
        <v>15523</v>
      </c>
      <c r="S689" t="s">
        <v>189</v>
      </c>
      <c r="T689" t="s">
        <v>15522</v>
      </c>
      <c r="U689">
        <v>491</v>
      </c>
      <c r="V689">
        <v>4</v>
      </c>
    </row>
    <row r="690" spans="1:22" x14ac:dyDescent="0.35">
      <c r="A690" t="s">
        <v>15521</v>
      </c>
      <c r="B690" t="s">
        <v>74</v>
      </c>
      <c r="C690" t="s">
        <v>320</v>
      </c>
      <c r="D690" t="b">
        <v>1</v>
      </c>
      <c r="E690" t="b">
        <v>0</v>
      </c>
      <c r="F690" t="s">
        <v>81</v>
      </c>
      <c r="G690" t="b">
        <v>1</v>
      </c>
      <c r="H690" t="s">
        <v>71</v>
      </c>
      <c r="I690" t="b">
        <v>0</v>
      </c>
      <c r="J690" t="s">
        <v>70</v>
      </c>
      <c r="K690" t="b">
        <v>1</v>
      </c>
      <c r="L690">
        <v>2</v>
      </c>
      <c r="M690" t="b">
        <v>0</v>
      </c>
      <c r="N690" t="b">
        <v>0</v>
      </c>
      <c r="O690" t="b">
        <v>1</v>
      </c>
      <c r="P690" t="s">
        <v>69</v>
      </c>
      <c r="Q690" t="s">
        <v>15520</v>
      </c>
      <c r="R690" t="s">
        <v>15519</v>
      </c>
      <c r="S690" t="s">
        <v>6</v>
      </c>
      <c r="T690" t="s">
        <v>15518</v>
      </c>
      <c r="U690">
        <v>491</v>
      </c>
      <c r="V690">
        <v>4</v>
      </c>
    </row>
    <row r="691" spans="1:22" x14ac:dyDescent="0.35">
      <c r="A691" t="s">
        <v>15517</v>
      </c>
      <c r="B691" t="s">
        <v>74</v>
      </c>
      <c r="C691" t="s">
        <v>82</v>
      </c>
      <c r="D691" t="b">
        <v>1</v>
      </c>
      <c r="E691" t="b">
        <v>1</v>
      </c>
      <c r="F691" t="s">
        <v>106</v>
      </c>
      <c r="G691" t="b">
        <v>1</v>
      </c>
      <c r="H691" t="s">
        <v>71</v>
      </c>
      <c r="I691" t="b">
        <v>0</v>
      </c>
      <c r="J691" t="s">
        <v>70</v>
      </c>
      <c r="K691" t="b">
        <v>1</v>
      </c>
      <c r="L691">
        <v>2</v>
      </c>
      <c r="M691" t="b">
        <v>1</v>
      </c>
      <c r="N691" t="b">
        <v>1</v>
      </c>
      <c r="O691" t="b">
        <v>1</v>
      </c>
      <c r="P691" t="s">
        <v>88</v>
      </c>
      <c r="Q691" t="s">
        <v>15516</v>
      </c>
      <c r="R691" t="s">
        <v>15515</v>
      </c>
      <c r="S691" t="s">
        <v>161</v>
      </c>
      <c r="T691" t="s">
        <v>11532</v>
      </c>
      <c r="U691">
        <v>491</v>
      </c>
      <c r="V691">
        <v>4</v>
      </c>
    </row>
    <row r="692" spans="1:22" x14ac:dyDescent="0.35">
      <c r="A692" t="s">
        <v>15514</v>
      </c>
      <c r="B692" t="s">
        <v>74</v>
      </c>
      <c r="C692" t="s">
        <v>73</v>
      </c>
      <c r="D692" t="b">
        <v>1</v>
      </c>
      <c r="E692" t="b">
        <v>0</v>
      </c>
      <c r="F692" t="s">
        <v>81</v>
      </c>
      <c r="G692" t="b">
        <v>1</v>
      </c>
      <c r="H692" t="s">
        <v>71</v>
      </c>
      <c r="I692" t="b">
        <v>1</v>
      </c>
      <c r="J692" t="s">
        <v>70</v>
      </c>
      <c r="K692" t="b">
        <v>1</v>
      </c>
      <c r="L692">
        <v>2</v>
      </c>
      <c r="M692" t="b">
        <v>1</v>
      </c>
      <c r="N692" t="b">
        <v>1</v>
      </c>
      <c r="O692" t="b">
        <v>1</v>
      </c>
      <c r="P692" t="s">
        <v>69</v>
      </c>
      <c r="Q692" t="s">
        <v>15513</v>
      </c>
      <c r="R692" t="s">
        <v>15512</v>
      </c>
      <c r="S692" t="s">
        <v>93</v>
      </c>
      <c r="T692" t="s">
        <v>15511</v>
      </c>
      <c r="U692">
        <v>491</v>
      </c>
      <c r="V692">
        <v>4</v>
      </c>
    </row>
    <row r="693" spans="1:22" x14ac:dyDescent="0.35">
      <c r="A693" t="s">
        <v>5196</v>
      </c>
      <c r="B693" t="s">
        <v>74</v>
      </c>
      <c r="C693" t="s">
        <v>7264</v>
      </c>
      <c r="D693" t="b">
        <v>1</v>
      </c>
      <c r="E693" t="b">
        <v>0</v>
      </c>
      <c r="F693" t="s">
        <v>72</v>
      </c>
      <c r="G693" t="b">
        <v>1</v>
      </c>
      <c r="H693" t="s">
        <v>80</v>
      </c>
      <c r="I693" t="b">
        <v>1</v>
      </c>
      <c r="J693" t="s">
        <v>70</v>
      </c>
      <c r="K693" t="b">
        <v>1</v>
      </c>
      <c r="L693">
        <v>2</v>
      </c>
      <c r="M693" t="b">
        <v>1</v>
      </c>
      <c r="N693" t="b">
        <v>1</v>
      </c>
      <c r="O693" t="b">
        <v>1</v>
      </c>
      <c r="P693" t="s">
        <v>88</v>
      </c>
      <c r="Q693" t="s">
        <v>15510</v>
      </c>
      <c r="R693" t="s">
        <v>15509</v>
      </c>
      <c r="S693" t="s">
        <v>85</v>
      </c>
      <c r="T693" t="s">
        <v>4332</v>
      </c>
      <c r="U693">
        <v>490</v>
      </c>
      <c r="V693">
        <v>3.5</v>
      </c>
    </row>
    <row r="694" spans="1:22" x14ac:dyDescent="0.35">
      <c r="A694" t="s">
        <v>4453</v>
      </c>
      <c r="B694" t="s">
        <v>74</v>
      </c>
      <c r="C694" t="s">
        <v>259</v>
      </c>
      <c r="D694" t="b">
        <v>1</v>
      </c>
      <c r="E694" t="b">
        <v>0</v>
      </c>
      <c r="F694" t="s">
        <v>1198</v>
      </c>
      <c r="G694" t="b">
        <v>0</v>
      </c>
      <c r="H694" t="s">
        <v>554</v>
      </c>
      <c r="I694" t="b">
        <v>1</v>
      </c>
      <c r="J694" t="s">
        <v>235</v>
      </c>
      <c r="K694" t="b">
        <v>1</v>
      </c>
      <c r="L694">
        <v>3</v>
      </c>
      <c r="M694" t="b">
        <v>1</v>
      </c>
      <c r="N694" t="b">
        <v>1</v>
      </c>
      <c r="O694" t="b">
        <v>0</v>
      </c>
      <c r="P694" t="s">
        <v>69</v>
      </c>
      <c r="Q694" t="s">
        <v>15508</v>
      </c>
      <c r="R694" t="s">
        <v>15507</v>
      </c>
      <c r="S694" t="s">
        <v>6</v>
      </c>
      <c r="T694" t="s">
        <v>15506</v>
      </c>
      <c r="U694">
        <v>490</v>
      </c>
      <c r="V694">
        <v>3.5</v>
      </c>
    </row>
    <row r="695" spans="1:22" x14ac:dyDescent="0.35">
      <c r="A695" t="s">
        <v>15505</v>
      </c>
      <c r="B695" t="s">
        <v>90</v>
      </c>
      <c r="C695" t="s">
        <v>360</v>
      </c>
      <c r="D695" t="b">
        <v>1</v>
      </c>
      <c r="E695" t="b">
        <v>1</v>
      </c>
      <c r="F695" t="s">
        <v>89</v>
      </c>
      <c r="G695" t="b">
        <v>0</v>
      </c>
      <c r="H695" t="s">
        <v>71</v>
      </c>
      <c r="I695" t="b">
        <v>1</v>
      </c>
      <c r="J695" t="s">
        <v>70</v>
      </c>
      <c r="K695" t="b">
        <v>1</v>
      </c>
      <c r="L695">
        <v>1</v>
      </c>
      <c r="M695" t="b">
        <v>0</v>
      </c>
      <c r="N695" t="b">
        <v>0</v>
      </c>
      <c r="O695" t="b">
        <v>1</v>
      </c>
      <c r="P695" t="s">
        <v>88</v>
      </c>
      <c r="Q695" t="s">
        <v>15504</v>
      </c>
      <c r="R695" t="s">
        <v>15503</v>
      </c>
      <c r="S695" t="s">
        <v>6</v>
      </c>
      <c r="T695" t="s">
        <v>15502</v>
      </c>
      <c r="U695">
        <v>490</v>
      </c>
      <c r="V695">
        <v>4.5</v>
      </c>
    </row>
    <row r="696" spans="1:22" x14ac:dyDescent="0.35">
      <c r="A696" t="s">
        <v>15501</v>
      </c>
      <c r="B696" t="s">
        <v>111</v>
      </c>
      <c r="C696" t="s">
        <v>82</v>
      </c>
      <c r="D696" t="b">
        <v>1</v>
      </c>
      <c r="E696" t="b">
        <v>1</v>
      </c>
      <c r="F696" t="s">
        <v>106</v>
      </c>
      <c r="G696" t="b">
        <v>0</v>
      </c>
      <c r="H696" t="s">
        <v>71</v>
      </c>
      <c r="I696" t="b">
        <v>1</v>
      </c>
      <c r="J696" t="s">
        <v>70</v>
      </c>
      <c r="K696" t="b">
        <v>1</v>
      </c>
      <c r="L696">
        <v>1</v>
      </c>
      <c r="M696" t="b">
        <v>0</v>
      </c>
      <c r="N696" t="b">
        <v>0</v>
      </c>
      <c r="O696" t="b">
        <v>1</v>
      </c>
      <c r="P696" t="s">
        <v>69</v>
      </c>
      <c r="Q696" t="s">
        <v>15500</v>
      </c>
      <c r="R696" t="s">
        <v>15499</v>
      </c>
      <c r="S696" t="s">
        <v>156</v>
      </c>
      <c r="T696" t="s">
        <v>15498</v>
      </c>
      <c r="U696">
        <v>489</v>
      </c>
      <c r="V696">
        <v>4.5</v>
      </c>
    </row>
    <row r="697" spans="1:22" x14ac:dyDescent="0.35">
      <c r="A697" t="s">
        <v>15497</v>
      </c>
      <c r="B697" t="s">
        <v>74</v>
      </c>
      <c r="C697" t="s">
        <v>73</v>
      </c>
      <c r="D697" t="b">
        <v>1</v>
      </c>
      <c r="E697" t="b">
        <v>0</v>
      </c>
      <c r="F697" t="s">
        <v>72</v>
      </c>
      <c r="G697" t="b">
        <v>0</v>
      </c>
      <c r="H697" t="s">
        <v>71</v>
      </c>
      <c r="I697" t="b">
        <v>0</v>
      </c>
      <c r="J697" t="s">
        <v>70</v>
      </c>
      <c r="K697" t="b">
        <v>1</v>
      </c>
      <c r="L697">
        <v>2</v>
      </c>
      <c r="M697" t="b">
        <v>0</v>
      </c>
      <c r="N697" t="b">
        <v>1</v>
      </c>
      <c r="O697" t="b">
        <v>0</v>
      </c>
      <c r="P697" t="s">
        <v>88</v>
      </c>
      <c r="Q697" t="s">
        <v>15496</v>
      </c>
      <c r="R697" t="s">
        <v>15495</v>
      </c>
      <c r="S697" t="s">
        <v>77</v>
      </c>
      <c r="T697" t="s">
        <v>15494</v>
      </c>
      <c r="U697">
        <v>488</v>
      </c>
      <c r="V697">
        <v>4.5</v>
      </c>
    </row>
    <row r="698" spans="1:22" x14ac:dyDescent="0.35">
      <c r="A698" t="s">
        <v>15493</v>
      </c>
      <c r="B698" t="s">
        <v>90</v>
      </c>
      <c r="C698" t="s">
        <v>82</v>
      </c>
      <c r="D698" t="b">
        <v>1</v>
      </c>
      <c r="E698" t="b">
        <v>1</v>
      </c>
      <c r="F698" t="s">
        <v>771</v>
      </c>
      <c r="G698" t="b">
        <v>0</v>
      </c>
      <c r="H698" t="s">
        <v>71</v>
      </c>
      <c r="I698" t="b">
        <v>1</v>
      </c>
      <c r="J698" t="s">
        <v>70</v>
      </c>
      <c r="K698" t="b">
        <v>1</v>
      </c>
      <c r="L698">
        <v>2</v>
      </c>
      <c r="M698" t="b">
        <v>0</v>
      </c>
      <c r="N698" t="b">
        <v>0</v>
      </c>
      <c r="O698" t="b">
        <v>1</v>
      </c>
      <c r="P698" t="s">
        <v>88</v>
      </c>
      <c r="Q698" t="s">
        <v>15492</v>
      </c>
      <c r="R698" t="s">
        <v>15491</v>
      </c>
      <c r="S698" t="s">
        <v>6</v>
      </c>
      <c r="T698" t="s">
        <v>15490</v>
      </c>
      <c r="U698">
        <v>488</v>
      </c>
      <c r="V698">
        <v>3.5</v>
      </c>
    </row>
    <row r="699" spans="1:22" x14ac:dyDescent="0.35">
      <c r="A699" t="s">
        <v>15489</v>
      </c>
      <c r="B699" t="s">
        <v>74</v>
      </c>
      <c r="C699" t="s">
        <v>82</v>
      </c>
      <c r="D699" t="b">
        <v>1</v>
      </c>
      <c r="E699" t="b">
        <v>1</v>
      </c>
      <c r="F699" t="s">
        <v>106</v>
      </c>
      <c r="G699" t="b">
        <v>1</v>
      </c>
      <c r="H699" t="s">
        <v>80</v>
      </c>
      <c r="I699" t="b">
        <v>1</v>
      </c>
      <c r="J699" t="s">
        <v>70</v>
      </c>
      <c r="K699" t="b">
        <v>1</v>
      </c>
      <c r="L699">
        <v>2</v>
      </c>
      <c r="M699" t="b">
        <v>1</v>
      </c>
      <c r="N699" t="b">
        <v>1</v>
      </c>
      <c r="O699" t="b">
        <v>1</v>
      </c>
      <c r="P699" t="s">
        <v>88</v>
      </c>
      <c r="Q699" t="s">
        <v>15488</v>
      </c>
      <c r="R699" t="s">
        <v>15487</v>
      </c>
      <c r="S699" t="s">
        <v>85</v>
      </c>
      <c r="T699" t="s">
        <v>15486</v>
      </c>
      <c r="U699">
        <v>488</v>
      </c>
      <c r="V699">
        <v>3.5</v>
      </c>
    </row>
    <row r="700" spans="1:22" x14ac:dyDescent="0.35">
      <c r="A700" t="s">
        <v>2464</v>
      </c>
      <c r="B700" t="s">
        <v>74</v>
      </c>
      <c r="C700" t="s">
        <v>259</v>
      </c>
      <c r="D700" t="b">
        <v>1</v>
      </c>
      <c r="E700" t="b">
        <v>0</v>
      </c>
      <c r="F700" t="s">
        <v>72</v>
      </c>
      <c r="G700" t="b">
        <v>0</v>
      </c>
      <c r="H700" t="s">
        <v>71</v>
      </c>
      <c r="I700" t="b">
        <v>1</v>
      </c>
      <c r="J700" t="s">
        <v>70</v>
      </c>
      <c r="K700" t="b">
        <v>1</v>
      </c>
      <c r="L700">
        <v>3</v>
      </c>
      <c r="M700" t="b">
        <v>1</v>
      </c>
      <c r="N700" t="b">
        <v>1</v>
      </c>
      <c r="O700" t="b">
        <v>0</v>
      </c>
      <c r="P700" t="s">
        <v>88</v>
      </c>
      <c r="Q700" t="s">
        <v>15485</v>
      </c>
      <c r="R700" t="s">
        <v>15484</v>
      </c>
      <c r="S700" t="s">
        <v>6</v>
      </c>
      <c r="T700" t="s">
        <v>15483</v>
      </c>
      <c r="U700">
        <v>488</v>
      </c>
      <c r="V700">
        <v>4</v>
      </c>
    </row>
    <row r="701" spans="1:22" x14ac:dyDescent="0.35">
      <c r="A701" t="s">
        <v>15482</v>
      </c>
      <c r="B701" t="s">
        <v>74</v>
      </c>
      <c r="C701" t="s">
        <v>556</v>
      </c>
      <c r="D701" t="b">
        <v>1</v>
      </c>
      <c r="E701" t="b">
        <v>0</v>
      </c>
      <c r="F701" t="s">
        <v>1198</v>
      </c>
      <c r="G701" t="b">
        <v>1</v>
      </c>
      <c r="H701" t="s">
        <v>80</v>
      </c>
      <c r="I701" t="b">
        <v>1</v>
      </c>
      <c r="J701" t="s">
        <v>70</v>
      </c>
      <c r="K701" t="b">
        <v>1</v>
      </c>
      <c r="L701">
        <v>2</v>
      </c>
      <c r="M701" t="b">
        <v>1</v>
      </c>
      <c r="N701" t="b">
        <v>1</v>
      </c>
      <c r="O701" t="b">
        <v>1</v>
      </c>
      <c r="P701" t="s">
        <v>69</v>
      </c>
      <c r="Q701" t="s">
        <v>15481</v>
      </c>
      <c r="R701" t="s">
        <v>15480</v>
      </c>
      <c r="S701" t="s">
        <v>6</v>
      </c>
      <c r="T701" t="s">
        <v>15479</v>
      </c>
      <c r="U701">
        <v>487</v>
      </c>
      <c r="V701">
        <v>3.5</v>
      </c>
    </row>
    <row r="702" spans="1:22" x14ac:dyDescent="0.35">
      <c r="A702" t="s">
        <v>15478</v>
      </c>
      <c r="B702" t="s">
        <v>111</v>
      </c>
      <c r="C702" t="s">
        <v>82</v>
      </c>
      <c r="D702" t="b">
        <v>1</v>
      </c>
      <c r="E702" t="b">
        <v>1</v>
      </c>
      <c r="F702" t="s">
        <v>101</v>
      </c>
      <c r="G702" t="b">
        <v>1</v>
      </c>
      <c r="H702" t="s">
        <v>71</v>
      </c>
      <c r="I702" t="b">
        <v>1</v>
      </c>
      <c r="J702" t="s">
        <v>70</v>
      </c>
      <c r="K702" t="b">
        <v>1</v>
      </c>
      <c r="L702">
        <v>2</v>
      </c>
      <c r="M702" t="b">
        <v>1</v>
      </c>
      <c r="N702" t="b">
        <v>1</v>
      </c>
      <c r="O702" t="b">
        <v>1</v>
      </c>
      <c r="P702" t="s">
        <v>69</v>
      </c>
      <c r="Q702" t="s">
        <v>15477</v>
      </c>
      <c r="R702" t="s">
        <v>15476</v>
      </c>
      <c r="S702" t="s">
        <v>6</v>
      </c>
      <c r="T702" t="s">
        <v>15475</v>
      </c>
      <c r="U702">
        <v>486</v>
      </c>
      <c r="V702">
        <v>4</v>
      </c>
    </row>
    <row r="703" spans="1:22" x14ac:dyDescent="0.35">
      <c r="A703" t="s">
        <v>5492</v>
      </c>
      <c r="B703" t="s">
        <v>74</v>
      </c>
      <c r="C703" t="s">
        <v>82</v>
      </c>
      <c r="D703" t="b">
        <v>1</v>
      </c>
      <c r="E703" t="b">
        <v>0</v>
      </c>
      <c r="F703" t="s">
        <v>72</v>
      </c>
      <c r="G703" t="b">
        <v>1</v>
      </c>
      <c r="H703" t="s">
        <v>80</v>
      </c>
      <c r="I703" t="b">
        <v>1</v>
      </c>
      <c r="J703" t="s">
        <v>70</v>
      </c>
      <c r="K703" t="b">
        <v>1</v>
      </c>
      <c r="L703">
        <v>2</v>
      </c>
      <c r="M703" t="b">
        <v>0</v>
      </c>
      <c r="N703" t="b">
        <v>1</v>
      </c>
      <c r="O703" t="b">
        <v>1</v>
      </c>
      <c r="P703" t="s">
        <v>88</v>
      </c>
      <c r="Q703" t="s">
        <v>15474</v>
      </c>
      <c r="R703" t="s">
        <v>15473</v>
      </c>
      <c r="S703" t="s">
        <v>6</v>
      </c>
      <c r="T703" t="s">
        <v>15472</v>
      </c>
      <c r="U703">
        <v>486</v>
      </c>
      <c r="V703">
        <v>3</v>
      </c>
    </row>
    <row r="704" spans="1:22" x14ac:dyDescent="0.35">
      <c r="A704" t="s">
        <v>15471</v>
      </c>
      <c r="B704" t="s">
        <v>74</v>
      </c>
      <c r="C704" t="s">
        <v>138</v>
      </c>
      <c r="D704" t="b">
        <v>1</v>
      </c>
      <c r="E704" t="b">
        <v>0</v>
      </c>
      <c r="F704" t="s">
        <v>72</v>
      </c>
      <c r="G704" t="b">
        <v>1</v>
      </c>
      <c r="H704" t="s">
        <v>71</v>
      </c>
      <c r="I704" t="b">
        <v>1</v>
      </c>
      <c r="J704" t="s">
        <v>70</v>
      </c>
      <c r="K704" t="b">
        <v>1</v>
      </c>
      <c r="L704">
        <v>2</v>
      </c>
      <c r="M704" t="b">
        <v>1</v>
      </c>
      <c r="N704" t="b">
        <v>1</v>
      </c>
      <c r="O704" t="b">
        <v>1</v>
      </c>
      <c r="P704" t="s">
        <v>69</v>
      </c>
      <c r="Q704" t="s">
        <v>15470</v>
      </c>
      <c r="R704" t="s">
        <v>15469</v>
      </c>
      <c r="S704" t="s">
        <v>85</v>
      </c>
      <c r="T704" t="s">
        <v>15468</v>
      </c>
      <c r="U704">
        <v>486</v>
      </c>
      <c r="V704">
        <v>4.5</v>
      </c>
    </row>
    <row r="705" spans="1:22" x14ac:dyDescent="0.35">
      <c r="A705" t="s">
        <v>6548</v>
      </c>
      <c r="B705" t="s">
        <v>74</v>
      </c>
      <c r="C705" t="s">
        <v>82</v>
      </c>
      <c r="D705" t="b">
        <v>1</v>
      </c>
      <c r="E705" t="b">
        <v>1</v>
      </c>
      <c r="F705" t="s">
        <v>106</v>
      </c>
      <c r="G705" t="b">
        <v>1</v>
      </c>
      <c r="H705" t="s">
        <v>71</v>
      </c>
      <c r="I705" t="b">
        <v>0</v>
      </c>
      <c r="J705" t="s">
        <v>70</v>
      </c>
      <c r="K705" t="b">
        <v>1</v>
      </c>
      <c r="L705">
        <v>2</v>
      </c>
      <c r="M705" t="b">
        <v>1</v>
      </c>
      <c r="N705" t="b">
        <v>1</v>
      </c>
      <c r="O705" t="b">
        <v>1</v>
      </c>
      <c r="P705" t="s">
        <v>88</v>
      </c>
      <c r="Q705" t="s">
        <v>15467</v>
      </c>
      <c r="R705" t="s">
        <v>15466</v>
      </c>
      <c r="S705" t="s">
        <v>6</v>
      </c>
      <c r="T705" t="s">
        <v>15465</v>
      </c>
      <c r="U705">
        <v>485</v>
      </c>
      <c r="V705">
        <v>3.5</v>
      </c>
    </row>
    <row r="706" spans="1:22" x14ac:dyDescent="0.35">
      <c r="A706" t="s">
        <v>15464</v>
      </c>
      <c r="B706" t="s">
        <v>74</v>
      </c>
      <c r="C706" t="s">
        <v>82</v>
      </c>
      <c r="D706" t="b">
        <v>1</v>
      </c>
      <c r="E706" t="b">
        <v>1</v>
      </c>
      <c r="F706" t="s">
        <v>106</v>
      </c>
      <c r="G706" t="b">
        <v>1</v>
      </c>
      <c r="H706" t="s">
        <v>71</v>
      </c>
      <c r="I706" t="b">
        <v>1</v>
      </c>
      <c r="J706" t="s">
        <v>70</v>
      </c>
      <c r="K706" t="b">
        <v>1</v>
      </c>
      <c r="L706">
        <v>2</v>
      </c>
      <c r="M706" t="b">
        <v>1</v>
      </c>
      <c r="N706" t="b">
        <v>1</v>
      </c>
      <c r="O706" t="b">
        <v>1</v>
      </c>
      <c r="P706" t="s">
        <v>88</v>
      </c>
      <c r="Q706" t="s">
        <v>15463</v>
      </c>
      <c r="R706" t="s">
        <v>9952</v>
      </c>
      <c r="S706" t="s">
        <v>5342</v>
      </c>
      <c r="T706" t="s">
        <v>2484</v>
      </c>
      <c r="U706">
        <v>485</v>
      </c>
      <c r="V706">
        <v>3.5</v>
      </c>
    </row>
    <row r="707" spans="1:22" x14ac:dyDescent="0.35">
      <c r="A707" t="s">
        <v>15462</v>
      </c>
      <c r="B707" t="s">
        <v>74</v>
      </c>
      <c r="C707" t="s">
        <v>426</v>
      </c>
      <c r="D707" t="b">
        <v>1</v>
      </c>
      <c r="E707" t="b">
        <v>0</v>
      </c>
      <c r="F707" t="s">
        <v>2442</v>
      </c>
      <c r="G707" t="b">
        <v>1</v>
      </c>
      <c r="H707" t="s">
        <v>71</v>
      </c>
      <c r="I707" t="b">
        <v>1</v>
      </c>
      <c r="J707" t="s">
        <v>70</v>
      </c>
      <c r="K707" t="b">
        <v>1</v>
      </c>
      <c r="L707">
        <v>2</v>
      </c>
      <c r="M707" t="b">
        <v>1</v>
      </c>
      <c r="N707" t="b">
        <v>1</v>
      </c>
      <c r="O707" t="b">
        <v>1</v>
      </c>
      <c r="P707" t="s">
        <v>69</v>
      </c>
      <c r="Q707" t="s">
        <v>15461</v>
      </c>
      <c r="R707" t="s">
        <v>4747</v>
      </c>
      <c r="S707" t="s">
        <v>85</v>
      </c>
      <c r="T707" t="s">
        <v>15460</v>
      </c>
      <c r="U707">
        <v>485</v>
      </c>
      <c r="V707">
        <v>4</v>
      </c>
    </row>
    <row r="708" spans="1:22" x14ac:dyDescent="0.35">
      <c r="A708" t="s">
        <v>15459</v>
      </c>
      <c r="B708" t="s">
        <v>74</v>
      </c>
      <c r="C708" t="s">
        <v>2050</v>
      </c>
      <c r="D708" t="b">
        <v>1</v>
      </c>
      <c r="E708" t="b">
        <v>1</v>
      </c>
      <c r="F708" t="s">
        <v>106</v>
      </c>
      <c r="G708" t="b">
        <v>1</v>
      </c>
      <c r="H708" t="s">
        <v>71</v>
      </c>
      <c r="I708" t="b">
        <v>1</v>
      </c>
      <c r="J708" t="s">
        <v>70</v>
      </c>
      <c r="K708" t="b">
        <v>1</v>
      </c>
      <c r="L708">
        <v>2</v>
      </c>
      <c r="M708" t="b">
        <v>1</v>
      </c>
      <c r="N708" t="b">
        <v>1</v>
      </c>
      <c r="O708" t="b">
        <v>1</v>
      </c>
      <c r="P708" t="s">
        <v>69</v>
      </c>
      <c r="Q708" t="s">
        <v>15458</v>
      </c>
      <c r="R708" t="s">
        <v>15457</v>
      </c>
      <c r="S708" t="s">
        <v>6</v>
      </c>
      <c r="T708" t="s">
        <v>3621</v>
      </c>
      <c r="U708">
        <v>485</v>
      </c>
      <c r="V708">
        <v>3.5</v>
      </c>
    </row>
    <row r="709" spans="1:22" x14ac:dyDescent="0.35">
      <c r="A709" t="s">
        <v>15456</v>
      </c>
      <c r="B709" t="s">
        <v>111</v>
      </c>
      <c r="C709" t="s">
        <v>82</v>
      </c>
      <c r="D709" t="b">
        <v>1</v>
      </c>
      <c r="E709" t="b">
        <v>1</v>
      </c>
      <c r="F709" t="s">
        <v>106</v>
      </c>
      <c r="G709" t="b">
        <v>1</v>
      </c>
      <c r="H709" t="s">
        <v>71</v>
      </c>
      <c r="I709" t="b">
        <v>0</v>
      </c>
      <c r="J709" t="s">
        <v>70</v>
      </c>
      <c r="K709" t="b">
        <v>1</v>
      </c>
      <c r="L709">
        <v>1</v>
      </c>
      <c r="M709" t="b">
        <v>0</v>
      </c>
      <c r="N709" t="b">
        <v>0</v>
      </c>
      <c r="O709" t="b">
        <v>1</v>
      </c>
      <c r="P709" t="s">
        <v>69</v>
      </c>
      <c r="Q709" t="s">
        <v>15455</v>
      </c>
      <c r="R709" t="s">
        <v>15454</v>
      </c>
      <c r="S709" t="s">
        <v>6</v>
      </c>
      <c r="T709" t="s">
        <v>15453</v>
      </c>
      <c r="U709">
        <v>485</v>
      </c>
      <c r="V709">
        <v>4</v>
      </c>
    </row>
    <row r="710" spans="1:22" x14ac:dyDescent="0.35">
      <c r="A710" t="s">
        <v>15452</v>
      </c>
      <c r="B710" t="s">
        <v>74</v>
      </c>
      <c r="C710" t="s">
        <v>82</v>
      </c>
      <c r="D710" t="b">
        <v>1</v>
      </c>
      <c r="E710" t="b">
        <v>1</v>
      </c>
      <c r="F710" t="s">
        <v>106</v>
      </c>
      <c r="G710" t="b">
        <v>1</v>
      </c>
      <c r="H710" t="s">
        <v>71</v>
      </c>
      <c r="I710" t="b">
        <v>1</v>
      </c>
      <c r="J710" t="s">
        <v>70</v>
      </c>
      <c r="K710" t="b">
        <v>1</v>
      </c>
      <c r="L710">
        <v>2</v>
      </c>
      <c r="M710" t="b">
        <v>1</v>
      </c>
      <c r="N710" t="b">
        <v>1</v>
      </c>
      <c r="O710" t="b">
        <v>1</v>
      </c>
      <c r="P710" t="s">
        <v>88</v>
      </c>
      <c r="Q710" t="s">
        <v>15451</v>
      </c>
      <c r="R710" t="s">
        <v>317</v>
      </c>
      <c r="S710" t="s">
        <v>93</v>
      </c>
      <c r="T710" t="s">
        <v>14459</v>
      </c>
      <c r="U710">
        <v>485</v>
      </c>
      <c r="V710">
        <v>4.5</v>
      </c>
    </row>
    <row r="711" spans="1:22" x14ac:dyDescent="0.35">
      <c r="A711" t="s">
        <v>15450</v>
      </c>
      <c r="B711" t="s">
        <v>74</v>
      </c>
      <c r="C711" t="s">
        <v>73</v>
      </c>
      <c r="D711" t="b">
        <v>1</v>
      </c>
      <c r="E711" t="b">
        <v>1</v>
      </c>
      <c r="F711" t="s">
        <v>117</v>
      </c>
      <c r="G711" t="b">
        <v>1</v>
      </c>
      <c r="H711" t="s">
        <v>71</v>
      </c>
      <c r="I711" t="b">
        <v>0</v>
      </c>
      <c r="J711" t="s">
        <v>70</v>
      </c>
      <c r="K711" t="b">
        <v>1</v>
      </c>
      <c r="L711">
        <v>2</v>
      </c>
      <c r="M711" t="b">
        <v>1</v>
      </c>
      <c r="N711" t="b">
        <v>1</v>
      </c>
      <c r="O711" t="b">
        <v>1</v>
      </c>
      <c r="P711" t="s">
        <v>69</v>
      </c>
      <c r="Q711" t="s">
        <v>15449</v>
      </c>
      <c r="R711" t="s">
        <v>15448</v>
      </c>
      <c r="S711" t="s">
        <v>77</v>
      </c>
      <c r="T711" t="s">
        <v>15447</v>
      </c>
      <c r="U711">
        <v>484</v>
      </c>
      <c r="V711">
        <v>4</v>
      </c>
    </row>
    <row r="712" spans="1:22" x14ac:dyDescent="0.35">
      <c r="A712" t="s">
        <v>15446</v>
      </c>
      <c r="B712" t="s">
        <v>74</v>
      </c>
      <c r="C712" t="s">
        <v>138</v>
      </c>
      <c r="D712" t="b">
        <v>1</v>
      </c>
      <c r="E712" t="b">
        <v>1</v>
      </c>
      <c r="F712" t="s">
        <v>106</v>
      </c>
      <c r="G712" t="b">
        <v>1</v>
      </c>
      <c r="H712" t="s">
        <v>71</v>
      </c>
      <c r="I712" t="b">
        <v>0</v>
      </c>
      <c r="J712" t="s">
        <v>70</v>
      </c>
      <c r="K712" t="b">
        <v>1</v>
      </c>
      <c r="L712">
        <v>2</v>
      </c>
      <c r="M712" t="b">
        <v>0</v>
      </c>
      <c r="N712" t="b">
        <v>1</v>
      </c>
      <c r="O712" t="b">
        <v>1</v>
      </c>
      <c r="P712" t="s">
        <v>69</v>
      </c>
      <c r="Q712" t="s">
        <v>15445</v>
      </c>
      <c r="R712" t="s">
        <v>617</v>
      </c>
      <c r="S712" t="s">
        <v>85</v>
      </c>
      <c r="T712" t="s">
        <v>15444</v>
      </c>
      <c r="U712">
        <v>483</v>
      </c>
      <c r="V712">
        <v>4</v>
      </c>
    </row>
    <row r="713" spans="1:22" x14ac:dyDescent="0.35">
      <c r="A713" t="s">
        <v>15443</v>
      </c>
      <c r="B713" t="s">
        <v>74</v>
      </c>
      <c r="C713" t="s">
        <v>1295</v>
      </c>
      <c r="D713" t="b">
        <v>1</v>
      </c>
      <c r="E713" t="b">
        <v>1</v>
      </c>
      <c r="F713" t="s">
        <v>72</v>
      </c>
      <c r="G713" t="b">
        <v>0</v>
      </c>
      <c r="H713" t="s">
        <v>80</v>
      </c>
      <c r="I713" t="b">
        <v>0</v>
      </c>
      <c r="J713" t="s">
        <v>70</v>
      </c>
      <c r="K713" t="b">
        <v>1</v>
      </c>
      <c r="L713">
        <v>2</v>
      </c>
      <c r="M713" t="b">
        <v>0</v>
      </c>
      <c r="N713" t="b">
        <v>1</v>
      </c>
      <c r="O713" t="b">
        <v>1</v>
      </c>
      <c r="P713" t="s">
        <v>88</v>
      </c>
      <c r="Q713" t="s">
        <v>15442</v>
      </c>
      <c r="R713" t="s">
        <v>206</v>
      </c>
      <c r="S713" t="s">
        <v>120</v>
      </c>
      <c r="T713" t="s">
        <v>7436</v>
      </c>
      <c r="U713">
        <v>483</v>
      </c>
      <c r="V713">
        <v>4</v>
      </c>
    </row>
    <row r="714" spans="1:22" x14ac:dyDescent="0.35">
      <c r="A714" t="s">
        <v>15441</v>
      </c>
      <c r="B714" t="s">
        <v>90</v>
      </c>
      <c r="D714" t="b">
        <v>1</v>
      </c>
      <c r="F714" t="s">
        <v>435</v>
      </c>
      <c r="L714">
        <v>1</v>
      </c>
      <c r="O714" t="b">
        <v>1</v>
      </c>
      <c r="P714" t="s">
        <v>88</v>
      </c>
      <c r="Q714" t="s">
        <v>15440</v>
      </c>
      <c r="R714" t="s">
        <v>15439</v>
      </c>
      <c r="S714" t="s">
        <v>93</v>
      </c>
      <c r="T714" t="s">
        <v>15438</v>
      </c>
      <c r="U714">
        <v>483</v>
      </c>
      <c r="V714">
        <v>3.5</v>
      </c>
    </row>
    <row r="715" spans="1:22" x14ac:dyDescent="0.35">
      <c r="A715" t="s">
        <v>15437</v>
      </c>
      <c r="B715" t="s">
        <v>74</v>
      </c>
      <c r="C715" t="s">
        <v>82</v>
      </c>
      <c r="D715" t="b">
        <v>1</v>
      </c>
      <c r="E715" t="b">
        <v>0</v>
      </c>
      <c r="F715" t="s">
        <v>72</v>
      </c>
      <c r="G715" t="b">
        <v>0</v>
      </c>
      <c r="H715" t="s">
        <v>71</v>
      </c>
      <c r="I715" t="b">
        <v>1</v>
      </c>
      <c r="J715" t="s">
        <v>70</v>
      </c>
      <c r="K715" t="b">
        <v>0</v>
      </c>
      <c r="L715">
        <v>2</v>
      </c>
      <c r="M715" t="b">
        <v>0</v>
      </c>
      <c r="N715" t="b">
        <v>1</v>
      </c>
      <c r="O715" t="b">
        <v>1</v>
      </c>
      <c r="P715" t="s">
        <v>88</v>
      </c>
      <c r="Q715" t="s">
        <v>15436</v>
      </c>
      <c r="R715" t="s">
        <v>15435</v>
      </c>
      <c r="S715" t="s">
        <v>66</v>
      </c>
      <c r="T715" t="s">
        <v>15434</v>
      </c>
      <c r="U715">
        <v>481</v>
      </c>
      <c r="V715">
        <v>4.5</v>
      </c>
    </row>
    <row r="716" spans="1:22" x14ac:dyDescent="0.35">
      <c r="A716" t="s">
        <v>15433</v>
      </c>
      <c r="B716" t="s">
        <v>90</v>
      </c>
      <c r="C716" t="s">
        <v>82</v>
      </c>
      <c r="D716" t="b">
        <v>1</v>
      </c>
      <c r="E716" t="b">
        <v>1</v>
      </c>
      <c r="F716" t="s">
        <v>106</v>
      </c>
      <c r="G716" t="b">
        <v>0</v>
      </c>
      <c r="H716" t="s">
        <v>71</v>
      </c>
      <c r="I716" t="b">
        <v>1</v>
      </c>
      <c r="J716" t="s">
        <v>70</v>
      </c>
      <c r="K716" t="b">
        <v>1</v>
      </c>
      <c r="L716">
        <v>1</v>
      </c>
      <c r="M716" t="b">
        <v>0</v>
      </c>
      <c r="N716" t="b">
        <v>0</v>
      </c>
      <c r="O716" t="b">
        <v>1</v>
      </c>
      <c r="P716" t="s">
        <v>69</v>
      </c>
      <c r="Q716" t="s">
        <v>15432</v>
      </c>
      <c r="R716" t="s">
        <v>1519</v>
      </c>
      <c r="S716" t="s">
        <v>229</v>
      </c>
      <c r="T716" t="s">
        <v>15431</v>
      </c>
      <c r="U716">
        <v>481</v>
      </c>
      <c r="V716">
        <v>4.5</v>
      </c>
    </row>
    <row r="717" spans="1:22" x14ac:dyDescent="0.35">
      <c r="A717" t="s">
        <v>3482</v>
      </c>
      <c r="B717" t="s">
        <v>74</v>
      </c>
      <c r="C717" t="s">
        <v>82</v>
      </c>
      <c r="D717" t="b">
        <v>1</v>
      </c>
      <c r="E717" t="b">
        <v>0</v>
      </c>
      <c r="F717" t="s">
        <v>106</v>
      </c>
      <c r="G717" t="b">
        <v>1</v>
      </c>
      <c r="H717" t="s">
        <v>80</v>
      </c>
      <c r="I717" t="b">
        <v>1</v>
      </c>
      <c r="J717" t="s">
        <v>70</v>
      </c>
      <c r="K717" t="b">
        <v>1</v>
      </c>
      <c r="L717">
        <v>2</v>
      </c>
      <c r="M717" t="b">
        <v>1</v>
      </c>
      <c r="N717" t="b">
        <v>1</v>
      </c>
      <c r="O717" t="b">
        <v>1</v>
      </c>
      <c r="P717" t="s">
        <v>69</v>
      </c>
      <c r="Q717" t="s">
        <v>15430</v>
      </c>
      <c r="R717" t="s">
        <v>15429</v>
      </c>
      <c r="S717" t="s">
        <v>6</v>
      </c>
      <c r="T717" t="s">
        <v>15428</v>
      </c>
      <c r="U717">
        <v>480</v>
      </c>
      <c r="V717">
        <v>3.5</v>
      </c>
    </row>
    <row r="718" spans="1:22" x14ac:dyDescent="0.35">
      <c r="A718" t="s">
        <v>15427</v>
      </c>
      <c r="B718" t="s">
        <v>111</v>
      </c>
      <c r="C718" t="s">
        <v>73</v>
      </c>
      <c r="D718" t="b">
        <v>1</v>
      </c>
      <c r="E718" t="b">
        <v>0</v>
      </c>
      <c r="F718" t="s">
        <v>314</v>
      </c>
      <c r="G718" t="b">
        <v>1</v>
      </c>
      <c r="H718" t="s">
        <v>71</v>
      </c>
      <c r="I718" t="b">
        <v>1</v>
      </c>
      <c r="J718" t="s">
        <v>70</v>
      </c>
      <c r="K718" t="b">
        <v>1</v>
      </c>
      <c r="L718">
        <v>2</v>
      </c>
      <c r="M718" t="b">
        <v>1</v>
      </c>
      <c r="N718" t="b">
        <v>1</v>
      </c>
      <c r="O718" t="b">
        <v>1</v>
      </c>
      <c r="P718" t="s">
        <v>69</v>
      </c>
      <c r="Q718" t="s">
        <v>15426</v>
      </c>
      <c r="R718" t="s">
        <v>15425</v>
      </c>
      <c r="S718" t="s">
        <v>239</v>
      </c>
      <c r="T718" t="s">
        <v>15424</v>
      </c>
      <c r="U718">
        <v>480</v>
      </c>
      <c r="V718">
        <v>4.5</v>
      </c>
    </row>
    <row r="719" spans="1:22" x14ac:dyDescent="0.35">
      <c r="A719" t="s">
        <v>15423</v>
      </c>
      <c r="B719" t="s">
        <v>74</v>
      </c>
      <c r="D719" t="b">
        <v>1</v>
      </c>
      <c r="F719" t="s">
        <v>435</v>
      </c>
      <c r="L719">
        <v>2</v>
      </c>
      <c r="O719" t="b">
        <v>1</v>
      </c>
      <c r="Q719" t="s">
        <v>15422</v>
      </c>
      <c r="R719" t="s">
        <v>15421</v>
      </c>
      <c r="S719" t="s">
        <v>93</v>
      </c>
      <c r="T719" t="s">
        <v>15420</v>
      </c>
      <c r="U719">
        <v>479</v>
      </c>
      <c r="V719">
        <v>3</v>
      </c>
    </row>
    <row r="720" spans="1:22" x14ac:dyDescent="0.35">
      <c r="A720" t="s">
        <v>15419</v>
      </c>
      <c r="B720" t="s">
        <v>74</v>
      </c>
      <c r="C720" t="s">
        <v>297</v>
      </c>
      <c r="D720" t="b">
        <v>1</v>
      </c>
      <c r="E720" t="b">
        <v>0</v>
      </c>
      <c r="F720" t="s">
        <v>72</v>
      </c>
      <c r="G720" t="b">
        <v>1</v>
      </c>
      <c r="H720" t="s">
        <v>71</v>
      </c>
      <c r="I720" t="b">
        <v>0</v>
      </c>
      <c r="J720" t="s">
        <v>235</v>
      </c>
      <c r="K720" t="b">
        <v>1</v>
      </c>
      <c r="L720">
        <v>4</v>
      </c>
      <c r="M720" t="b">
        <v>1</v>
      </c>
      <c r="N720" t="b">
        <v>1</v>
      </c>
      <c r="O720" t="b">
        <v>1</v>
      </c>
      <c r="P720" t="s">
        <v>69</v>
      </c>
      <c r="Q720" t="s">
        <v>15418</v>
      </c>
      <c r="R720" t="s">
        <v>15417</v>
      </c>
      <c r="S720" t="s">
        <v>6</v>
      </c>
      <c r="T720" t="s">
        <v>15416</v>
      </c>
      <c r="U720">
        <v>479</v>
      </c>
      <c r="V720">
        <v>4</v>
      </c>
    </row>
    <row r="721" spans="1:22" x14ac:dyDescent="0.35">
      <c r="A721" t="s">
        <v>15415</v>
      </c>
      <c r="B721" t="s">
        <v>74</v>
      </c>
      <c r="C721" t="s">
        <v>82</v>
      </c>
      <c r="D721" t="b">
        <v>1</v>
      </c>
      <c r="E721" t="b">
        <v>1</v>
      </c>
      <c r="F721" t="s">
        <v>106</v>
      </c>
      <c r="G721" t="b">
        <v>1</v>
      </c>
      <c r="H721" t="s">
        <v>71</v>
      </c>
      <c r="I721" t="b">
        <v>1</v>
      </c>
      <c r="J721" t="s">
        <v>70</v>
      </c>
      <c r="K721" t="b">
        <v>1</v>
      </c>
      <c r="L721">
        <v>2</v>
      </c>
      <c r="M721" t="b">
        <v>1</v>
      </c>
      <c r="N721" t="b">
        <v>1</v>
      </c>
      <c r="O721" t="b">
        <v>1</v>
      </c>
      <c r="P721" t="s">
        <v>69</v>
      </c>
      <c r="Q721" t="s">
        <v>15414</v>
      </c>
      <c r="R721" t="s">
        <v>15413</v>
      </c>
      <c r="S721" t="s">
        <v>93</v>
      </c>
      <c r="T721" t="s">
        <v>14897</v>
      </c>
      <c r="U721">
        <v>479</v>
      </c>
      <c r="V721">
        <v>4</v>
      </c>
    </row>
    <row r="722" spans="1:22" x14ac:dyDescent="0.35">
      <c r="A722" t="s">
        <v>15412</v>
      </c>
      <c r="B722" t="s">
        <v>90</v>
      </c>
      <c r="C722" t="s">
        <v>82</v>
      </c>
      <c r="D722" t="b">
        <v>1</v>
      </c>
      <c r="E722" t="b">
        <v>1</v>
      </c>
      <c r="F722" t="s">
        <v>3661</v>
      </c>
      <c r="G722" t="b">
        <v>0</v>
      </c>
      <c r="H722" t="s">
        <v>71</v>
      </c>
      <c r="I722" t="b">
        <v>1</v>
      </c>
      <c r="J722" t="s">
        <v>70</v>
      </c>
      <c r="K722" t="b">
        <v>1</v>
      </c>
      <c r="L722">
        <v>2</v>
      </c>
      <c r="M722" t="b">
        <v>0</v>
      </c>
      <c r="N722" t="b">
        <v>1</v>
      </c>
      <c r="O722" t="b">
        <v>1</v>
      </c>
      <c r="P722" t="s">
        <v>69</v>
      </c>
      <c r="Q722" t="s">
        <v>15411</v>
      </c>
      <c r="R722" t="s">
        <v>15410</v>
      </c>
      <c r="S722" t="s">
        <v>6</v>
      </c>
      <c r="T722" t="s">
        <v>15409</v>
      </c>
      <c r="U722">
        <v>479</v>
      </c>
      <c r="V722">
        <v>4</v>
      </c>
    </row>
    <row r="723" spans="1:22" x14ac:dyDescent="0.35">
      <c r="A723" t="s">
        <v>15408</v>
      </c>
      <c r="B723" t="s">
        <v>111</v>
      </c>
      <c r="C723" t="s">
        <v>82</v>
      </c>
      <c r="D723" t="b">
        <v>1</v>
      </c>
      <c r="E723" t="b">
        <v>1</v>
      </c>
      <c r="F723" t="s">
        <v>541</v>
      </c>
      <c r="G723" t="b">
        <v>0</v>
      </c>
      <c r="H723" t="s">
        <v>71</v>
      </c>
      <c r="I723" t="b">
        <v>0</v>
      </c>
      <c r="J723" t="s">
        <v>70</v>
      </c>
      <c r="K723" t="b">
        <v>1</v>
      </c>
      <c r="L723">
        <v>2</v>
      </c>
      <c r="M723" t="b">
        <v>1</v>
      </c>
      <c r="N723" t="b">
        <v>1</v>
      </c>
      <c r="O723" t="b">
        <v>1</v>
      </c>
      <c r="P723" t="s">
        <v>69</v>
      </c>
      <c r="Q723" t="s">
        <v>15407</v>
      </c>
      <c r="R723" t="s">
        <v>15406</v>
      </c>
      <c r="S723" t="s">
        <v>6</v>
      </c>
      <c r="T723" t="s">
        <v>15405</v>
      </c>
      <c r="U723">
        <v>479</v>
      </c>
      <c r="V723">
        <v>3.5</v>
      </c>
    </row>
    <row r="724" spans="1:22" x14ac:dyDescent="0.35">
      <c r="A724" t="s">
        <v>15404</v>
      </c>
      <c r="B724" t="s">
        <v>90</v>
      </c>
      <c r="C724" t="s">
        <v>360</v>
      </c>
      <c r="D724" t="b">
        <v>1</v>
      </c>
      <c r="E724" t="b">
        <v>1</v>
      </c>
      <c r="F724" t="s">
        <v>1166</v>
      </c>
      <c r="G724" t="b">
        <v>0</v>
      </c>
      <c r="H724" t="s">
        <v>71</v>
      </c>
      <c r="I724" t="b">
        <v>1</v>
      </c>
      <c r="J724" t="s">
        <v>70</v>
      </c>
      <c r="K724" t="b">
        <v>1</v>
      </c>
      <c r="L724">
        <v>1</v>
      </c>
      <c r="M724" t="b">
        <v>0</v>
      </c>
      <c r="N724" t="b">
        <v>0</v>
      </c>
      <c r="O724" t="b">
        <v>1</v>
      </c>
      <c r="P724" t="s">
        <v>69</v>
      </c>
      <c r="Q724" t="s">
        <v>15403</v>
      </c>
      <c r="R724" t="s">
        <v>15402</v>
      </c>
      <c r="S724" t="s">
        <v>85</v>
      </c>
      <c r="T724" t="s">
        <v>15401</v>
      </c>
      <c r="U724">
        <v>478</v>
      </c>
      <c r="V724">
        <v>4.5</v>
      </c>
    </row>
    <row r="725" spans="1:22" x14ac:dyDescent="0.35">
      <c r="A725" t="s">
        <v>15400</v>
      </c>
      <c r="B725" t="s">
        <v>74</v>
      </c>
      <c r="C725" t="s">
        <v>82</v>
      </c>
      <c r="D725" t="b">
        <v>1</v>
      </c>
      <c r="E725" t="b">
        <v>1</v>
      </c>
      <c r="F725" t="s">
        <v>101</v>
      </c>
      <c r="G725" t="b">
        <v>1</v>
      </c>
      <c r="H725" t="s">
        <v>71</v>
      </c>
      <c r="I725" t="b">
        <v>0</v>
      </c>
      <c r="J725" t="s">
        <v>70</v>
      </c>
      <c r="K725" t="b">
        <v>1</v>
      </c>
      <c r="L725">
        <v>2</v>
      </c>
      <c r="M725" t="b">
        <v>1</v>
      </c>
      <c r="N725" t="b">
        <v>1</v>
      </c>
      <c r="O725" t="b">
        <v>1</v>
      </c>
      <c r="P725" t="s">
        <v>69</v>
      </c>
      <c r="Q725" t="s">
        <v>15399</v>
      </c>
      <c r="R725" t="s">
        <v>15398</v>
      </c>
      <c r="S725" t="s">
        <v>6</v>
      </c>
      <c r="T725" t="s">
        <v>6202</v>
      </c>
      <c r="U725">
        <v>478</v>
      </c>
      <c r="V725">
        <v>4</v>
      </c>
    </row>
    <row r="726" spans="1:22" x14ac:dyDescent="0.35">
      <c r="A726" t="s">
        <v>15397</v>
      </c>
      <c r="B726" t="s">
        <v>111</v>
      </c>
      <c r="C726" t="s">
        <v>82</v>
      </c>
      <c r="D726" t="b">
        <v>1</v>
      </c>
      <c r="E726" t="b">
        <v>1</v>
      </c>
      <c r="F726" t="s">
        <v>89</v>
      </c>
      <c r="G726" t="b">
        <v>0</v>
      </c>
      <c r="H726" t="s">
        <v>71</v>
      </c>
      <c r="I726" t="b">
        <v>0</v>
      </c>
      <c r="J726" t="s">
        <v>70</v>
      </c>
      <c r="K726" t="b">
        <v>1</v>
      </c>
      <c r="L726">
        <v>2</v>
      </c>
      <c r="M726" t="b">
        <v>0</v>
      </c>
      <c r="N726" t="b">
        <v>0</v>
      </c>
      <c r="O726" t="b">
        <v>1</v>
      </c>
      <c r="P726" t="s">
        <v>88</v>
      </c>
      <c r="Q726" t="s">
        <v>15396</v>
      </c>
      <c r="R726" t="s">
        <v>220</v>
      </c>
      <c r="S726" t="s">
        <v>6</v>
      </c>
      <c r="T726" t="s">
        <v>15395</v>
      </c>
      <c r="U726">
        <v>478</v>
      </c>
      <c r="V726">
        <v>3.5</v>
      </c>
    </row>
    <row r="727" spans="1:22" x14ac:dyDescent="0.35">
      <c r="A727" t="s">
        <v>15394</v>
      </c>
      <c r="B727" t="s">
        <v>74</v>
      </c>
      <c r="C727" t="s">
        <v>82</v>
      </c>
      <c r="D727" t="b">
        <v>1</v>
      </c>
      <c r="E727" t="b">
        <v>1</v>
      </c>
      <c r="F727" t="s">
        <v>106</v>
      </c>
      <c r="G727" t="b">
        <v>1</v>
      </c>
      <c r="H727" t="s">
        <v>71</v>
      </c>
      <c r="I727" t="b">
        <v>0</v>
      </c>
      <c r="J727" t="s">
        <v>70</v>
      </c>
      <c r="K727" t="b">
        <v>1</v>
      </c>
      <c r="L727">
        <v>1</v>
      </c>
      <c r="M727" t="b">
        <v>1</v>
      </c>
      <c r="N727" t="b">
        <v>1</v>
      </c>
      <c r="O727" t="b">
        <v>1</v>
      </c>
      <c r="P727" t="s">
        <v>69</v>
      </c>
      <c r="Q727" t="s">
        <v>15393</v>
      </c>
      <c r="R727" t="s">
        <v>98</v>
      </c>
      <c r="S727" t="s">
        <v>85</v>
      </c>
      <c r="T727" t="s">
        <v>15392</v>
      </c>
      <c r="U727">
        <v>477</v>
      </c>
      <c r="V727">
        <v>4</v>
      </c>
    </row>
    <row r="728" spans="1:22" x14ac:dyDescent="0.35">
      <c r="A728" t="s">
        <v>10186</v>
      </c>
      <c r="B728" t="s">
        <v>74</v>
      </c>
      <c r="C728" t="s">
        <v>82</v>
      </c>
      <c r="D728" t="b">
        <v>1</v>
      </c>
      <c r="E728" t="b">
        <v>1</v>
      </c>
      <c r="F728" t="s">
        <v>474</v>
      </c>
      <c r="G728" t="b">
        <v>1</v>
      </c>
      <c r="H728" t="s">
        <v>71</v>
      </c>
      <c r="I728" t="b">
        <v>1</v>
      </c>
      <c r="J728" t="s">
        <v>70</v>
      </c>
      <c r="K728" t="b">
        <v>1</v>
      </c>
      <c r="L728">
        <v>2</v>
      </c>
      <c r="M728" t="b">
        <v>1</v>
      </c>
      <c r="N728" t="b">
        <v>1</v>
      </c>
      <c r="O728" t="b">
        <v>1</v>
      </c>
      <c r="P728" t="s">
        <v>69</v>
      </c>
      <c r="Q728" t="s">
        <v>15391</v>
      </c>
      <c r="R728" t="s">
        <v>15390</v>
      </c>
      <c r="S728" t="s">
        <v>85</v>
      </c>
      <c r="T728" t="s">
        <v>15389</v>
      </c>
      <c r="U728">
        <v>476</v>
      </c>
      <c r="V728">
        <v>3.5</v>
      </c>
    </row>
    <row r="729" spans="1:22" x14ac:dyDescent="0.35">
      <c r="A729" t="s">
        <v>15388</v>
      </c>
      <c r="B729" t="s">
        <v>90</v>
      </c>
      <c r="C729" t="s">
        <v>82</v>
      </c>
      <c r="D729" t="b">
        <v>1</v>
      </c>
      <c r="E729" t="b">
        <v>1</v>
      </c>
      <c r="F729" t="s">
        <v>449</v>
      </c>
      <c r="G729" t="b">
        <v>0</v>
      </c>
      <c r="H729" t="s">
        <v>71</v>
      </c>
      <c r="I729" t="b">
        <v>0</v>
      </c>
      <c r="J729" t="s">
        <v>70</v>
      </c>
      <c r="K729" t="b">
        <v>1</v>
      </c>
      <c r="L729">
        <v>2</v>
      </c>
      <c r="M729" t="b">
        <v>0</v>
      </c>
      <c r="N729" t="b">
        <v>0</v>
      </c>
      <c r="O729" t="b">
        <v>1</v>
      </c>
      <c r="P729" t="s">
        <v>88</v>
      </c>
      <c r="Q729" t="s">
        <v>15387</v>
      </c>
      <c r="R729" t="s">
        <v>15386</v>
      </c>
      <c r="S729" t="s">
        <v>189</v>
      </c>
      <c r="T729" t="s">
        <v>15385</v>
      </c>
      <c r="U729">
        <v>475</v>
      </c>
      <c r="V729">
        <v>4.5</v>
      </c>
    </row>
    <row r="730" spans="1:22" x14ac:dyDescent="0.35">
      <c r="A730" t="s">
        <v>15384</v>
      </c>
      <c r="B730" t="s">
        <v>111</v>
      </c>
      <c r="C730" t="s">
        <v>82</v>
      </c>
      <c r="D730" t="b">
        <v>1</v>
      </c>
      <c r="E730" t="b">
        <v>1</v>
      </c>
      <c r="F730" t="s">
        <v>771</v>
      </c>
      <c r="G730" t="b">
        <v>1</v>
      </c>
      <c r="H730" t="s">
        <v>71</v>
      </c>
      <c r="I730" t="b">
        <v>0</v>
      </c>
      <c r="J730" t="s">
        <v>70</v>
      </c>
      <c r="K730" t="b">
        <v>1</v>
      </c>
      <c r="L730">
        <v>2</v>
      </c>
      <c r="M730" t="b">
        <v>1</v>
      </c>
      <c r="N730" t="b">
        <v>1</v>
      </c>
      <c r="O730" t="b">
        <v>1</v>
      </c>
      <c r="P730" t="s">
        <v>88</v>
      </c>
      <c r="Q730" t="s">
        <v>15383</v>
      </c>
      <c r="R730" t="s">
        <v>1460</v>
      </c>
      <c r="S730" t="s">
        <v>6</v>
      </c>
      <c r="T730" t="s">
        <v>15382</v>
      </c>
      <c r="U730">
        <v>475</v>
      </c>
      <c r="V730">
        <v>3.5</v>
      </c>
    </row>
    <row r="731" spans="1:22" x14ac:dyDescent="0.35">
      <c r="A731" t="s">
        <v>15381</v>
      </c>
      <c r="B731" t="s">
        <v>74</v>
      </c>
      <c r="C731" t="s">
        <v>440</v>
      </c>
      <c r="D731" t="b">
        <v>1</v>
      </c>
      <c r="E731" t="b">
        <v>0</v>
      </c>
      <c r="F731" t="s">
        <v>72</v>
      </c>
      <c r="G731" t="b">
        <v>0</v>
      </c>
      <c r="H731" t="s">
        <v>71</v>
      </c>
      <c r="I731" t="b">
        <v>0</v>
      </c>
      <c r="J731" t="s">
        <v>70</v>
      </c>
      <c r="K731" t="b">
        <v>1</v>
      </c>
      <c r="L731">
        <v>3</v>
      </c>
      <c r="M731" t="b">
        <v>1</v>
      </c>
      <c r="N731" t="b">
        <v>1</v>
      </c>
      <c r="O731" t="b">
        <v>0</v>
      </c>
      <c r="P731" t="s">
        <v>88</v>
      </c>
      <c r="Q731" t="s">
        <v>15380</v>
      </c>
      <c r="R731" t="s">
        <v>15379</v>
      </c>
      <c r="S731" t="s">
        <v>93</v>
      </c>
      <c r="T731" t="s">
        <v>15378</v>
      </c>
      <c r="U731">
        <v>475</v>
      </c>
      <c r="V731">
        <v>4.5</v>
      </c>
    </row>
    <row r="732" spans="1:22" x14ac:dyDescent="0.35">
      <c r="A732" t="s">
        <v>15377</v>
      </c>
      <c r="B732" t="s">
        <v>74</v>
      </c>
      <c r="C732" t="s">
        <v>259</v>
      </c>
      <c r="D732" t="b">
        <v>1</v>
      </c>
      <c r="E732" t="b">
        <v>0</v>
      </c>
      <c r="F732" t="s">
        <v>72</v>
      </c>
      <c r="G732" t="b">
        <v>0</v>
      </c>
      <c r="H732" t="s">
        <v>71</v>
      </c>
      <c r="I732" t="b">
        <v>1</v>
      </c>
      <c r="J732" t="s">
        <v>235</v>
      </c>
      <c r="K732" t="b">
        <v>1</v>
      </c>
      <c r="L732">
        <v>3</v>
      </c>
      <c r="M732" t="b">
        <v>1</v>
      </c>
      <c r="N732" t="b">
        <v>1</v>
      </c>
      <c r="O732" t="b">
        <v>0</v>
      </c>
      <c r="P732" t="s">
        <v>88</v>
      </c>
      <c r="Q732" t="s">
        <v>15376</v>
      </c>
      <c r="R732" t="s">
        <v>15375</v>
      </c>
      <c r="S732" t="s">
        <v>6</v>
      </c>
      <c r="T732" t="s">
        <v>15374</v>
      </c>
      <c r="U732">
        <v>475</v>
      </c>
      <c r="V732">
        <v>4</v>
      </c>
    </row>
    <row r="733" spans="1:22" x14ac:dyDescent="0.35">
      <c r="A733" t="s">
        <v>15373</v>
      </c>
      <c r="B733" t="s">
        <v>74</v>
      </c>
      <c r="C733" t="s">
        <v>138</v>
      </c>
      <c r="D733" t="b">
        <v>1</v>
      </c>
      <c r="E733" t="b">
        <v>0</v>
      </c>
      <c r="F733" t="s">
        <v>72</v>
      </c>
      <c r="G733" t="b">
        <v>1</v>
      </c>
      <c r="H733" t="s">
        <v>71</v>
      </c>
      <c r="I733" t="b">
        <v>1</v>
      </c>
      <c r="J733" t="s">
        <v>70</v>
      </c>
      <c r="K733" t="b">
        <v>1</v>
      </c>
      <c r="L733">
        <v>2</v>
      </c>
      <c r="M733" t="b">
        <v>1</v>
      </c>
      <c r="N733" t="b">
        <v>1</v>
      </c>
      <c r="O733" t="b">
        <v>1</v>
      </c>
      <c r="P733" t="s">
        <v>88</v>
      </c>
      <c r="Q733" t="s">
        <v>15372</v>
      </c>
      <c r="R733" t="s">
        <v>15371</v>
      </c>
      <c r="S733" t="s">
        <v>93</v>
      </c>
      <c r="T733" t="s">
        <v>15370</v>
      </c>
      <c r="U733">
        <v>475</v>
      </c>
      <c r="V733">
        <v>4.5</v>
      </c>
    </row>
    <row r="734" spans="1:22" x14ac:dyDescent="0.35">
      <c r="A734" t="s">
        <v>15369</v>
      </c>
      <c r="B734" t="s">
        <v>74</v>
      </c>
      <c r="C734" t="s">
        <v>426</v>
      </c>
      <c r="D734" t="b">
        <v>1</v>
      </c>
      <c r="E734" t="b">
        <v>1</v>
      </c>
      <c r="F734" t="s">
        <v>117</v>
      </c>
      <c r="G734" t="b">
        <v>1</v>
      </c>
      <c r="H734" t="s">
        <v>71</v>
      </c>
      <c r="I734" t="b">
        <v>1</v>
      </c>
      <c r="J734" t="s">
        <v>70</v>
      </c>
      <c r="K734" t="b">
        <v>1</v>
      </c>
      <c r="L734">
        <v>2</v>
      </c>
      <c r="M734" t="b">
        <v>0</v>
      </c>
      <c r="N734" t="b">
        <v>1</v>
      </c>
      <c r="O734" t="b">
        <v>1</v>
      </c>
      <c r="P734" t="s">
        <v>69</v>
      </c>
      <c r="Q734" t="s">
        <v>15368</v>
      </c>
      <c r="R734" t="s">
        <v>115</v>
      </c>
      <c r="S734" t="s">
        <v>275</v>
      </c>
      <c r="T734" t="s">
        <v>15367</v>
      </c>
      <c r="U734">
        <v>475</v>
      </c>
      <c r="V734">
        <v>4</v>
      </c>
    </row>
    <row r="735" spans="1:22" x14ac:dyDescent="0.35">
      <c r="A735" t="s">
        <v>15366</v>
      </c>
      <c r="B735" t="s">
        <v>90</v>
      </c>
      <c r="C735" t="s">
        <v>82</v>
      </c>
      <c r="D735" t="b">
        <v>1</v>
      </c>
      <c r="E735" t="b">
        <v>1</v>
      </c>
      <c r="F735" t="s">
        <v>474</v>
      </c>
      <c r="G735" t="b">
        <v>0</v>
      </c>
      <c r="H735" t="s">
        <v>71</v>
      </c>
      <c r="I735" t="b">
        <v>1</v>
      </c>
      <c r="J735" t="s">
        <v>70</v>
      </c>
      <c r="K735" t="b">
        <v>1</v>
      </c>
      <c r="L735">
        <v>1</v>
      </c>
      <c r="M735" t="b">
        <v>0</v>
      </c>
      <c r="N735" t="b">
        <v>0</v>
      </c>
      <c r="O735" t="b">
        <v>1</v>
      </c>
      <c r="P735" t="s">
        <v>69</v>
      </c>
      <c r="Q735" t="s">
        <v>15365</v>
      </c>
      <c r="R735" t="s">
        <v>15364</v>
      </c>
      <c r="S735" t="s">
        <v>6</v>
      </c>
      <c r="T735" t="s">
        <v>15363</v>
      </c>
      <c r="U735">
        <v>474</v>
      </c>
      <c r="V735">
        <v>4</v>
      </c>
    </row>
    <row r="736" spans="1:22" x14ac:dyDescent="0.35">
      <c r="A736" t="s">
        <v>5492</v>
      </c>
      <c r="B736" t="s">
        <v>74</v>
      </c>
      <c r="C736" t="s">
        <v>2050</v>
      </c>
      <c r="D736" t="b">
        <v>1</v>
      </c>
      <c r="E736" t="b">
        <v>0</v>
      </c>
      <c r="F736" t="s">
        <v>72</v>
      </c>
      <c r="G736" t="b">
        <v>1</v>
      </c>
      <c r="H736" t="s">
        <v>71</v>
      </c>
      <c r="I736" t="b">
        <v>0</v>
      </c>
      <c r="J736" t="s">
        <v>70</v>
      </c>
      <c r="K736" t="b">
        <v>1</v>
      </c>
      <c r="L736">
        <v>2</v>
      </c>
      <c r="M736" t="b">
        <v>1</v>
      </c>
      <c r="N736" t="b">
        <v>1</v>
      </c>
      <c r="O736" t="b">
        <v>1</v>
      </c>
      <c r="P736" t="s">
        <v>88</v>
      </c>
      <c r="Q736" t="s">
        <v>15362</v>
      </c>
      <c r="R736" t="s">
        <v>15361</v>
      </c>
      <c r="S736" t="s">
        <v>6</v>
      </c>
      <c r="T736" t="s">
        <v>15360</v>
      </c>
      <c r="U736">
        <v>474</v>
      </c>
      <c r="V736">
        <v>3</v>
      </c>
    </row>
    <row r="737" spans="1:22" x14ac:dyDescent="0.35">
      <c r="A737" t="s">
        <v>15359</v>
      </c>
      <c r="B737" t="s">
        <v>74</v>
      </c>
      <c r="C737" t="s">
        <v>426</v>
      </c>
      <c r="D737" t="b">
        <v>1</v>
      </c>
      <c r="E737" t="b">
        <v>1</v>
      </c>
      <c r="F737" t="s">
        <v>117</v>
      </c>
      <c r="G737" t="b">
        <v>1</v>
      </c>
      <c r="H737" t="s">
        <v>71</v>
      </c>
      <c r="I737" t="b">
        <v>1</v>
      </c>
      <c r="J737" t="s">
        <v>70</v>
      </c>
      <c r="K737" t="b">
        <v>1</v>
      </c>
      <c r="L737">
        <v>2</v>
      </c>
      <c r="M737" t="b">
        <v>0</v>
      </c>
      <c r="N737" t="b">
        <v>1</v>
      </c>
      <c r="O737" t="b">
        <v>1</v>
      </c>
      <c r="P737" t="s">
        <v>69</v>
      </c>
      <c r="Q737" t="s">
        <v>15358</v>
      </c>
      <c r="R737" t="s">
        <v>15357</v>
      </c>
      <c r="S737" t="s">
        <v>93</v>
      </c>
      <c r="T737" t="s">
        <v>15356</v>
      </c>
      <c r="U737">
        <v>473</v>
      </c>
      <c r="V737">
        <v>3</v>
      </c>
    </row>
    <row r="738" spans="1:22" x14ac:dyDescent="0.35">
      <c r="A738" t="s">
        <v>15355</v>
      </c>
      <c r="B738" t="s">
        <v>74</v>
      </c>
      <c r="C738" t="s">
        <v>82</v>
      </c>
      <c r="D738" t="b">
        <v>1</v>
      </c>
      <c r="E738" t="b">
        <v>0</v>
      </c>
      <c r="F738" t="s">
        <v>314</v>
      </c>
      <c r="G738" t="b">
        <v>1</v>
      </c>
      <c r="H738" t="s">
        <v>71</v>
      </c>
      <c r="I738" t="b">
        <v>1</v>
      </c>
      <c r="J738" t="s">
        <v>70</v>
      </c>
      <c r="K738" t="b">
        <v>1</v>
      </c>
      <c r="L738">
        <v>2</v>
      </c>
      <c r="M738" t="b">
        <v>1</v>
      </c>
      <c r="N738" t="b">
        <v>1</v>
      </c>
      <c r="O738" t="b">
        <v>1</v>
      </c>
      <c r="P738" t="s">
        <v>69</v>
      </c>
      <c r="Q738" t="s">
        <v>15354</v>
      </c>
      <c r="R738" t="s">
        <v>15353</v>
      </c>
      <c r="S738" t="s">
        <v>77</v>
      </c>
      <c r="T738" t="s">
        <v>15352</v>
      </c>
      <c r="U738">
        <v>473</v>
      </c>
      <c r="V738">
        <v>3.5</v>
      </c>
    </row>
    <row r="739" spans="1:22" x14ac:dyDescent="0.35">
      <c r="A739" t="s">
        <v>15351</v>
      </c>
      <c r="E739" t="b">
        <v>1</v>
      </c>
      <c r="Q739" t="s">
        <v>15350</v>
      </c>
      <c r="R739" t="s">
        <v>15349</v>
      </c>
      <c r="S739" t="s">
        <v>93</v>
      </c>
      <c r="T739" t="s">
        <v>15348</v>
      </c>
      <c r="U739">
        <v>473</v>
      </c>
      <c r="V739">
        <v>4</v>
      </c>
    </row>
    <row r="740" spans="1:22" x14ac:dyDescent="0.35">
      <c r="A740" t="s">
        <v>13478</v>
      </c>
      <c r="B740" t="s">
        <v>74</v>
      </c>
      <c r="D740" t="b">
        <v>1</v>
      </c>
      <c r="G740" t="b">
        <v>1</v>
      </c>
      <c r="I740" t="b">
        <v>1</v>
      </c>
      <c r="L740">
        <v>3</v>
      </c>
      <c r="M740" t="b">
        <v>1</v>
      </c>
      <c r="P740" t="s">
        <v>69</v>
      </c>
      <c r="Q740" t="s">
        <v>15347</v>
      </c>
      <c r="R740" t="s">
        <v>15346</v>
      </c>
      <c r="S740" t="s">
        <v>93</v>
      </c>
      <c r="T740" t="s">
        <v>15345</v>
      </c>
      <c r="U740">
        <v>473</v>
      </c>
      <c r="V740">
        <v>4</v>
      </c>
    </row>
    <row r="741" spans="1:22" x14ac:dyDescent="0.35">
      <c r="A741" t="s">
        <v>15344</v>
      </c>
      <c r="B741" t="s">
        <v>74</v>
      </c>
      <c r="C741" t="s">
        <v>82</v>
      </c>
      <c r="D741" t="b">
        <v>1</v>
      </c>
      <c r="E741" t="b">
        <v>1</v>
      </c>
      <c r="F741" t="s">
        <v>771</v>
      </c>
      <c r="G741" t="b">
        <v>1</v>
      </c>
      <c r="H741" t="s">
        <v>71</v>
      </c>
      <c r="I741" t="b">
        <v>0</v>
      </c>
      <c r="J741" t="s">
        <v>70</v>
      </c>
      <c r="K741" t="b">
        <v>1</v>
      </c>
      <c r="L741">
        <v>2</v>
      </c>
      <c r="M741" t="b">
        <v>1</v>
      </c>
      <c r="N741" t="b">
        <v>1</v>
      </c>
      <c r="O741" t="b">
        <v>1</v>
      </c>
      <c r="P741" t="s">
        <v>69</v>
      </c>
      <c r="Q741" t="s">
        <v>15343</v>
      </c>
      <c r="R741" t="s">
        <v>593</v>
      </c>
      <c r="S741" t="s">
        <v>6</v>
      </c>
      <c r="T741" t="s">
        <v>15342</v>
      </c>
      <c r="U741">
        <v>472</v>
      </c>
      <c r="V741">
        <v>3.5</v>
      </c>
    </row>
    <row r="742" spans="1:22" x14ac:dyDescent="0.35">
      <c r="A742" t="s">
        <v>15341</v>
      </c>
      <c r="B742" t="s">
        <v>74</v>
      </c>
      <c r="C742" t="s">
        <v>2929</v>
      </c>
      <c r="D742" t="b">
        <v>1</v>
      </c>
      <c r="E742" t="b">
        <v>0</v>
      </c>
      <c r="F742" t="s">
        <v>81</v>
      </c>
      <c r="G742" t="b">
        <v>1</v>
      </c>
      <c r="H742" t="s">
        <v>71</v>
      </c>
      <c r="I742" t="b">
        <v>1</v>
      </c>
      <c r="J742" t="s">
        <v>235</v>
      </c>
      <c r="K742" t="b">
        <v>1</v>
      </c>
      <c r="L742">
        <v>3</v>
      </c>
      <c r="M742" t="b">
        <v>1</v>
      </c>
      <c r="N742" t="b">
        <v>1</v>
      </c>
      <c r="O742" t="b">
        <v>0</v>
      </c>
      <c r="P742" t="s">
        <v>69</v>
      </c>
      <c r="Q742" t="s">
        <v>15340</v>
      </c>
      <c r="R742" t="s">
        <v>15339</v>
      </c>
      <c r="S742" t="s">
        <v>77</v>
      </c>
      <c r="T742" t="s">
        <v>8227</v>
      </c>
      <c r="U742">
        <v>472</v>
      </c>
      <c r="V742">
        <v>3</v>
      </c>
    </row>
    <row r="743" spans="1:22" x14ac:dyDescent="0.35">
      <c r="A743" t="s">
        <v>15338</v>
      </c>
      <c r="B743" t="s">
        <v>90</v>
      </c>
      <c r="C743" t="s">
        <v>82</v>
      </c>
      <c r="D743" t="b">
        <v>1</v>
      </c>
      <c r="E743" t="b">
        <v>1</v>
      </c>
      <c r="F743" t="s">
        <v>766</v>
      </c>
      <c r="G743" t="b">
        <v>0</v>
      </c>
      <c r="H743" t="s">
        <v>71</v>
      </c>
      <c r="I743" t="b">
        <v>1</v>
      </c>
      <c r="J743" t="s">
        <v>70</v>
      </c>
      <c r="K743" t="b">
        <v>1</v>
      </c>
      <c r="L743">
        <v>1</v>
      </c>
      <c r="M743" t="b">
        <v>0</v>
      </c>
      <c r="N743" t="b">
        <v>0</v>
      </c>
      <c r="O743" t="b">
        <v>1</v>
      </c>
      <c r="P743" t="s">
        <v>69</v>
      </c>
      <c r="Q743" t="s">
        <v>15337</v>
      </c>
      <c r="R743" t="s">
        <v>15336</v>
      </c>
      <c r="S743" t="s">
        <v>85</v>
      </c>
      <c r="T743" t="s">
        <v>15335</v>
      </c>
      <c r="U743">
        <v>472</v>
      </c>
      <c r="V743">
        <v>4.5</v>
      </c>
    </row>
    <row r="744" spans="1:22" x14ac:dyDescent="0.35">
      <c r="A744" t="s">
        <v>15334</v>
      </c>
      <c r="B744" t="s">
        <v>74</v>
      </c>
      <c r="C744" t="s">
        <v>82</v>
      </c>
      <c r="D744" t="b">
        <v>1</v>
      </c>
      <c r="E744" t="b">
        <v>1</v>
      </c>
      <c r="F744" t="s">
        <v>72</v>
      </c>
      <c r="G744" t="b">
        <v>1</v>
      </c>
      <c r="H744" t="s">
        <v>71</v>
      </c>
      <c r="I744" t="b">
        <v>0</v>
      </c>
      <c r="J744" t="s">
        <v>70</v>
      </c>
      <c r="K744" t="b">
        <v>1</v>
      </c>
      <c r="L744">
        <v>2</v>
      </c>
      <c r="M744" t="b">
        <v>1</v>
      </c>
      <c r="N744" t="b">
        <v>1</v>
      </c>
      <c r="O744" t="b">
        <v>1</v>
      </c>
      <c r="P744" t="s">
        <v>69</v>
      </c>
      <c r="Q744" t="s">
        <v>15333</v>
      </c>
      <c r="R744" t="s">
        <v>194</v>
      </c>
      <c r="S744" t="s">
        <v>6</v>
      </c>
      <c r="T744" t="s">
        <v>15332</v>
      </c>
      <c r="U744">
        <v>472</v>
      </c>
      <c r="V744">
        <v>3</v>
      </c>
    </row>
    <row r="745" spans="1:22" x14ac:dyDescent="0.35">
      <c r="A745" t="s">
        <v>15331</v>
      </c>
      <c r="B745" t="s">
        <v>74</v>
      </c>
      <c r="C745" t="s">
        <v>212</v>
      </c>
      <c r="D745" t="b">
        <v>1</v>
      </c>
      <c r="E745" t="b">
        <v>1</v>
      </c>
      <c r="F745" t="s">
        <v>449</v>
      </c>
      <c r="G745" t="b">
        <v>0</v>
      </c>
      <c r="H745" t="s">
        <v>71</v>
      </c>
      <c r="I745" t="b">
        <v>1</v>
      </c>
      <c r="J745" t="s">
        <v>70</v>
      </c>
      <c r="K745" t="b">
        <v>1</v>
      </c>
      <c r="L745">
        <v>2</v>
      </c>
      <c r="M745" t="b">
        <v>1</v>
      </c>
      <c r="N745" t="b">
        <v>1</v>
      </c>
      <c r="O745" t="b">
        <v>1</v>
      </c>
      <c r="P745" t="s">
        <v>69</v>
      </c>
      <c r="Q745" t="s">
        <v>15330</v>
      </c>
      <c r="R745" t="s">
        <v>15329</v>
      </c>
      <c r="S745" t="s">
        <v>120</v>
      </c>
      <c r="T745" t="s">
        <v>15328</v>
      </c>
      <c r="U745">
        <v>472</v>
      </c>
      <c r="V745">
        <v>4</v>
      </c>
    </row>
    <row r="746" spans="1:22" x14ac:dyDescent="0.35">
      <c r="A746" t="s">
        <v>15327</v>
      </c>
      <c r="B746" t="s">
        <v>74</v>
      </c>
      <c r="C746" t="s">
        <v>82</v>
      </c>
      <c r="D746" t="b">
        <v>1</v>
      </c>
      <c r="E746" t="b">
        <v>1</v>
      </c>
      <c r="F746" t="s">
        <v>101</v>
      </c>
      <c r="G746" t="b">
        <v>1</v>
      </c>
      <c r="H746" t="s">
        <v>71</v>
      </c>
      <c r="I746" t="b">
        <v>1</v>
      </c>
      <c r="J746" t="s">
        <v>70</v>
      </c>
      <c r="K746" t="b">
        <v>1</v>
      </c>
      <c r="L746">
        <v>2</v>
      </c>
      <c r="M746" t="b">
        <v>1</v>
      </c>
      <c r="N746" t="b">
        <v>1</v>
      </c>
      <c r="O746" t="b">
        <v>1</v>
      </c>
      <c r="P746" t="s">
        <v>88</v>
      </c>
      <c r="Q746" t="s">
        <v>15326</v>
      </c>
      <c r="R746" t="s">
        <v>15325</v>
      </c>
      <c r="S746" t="s">
        <v>189</v>
      </c>
      <c r="T746" t="s">
        <v>3294</v>
      </c>
      <c r="U746">
        <v>472</v>
      </c>
      <c r="V746">
        <v>3.5</v>
      </c>
    </row>
    <row r="747" spans="1:22" x14ac:dyDescent="0.35">
      <c r="A747" t="s">
        <v>15324</v>
      </c>
      <c r="B747" t="s">
        <v>111</v>
      </c>
      <c r="C747" t="s">
        <v>440</v>
      </c>
      <c r="D747" t="b">
        <v>1</v>
      </c>
      <c r="E747" t="b">
        <v>0</v>
      </c>
      <c r="F747" t="s">
        <v>72</v>
      </c>
      <c r="G747" t="b">
        <v>0</v>
      </c>
      <c r="H747" t="s">
        <v>100</v>
      </c>
      <c r="I747" t="b">
        <v>0</v>
      </c>
      <c r="J747" t="s">
        <v>70</v>
      </c>
      <c r="K747" t="b">
        <v>0</v>
      </c>
      <c r="L747">
        <v>4</v>
      </c>
      <c r="M747" t="b">
        <v>1</v>
      </c>
      <c r="N747" t="b">
        <v>1</v>
      </c>
      <c r="O747" t="b">
        <v>0</v>
      </c>
      <c r="P747" t="s">
        <v>88</v>
      </c>
      <c r="Q747" t="s">
        <v>15323</v>
      </c>
      <c r="R747" t="s">
        <v>613</v>
      </c>
      <c r="S747" t="s">
        <v>6</v>
      </c>
      <c r="T747" t="s">
        <v>15322</v>
      </c>
      <c r="U747">
        <v>472</v>
      </c>
      <c r="V747">
        <v>4.5</v>
      </c>
    </row>
    <row r="748" spans="1:22" x14ac:dyDescent="0.35">
      <c r="A748" t="s">
        <v>15321</v>
      </c>
      <c r="B748" t="s">
        <v>74</v>
      </c>
      <c r="C748" t="s">
        <v>426</v>
      </c>
      <c r="D748" t="b">
        <v>1</v>
      </c>
      <c r="E748" t="b">
        <v>0</v>
      </c>
      <c r="F748" t="s">
        <v>106</v>
      </c>
      <c r="G748" t="b">
        <v>1</v>
      </c>
      <c r="H748" t="s">
        <v>71</v>
      </c>
      <c r="I748" t="b">
        <v>1</v>
      </c>
      <c r="J748" t="s">
        <v>70</v>
      </c>
      <c r="K748" t="b">
        <v>1</v>
      </c>
      <c r="L748">
        <v>2</v>
      </c>
      <c r="M748" t="b">
        <v>1</v>
      </c>
      <c r="N748" t="b">
        <v>1</v>
      </c>
      <c r="O748" t="b">
        <v>1</v>
      </c>
      <c r="P748" t="s">
        <v>88</v>
      </c>
      <c r="Q748" t="s">
        <v>15320</v>
      </c>
      <c r="R748" t="s">
        <v>2009</v>
      </c>
      <c r="S748" t="s">
        <v>93</v>
      </c>
      <c r="T748" t="s">
        <v>15319</v>
      </c>
      <c r="U748">
        <v>471</v>
      </c>
      <c r="V748">
        <v>4</v>
      </c>
    </row>
    <row r="749" spans="1:22" x14ac:dyDescent="0.35">
      <c r="A749" t="s">
        <v>7250</v>
      </c>
      <c r="B749" t="s">
        <v>74</v>
      </c>
      <c r="C749" t="s">
        <v>73</v>
      </c>
      <c r="D749" t="b">
        <v>1</v>
      </c>
      <c r="E749" t="b">
        <v>0</v>
      </c>
      <c r="F749" t="s">
        <v>72</v>
      </c>
      <c r="G749" t="b">
        <v>1</v>
      </c>
      <c r="H749" t="s">
        <v>71</v>
      </c>
      <c r="I749" t="b">
        <v>1</v>
      </c>
      <c r="J749" t="s">
        <v>70</v>
      </c>
      <c r="K749" t="b">
        <v>1</v>
      </c>
      <c r="L749">
        <v>2</v>
      </c>
      <c r="M749" t="b">
        <v>1</v>
      </c>
      <c r="N749" t="b">
        <v>1</v>
      </c>
      <c r="O749" t="b">
        <v>1</v>
      </c>
      <c r="P749" t="s">
        <v>69</v>
      </c>
      <c r="Q749" t="s">
        <v>15318</v>
      </c>
      <c r="R749" t="s">
        <v>15317</v>
      </c>
      <c r="S749" t="s">
        <v>85</v>
      </c>
      <c r="T749" t="s">
        <v>15316</v>
      </c>
      <c r="U749">
        <v>471</v>
      </c>
      <c r="V749">
        <v>4</v>
      </c>
    </row>
    <row r="750" spans="1:22" x14ac:dyDescent="0.35">
      <c r="A750" t="s">
        <v>15315</v>
      </c>
      <c r="B750" t="s">
        <v>111</v>
      </c>
      <c r="C750" t="s">
        <v>556</v>
      </c>
      <c r="D750" t="b">
        <v>1</v>
      </c>
      <c r="E750" t="b">
        <v>1</v>
      </c>
      <c r="F750" t="s">
        <v>89</v>
      </c>
      <c r="G750" t="b">
        <v>0</v>
      </c>
      <c r="H750" t="s">
        <v>71</v>
      </c>
      <c r="I750" t="b">
        <v>1</v>
      </c>
      <c r="J750" t="s">
        <v>70</v>
      </c>
      <c r="K750" t="b">
        <v>1</v>
      </c>
      <c r="L750">
        <v>2</v>
      </c>
      <c r="M750" t="b">
        <v>1</v>
      </c>
      <c r="N750" t="b">
        <v>1</v>
      </c>
      <c r="O750" t="b">
        <v>1</v>
      </c>
      <c r="P750" t="s">
        <v>69</v>
      </c>
      <c r="Q750" t="s">
        <v>15314</v>
      </c>
      <c r="R750" t="s">
        <v>9431</v>
      </c>
      <c r="S750" t="s">
        <v>85</v>
      </c>
      <c r="T750" t="s">
        <v>15313</v>
      </c>
      <c r="U750">
        <v>471</v>
      </c>
      <c r="V750">
        <v>4</v>
      </c>
    </row>
    <row r="751" spans="1:22" x14ac:dyDescent="0.35">
      <c r="A751" t="s">
        <v>15312</v>
      </c>
      <c r="B751" t="s">
        <v>74</v>
      </c>
      <c r="C751" t="s">
        <v>73</v>
      </c>
      <c r="D751" t="b">
        <v>1</v>
      </c>
      <c r="E751" t="b">
        <v>1</v>
      </c>
      <c r="F751" t="s">
        <v>771</v>
      </c>
      <c r="G751" t="b">
        <v>1</v>
      </c>
      <c r="H751" t="s">
        <v>71</v>
      </c>
      <c r="I751" t="b">
        <v>1</v>
      </c>
      <c r="J751" t="s">
        <v>70</v>
      </c>
      <c r="K751" t="b">
        <v>1</v>
      </c>
      <c r="L751">
        <v>2</v>
      </c>
      <c r="M751" t="b">
        <v>1</v>
      </c>
      <c r="N751" t="b">
        <v>1</v>
      </c>
      <c r="O751" t="b">
        <v>1</v>
      </c>
      <c r="P751" t="s">
        <v>88</v>
      </c>
      <c r="Q751" t="s">
        <v>15311</v>
      </c>
      <c r="R751" t="s">
        <v>15310</v>
      </c>
      <c r="S751" t="s">
        <v>6</v>
      </c>
      <c r="T751" t="s">
        <v>15309</v>
      </c>
      <c r="U751">
        <v>471</v>
      </c>
      <c r="V751">
        <v>4.5</v>
      </c>
    </row>
    <row r="752" spans="1:22" x14ac:dyDescent="0.35">
      <c r="A752" t="s">
        <v>15308</v>
      </c>
      <c r="B752" t="s">
        <v>90</v>
      </c>
      <c r="C752" t="s">
        <v>82</v>
      </c>
      <c r="D752" t="b">
        <v>1</v>
      </c>
      <c r="E752" t="b">
        <v>1</v>
      </c>
      <c r="F752" t="s">
        <v>474</v>
      </c>
      <c r="G752" t="b">
        <v>0</v>
      </c>
      <c r="H752" t="s">
        <v>71</v>
      </c>
      <c r="I752" t="b">
        <v>0</v>
      </c>
      <c r="J752" t="s">
        <v>70</v>
      </c>
      <c r="K752" t="b">
        <v>1</v>
      </c>
      <c r="L752">
        <v>2</v>
      </c>
      <c r="M752" t="b">
        <v>0</v>
      </c>
      <c r="N752" t="b">
        <v>1</v>
      </c>
      <c r="O752" t="b">
        <v>1</v>
      </c>
      <c r="P752" t="s">
        <v>88</v>
      </c>
      <c r="Q752" t="s">
        <v>15307</v>
      </c>
      <c r="R752" t="s">
        <v>15306</v>
      </c>
      <c r="S752" t="s">
        <v>189</v>
      </c>
      <c r="T752" t="s">
        <v>6673</v>
      </c>
      <c r="U752">
        <v>470</v>
      </c>
      <c r="V752">
        <v>4.5</v>
      </c>
    </row>
    <row r="753" spans="1:22" x14ac:dyDescent="0.35">
      <c r="A753" t="s">
        <v>2525</v>
      </c>
      <c r="B753" t="s">
        <v>111</v>
      </c>
      <c r="C753" t="s">
        <v>82</v>
      </c>
      <c r="D753" t="b">
        <v>1</v>
      </c>
      <c r="E753" t="b">
        <v>1</v>
      </c>
      <c r="F753" t="s">
        <v>106</v>
      </c>
      <c r="G753" t="b">
        <v>1</v>
      </c>
      <c r="H753" t="s">
        <v>71</v>
      </c>
      <c r="I753" t="b">
        <v>1</v>
      </c>
      <c r="J753" t="s">
        <v>70</v>
      </c>
      <c r="K753" t="b">
        <v>1</v>
      </c>
      <c r="L753">
        <v>2</v>
      </c>
      <c r="M753" t="b">
        <v>0</v>
      </c>
      <c r="N753" t="b">
        <v>1</v>
      </c>
      <c r="O753" t="b">
        <v>1</v>
      </c>
      <c r="P753" t="s">
        <v>88</v>
      </c>
      <c r="Q753" t="s">
        <v>15305</v>
      </c>
      <c r="R753" t="s">
        <v>15304</v>
      </c>
      <c r="S753" t="s">
        <v>66</v>
      </c>
      <c r="T753" t="s">
        <v>15303</v>
      </c>
      <c r="U753">
        <v>469</v>
      </c>
      <c r="V753">
        <v>3.5</v>
      </c>
    </row>
    <row r="754" spans="1:22" x14ac:dyDescent="0.35">
      <c r="A754" t="s">
        <v>15302</v>
      </c>
      <c r="B754" t="s">
        <v>111</v>
      </c>
      <c r="C754" t="s">
        <v>2749</v>
      </c>
      <c r="D754" t="b">
        <v>1</v>
      </c>
      <c r="E754" t="b">
        <v>1</v>
      </c>
      <c r="F754" t="s">
        <v>541</v>
      </c>
      <c r="G754" t="b">
        <v>0</v>
      </c>
      <c r="H754" t="s">
        <v>71</v>
      </c>
      <c r="I754" t="b">
        <v>1</v>
      </c>
      <c r="J754" t="s">
        <v>70</v>
      </c>
      <c r="K754" t="b">
        <v>1</v>
      </c>
      <c r="L754">
        <v>2</v>
      </c>
      <c r="M754" t="b">
        <v>0</v>
      </c>
      <c r="N754" t="b">
        <v>0</v>
      </c>
      <c r="O754" t="b">
        <v>1</v>
      </c>
      <c r="P754" t="s">
        <v>69</v>
      </c>
      <c r="Q754" t="s">
        <v>15301</v>
      </c>
      <c r="R754" t="s">
        <v>15300</v>
      </c>
      <c r="S754" t="s">
        <v>189</v>
      </c>
      <c r="T754" t="s">
        <v>15299</v>
      </c>
      <c r="U754">
        <v>468</v>
      </c>
      <c r="V754">
        <v>4</v>
      </c>
    </row>
    <row r="755" spans="1:22" x14ac:dyDescent="0.35">
      <c r="A755" t="s">
        <v>4286</v>
      </c>
      <c r="B755" t="s">
        <v>74</v>
      </c>
      <c r="C755" t="s">
        <v>82</v>
      </c>
      <c r="D755" t="b">
        <v>1</v>
      </c>
      <c r="E755" t="b">
        <v>1</v>
      </c>
      <c r="F755" t="s">
        <v>89</v>
      </c>
      <c r="G755" t="b">
        <v>1</v>
      </c>
      <c r="H755" t="s">
        <v>71</v>
      </c>
      <c r="I755" t="b">
        <v>1</v>
      </c>
      <c r="J755" t="s">
        <v>70</v>
      </c>
      <c r="K755" t="b">
        <v>1</v>
      </c>
      <c r="L755">
        <v>2</v>
      </c>
      <c r="M755" t="b">
        <v>1</v>
      </c>
      <c r="N755" t="b">
        <v>1</v>
      </c>
      <c r="O755" t="b">
        <v>1</v>
      </c>
      <c r="P755" t="s">
        <v>69</v>
      </c>
      <c r="Q755" t="s">
        <v>15298</v>
      </c>
      <c r="R755" t="s">
        <v>15297</v>
      </c>
      <c r="S755" t="s">
        <v>6</v>
      </c>
      <c r="T755" t="s">
        <v>15296</v>
      </c>
      <c r="U755">
        <v>468</v>
      </c>
      <c r="V755">
        <v>3</v>
      </c>
    </row>
    <row r="756" spans="1:22" x14ac:dyDescent="0.35">
      <c r="A756" t="s">
        <v>14588</v>
      </c>
      <c r="B756" t="s">
        <v>74</v>
      </c>
      <c r="C756" t="s">
        <v>82</v>
      </c>
      <c r="D756" t="b">
        <v>1</v>
      </c>
      <c r="E756" t="b">
        <v>0</v>
      </c>
      <c r="F756" t="s">
        <v>1022</v>
      </c>
      <c r="G756" t="b">
        <v>1</v>
      </c>
      <c r="H756" t="s">
        <v>71</v>
      </c>
      <c r="I756" t="b">
        <v>1</v>
      </c>
      <c r="J756" t="s">
        <v>70</v>
      </c>
      <c r="K756" t="b">
        <v>1</v>
      </c>
      <c r="L756">
        <v>2</v>
      </c>
      <c r="M756" t="b">
        <v>1</v>
      </c>
      <c r="N756" t="b">
        <v>1</v>
      </c>
      <c r="O756" t="b">
        <v>1</v>
      </c>
      <c r="P756" t="s">
        <v>69</v>
      </c>
      <c r="Q756" t="s">
        <v>15295</v>
      </c>
      <c r="R756" t="s">
        <v>15294</v>
      </c>
      <c r="S756" t="s">
        <v>6</v>
      </c>
      <c r="T756" t="s">
        <v>15293</v>
      </c>
      <c r="U756">
        <v>467</v>
      </c>
      <c r="V756">
        <v>4</v>
      </c>
    </row>
    <row r="757" spans="1:22" x14ac:dyDescent="0.35">
      <c r="A757" t="s">
        <v>2464</v>
      </c>
      <c r="B757" t="s">
        <v>74</v>
      </c>
      <c r="C757" t="s">
        <v>1470</v>
      </c>
      <c r="D757" t="b">
        <v>1</v>
      </c>
      <c r="E757" t="b">
        <v>0</v>
      </c>
      <c r="F757" t="s">
        <v>72</v>
      </c>
      <c r="G757" t="b">
        <v>0</v>
      </c>
      <c r="H757" t="s">
        <v>71</v>
      </c>
      <c r="I757" t="b">
        <v>1</v>
      </c>
      <c r="J757" t="s">
        <v>235</v>
      </c>
      <c r="K757" t="b">
        <v>1</v>
      </c>
      <c r="L757">
        <v>4</v>
      </c>
      <c r="M757" t="b">
        <v>1</v>
      </c>
      <c r="N757" t="b">
        <v>1</v>
      </c>
      <c r="O757" t="b">
        <v>0</v>
      </c>
      <c r="P757" t="s">
        <v>88</v>
      </c>
      <c r="Q757" t="s">
        <v>15292</v>
      </c>
      <c r="R757" t="s">
        <v>628</v>
      </c>
      <c r="S757" t="s">
        <v>6</v>
      </c>
      <c r="T757" t="s">
        <v>15291</v>
      </c>
      <c r="U757">
        <v>467</v>
      </c>
      <c r="V757">
        <v>4</v>
      </c>
    </row>
    <row r="758" spans="1:22" x14ac:dyDescent="0.35">
      <c r="A758" t="s">
        <v>15290</v>
      </c>
      <c r="B758" t="s">
        <v>74</v>
      </c>
      <c r="C758" t="s">
        <v>82</v>
      </c>
      <c r="D758" t="b">
        <v>1</v>
      </c>
      <c r="E758" t="b">
        <v>1</v>
      </c>
      <c r="F758" t="s">
        <v>474</v>
      </c>
      <c r="G758" t="b">
        <v>1</v>
      </c>
      <c r="H758" t="s">
        <v>71</v>
      </c>
      <c r="I758" t="b">
        <v>1</v>
      </c>
      <c r="J758" t="s">
        <v>70</v>
      </c>
      <c r="K758" t="b">
        <v>1</v>
      </c>
      <c r="L758">
        <v>1</v>
      </c>
      <c r="M758" t="b">
        <v>0</v>
      </c>
      <c r="N758" t="b">
        <v>1</v>
      </c>
      <c r="O758" t="b">
        <v>1</v>
      </c>
      <c r="P758" t="s">
        <v>88</v>
      </c>
      <c r="Q758" t="s">
        <v>15289</v>
      </c>
      <c r="R758" t="s">
        <v>15288</v>
      </c>
      <c r="S758" t="s">
        <v>1679</v>
      </c>
      <c r="T758" t="s">
        <v>15287</v>
      </c>
      <c r="U758">
        <v>467</v>
      </c>
      <c r="V758">
        <v>4.5</v>
      </c>
    </row>
    <row r="759" spans="1:22" x14ac:dyDescent="0.35">
      <c r="A759" t="s">
        <v>15286</v>
      </c>
      <c r="B759" t="s">
        <v>111</v>
      </c>
      <c r="C759" t="s">
        <v>82</v>
      </c>
      <c r="D759" t="b">
        <v>1</v>
      </c>
      <c r="E759" t="b">
        <v>1</v>
      </c>
      <c r="F759" t="s">
        <v>117</v>
      </c>
      <c r="G759" t="b">
        <v>0</v>
      </c>
      <c r="H759" t="s">
        <v>71</v>
      </c>
      <c r="I759" t="b">
        <v>1</v>
      </c>
      <c r="J759" t="s">
        <v>70</v>
      </c>
      <c r="K759" t="b">
        <v>1</v>
      </c>
      <c r="L759">
        <v>2</v>
      </c>
      <c r="M759" t="b">
        <v>0</v>
      </c>
      <c r="N759" t="b">
        <v>0</v>
      </c>
      <c r="O759" t="b">
        <v>1</v>
      </c>
      <c r="P759" t="s">
        <v>69</v>
      </c>
      <c r="Q759" t="s">
        <v>15285</v>
      </c>
      <c r="R759" t="s">
        <v>115</v>
      </c>
      <c r="S759" t="s">
        <v>131</v>
      </c>
      <c r="T759" t="s">
        <v>15284</v>
      </c>
      <c r="U759">
        <v>467</v>
      </c>
      <c r="V759">
        <v>4</v>
      </c>
    </row>
    <row r="760" spans="1:22" x14ac:dyDescent="0.35">
      <c r="A760" t="s">
        <v>15283</v>
      </c>
      <c r="B760" t="s">
        <v>74</v>
      </c>
      <c r="C760" t="s">
        <v>82</v>
      </c>
      <c r="D760" t="b">
        <v>1</v>
      </c>
      <c r="E760" t="b">
        <v>1</v>
      </c>
      <c r="F760" t="s">
        <v>106</v>
      </c>
      <c r="G760" t="b">
        <v>1</v>
      </c>
      <c r="H760" t="s">
        <v>80</v>
      </c>
      <c r="I760" t="b">
        <v>1</v>
      </c>
      <c r="J760" t="s">
        <v>70</v>
      </c>
      <c r="K760" t="b">
        <v>1</v>
      </c>
      <c r="L760">
        <v>2</v>
      </c>
      <c r="M760" t="b">
        <v>0</v>
      </c>
      <c r="N760" t="b">
        <v>1</v>
      </c>
      <c r="O760" t="b">
        <v>1</v>
      </c>
      <c r="P760" t="s">
        <v>69</v>
      </c>
      <c r="Q760" t="s">
        <v>15282</v>
      </c>
      <c r="R760" t="s">
        <v>15281</v>
      </c>
      <c r="S760" t="s">
        <v>6303</v>
      </c>
      <c r="T760" t="s">
        <v>15280</v>
      </c>
      <c r="U760">
        <v>466</v>
      </c>
      <c r="V760">
        <v>4</v>
      </c>
    </row>
    <row r="761" spans="1:22" x14ac:dyDescent="0.35">
      <c r="A761" t="s">
        <v>5065</v>
      </c>
      <c r="B761" t="s">
        <v>74</v>
      </c>
      <c r="C761" t="s">
        <v>82</v>
      </c>
      <c r="D761" t="b">
        <v>1</v>
      </c>
      <c r="E761" t="b">
        <v>1</v>
      </c>
      <c r="F761" t="s">
        <v>89</v>
      </c>
      <c r="G761" t="b">
        <v>0</v>
      </c>
      <c r="H761" t="s">
        <v>71</v>
      </c>
      <c r="I761" t="b">
        <v>0</v>
      </c>
      <c r="J761" t="s">
        <v>70</v>
      </c>
      <c r="K761" t="b">
        <v>1</v>
      </c>
      <c r="L761">
        <v>2</v>
      </c>
      <c r="M761" t="b">
        <v>1</v>
      </c>
      <c r="N761" t="b">
        <v>1</v>
      </c>
      <c r="O761" t="b">
        <v>1</v>
      </c>
      <c r="P761" t="s">
        <v>88</v>
      </c>
      <c r="Q761" t="s">
        <v>15279</v>
      </c>
      <c r="R761" t="s">
        <v>15278</v>
      </c>
      <c r="S761" t="s">
        <v>6</v>
      </c>
      <c r="T761" t="s">
        <v>15277</v>
      </c>
      <c r="U761">
        <v>466</v>
      </c>
      <c r="V761">
        <v>3</v>
      </c>
    </row>
    <row r="762" spans="1:22" x14ac:dyDescent="0.35">
      <c r="A762" t="s">
        <v>2795</v>
      </c>
      <c r="B762" t="s">
        <v>74</v>
      </c>
      <c r="C762" t="s">
        <v>426</v>
      </c>
      <c r="D762" t="b">
        <v>1</v>
      </c>
      <c r="E762" t="b">
        <v>0</v>
      </c>
      <c r="F762" t="s">
        <v>541</v>
      </c>
      <c r="G762" t="b">
        <v>1</v>
      </c>
      <c r="H762" t="s">
        <v>71</v>
      </c>
      <c r="I762" t="b">
        <v>1</v>
      </c>
      <c r="J762" t="s">
        <v>70</v>
      </c>
      <c r="K762" t="b">
        <v>1</v>
      </c>
      <c r="L762">
        <v>2</v>
      </c>
      <c r="M762" t="b">
        <v>0</v>
      </c>
      <c r="N762" t="b">
        <v>1</v>
      </c>
      <c r="O762" t="b">
        <v>1</v>
      </c>
      <c r="P762" t="s">
        <v>69</v>
      </c>
      <c r="Q762" t="s">
        <v>15276</v>
      </c>
      <c r="R762" t="s">
        <v>15275</v>
      </c>
      <c r="S762" t="s">
        <v>93</v>
      </c>
      <c r="T762" t="s">
        <v>15274</v>
      </c>
      <c r="U762">
        <v>465</v>
      </c>
      <c r="V762">
        <v>3.5</v>
      </c>
    </row>
    <row r="763" spans="1:22" x14ac:dyDescent="0.35">
      <c r="A763" t="s">
        <v>15273</v>
      </c>
      <c r="B763" t="s">
        <v>90</v>
      </c>
      <c r="C763" t="s">
        <v>82</v>
      </c>
      <c r="D763" t="b">
        <v>1</v>
      </c>
      <c r="E763" t="b">
        <v>1</v>
      </c>
      <c r="F763" t="s">
        <v>106</v>
      </c>
      <c r="G763" t="b">
        <v>1</v>
      </c>
      <c r="H763" t="s">
        <v>71</v>
      </c>
      <c r="I763" t="b">
        <v>0</v>
      </c>
      <c r="J763" t="s">
        <v>70</v>
      </c>
      <c r="K763" t="b">
        <v>0</v>
      </c>
      <c r="L763">
        <v>1</v>
      </c>
      <c r="M763" t="b">
        <v>0</v>
      </c>
      <c r="N763" t="b">
        <v>1</v>
      </c>
      <c r="O763" t="b">
        <v>1</v>
      </c>
      <c r="P763" t="s">
        <v>88</v>
      </c>
      <c r="Q763" t="s">
        <v>15272</v>
      </c>
      <c r="R763" t="s">
        <v>593</v>
      </c>
      <c r="S763" t="s">
        <v>85</v>
      </c>
      <c r="T763" t="s">
        <v>9220</v>
      </c>
      <c r="U763">
        <v>465</v>
      </c>
      <c r="V763">
        <v>4.5</v>
      </c>
    </row>
    <row r="764" spans="1:22" x14ac:dyDescent="0.35">
      <c r="A764" t="s">
        <v>6844</v>
      </c>
      <c r="B764" t="s">
        <v>74</v>
      </c>
      <c r="C764" t="s">
        <v>82</v>
      </c>
      <c r="D764" t="b">
        <v>1</v>
      </c>
      <c r="E764" t="b">
        <v>1</v>
      </c>
      <c r="F764" t="s">
        <v>1843</v>
      </c>
      <c r="G764" t="b">
        <v>1</v>
      </c>
      <c r="H764" t="s">
        <v>71</v>
      </c>
      <c r="I764" t="b">
        <v>0</v>
      </c>
      <c r="J764" t="s">
        <v>70</v>
      </c>
      <c r="K764" t="b">
        <v>1</v>
      </c>
      <c r="L764">
        <v>2</v>
      </c>
      <c r="M764" t="b">
        <v>0</v>
      </c>
      <c r="N764" t="b">
        <v>1</v>
      </c>
      <c r="O764" t="b">
        <v>1</v>
      </c>
      <c r="P764" t="s">
        <v>69</v>
      </c>
      <c r="Q764" t="s">
        <v>15271</v>
      </c>
      <c r="R764" t="s">
        <v>11155</v>
      </c>
      <c r="S764" t="s">
        <v>6</v>
      </c>
      <c r="T764" t="s">
        <v>15270</v>
      </c>
      <c r="U764">
        <v>465</v>
      </c>
      <c r="V764">
        <v>3.5</v>
      </c>
    </row>
    <row r="765" spans="1:22" x14ac:dyDescent="0.35">
      <c r="A765" t="s">
        <v>15269</v>
      </c>
      <c r="B765" t="s">
        <v>90</v>
      </c>
      <c r="C765" t="s">
        <v>82</v>
      </c>
      <c r="D765" t="b">
        <v>1</v>
      </c>
      <c r="E765" t="b">
        <v>1</v>
      </c>
      <c r="F765" t="s">
        <v>106</v>
      </c>
      <c r="G765" t="b">
        <v>0</v>
      </c>
      <c r="H765" t="s">
        <v>71</v>
      </c>
      <c r="I765" t="b">
        <v>0</v>
      </c>
      <c r="J765" t="s">
        <v>70</v>
      </c>
      <c r="K765" t="b">
        <v>1</v>
      </c>
      <c r="L765">
        <v>2</v>
      </c>
      <c r="M765" t="b">
        <v>0</v>
      </c>
      <c r="N765" t="b">
        <v>1</v>
      </c>
      <c r="O765" t="b">
        <v>1</v>
      </c>
      <c r="P765" t="s">
        <v>88</v>
      </c>
      <c r="Q765" t="s">
        <v>15268</v>
      </c>
      <c r="R765" t="s">
        <v>15267</v>
      </c>
      <c r="S765" t="s">
        <v>66</v>
      </c>
      <c r="T765" t="s">
        <v>15266</v>
      </c>
      <c r="U765">
        <v>465</v>
      </c>
      <c r="V765">
        <v>4</v>
      </c>
    </row>
    <row r="766" spans="1:22" x14ac:dyDescent="0.35">
      <c r="A766" t="s">
        <v>2464</v>
      </c>
      <c r="B766" t="s">
        <v>74</v>
      </c>
      <c r="C766" t="s">
        <v>138</v>
      </c>
      <c r="D766" t="b">
        <v>1</v>
      </c>
      <c r="E766" t="b">
        <v>1</v>
      </c>
      <c r="F766" t="s">
        <v>106</v>
      </c>
      <c r="G766" t="b">
        <v>0</v>
      </c>
      <c r="H766" t="s">
        <v>71</v>
      </c>
      <c r="I766" t="b">
        <v>0</v>
      </c>
      <c r="J766" t="s">
        <v>70</v>
      </c>
      <c r="K766" t="b">
        <v>1</v>
      </c>
      <c r="L766">
        <v>2</v>
      </c>
      <c r="M766" t="b">
        <v>1</v>
      </c>
      <c r="N766" t="b">
        <v>1</v>
      </c>
      <c r="O766" t="b">
        <v>1</v>
      </c>
      <c r="P766" t="s">
        <v>88</v>
      </c>
      <c r="Q766" t="s">
        <v>15265</v>
      </c>
      <c r="R766" t="s">
        <v>1606</v>
      </c>
      <c r="S766" t="s">
        <v>6</v>
      </c>
      <c r="T766" t="s">
        <v>15264</v>
      </c>
      <c r="U766">
        <v>465</v>
      </c>
      <c r="V766">
        <v>3.5</v>
      </c>
    </row>
    <row r="767" spans="1:22" x14ac:dyDescent="0.35">
      <c r="A767" t="s">
        <v>15263</v>
      </c>
      <c r="B767" t="s">
        <v>74</v>
      </c>
      <c r="C767" t="s">
        <v>2749</v>
      </c>
      <c r="D767" t="b">
        <v>1</v>
      </c>
      <c r="E767" t="b">
        <v>0</v>
      </c>
      <c r="F767" t="s">
        <v>81</v>
      </c>
      <c r="G767" t="b">
        <v>1</v>
      </c>
      <c r="H767" t="s">
        <v>80</v>
      </c>
      <c r="I767" t="b">
        <v>1</v>
      </c>
      <c r="J767" t="s">
        <v>70</v>
      </c>
      <c r="K767" t="b">
        <v>1</v>
      </c>
      <c r="L767">
        <v>2</v>
      </c>
      <c r="M767" t="b">
        <v>0</v>
      </c>
      <c r="N767" t="b">
        <v>1</v>
      </c>
      <c r="O767" t="b">
        <v>1</v>
      </c>
      <c r="P767" t="s">
        <v>69</v>
      </c>
      <c r="Q767" t="s">
        <v>15262</v>
      </c>
      <c r="R767" t="s">
        <v>6810</v>
      </c>
      <c r="S767" t="s">
        <v>166</v>
      </c>
      <c r="T767" t="s">
        <v>11403</v>
      </c>
      <c r="U767">
        <v>465</v>
      </c>
      <c r="V767">
        <v>4</v>
      </c>
    </row>
    <row r="768" spans="1:22" x14ac:dyDescent="0.35">
      <c r="A768" t="s">
        <v>15261</v>
      </c>
      <c r="B768" t="s">
        <v>111</v>
      </c>
      <c r="C768" t="s">
        <v>297</v>
      </c>
      <c r="D768" t="b">
        <v>1</v>
      </c>
      <c r="E768" t="b">
        <v>0</v>
      </c>
      <c r="F768" t="s">
        <v>72</v>
      </c>
      <c r="G768" t="b">
        <v>0</v>
      </c>
      <c r="H768" t="s">
        <v>100</v>
      </c>
      <c r="I768" t="b">
        <v>1</v>
      </c>
      <c r="J768" t="s">
        <v>70</v>
      </c>
      <c r="K768" t="b">
        <v>1</v>
      </c>
      <c r="L768">
        <v>2</v>
      </c>
      <c r="M768" t="b">
        <v>1</v>
      </c>
      <c r="N768" t="b">
        <v>1</v>
      </c>
      <c r="O768" t="b">
        <v>1</v>
      </c>
      <c r="P768" t="s">
        <v>88</v>
      </c>
      <c r="Q768" t="s">
        <v>15260</v>
      </c>
      <c r="R768" t="s">
        <v>389</v>
      </c>
      <c r="S768" t="s">
        <v>6</v>
      </c>
      <c r="T768" t="s">
        <v>15259</v>
      </c>
      <c r="U768">
        <v>464</v>
      </c>
      <c r="V768">
        <v>4.5</v>
      </c>
    </row>
    <row r="769" spans="1:22" x14ac:dyDescent="0.35">
      <c r="A769" t="s">
        <v>15258</v>
      </c>
      <c r="B769" t="s">
        <v>74</v>
      </c>
      <c r="C769" t="s">
        <v>212</v>
      </c>
      <c r="D769" t="b">
        <v>1</v>
      </c>
      <c r="E769" t="b">
        <v>0</v>
      </c>
      <c r="F769" t="s">
        <v>72</v>
      </c>
      <c r="G769" t="b">
        <v>0</v>
      </c>
      <c r="H769" t="s">
        <v>71</v>
      </c>
      <c r="I769" t="b">
        <v>0</v>
      </c>
      <c r="J769" t="s">
        <v>70</v>
      </c>
      <c r="K769" t="b">
        <v>1</v>
      </c>
      <c r="L769">
        <v>3</v>
      </c>
      <c r="M769" t="b">
        <v>1</v>
      </c>
      <c r="N769" t="b">
        <v>1</v>
      </c>
      <c r="O769" t="b">
        <v>0</v>
      </c>
      <c r="P769" t="s">
        <v>88</v>
      </c>
      <c r="Q769" t="s">
        <v>15257</v>
      </c>
      <c r="R769" t="s">
        <v>5805</v>
      </c>
      <c r="S769" t="s">
        <v>120</v>
      </c>
      <c r="T769" t="s">
        <v>15256</v>
      </c>
      <c r="U769">
        <v>464</v>
      </c>
      <c r="V769">
        <v>4.5</v>
      </c>
    </row>
    <row r="770" spans="1:22" x14ac:dyDescent="0.35">
      <c r="A770" t="s">
        <v>15255</v>
      </c>
      <c r="B770" t="s">
        <v>90</v>
      </c>
      <c r="C770" t="s">
        <v>82</v>
      </c>
      <c r="D770" t="b">
        <v>1</v>
      </c>
      <c r="E770" t="b">
        <v>1</v>
      </c>
      <c r="F770" t="s">
        <v>474</v>
      </c>
      <c r="G770" t="b">
        <v>0</v>
      </c>
      <c r="H770" t="s">
        <v>71</v>
      </c>
      <c r="I770" t="b">
        <v>1</v>
      </c>
      <c r="J770" t="s">
        <v>70</v>
      </c>
      <c r="K770" t="b">
        <v>1</v>
      </c>
      <c r="L770">
        <v>2</v>
      </c>
      <c r="M770" t="b">
        <v>0</v>
      </c>
      <c r="N770" t="b">
        <v>1</v>
      </c>
      <c r="O770" t="b">
        <v>1</v>
      </c>
      <c r="P770" t="s">
        <v>88</v>
      </c>
      <c r="Q770" t="s">
        <v>15254</v>
      </c>
      <c r="R770" t="s">
        <v>2248</v>
      </c>
      <c r="S770" t="s">
        <v>6</v>
      </c>
      <c r="T770" t="s">
        <v>7417</v>
      </c>
      <c r="U770">
        <v>464</v>
      </c>
      <c r="V770">
        <v>4</v>
      </c>
    </row>
    <row r="771" spans="1:22" x14ac:dyDescent="0.35">
      <c r="A771" t="s">
        <v>15253</v>
      </c>
      <c r="B771" t="s">
        <v>74</v>
      </c>
      <c r="C771" t="s">
        <v>236</v>
      </c>
      <c r="D771" t="b">
        <v>1</v>
      </c>
      <c r="E771" t="b">
        <v>0</v>
      </c>
      <c r="F771" t="s">
        <v>72</v>
      </c>
      <c r="G771" t="b">
        <v>1</v>
      </c>
      <c r="H771" t="s">
        <v>71</v>
      </c>
      <c r="I771" t="b">
        <v>1</v>
      </c>
      <c r="J771" t="s">
        <v>235</v>
      </c>
      <c r="K771" t="b">
        <v>1</v>
      </c>
      <c r="L771">
        <v>3</v>
      </c>
      <c r="M771" t="b">
        <v>1</v>
      </c>
      <c r="N771" t="b">
        <v>1</v>
      </c>
      <c r="O771" t="b">
        <v>1</v>
      </c>
      <c r="P771" t="s">
        <v>69</v>
      </c>
      <c r="Q771" t="s">
        <v>15252</v>
      </c>
      <c r="R771" t="s">
        <v>15251</v>
      </c>
      <c r="S771" t="s">
        <v>93</v>
      </c>
      <c r="T771" t="s">
        <v>15250</v>
      </c>
      <c r="U771">
        <v>464</v>
      </c>
      <c r="V771">
        <v>4</v>
      </c>
    </row>
    <row r="772" spans="1:22" x14ac:dyDescent="0.35">
      <c r="A772" t="s">
        <v>12539</v>
      </c>
      <c r="B772" t="s">
        <v>111</v>
      </c>
      <c r="C772" t="s">
        <v>426</v>
      </c>
      <c r="D772" t="b">
        <v>1</v>
      </c>
      <c r="E772" t="b">
        <v>1</v>
      </c>
      <c r="F772" t="s">
        <v>474</v>
      </c>
      <c r="G772" t="b">
        <v>0</v>
      </c>
      <c r="H772" t="s">
        <v>71</v>
      </c>
      <c r="I772" t="b">
        <v>1</v>
      </c>
      <c r="J772" t="s">
        <v>70</v>
      </c>
      <c r="K772" t="b">
        <v>1</v>
      </c>
      <c r="L772">
        <v>2</v>
      </c>
      <c r="M772" t="b">
        <v>0</v>
      </c>
      <c r="N772" t="b">
        <v>1</v>
      </c>
      <c r="O772" t="b">
        <v>1</v>
      </c>
      <c r="P772" t="s">
        <v>69</v>
      </c>
      <c r="Q772" t="s">
        <v>15249</v>
      </c>
      <c r="R772" t="s">
        <v>15248</v>
      </c>
      <c r="S772" t="s">
        <v>189</v>
      </c>
      <c r="T772" t="s">
        <v>15247</v>
      </c>
      <c r="U772">
        <v>463</v>
      </c>
      <c r="V772">
        <v>4</v>
      </c>
    </row>
    <row r="773" spans="1:22" x14ac:dyDescent="0.35">
      <c r="A773" t="s">
        <v>11952</v>
      </c>
      <c r="B773" t="s">
        <v>111</v>
      </c>
      <c r="C773" t="s">
        <v>82</v>
      </c>
      <c r="D773" t="b">
        <v>1</v>
      </c>
      <c r="E773" t="b">
        <v>1</v>
      </c>
      <c r="F773" t="s">
        <v>106</v>
      </c>
      <c r="G773" t="b">
        <v>0</v>
      </c>
      <c r="H773" t="s">
        <v>71</v>
      </c>
      <c r="I773" t="b">
        <v>0</v>
      </c>
      <c r="J773" t="s">
        <v>70</v>
      </c>
      <c r="K773" t="b">
        <v>1</v>
      </c>
      <c r="L773">
        <v>2</v>
      </c>
      <c r="M773" t="b">
        <v>1</v>
      </c>
      <c r="N773" t="b">
        <v>1</v>
      </c>
      <c r="O773" t="b">
        <v>1</v>
      </c>
      <c r="P773" t="s">
        <v>88</v>
      </c>
      <c r="Q773" t="s">
        <v>15246</v>
      </c>
      <c r="R773" t="s">
        <v>389</v>
      </c>
      <c r="S773" t="s">
        <v>6</v>
      </c>
      <c r="T773" t="s">
        <v>15245</v>
      </c>
      <c r="U773">
        <v>462</v>
      </c>
      <c r="V773">
        <v>3.5</v>
      </c>
    </row>
    <row r="774" spans="1:22" x14ac:dyDescent="0.35">
      <c r="A774" t="s">
        <v>15244</v>
      </c>
      <c r="B774" t="s">
        <v>90</v>
      </c>
      <c r="C774" t="s">
        <v>82</v>
      </c>
      <c r="D774" t="b">
        <v>1</v>
      </c>
      <c r="E774" t="b">
        <v>1</v>
      </c>
      <c r="F774" t="s">
        <v>3661</v>
      </c>
      <c r="G774" t="b">
        <v>0</v>
      </c>
      <c r="H774" t="s">
        <v>71</v>
      </c>
      <c r="I774" t="b">
        <v>1</v>
      </c>
      <c r="J774" t="s">
        <v>70</v>
      </c>
      <c r="K774" t="b">
        <v>1</v>
      </c>
      <c r="L774">
        <v>1</v>
      </c>
      <c r="M774" t="b">
        <v>0</v>
      </c>
      <c r="N774" t="b">
        <v>0</v>
      </c>
      <c r="O774" t="b">
        <v>1</v>
      </c>
      <c r="P774" t="s">
        <v>69</v>
      </c>
      <c r="Q774" t="s">
        <v>15243</v>
      </c>
      <c r="R774" t="s">
        <v>15242</v>
      </c>
      <c r="S774" t="s">
        <v>275</v>
      </c>
      <c r="T774" t="s">
        <v>8360</v>
      </c>
      <c r="U774">
        <v>462</v>
      </c>
      <c r="V774">
        <v>4</v>
      </c>
    </row>
    <row r="775" spans="1:22" x14ac:dyDescent="0.35">
      <c r="A775" t="s">
        <v>15241</v>
      </c>
      <c r="B775" t="s">
        <v>90</v>
      </c>
      <c r="C775" t="s">
        <v>82</v>
      </c>
      <c r="D775" t="b">
        <v>1</v>
      </c>
      <c r="E775" t="b">
        <v>1</v>
      </c>
      <c r="F775" t="s">
        <v>106</v>
      </c>
      <c r="G775" t="b">
        <v>0</v>
      </c>
      <c r="H775" t="s">
        <v>71</v>
      </c>
      <c r="I775" t="b">
        <v>0</v>
      </c>
      <c r="J775" t="s">
        <v>70</v>
      </c>
      <c r="K775" t="b">
        <v>1</v>
      </c>
      <c r="L775">
        <v>1</v>
      </c>
      <c r="M775" t="b">
        <v>1</v>
      </c>
      <c r="N775" t="b">
        <v>1</v>
      </c>
      <c r="O775" t="b">
        <v>1</v>
      </c>
      <c r="P775" t="s">
        <v>88</v>
      </c>
      <c r="Q775" t="s">
        <v>15240</v>
      </c>
      <c r="R775" t="s">
        <v>15239</v>
      </c>
      <c r="S775" t="s">
        <v>290</v>
      </c>
      <c r="T775" t="s">
        <v>15238</v>
      </c>
      <c r="U775">
        <v>462</v>
      </c>
      <c r="V775">
        <v>4</v>
      </c>
    </row>
    <row r="776" spans="1:22" x14ac:dyDescent="0.35">
      <c r="A776" t="s">
        <v>5065</v>
      </c>
      <c r="B776" t="s">
        <v>90</v>
      </c>
      <c r="C776" t="s">
        <v>82</v>
      </c>
      <c r="D776" t="b">
        <v>1</v>
      </c>
      <c r="E776" t="b">
        <v>1</v>
      </c>
      <c r="F776" t="s">
        <v>766</v>
      </c>
      <c r="G776" t="b">
        <v>0</v>
      </c>
      <c r="H776" t="s">
        <v>71</v>
      </c>
      <c r="I776" t="b">
        <v>0</v>
      </c>
      <c r="J776" t="s">
        <v>70</v>
      </c>
      <c r="K776" t="b">
        <v>1</v>
      </c>
      <c r="L776">
        <v>2</v>
      </c>
      <c r="M776" t="b">
        <v>0</v>
      </c>
      <c r="N776" t="b">
        <v>0</v>
      </c>
      <c r="O776" t="b">
        <v>1</v>
      </c>
      <c r="P776" t="s">
        <v>88</v>
      </c>
      <c r="Q776" t="s">
        <v>15237</v>
      </c>
      <c r="R776" t="s">
        <v>10394</v>
      </c>
      <c r="S776" t="s">
        <v>6</v>
      </c>
      <c r="T776" t="s">
        <v>15236</v>
      </c>
      <c r="U776">
        <v>461</v>
      </c>
      <c r="V776">
        <v>3.5</v>
      </c>
    </row>
    <row r="777" spans="1:22" x14ac:dyDescent="0.35">
      <c r="A777" t="s">
        <v>15235</v>
      </c>
      <c r="B777" t="s">
        <v>90</v>
      </c>
      <c r="C777" t="s">
        <v>82</v>
      </c>
      <c r="D777" t="b">
        <v>0</v>
      </c>
      <c r="E777" t="b">
        <v>1</v>
      </c>
      <c r="F777" t="s">
        <v>106</v>
      </c>
      <c r="G777" t="b">
        <v>0</v>
      </c>
      <c r="H777" t="s">
        <v>71</v>
      </c>
      <c r="I777" t="b">
        <v>0</v>
      </c>
      <c r="J777" t="s">
        <v>70</v>
      </c>
      <c r="K777" t="b">
        <v>1</v>
      </c>
      <c r="L777">
        <v>2</v>
      </c>
      <c r="M777" t="b">
        <v>0</v>
      </c>
      <c r="N777" t="b">
        <v>1</v>
      </c>
      <c r="O777" t="b">
        <v>1</v>
      </c>
      <c r="P777" t="s">
        <v>88</v>
      </c>
      <c r="Q777" t="s">
        <v>15234</v>
      </c>
      <c r="R777" t="s">
        <v>15233</v>
      </c>
      <c r="S777" t="s">
        <v>6</v>
      </c>
      <c r="T777" t="s">
        <v>15232</v>
      </c>
      <c r="U777">
        <v>461</v>
      </c>
      <c r="V777">
        <v>2</v>
      </c>
    </row>
    <row r="778" spans="1:22" x14ac:dyDescent="0.35">
      <c r="A778" t="s">
        <v>15231</v>
      </c>
      <c r="B778" t="s">
        <v>74</v>
      </c>
      <c r="C778" t="s">
        <v>82</v>
      </c>
      <c r="D778" t="b">
        <v>1</v>
      </c>
      <c r="E778" t="b">
        <v>1</v>
      </c>
      <c r="F778" t="s">
        <v>106</v>
      </c>
      <c r="G778" t="b">
        <v>1</v>
      </c>
      <c r="H778" t="s">
        <v>71</v>
      </c>
      <c r="I778" t="b">
        <v>1</v>
      </c>
      <c r="J778" t="s">
        <v>70</v>
      </c>
      <c r="K778" t="b">
        <v>1</v>
      </c>
      <c r="L778">
        <v>2</v>
      </c>
      <c r="M778" t="b">
        <v>1</v>
      </c>
      <c r="N778" t="b">
        <v>1</v>
      </c>
      <c r="O778" t="b">
        <v>1</v>
      </c>
      <c r="P778" t="s">
        <v>88</v>
      </c>
      <c r="Q778" t="s">
        <v>15230</v>
      </c>
      <c r="R778" t="s">
        <v>98</v>
      </c>
      <c r="S778" t="s">
        <v>93</v>
      </c>
      <c r="T778" t="s">
        <v>15229</v>
      </c>
      <c r="U778">
        <v>461</v>
      </c>
      <c r="V778">
        <v>3.5</v>
      </c>
    </row>
    <row r="779" spans="1:22" x14ac:dyDescent="0.35">
      <c r="A779" t="s">
        <v>15228</v>
      </c>
      <c r="B779" t="s">
        <v>90</v>
      </c>
      <c r="C779" t="s">
        <v>82</v>
      </c>
      <c r="D779" t="b">
        <v>1</v>
      </c>
      <c r="E779" t="b">
        <v>1</v>
      </c>
      <c r="F779" t="s">
        <v>117</v>
      </c>
      <c r="G779" t="b">
        <v>1</v>
      </c>
      <c r="H779" t="s">
        <v>71</v>
      </c>
      <c r="I779" t="b">
        <v>1</v>
      </c>
      <c r="J779" t="s">
        <v>70</v>
      </c>
      <c r="K779" t="b">
        <v>1</v>
      </c>
      <c r="L779">
        <v>1</v>
      </c>
      <c r="M779" t="b">
        <v>1</v>
      </c>
      <c r="N779" t="b">
        <v>1</v>
      </c>
      <c r="O779" t="b">
        <v>1</v>
      </c>
      <c r="P779" t="s">
        <v>69</v>
      </c>
      <c r="Q779" t="s">
        <v>15227</v>
      </c>
      <c r="R779" t="s">
        <v>15226</v>
      </c>
      <c r="S779" t="s">
        <v>290</v>
      </c>
      <c r="T779" t="s">
        <v>15225</v>
      </c>
      <c r="U779">
        <v>461</v>
      </c>
      <c r="V779">
        <v>4</v>
      </c>
    </row>
    <row r="780" spans="1:22" x14ac:dyDescent="0.35">
      <c r="A780" t="s">
        <v>12853</v>
      </c>
      <c r="B780" t="s">
        <v>74</v>
      </c>
      <c r="C780" t="s">
        <v>236</v>
      </c>
      <c r="D780" t="b">
        <v>1</v>
      </c>
      <c r="E780" t="b">
        <v>0</v>
      </c>
      <c r="F780" t="s">
        <v>72</v>
      </c>
      <c r="G780" t="b">
        <v>1</v>
      </c>
      <c r="H780" t="s">
        <v>71</v>
      </c>
      <c r="I780" t="b">
        <v>0</v>
      </c>
      <c r="J780" t="s">
        <v>235</v>
      </c>
      <c r="K780" t="b">
        <v>1</v>
      </c>
      <c r="L780">
        <v>3</v>
      </c>
      <c r="M780" t="b">
        <v>1</v>
      </c>
      <c r="N780" t="b">
        <v>1</v>
      </c>
      <c r="O780" t="b">
        <v>0</v>
      </c>
      <c r="P780" t="s">
        <v>88</v>
      </c>
      <c r="Q780" t="s">
        <v>15224</v>
      </c>
      <c r="R780" t="s">
        <v>295</v>
      </c>
      <c r="S780" t="s">
        <v>6</v>
      </c>
      <c r="T780" t="s">
        <v>15223</v>
      </c>
      <c r="U780">
        <v>461</v>
      </c>
      <c r="V780">
        <v>3.5</v>
      </c>
    </row>
    <row r="781" spans="1:22" x14ac:dyDescent="0.35">
      <c r="A781" t="s">
        <v>15222</v>
      </c>
      <c r="B781" t="s">
        <v>74</v>
      </c>
      <c r="C781" t="s">
        <v>360</v>
      </c>
      <c r="D781" t="b">
        <v>1</v>
      </c>
      <c r="E781" t="b">
        <v>0</v>
      </c>
      <c r="F781" t="s">
        <v>541</v>
      </c>
      <c r="G781" t="b">
        <v>1</v>
      </c>
      <c r="H781" t="s">
        <v>71</v>
      </c>
      <c r="I781" t="b">
        <v>0</v>
      </c>
      <c r="J781" t="s">
        <v>70</v>
      </c>
      <c r="K781" t="b">
        <v>1</v>
      </c>
      <c r="L781">
        <v>2</v>
      </c>
      <c r="M781" t="b">
        <v>0</v>
      </c>
      <c r="N781" t="b">
        <v>1</v>
      </c>
      <c r="O781" t="b">
        <v>1</v>
      </c>
      <c r="P781" t="s">
        <v>69</v>
      </c>
      <c r="Q781" t="s">
        <v>15221</v>
      </c>
      <c r="R781" t="s">
        <v>15220</v>
      </c>
      <c r="S781" t="s">
        <v>85</v>
      </c>
      <c r="T781" t="s">
        <v>15219</v>
      </c>
      <c r="U781">
        <v>461</v>
      </c>
      <c r="V781">
        <v>4</v>
      </c>
    </row>
    <row r="782" spans="1:22" x14ac:dyDescent="0.35">
      <c r="A782" t="s">
        <v>15218</v>
      </c>
      <c r="B782" t="s">
        <v>74</v>
      </c>
      <c r="C782" t="s">
        <v>82</v>
      </c>
      <c r="D782" t="b">
        <v>1</v>
      </c>
      <c r="E782" t="b">
        <v>1</v>
      </c>
      <c r="F782" t="s">
        <v>106</v>
      </c>
      <c r="G782" t="b">
        <v>1</v>
      </c>
      <c r="H782" t="s">
        <v>71</v>
      </c>
      <c r="I782" t="b">
        <v>1</v>
      </c>
      <c r="J782" t="s">
        <v>70</v>
      </c>
      <c r="K782" t="b">
        <v>1</v>
      </c>
      <c r="L782">
        <v>2</v>
      </c>
      <c r="M782" t="b">
        <v>0</v>
      </c>
      <c r="N782" t="b">
        <v>1</v>
      </c>
      <c r="O782" t="b">
        <v>1</v>
      </c>
      <c r="P782" t="s">
        <v>88</v>
      </c>
      <c r="Q782" t="s">
        <v>15217</v>
      </c>
      <c r="R782" t="s">
        <v>4257</v>
      </c>
      <c r="S782" t="s">
        <v>85</v>
      </c>
      <c r="T782" t="s">
        <v>4918</v>
      </c>
      <c r="U782">
        <v>461</v>
      </c>
      <c r="V782">
        <v>3.5</v>
      </c>
    </row>
    <row r="783" spans="1:22" x14ac:dyDescent="0.35">
      <c r="A783" t="s">
        <v>15216</v>
      </c>
      <c r="B783" t="s">
        <v>90</v>
      </c>
      <c r="C783" t="s">
        <v>82</v>
      </c>
      <c r="D783" t="b">
        <v>1</v>
      </c>
      <c r="E783" t="b">
        <v>1</v>
      </c>
      <c r="F783" t="s">
        <v>89</v>
      </c>
      <c r="G783" t="b">
        <v>0</v>
      </c>
      <c r="H783" t="s">
        <v>100</v>
      </c>
      <c r="I783" t="b">
        <v>0</v>
      </c>
      <c r="J783" t="s">
        <v>70</v>
      </c>
      <c r="K783" t="b">
        <v>0</v>
      </c>
      <c r="L783">
        <v>2</v>
      </c>
      <c r="M783" t="b">
        <v>0</v>
      </c>
      <c r="N783" t="b">
        <v>0</v>
      </c>
      <c r="O783" t="b">
        <v>1</v>
      </c>
      <c r="P783" t="s">
        <v>88</v>
      </c>
      <c r="Q783" t="s">
        <v>15215</v>
      </c>
      <c r="R783" t="s">
        <v>15214</v>
      </c>
      <c r="S783" t="s">
        <v>1459</v>
      </c>
      <c r="T783" t="s">
        <v>10768</v>
      </c>
      <c r="U783">
        <v>461</v>
      </c>
      <c r="V783">
        <v>5</v>
      </c>
    </row>
    <row r="784" spans="1:22" x14ac:dyDescent="0.35">
      <c r="A784" t="s">
        <v>15213</v>
      </c>
      <c r="B784" t="s">
        <v>74</v>
      </c>
      <c r="C784" t="s">
        <v>360</v>
      </c>
      <c r="D784" t="b">
        <v>1</v>
      </c>
      <c r="E784" t="b">
        <v>0</v>
      </c>
      <c r="F784" t="s">
        <v>1022</v>
      </c>
      <c r="G784" t="b">
        <v>1</v>
      </c>
      <c r="H784" t="s">
        <v>80</v>
      </c>
      <c r="I784" t="b">
        <v>1</v>
      </c>
      <c r="J784" t="s">
        <v>70</v>
      </c>
      <c r="K784" t="b">
        <v>1</v>
      </c>
      <c r="L784">
        <v>2</v>
      </c>
      <c r="M784" t="b">
        <v>0</v>
      </c>
      <c r="N784" t="b">
        <v>1</v>
      </c>
      <c r="O784" t="b">
        <v>1</v>
      </c>
      <c r="P784" t="s">
        <v>88</v>
      </c>
      <c r="Q784" t="s">
        <v>15212</v>
      </c>
      <c r="R784" t="s">
        <v>15211</v>
      </c>
      <c r="S784" t="s">
        <v>85</v>
      </c>
      <c r="T784" t="s">
        <v>15210</v>
      </c>
      <c r="U784">
        <v>461</v>
      </c>
      <c r="V784">
        <v>4.5</v>
      </c>
    </row>
    <row r="785" spans="1:22" x14ac:dyDescent="0.35">
      <c r="A785" t="s">
        <v>15209</v>
      </c>
      <c r="B785" t="s">
        <v>74</v>
      </c>
      <c r="C785" t="s">
        <v>360</v>
      </c>
      <c r="D785" t="b">
        <v>1</v>
      </c>
      <c r="E785" t="b">
        <v>1</v>
      </c>
      <c r="F785" t="s">
        <v>106</v>
      </c>
      <c r="G785" t="b">
        <v>1</v>
      </c>
      <c r="H785" t="s">
        <v>71</v>
      </c>
      <c r="I785" t="b">
        <v>1</v>
      </c>
      <c r="J785" t="s">
        <v>70</v>
      </c>
      <c r="K785" t="b">
        <v>1</v>
      </c>
      <c r="L785">
        <v>2</v>
      </c>
      <c r="M785" t="b">
        <v>1</v>
      </c>
      <c r="N785" t="b">
        <v>1</v>
      </c>
      <c r="O785" t="b">
        <v>1</v>
      </c>
      <c r="P785" t="s">
        <v>69</v>
      </c>
      <c r="Q785" t="s">
        <v>15208</v>
      </c>
      <c r="R785" t="s">
        <v>15207</v>
      </c>
      <c r="S785" t="s">
        <v>166</v>
      </c>
      <c r="T785" t="s">
        <v>15206</v>
      </c>
      <c r="U785">
        <v>459</v>
      </c>
      <c r="V785">
        <v>3</v>
      </c>
    </row>
    <row r="786" spans="1:22" x14ac:dyDescent="0.35">
      <c r="A786" t="s">
        <v>10484</v>
      </c>
      <c r="B786" t="s">
        <v>74</v>
      </c>
      <c r="C786" t="s">
        <v>82</v>
      </c>
      <c r="D786" t="b">
        <v>1</v>
      </c>
      <c r="E786" t="b">
        <v>1</v>
      </c>
      <c r="F786" t="s">
        <v>106</v>
      </c>
      <c r="G786" t="b">
        <v>1</v>
      </c>
      <c r="H786" t="s">
        <v>71</v>
      </c>
      <c r="I786" t="b">
        <v>0</v>
      </c>
      <c r="J786" t="s">
        <v>70</v>
      </c>
      <c r="K786" t="b">
        <v>1</v>
      </c>
      <c r="L786">
        <v>2</v>
      </c>
      <c r="M786" t="b">
        <v>1</v>
      </c>
      <c r="N786" t="b">
        <v>1</v>
      </c>
      <c r="O786" t="b">
        <v>1</v>
      </c>
      <c r="P786" t="s">
        <v>69</v>
      </c>
      <c r="Q786" t="s">
        <v>15205</v>
      </c>
      <c r="R786" t="s">
        <v>1464</v>
      </c>
      <c r="S786" t="s">
        <v>6</v>
      </c>
      <c r="T786" t="s">
        <v>15204</v>
      </c>
      <c r="U786">
        <v>459</v>
      </c>
      <c r="V786">
        <v>4.5</v>
      </c>
    </row>
    <row r="787" spans="1:22" x14ac:dyDescent="0.35">
      <c r="A787" t="s">
        <v>15203</v>
      </c>
      <c r="B787" t="s">
        <v>74</v>
      </c>
      <c r="C787" t="s">
        <v>82</v>
      </c>
      <c r="D787" t="b">
        <v>1</v>
      </c>
      <c r="E787" t="b">
        <v>1</v>
      </c>
      <c r="F787" t="s">
        <v>474</v>
      </c>
      <c r="G787" t="b">
        <v>1</v>
      </c>
      <c r="H787" t="s">
        <v>71</v>
      </c>
      <c r="I787" t="b">
        <v>0</v>
      </c>
      <c r="J787" t="s">
        <v>70</v>
      </c>
      <c r="K787" t="b">
        <v>1</v>
      </c>
      <c r="L787">
        <v>2</v>
      </c>
      <c r="M787" t="b">
        <v>1</v>
      </c>
      <c r="N787" t="b">
        <v>1</v>
      </c>
      <c r="O787" t="b">
        <v>1</v>
      </c>
      <c r="P787" t="s">
        <v>69</v>
      </c>
      <c r="Q787" t="e">
        <f>-FtngCwHCD2tRlH8jpj_Ag</f>
        <v>#NAME?</v>
      </c>
      <c r="R787" t="s">
        <v>15202</v>
      </c>
      <c r="S787" t="s">
        <v>189</v>
      </c>
      <c r="T787" t="s">
        <v>22</v>
      </c>
      <c r="U787">
        <v>458</v>
      </c>
      <c r="V787">
        <v>3.5</v>
      </c>
    </row>
    <row r="788" spans="1:22" x14ac:dyDescent="0.35">
      <c r="A788" t="s">
        <v>15201</v>
      </c>
      <c r="B788" t="s">
        <v>74</v>
      </c>
      <c r="C788" t="s">
        <v>82</v>
      </c>
      <c r="D788" t="b">
        <v>1</v>
      </c>
      <c r="E788" t="b">
        <v>1</v>
      </c>
      <c r="F788" t="s">
        <v>72</v>
      </c>
      <c r="G788" t="b">
        <v>1</v>
      </c>
      <c r="H788" t="s">
        <v>71</v>
      </c>
      <c r="I788" t="b">
        <v>1</v>
      </c>
      <c r="J788" t="s">
        <v>70</v>
      </c>
      <c r="K788" t="b">
        <v>1</v>
      </c>
      <c r="L788">
        <v>2</v>
      </c>
      <c r="M788" t="b">
        <v>1</v>
      </c>
      <c r="N788" t="b">
        <v>1</v>
      </c>
      <c r="O788" t="b">
        <v>1</v>
      </c>
      <c r="P788" t="s">
        <v>69</v>
      </c>
      <c r="Q788" t="s">
        <v>15200</v>
      </c>
      <c r="R788" t="s">
        <v>15199</v>
      </c>
      <c r="S788" t="s">
        <v>85</v>
      </c>
      <c r="T788" t="s">
        <v>15198</v>
      </c>
      <c r="U788">
        <v>458</v>
      </c>
      <c r="V788">
        <v>4</v>
      </c>
    </row>
    <row r="789" spans="1:22" x14ac:dyDescent="0.35">
      <c r="A789" t="s">
        <v>15197</v>
      </c>
      <c r="B789" t="s">
        <v>74</v>
      </c>
      <c r="C789" t="s">
        <v>82</v>
      </c>
      <c r="D789" t="b">
        <v>1</v>
      </c>
      <c r="E789" t="b">
        <v>1</v>
      </c>
      <c r="F789" t="s">
        <v>106</v>
      </c>
      <c r="G789" t="b">
        <v>1</v>
      </c>
      <c r="H789" t="s">
        <v>80</v>
      </c>
      <c r="I789" t="b">
        <v>0</v>
      </c>
      <c r="J789" t="s">
        <v>70</v>
      </c>
      <c r="K789" t="b">
        <v>1</v>
      </c>
      <c r="L789">
        <v>2</v>
      </c>
      <c r="M789" t="b">
        <v>0</v>
      </c>
      <c r="N789" t="b">
        <v>1</v>
      </c>
      <c r="O789" t="b">
        <v>1</v>
      </c>
      <c r="P789" t="s">
        <v>88</v>
      </c>
      <c r="Q789" t="s">
        <v>15196</v>
      </c>
      <c r="R789" t="s">
        <v>15195</v>
      </c>
      <c r="S789" t="s">
        <v>1015</v>
      </c>
      <c r="T789" t="s">
        <v>2347</v>
      </c>
      <c r="U789">
        <v>458</v>
      </c>
      <c r="V789">
        <v>4</v>
      </c>
    </row>
    <row r="790" spans="1:22" x14ac:dyDescent="0.35">
      <c r="A790" t="s">
        <v>15194</v>
      </c>
      <c r="B790" t="s">
        <v>74</v>
      </c>
      <c r="C790" t="s">
        <v>82</v>
      </c>
      <c r="D790" t="b">
        <v>1</v>
      </c>
      <c r="E790" t="b">
        <v>0</v>
      </c>
      <c r="F790" t="s">
        <v>72</v>
      </c>
      <c r="G790" t="b">
        <v>1</v>
      </c>
      <c r="H790" t="s">
        <v>71</v>
      </c>
      <c r="I790" t="b">
        <v>1</v>
      </c>
      <c r="J790" t="s">
        <v>70</v>
      </c>
      <c r="K790" t="b">
        <v>1</v>
      </c>
      <c r="L790">
        <v>2</v>
      </c>
      <c r="M790" t="b">
        <v>1</v>
      </c>
      <c r="N790" t="b">
        <v>1</v>
      </c>
      <c r="O790" t="b">
        <v>1</v>
      </c>
      <c r="P790" t="s">
        <v>69</v>
      </c>
      <c r="Q790" t="s">
        <v>15193</v>
      </c>
      <c r="R790" t="s">
        <v>15192</v>
      </c>
      <c r="S790" t="s">
        <v>239</v>
      </c>
      <c r="T790" t="s">
        <v>15191</v>
      </c>
      <c r="U790">
        <v>458</v>
      </c>
      <c r="V790">
        <v>3.5</v>
      </c>
    </row>
    <row r="791" spans="1:22" x14ac:dyDescent="0.35">
      <c r="A791" t="s">
        <v>15190</v>
      </c>
      <c r="B791" t="s">
        <v>90</v>
      </c>
      <c r="C791" t="s">
        <v>320</v>
      </c>
      <c r="D791" t="b">
        <v>0</v>
      </c>
      <c r="E791" t="b">
        <v>1</v>
      </c>
      <c r="F791" t="s">
        <v>117</v>
      </c>
      <c r="G791" t="b">
        <v>0</v>
      </c>
      <c r="H791" t="s">
        <v>80</v>
      </c>
      <c r="I791" t="b">
        <v>0</v>
      </c>
      <c r="J791" t="s">
        <v>70</v>
      </c>
      <c r="K791" t="b">
        <v>1</v>
      </c>
      <c r="L791">
        <v>1</v>
      </c>
      <c r="M791" t="b">
        <v>1</v>
      </c>
      <c r="N791" t="b">
        <v>1</v>
      </c>
      <c r="O791" t="b">
        <v>1</v>
      </c>
      <c r="P791" t="s">
        <v>88</v>
      </c>
      <c r="Q791" t="s">
        <v>15189</v>
      </c>
      <c r="R791" t="s">
        <v>2248</v>
      </c>
      <c r="S791" t="s">
        <v>66</v>
      </c>
      <c r="T791" t="s">
        <v>15188</v>
      </c>
      <c r="U791">
        <v>457</v>
      </c>
      <c r="V791">
        <v>4</v>
      </c>
    </row>
    <row r="792" spans="1:22" x14ac:dyDescent="0.35">
      <c r="A792" t="s">
        <v>15187</v>
      </c>
      <c r="B792" t="s">
        <v>74</v>
      </c>
      <c r="C792" t="s">
        <v>82</v>
      </c>
      <c r="D792" t="b">
        <v>1</v>
      </c>
      <c r="E792" t="b">
        <v>1</v>
      </c>
      <c r="F792" t="s">
        <v>72</v>
      </c>
      <c r="G792" t="b">
        <v>0</v>
      </c>
      <c r="H792" t="s">
        <v>71</v>
      </c>
      <c r="I792" t="b">
        <v>1</v>
      </c>
      <c r="J792" t="s">
        <v>70</v>
      </c>
      <c r="K792" t="b">
        <v>1</v>
      </c>
      <c r="L792">
        <v>2</v>
      </c>
      <c r="M792" t="b">
        <v>1</v>
      </c>
      <c r="N792" t="b">
        <v>1</v>
      </c>
      <c r="O792" t="b">
        <v>1</v>
      </c>
      <c r="P792" t="s">
        <v>88</v>
      </c>
      <c r="Q792" t="s">
        <v>15186</v>
      </c>
      <c r="R792" t="s">
        <v>15185</v>
      </c>
      <c r="S792" t="s">
        <v>85</v>
      </c>
      <c r="T792" t="s">
        <v>15184</v>
      </c>
      <c r="U792">
        <v>456</v>
      </c>
      <c r="V792">
        <v>3.5</v>
      </c>
    </row>
    <row r="793" spans="1:22" x14ac:dyDescent="0.35">
      <c r="A793" t="s">
        <v>15183</v>
      </c>
      <c r="B793" t="s">
        <v>74</v>
      </c>
      <c r="C793" t="s">
        <v>236</v>
      </c>
      <c r="D793" t="b">
        <v>1</v>
      </c>
      <c r="E793" t="b">
        <v>0</v>
      </c>
      <c r="F793" t="s">
        <v>72</v>
      </c>
      <c r="G793" t="b">
        <v>1</v>
      </c>
      <c r="H793" t="s">
        <v>71</v>
      </c>
      <c r="I793" t="b">
        <v>1</v>
      </c>
      <c r="J793" t="s">
        <v>235</v>
      </c>
      <c r="K793" t="b">
        <v>1</v>
      </c>
      <c r="L793">
        <v>4</v>
      </c>
      <c r="M793" t="b">
        <v>1</v>
      </c>
      <c r="N793" t="b">
        <v>1</v>
      </c>
      <c r="O793" t="b">
        <v>1</v>
      </c>
      <c r="P793" t="s">
        <v>69</v>
      </c>
      <c r="Q793" t="s">
        <v>15182</v>
      </c>
      <c r="R793" t="s">
        <v>15181</v>
      </c>
      <c r="S793" t="s">
        <v>6</v>
      </c>
      <c r="T793" t="s">
        <v>15180</v>
      </c>
      <c r="U793">
        <v>456</v>
      </c>
      <c r="V793">
        <v>3.5</v>
      </c>
    </row>
    <row r="794" spans="1:22" x14ac:dyDescent="0.35">
      <c r="A794" t="s">
        <v>15179</v>
      </c>
      <c r="B794" t="s">
        <v>111</v>
      </c>
      <c r="C794" t="s">
        <v>360</v>
      </c>
      <c r="D794" t="b">
        <v>1</v>
      </c>
      <c r="E794" t="b">
        <v>1</v>
      </c>
      <c r="F794" t="s">
        <v>474</v>
      </c>
      <c r="G794" t="b">
        <v>0</v>
      </c>
      <c r="H794" t="s">
        <v>71</v>
      </c>
      <c r="I794" t="b">
        <v>1</v>
      </c>
      <c r="J794" t="s">
        <v>70</v>
      </c>
      <c r="K794" t="b">
        <v>1</v>
      </c>
      <c r="L794">
        <v>2</v>
      </c>
      <c r="M794" t="b">
        <v>1</v>
      </c>
      <c r="N794" t="b">
        <v>1</v>
      </c>
      <c r="O794" t="b">
        <v>1</v>
      </c>
      <c r="P794" t="s">
        <v>69</v>
      </c>
      <c r="Q794" t="s">
        <v>15178</v>
      </c>
      <c r="R794" t="s">
        <v>2286</v>
      </c>
      <c r="S794" t="s">
        <v>85</v>
      </c>
      <c r="T794" t="s">
        <v>15177</v>
      </c>
      <c r="U794">
        <v>456</v>
      </c>
      <c r="V794">
        <v>3.5</v>
      </c>
    </row>
    <row r="795" spans="1:22" x14ac:dyDescent="0.35">
      <c r="A795" t="s">
        <v>599</v>
      </c>
      <c r="B795" t="s">
        <v>74</v>
      </c>
      <c r="C795" t="s">
        <v>73</v>
      </c>
      <c r="D795" t="b">
        <v>1</v>
      </c>
      <c r="G795" t="b">
        <v>0</v>
      </c>
      <c r="H795" t="s">
        <v>80</v>
      </c>
      <c r="I795" t="b">
        <v>1</v>
      </c>
      <c r="K795" t="b">
        <v>1</v>
      </c>
      <c r="L795">
        <v>3</v>
      </c>
      <c r="M795" t="b">
        <v>1</v>
      </c>
      <c r="P795" t="s">
        <v>88</v>
      </c>
      <c r="Q795" t="s">
        <v>15176</v>
      </c>
      <c r="R795" t="s">
        <v>15175</v>
      </c>
      <c r="S795" t="s">
        <v>6</v>
      </c>
      <c r="T795" t="s">
        <v>15174</v>
      </c>
      <c r="U795">
        <v>455</v>
      </c>
      <c r="V795">
        <v>3.5</v>
      </c>
    </row>
    <row r="796" spans="1:22" x14ac:dyDescent="0.35">
      <c r="A796" t="s">
        <v>15052</v>
      </c>
      <c r="B796" t="s">
        <v>74</v>
      </c>
      <c r="C796" t="s">
        <v>82</v>
      </c>
      <c r="D796" t="b">
        <v>1</v>
      </c>
      <c r="E796" t="b">
        <v>1</v>
      </c>
      <c r="F796" t="s">
        <v>106</v>
      </c>
      <c r="G796" t="b">
        <v>1</v>
      </c>
      <c r="H796" t="s">
        <v>71</v>
      </c>
      <c r="I796" t="b">
        <v>0</v>
      </c>
      <c r="J796" t="s">
        <v>70</v>
      </c>
      <c r="K796" t="b">
        <v>1</v>
      </c>
      <c r="L796">
        <v>2</v>
      </c>
      <c r="M796" t="b">
        <v>0</v>
      </c>
      <c r="N796" t="b">
        <v>1</v>
      </c>
      <c r="O796" t="b">
        <v>1</v>
      </c>
      <c r="P796" t="s">
        <v>69</v>
      </c>
      <c r="Q796" t="s">
        <v>15173</v>
      </c>
      <c r="R796" t="s">
        <v>15172</v>
      </c>
      <c r="S796" t="s">
        <v>6</v>
      </c>
      <c r="T796" t="s">
        <v>15171</v>
      </c>
      <c r="U796">
        <v>455</v>
      </c>
      <c r="V796">
        <v>3.5</v>
      </c>
    </row>
    <row r="797" spans="1:22" x14ac:dyDescent="0.35">
      <c r="A797" t="s">
        <v>15170</v>
      </c>
      <c r="B797" t="s">
        <v>74</v>
      </c>
      <c r="C797" t="s">
        <v>82</v>
      </c>
      <c r="D797" t="b">
        <v>1</v>
      </c>
      <c r="E797" t="b">
        <v>1</v>
      </c>
      <c r="F797" t="s">
        <v>101</v>
      </c>
      <c r="G797" t="b">
        <v>1</v>
      </c>
      <c r="H797" t="s">
        <v>71</v>
      </c>
      <c r="I797" t="b">
        <v>1</v>
      </c>
      <c r="J797" t="s">
        <v>70</v>
      </c>
      <c r="K797" t="b">
        <v>1</v>
      </c>
      <c r="L797">
        <v>2</v>
      </c>
      <c r="M797" t="b">
        <v>1</v>
      </c>
      <c r="N797" t="b">
        <v>1</v>
      </c>
      <c r="O797" t="b">
        <v>1</v>
      </c>
      <c r="P797" t="s">
        <v>69</v>
      </c>
      <c r="Q797" t="s">
        <v>15169</v>
      </c>
      <c r="R797" t="s">
        <v>15168</v>
      </c>
      <c r="S797" t="s">
        <v>6</v>
      </c>
      <c r="T797" t="s">
        <v>15167</v>
      </c>
      <c r="U797">
        <v>455</v>
      </c>
      <c r="V797">
        <v>4</v>
      </c>
    </row>
    <row r="798" spans="1:22" x14ac:dyDescent="0.35">
      <c r="A798" t="s">
        <v>15166</v>
      </c>
      <c r="B798" t="s">
        <v>90</v>
      </c>
      <c r="C798" t="s">
        <v>82</v>
      </c>
      <c r="D798" t="b">
        <v>1</v>
      </c>
      <c r="E798" t="b">
        <v>1</v>
      </c>
      <c r="F798" t="s">
        <v>474</v>
      </c>
      <c r="G798" t="b">
        <v>0</v>
      </c>
      <c r="H798" t="s">
        <v>71</v>
      </c>
      <c r="I798" t="b">
        <v>1</v>
      </c>
      <c r="J798" t="s">
        <v>70</v>
      </c>
      <c r="K798" t="b">
        <v>1</v>
      </c>
      <c r="L798">
        <v>2</v>
      </c>
      <c r="M798" t="b">
        <v>0</v>
      </c>
      <c r="N798" t="b">
        <v>1</v>
      </c>
      <c r="O798" t="b">
        <v>1</v>
      </c>
      <c r="P798" t="s">
        <v>88</v>
      </c>
      <c r="Q798" t="s">
        <v>15165</v>
      </c>
      <c r="R798" t="s">
        <v>15164</v>
      </c>
      <c r="S798" t="s">
        <v>189</v>
      </c>
      <c r="T798" t="s">
        <v>15163</v>
      </c>
      <c r="U798">
        <v>455</v>
      </c>
      <c r="V798">
        <v>4</v>
      </c>
    </row>
    <row r="799" spans="1:22" x14ac:dyDescent="0.35">
      <c r="A799" t="s">
        <v>15162</v>
      </c>
      <c r="B799" t="s">
        <v>74</v>
      </c>
      <c r="C799" t="s">
        <v>236</v>
      </c>
      <c r="D799" t="b">
        <v>1</v>
      </c>
      <c r="E799" t="b">
        <v>0</v>
      </c>
      <c r="F799" t="s">
        <v>72</v>
      </c>
      <c r="G799" t="b">
        <v>1</v>
      </c>
      <c r="H799" t="s">
        <v>71</v>
      </c>
      <c r="I799" t="b">
        <v>0</v>
      </c>
      <c r="J799" t="s">
        <v>70</v>
      </c>
      <c r="K799" t="b">
        <v>1</v>
      </c>
      <c r="L799">
        <v>3</v>
      </c>
      <c r="M799" t="b">
        <v>1</v>
      </c>
      <c r="N799" t="b">
        <v>1</v>
      </c>
      <c r="O799" t="b">
        <v>1</v>
      </c>
      <c r="P799" t="s">
        <v>69</v>
      </c>
      <c r="Q799" t="s">
        <v>15161</v>
      </c>
      <c r="R799" t="s">
        <v>15160</v>
      </c>
      <c r="S799" t="s">
        <v>6</v>
      </c>
      <c r="T799" t="s">
        <v>11175</v>
      </c>
      <c r="U799">
        <v>455</v>
      </c>
      <c r="V799">
        <v>4.5</v>
      </c>
    </row>
    <row r="800" spans="1:22" x14ac:dyDescent="0.35">
      <c r="A800" t="s">
        <v>14588</v>
      </c>
      <c r="B800" t="s">
        <v>111</v>
      </c>
      <c r="C800" t="s">
        <v>5933</v>
      </c>
      <c r="D800" t="b">
        <v>1</v>
      </c>
      <c r="E800" t="b">
        <v>1</v>
      </c>
      <c r="F800" t="s">
        <v>89</v>
      </c>
      <c r="G800" t="b">
        <v>1</v>
      </c>
      <c r="H800" t="s">
        <v>71</v>
      </c>
      <c r="I800" t="b">
        <v>1</v>
      </c>
      <c r="J800" t="s">
        <v>70</v>
      </c>
      <c r="K800" t="b">
        <v>0</v>
      </c>
      <c r="L800">
        <v>2</v>
      </c>
      <c r="M800" t="b">
        <v>0</v>
      </c>
      <c r="N800" t="b">
        <v>0</v>
      </c>
      <c r="O800" t="b">
        <v>1</v>
      </c>
      <c r="P800" t="s">
        <v>88</v>
      </c>
      <c r="Q800" t="s">
        <v>15159</v>
      </c>
      <c r="R800" t="s">
        <v>15158</v>
      </c>
      <c r="S800" t="s">
        <v>6</v>
      </c>
      <c r="T800" t="s">
        <v>15157</v>
      </c>
      <c r="U800">
        <v>454</v>
      </c>
      <c r="V800">
        <v>4</v>
      </c>
    </row>
    <row r="801" spans="1:22" x14ac:dyDescent="0.35">
      <c r="A801" t="s">
        <v>15156</v>
      </c>
      <c r="B801" t="s">
        <v>74</v>
      </c>
      <c r="C801" t="s">
        <v>73</v>
      </c>
      <c r="D801" t="b">
        <v>1</v>
      </c>
      <c r="E801" t="b">
        <v>0</v>
      </c>
      <c r="F801" t="s">
        <v>72</v>
      </c>
      <c r="G801" t="b">
        <v>0</v>
      </c>
      <c r="H801" t="s">
        <v>71</v>
      </c>
      <c r="I801" t="b">
        <v>0</v>
      </c>
      <c r="J801" t="s">
        <v>70</v>
      </c>
      <c r="K801" t="b">
        <v>1</v>
      </c>
      <c r="L801">
        <v>2</v>
      </c>
      <c r="M801" t="b">
        <v>1</v>
      </c>
      <c r="N801" t="b">
        <v>1</v>
      </c>
      <c r="O801" t="b">
        <v>1</v>
      </c>
      <c r="P801" t="s">
        <v>88</v>
      </c>
      <c r="Q801" t="s">
        <v>15155</v>
      </c>
      <c r="R801" t="s">
        <v>15154</v>
      </c>
      <c r="S801" t="s">
        <v>77</v>
      </c>
      <c r="T801" t="s">
        <v>15153</v>
      </c>
      <c r="U801">
        <v>454</v>
      </c>
      <c r="V801">
        <v>3.5</v>
      </c>
    </row>
    <row r="802" spans="1:22" x14ac:dyDescent="0.35">
      <c r="A802" t="s">
        <v>15152</v>
      </c>
      <c r="B802" t="s">
        <v>74</v>
      </c>
      <c r="C802" t="s">
        <v>82</v>
      </c>
      <c r="D802" t="b">
        <v>1</v>
      </c>
      <c r="E802" t="b">
        <v>0</v>
      </c>
      <c r="F802" t="s">
        <v>106</v>
      </c>
      <c r="G802" t="b">
        <v>1</v>
      </c>
      <c r="H802" t="s">
        <v>71</v>
      </c>
      <c r="I802" t="b">
        <v>1</v>
      </c>
      <c r="J802" t="s">
        <v>70</v>
      </c>
      <c r="K802" t="b">
        <v>1</v>
      </c>
      <c r="L802">
        <v>2</v>
      </c>
      <c r="M802" t="b">
        <v>1</v>
      </c>
      <c r="N802" t="b">
        <v>1</v>
      </c>
      <c r="O802" t="b">
        <v>1</v>
      </c>
      <c r="P802" t="s">
        <v>69</v>
      </c>
      <c r="Q802" t="s">
        <v>15151</v>
      </c>
      <c r="R802" t="s">
        <v>4462</v>
      </c>
      <c r="S802" t="s">
        <v>6</v>
      </c>
      <c r="T802" t="s">
        <v>15150</v>
      </c>
      <c r="U802">
        <v>454</v>
      </c>
      <c r="V802">
        <v>2.5</v>
      </c>
    </row>
    <row r="803" spans="1:22" x14ac:dyDescent="0.35">
      <c r="A803" t="s">
        <v>15149</v>
      </c>
      <c r="B803" t="s">
        <v>111</v>
      </c>
      <c r="C803" t="s">
        <v>82</v>
      </c>
      <c r="D803" t="b">
        <v>1</v>
      </c>
      <c r="E803" t="b">
        <v>1</v>
      </c>
      <c r="F803" t="s">
        <v>72</v>
      </c>
      <c r="G803" t="b">
        <v>1</v>
      </c>
      <c r="H803" t="s">
        <v>71</v>
      </c>
      <c r="I803" t="b">
        <v>0</v>
      </c>
      <c r="J803" t="s">
        <v>70</v>
      </c>
      <c r="K803" t="b">
        <v>1</v>
      </c>
      <c r="L803">
        <v>2</v>
      </c>
      <c r="M803" t="b">
        <v>1</v>
      </c>
      <c r="N803" t="b">
        <v>1</v>
      </c>
      <c r="O803" t="b">
        <v>1</v>
      </c>
      <c r="P803" t="s">
        <v>88</v>
      </c>
      <c r="Q803" t="s">
        <v>15148</v>
      </c>
      <c r="R803" t="s">
        <v>609</v>
      </c>
      <c r="S803" t="s">
        <v>6</v>
      </c>
      <c r="T803" t="s">
        <v>15147</v>
      </c>
      <c r="U803">
        <v>453</v>
      </c>
      <c r="V803">
        <v>3.5</v>
      </c>
    </row>
    <row r="804" spans="1:22" x14ac:dyDescent="0.35">
      <c r="A804" t="s">
        <v>15146</v>
      </c>
      <c r="B804" t="s">
        <v>111</v>
      </c>
      <c r="C804" t="s">
        <v>82</v>
      </c>
      <c r="D804" t="b">
        <v>1</v>
      </c>
      <c r="E804" t="b">
        <v>1</v>
      </c>
      <c r="F804" t="s">
        <v>474</v>
      </c>
      <c r="G804" t="b">
        <v>0</v>
      </c>
      <c r="H804" t="s">
        <v>71</v>
      </c>
      <c r="I804" t="b">
        <v>1</v>
      </c>
      <c r="J804" t="s">
        <v>70</v>
      </c>
      <c r="K804" t="b">
        <v>1</v>
      </c>
      <c r="L804">
        <v>2</v>
      </c>
      <c r="M804" t="b">
        <v>0</v>
      </c>
      <c r="N804" t="b">
        <v>0</v>
      </c>
      <c r="O804" t="b">
        <v>1</v>
      </c>
      <c r="P804" t="s">
        <v>69</v>
      </c>
      <c r="Q804" t="s">
        <v>15145</v>
      </c>
      <c r="R804" t="s">
        <v>15144</v>
      </c>
      <c r="S804" t="s">
        <v>85</v>
      </c>
      <c r="T804" t="s">
        <v>15143</v>
      </c>
      <c r="U804">
        <v>453</v>
      </c>
      <c r="V804">
        <v>4</v>
      </c>
    </row>
    <row r="805" spans="1:22" x14ac:dyDescent="0.35">
      <c r="A805" t="s">
        <v>15142</v>
      </c>
      <c r="B805" t="s">
        <v>74</v>
      </c>
      <c r="C805" t="s">
        <v>82</v>
      </c>
      <c r="D805" t="b">
        <v>1</v>
      </c>
      <c r="E805" t="b">
        <v>0</v>
      </c>
      <c r="F805" t="s">
        <v>72</v>
      </c>
      <c r="G805" t="b">
        <v>1</v>
      </c>
      <c r="H805" t="s">
        <v>71</v>
      </c>
      <c r="I805" t="b">
        <v>1</v>
      </c>
      <c r="J805" t="s">
        <v>70</v>
      </c>
      <c r="K805" t="b">
        <v>1</v>
      </c>
      <c r="L805">
        <v>2</v>
      </c>
      <c r="M805" t="b">
        <v>1</v>
      </c>
      <c r="N805" t="b">
        <v>1</v>
      </c>
      <c r="O805" t="b">
        <v>1</v>
      </c>
      <c r="P805" t="s">
        <v>69</v>
      </c>
      <c r="Q805" t="s">
        <v>15141</v>
      </c>
      <c r="R805" t="s">
        <v>15140</v>
      </c>
      <c r="S805" t="s">
        <v>166</v>
      </c>
      <c r="T805" t="s">
        <v>15139</v>
      </c>
      <c r="U805">
        <v>452</v>
      </c>
      <c r="V805">
        <v>3.5</v>
      </c>
    </row>
    <row r="806" spans="1:22" x14ac:dyDescent="0.35">
      <c r="A806" t="s">
        <v>15138</v>
      </c>
      <c r="B806" t="s">
        <v>111</v>
      </c>
      <c r="C806" t="s">
        <v>82</v>
      </c>
      <c r="D806" t="b">
        <v>1</v>
      </c>
      <c r="E806" t="b">
        <v>1</v>
      </c>
      <c r="F806" t="s">
        <v>106</v>
      </c>
      <c r="G806" t="b">
        <v>0</v>
      </c>
      <c r="H806" t="s">
        <v>100</v>
      </c>
      <c r="I806" t="b">
        <v>0</v>
      </c>
      <c r="J806" t="s">
        <v>70</v>
      </c>
      <c r="K806" t="b">
        <v>1</v>
      </c>
      <c r="L806">
        <v>1</v>
      </c>
      <c r="M806" t="b">
        <v>1</v>
      </c>
      <c r="N806" t="b">
        <v>1</v>
      </c>
      <c r="O806" t="b">
        <v>1</v>
      </c>
      <c r="P806" t="s">
        <v>88</v>
      </c>
      <c r="Q806" t="s">
        <v>15137</v>
      </c>
      <c r="R806" t="s">
        <v>1192</v>
      </c>
      <c r="S806" t="s">
        <v>6</v>
      </c>
      <c r="T806" t="s">
        <v>15136</v>
      </c>
      <c r="U806">
        <v>452</v>
      </c>
      <c r="V806">
        <v>3.5</v>
      </c>
    </row>
    <row r="807" spans="1:22" x14ac:dyDescent="0.35">
      <c r="A807" t="s">
        <v>15135</v>
      </c>
      <c r="B807" t="s">
        <v>74</v>
      </c>
      <c r="C807" t="s">
        <v>426</v>
      </c>
      <c r="D807" t="b">
        <v>1</v>
      </c>
      <c r="E807" t="b">
        <v>1</v>
      </c>
      <c r="F807" t="s">
        <v>474</v>
      </c>
      <c r="G807" t="b">
        <v>1</v>
      </c>
      <c r="H807" t="s">
        <v>71</v>
      </c>
      <c r="I807" t="b">
        <v>1</v>
      </c>
      <c r="J807" t="s">
        <v>70</v>
      </c>
      <c r="K807" t="b">
        <v>1</v>
      </c>
      <c r="L807">
        <v>2</v>
      </c>
      <c r="M807" t="b">
        <v>0</v>
      </c>
      <c r="N807" t="b">
        <v>1</v>
      </c>
      <c r="O807" t="b">
        <v>1</v>
      </c>
      <c r="P807" t="s">
        <v>69</v>
      </c>
      <c r="Q807" t="s">
        <v>15134</v>
      </c>
      <c r="R807" t="s">
        <v>15133</v>
      </c>
      <c r="S807" t="s">
        <v>93</v>
      </c>
      <c r="T807" t="s">
        <v>15132</v>
      </c>
      <c r="U807">
        <v>452</v>
      </c>
      <c r="V807">
        <v>4.5</v>
      </c>
    </row>
    <row r="808" spans="1:22" x14ac:dyDescent="0.35">
      <c r="A808" t="s">
        <v>15131</v>
      </c>
      <c r="B808" t="s">
        <v>74</v>
      </c>
      <c r="C808" t="s">
        <v>82</v>
      </c>
      <c r="D808" t="b">
        <v>1</v>
      </c>
      <c r="E808" t="b">
        <v>1</v>
      </c>
      <c r="F808" t="s">
        <v>106</v>
      </c>
      <c r="G808" t="b">
        <v>1</v>
      </c>
      <c r="H808" t="s">
        <v>71</v>
      </c>
      <c r="I808" t="b">
        <v>1</v>
      </c>
      <c r="J808" t="s">
        <v>70</v>
      </c>
      <c r="K808" t="b">
        <v>1</v>
      </c>
      <c r="L808">
        <v>2</v>
      </c>
      <c r="M808" t="b">
        <v>0</v>
      </c>
      <c r="N808" t="b">
        <v>1</v>
      </c>
      <c r="O808" t="b">
        <v>1</v>
      </c>
      <c r="P808" t="s">
        <v>69</v>
      </c>
      <c r="Q808" t="s">
        <v>15130</v>
      </c>
      <c r="R808" t="s">
        <v>15129</v>
      </c>
      <c r="S808" t="s">
        <v>239</v>
      </c>
      <c r="T808" t="s">
        <v>768</v>
      </c>
      <c r="U808">
        <v>451</v>
      </c>
      <c r="V808">
        <v>3.5</v>
      </c>
    </row>
    <row r="809" spans="1:22" x14ac:dyDescent="0.35">
      <c r="A809" t="s">
        <v>15128</v>
      </c>
      <c r="B809" t="s">
        <v>90</v>
      </c>
      <c r="C809" t="s">
        <v>82</v>
      </c>
      <c r="D809" t="b">
        <v>1</v>
      </c>
      <c r="E809" t="b">
        <v>1</v>
      </c>
      <c r="F809" t="s">
        <v>89</v>
      </c>
      <c r="G809" t="b">
        <v>0</v>
      </c>
      <c r="H809" t="s">
        <v>71</v>
      </c>
      <c r="I809" t="b">
        <v>0</v>
      </c>
      <c r="J809" t="s">
        <v>70</v>
      </c>
      <c r="K809" t="b">
        <v>1</v>
      </c>
      <c r="L809">
        <v>1</v>
      </c>
      <c r="M809" t="b">
        <v>0</v>
      </c>
      <c r="N809" t="b">
        <v>0</v>
      </c>
      <c r="O809" t="b">
        <v>1</v>
      </c>
      <c r="P809" t="s">
        <v>69</v>
      </c>
      <c r="Q809" t="s">
        <v>15127</v>
      </c>
      <c r="R809" t="s">
        <v>15126</v>
      </c>
      <c r="S809" t="s">
        <v>239</v>
      </c>
      <c r="T809" t="s">
        <v>15125</v>
      </c>
      <c r="U809">
        <v>451</v>
      </c>
      <c r="V809">
        <v>4.5</v>
      </c>
    </row>
    <row r="810" spans="1:22" x14ac:dyDescent="0.35">
      <c r="A810" t="s">
        <v>15124</v>
      </c>
      <c r="B810" t="s">
        <v>74</v>
      </c>
      <c r="C810" t="s">
        <v>82</v>
      </c>
      <c r="D810" t="b">
        <v>1</v>
      </c>
      <c r="E810" t="b">
        <v>1</v>
      </c>
      <c r="F810" t="s">
        <v>117</v>
      </c>
      <c r="G810" t="b">
        <v>0</v>
      </c>
      <c r="H810" t="s">
        <v>71</v>
      </c>
      <c r="I810" t="b">
        <v>1</v>
      </c>
      <c r="J810" t="s">
        <v>70</v>
      </c>
      <c r="K810" t="b">
        <v>1</v>
      </c>
      <c r="L810">
        <v>2</v>
      </c>
      <c r="M810" t="b">
        <v>1</v>
      </c>
      <c r="N810" t="b">
        <v>1</v>
      </c>
      <c r="O810" t="b">
        <v>1</v>
      </c>
      <c r="P810" t="s">
        <v>69</v>
      </c>
      <c r="Q810" t="s">
        <v>15123</v>
      </c>
      <c r="R810" t="s">
        <v>8419</v>
      </c>
      <c r="S810" t="s">
        <v>93</v>
      </c>
      <c r="T810" t="s">
        <v>15122</v>
      </c>
      <c r="U810">
        <v>450</v>
      </c>
      <c r="V810">
        <v>3.5</v>
      </c>
    </row>
    <row r="811" spans="1:22" x14ac:dyDescent="0.35">
      <c r="A811" t="s">
        <v>15121</v>
      </c>
      <c r="B811" t="s">
        <v>74</v>
      </c>
      <c r="C811" t="s">
        <v>82</v>
      </c>
      <c r="D811" t="b">
        <v>1</v>
      </c>
      <c r="E811" t="b">
        <v>1</v>
      </c>
      <c r="F811" t="s">
        <v>106</v>
      </c>
      <c r="G811" t="b">
        <v>1</v>
      </c>
      <c r="H811" t="s">
        <v>71</v>
      </c>
      <c r="I811" t="b">
        <v>1</v>
      </c>
      <c r="J811" t="s">
        <v>70</v>
      </c>
      <c r="K811" t="b">
        <v>1</v>
      </c>
      <c r="L811">
        <v>2</v>
      </c>
      <c r="M811" t="b">
        <v>1</v>
      </c>
      <c r="N811" t="b">
        <v>1</v>
      </c>
      <c r="O811" t="b">
        <v>1</v>
      </c>
      <c r="P811" t="s">
        <v>69</v>
      </c>
      <c r="Q811" t="s">
        <v>15120</v>
      </c>
      <c r="R811" t="s">
        <v>15119</v>
      </c>
      <c r="S811" t="s">
        <v>77</v>
      </c>
      <c r="T811" t="s">
        <v>15118</v>
      </c>
      <c r="U811">
        <v>450</v>
      </c>
      <c r="V811">
        <v>4</v>
      </c>
    </row>
    <row r="812" spans="1:22" x14ac:dyDescent="0.35">
      <c r="A812" t="s">
        <v>15117</v>
      </c>
      <c r="B812" t="s">
        <v>90</v>
      </c>
      <c r="C812" t="s">
        <v>82</v>
      </c>
      <c r="D812" t="b">
        <v>1</v>
      </c>
      <c r="E812" t="b">
        <v>1</v>
      </c>
      <c r="F812" t="s">
        <v>106</v>
      </c>
      <c r="G812" t="b">
        <v>1</v>
      </c>
      <c r="H812" t="s">
        <v>71</v>
      </c>
      <c r="I812" t="b">
        <v>1</v>
      </c>
      <c r="J812" t="s">
        <v>70</v>
      </c>
      <c r="K812" t="b">
        <v>1</v>
      </c>
      <c r="L812">
        <v>2</v>
      </c>
      <c r="M812" t="b">
        <v>1</v>
      </c>
      <c r="N812" t="b">
        <v>1</v>
      </c>
      <c r="O812" t="b">
        <v>1</v>
      </c>
      <c r="P812" t="s">
        <v>69</v>
      </c>
      <c r="Q812" t="s">
        <v>15116</v>
      </c>
      <c r="R812" t="s">
        <v>15115</v>
      </c>
      <c r="S812" t="s">
        <v>6</v>
      </c>
      <c r="T812" t="s">
        <v>15114</v>
      </c>
      <c r="U812">
        <v>450</v>
      </c>
      <c r="V812">
        <v>3.5</v>
      </c>
    </row>
    <row r="813" spans="1:22" x14ac:dyDescent="0.35">
      <c r="A813" t="s">
        <v>12274</v>
      </c>
      <c r="B813" t="s">
        <v>74</v>
      </c>
      <c r="C813" t="s">
        <v>82</v>
      </c>
      <c r="D813" t="b">
        <v>1</v>
      </c>
      <c r="E813" t="b">
        <v>0</v>
      </c>
      <c r="F813" t="s">
        <v>72</v>
      </c>
      <c r="G813" t="b">
        <v>1</v>
      </c>
      <c r="H813" t="s">
        <v>71</v>
      </c>
      <c r="I813" t="b">
        <v>0</v>
      </c>
      <c r="J813" t="s">
        <v>70</v>
      </c>
      <c r="K813" t="b">
        <v>1</v>
      </c>
      <c r="L813">
        <v>2</v>
      </c>
      <c r="M813" t="b">
        <v>1</v>
      </c>
      <c r="N813" t="b">
        <v>1</v>
      </c>
      <c r="O813" t="b">
        <v>1</v>
      </c>
      <c r="P813" t="s">
        <v>88</v>
      </c>
      <c r="Q813" t="s">
        <v>15113</v>
      </c>
      <c r="R813" t="s">
        <v>15112</v>
      </c>
      <c r="S813" t="s">
        <v>6</v>
      </c>
      <c r="T813" t="s">
        <v>15111</v>
      </c>
      <c r="U813">
        <v>450</v>
      </c>
      <c r="V813">
        <v>3.5</v>
      </c>
    </row>
    <row r="814" spans="1:22" x14ac:dyDescent="0.35">
      <c r="A814" t="s">
        <v>2288</v>
      </c>
      <c r="B814" t="s">
        <v>74</v>
      </c>
      <c r="C814" t="s">
        <v>82</v>
      </c>
      <c r="D814" t="b">
        <v>1</v>
      </c>
      <c r="E814" t="b">
        <v>0</v>
      </c>
      <c r="F814" t="s">
        <v>720</v>
      </c>
      <c r="G814" t="b">
        <v>1</v>
      </c>
      <c r="H814" t="s">
        <v>71</v>
      </c>
      <c r="I814" t="b">
        <v>1</v>
      </c>
      <c r="J814" t="s">
        <v>70</v>
      </c>
      <c r="K814" t="b">
        <v>1</v>
      </c>
      <c r="L814">
        <v>2</v>
      </c>
      <c r="M814" t="b">
        <v>1</v>
      </c>
      <c r="N814" t="b">
        <v>1</v>
      </c>
      <c r="O814" t="b">
        <v>1</v>
      </c>
      <c r="P814" t="s">
        <v>69</v>
      </c>
      <c r="Q814" t="s">
        <v>15110</v>
      </c>
      <c r="R814" t="s">
        <v>4155</v>
      </c>
      <c r="S814" t="s">
        <v>85</v>
      </c>
      <c r="T814" t="s">
        <v>15109</v>
      </c>
      <c r="U814">
        <v>450</v>
      </c>
      <c r="V814">
        <v>4</v>
      </c>
    </row>
    <row r="815" spans="1:22" x14ac:dyDescent="0.35">
      <c r="A815" t="s">
        <v>15108</v>
      </c>
      <c r="B815" t="s">
        <v>90</v>
      </c>
      <c r="C815" t="s">
        <v>82</v>
      </c>
      <c r="D815" t="b">
        <v>1</v>
      </c>
      <c r="E815" t="b">
        <v>1</v>
      </c>
      <c r="F815" t="s">
        <v>106</v>
      </c>
      <c r="G815" t="b">
        <v>1</v>
      </c>
      <c r="H815" t="s">
        <v>71</v>
      </c>
      <c r="I815" t="b">
        <v>0</v>
      </c>
      <c r="J815" t="s">
        <v>70</v>
      </c>
      <c r="K815" t="b">
        <v>1</v>
      </c>
      <c r="L815">
        <v>1</v>
      </c>
      <c r="M815" t="b">
        <v>0</v>
      </c>
      <c r="N815" t="b">
        <v>1</v>
      </c>
      <c r="O815" t="b">
        <v>1</v>
      </c>
      <c r="P815" t="s">
        <v>88</v>
      </c>
      <c r="Q815" t="s">
        <v>15107</v>
      </c>
      <c r="R815" t="s">
        <v>15106</v>
      </c>
      <c r="S815" t="s">
        <v>6</v>
      </c>
      <c r="T815" t="s">
        <v>15105</v>
      </c>
      <c r="U815">
        <v>450</v>
      </c>
      <c r="V815">
        <v>4</v>
      </c>
    </row>
    <row r="816" spans="1:22" x14ac:dyDescent="0.35">
      <c r="A816" t="s">
        <v>15104</v>
      </c>
      <c r="B816" t="s">
        <v>90</v>
      </c>
      <c r="C816" t="s">
        <v>82</v>
      </c>
      <c r="D816" t="b">
        <v>1</v>
      </c>
      <c r="E816" t="b">
        <v>1</v>
      </c>
      <c r="F816" t="s">
        <v>106</v>
      </c>
      <c r="G816" t="b">
        <v>1</v>
      </c>
      <c r="H816" t="s">
        <v>71</v>
      </c>
      <c r="I816" t="b">
        <v>0</v>
      </c>
      <c r="J816" t="s">
        <v>70</v>
      </c>
      <c r="K816" t="b">
        <v>1</v>
      </c>
      <c r="L816">
        <v>1</v>
      </c>
      <c r="M816" t="b">
        <v>0</v>
      </c>
      <c r="N816" t="b">
        <v>0</v>
      </c>
      <c r="O816" t="b">
        <v>1</v>
      </c>
      <c r="P816" t="s">
        <v>88</v>
      </c>
      <c r="Q816" t="s">
        <v>15103</v>
      </c>
      <c r="R816" t="s">
        <v>15102</v>
      </c>
      <c r="S816" t="s">
        <v>6</v>
      </c>
      <c r="T816" t="s">
        <v>2413</v>
      </c>
      <c r="U816">
        <v>450</v>
      </c>
      <c r="V816">
        <v>4</v>
      </c>
    </row>
    <row r="817" spans="1:22" x14ac:dyDescent="0.35">
      <c r="A817" t="s">
        <v>15101</v>
      </c>
      <c r="B817" t="s">
        <v>74</v>
      </c>
      <c r="C817" t="s">
        <v>73</v>
      </c>
      <c r="D817" t="b">
        <v>1</v>
      </c>
      <c r="E817" t="b">
        <v>1</v>
      </c>
      <c r="F817" t="s">
        <v>72</v>
      </c>
      <c r="G817" t="b">
        <v>1</v>
      </c>
      <c r="H817" t="s">
        <v>71</v>
      </c>
      <c r="I817" t="b">
        <v>1</v>
      </c>
      <c r="J817" t="s">
        <v>70</v>
      </c>
      <c r="K817" t="b">
        <v>1</v>
      </c>
      <c r="L817">
        <v>2</v>
      </c>
      <c r="M817" t="b">
        <v>1</v>
      </c>
      <c r="N817" t="b">
        <v>1</v>
      </c>
      <c r="O817" t="b">
        <v>1</v>
      </c>
      <c r="P817" t="s">
        <v>69</v>
      </c>
      <c r="Q817" t="e">
        <f>-fiUXzkxRfbHY9TKWwuptw</f>
        <v>#NAME?</v>
      </c>
      <c r="R817" t="s">
        <v>15100</v>
      </c>
      <c r="S817" t="s">
        <v>406</v>
      </c>
      <c r="T817" t="s">
        <v>15099</v>
      </c>
      <c r="U817">
        <v>449</v>
      </c>
      <c r="V817">
        <v>4</v>
      </c>
    </row>
    <row r="818" spans="1:22" x14ac:dyDescent="0.35">
      <c r="A818" t="s">
        <v>15098</v>
      </c>
      <c r="B818" t="s">
        <v>74</v>
      </c>
      <c r="C818" t="s">
        <v>426</v>
      </c>
      <c r="D818" t="b">
        <v>1</v>
      </c>
      <c r="E818" t="b">
        <v>1</v>
      </c>
      <c r="F818" t="s">
        <v>106</v>
      </c>
      <c r="G818" t="b">
        <v>1</v>
      </c>
      <c r="H818" t="s">
        <v>71</v>
      </c>
      <c r="I818" t="b">
        <v>1</v>
      </c>
      <c r="J818" t="s">
        <v>70</v>
      </c>
      <c r="K818" t="b">
        <v>1</v>
      </c>
      <c r="L818">
        <v>2</v>
      </c>
      <c r="M818" t="b">
        <v>0</v>
      </c>
      <c r="N818" t="b">
        <v>1</v>
      </c>
      <c r="O818" t="b">
        <v>1</v>
      </c>
      <c r="P818" t="s">
        <v>88</v>
      </c>
      <c r="Q818" t="s">
        <v>15097</v>
      </c>
      <c r="R818" t="s">
        <v>194</v>
      </c>
      <c r="S818" t="s">
        <v>275</v>
      </c>
      <c r="T818" t="s">
        <v>15096</v>
      </c>
      <c r="U818">
        <v>449</v>
      </c>
      <c r="V818">
        <v>3.5</v>
      </c>
    </row>
    <row r="819" spans="1:22" x14ac:dyDescent="0.35">
      <c r="A819" t="s">
        <v>15095</v>
      </c>
      <c r="B819" t="s">
        <v>74</v>
      </c>
      <c r="C819" t="s">
        <v>82</v>
      </c>
      <c r="D819" t="b">
        <v>1</v>
      </c>
      <c r="E819" t="b">
        <v>1</v>
      </c>
      <c r="F819" t="s">
        <v>106</v>
      </c>
      <c r="G819" t="b">
        <v>1</v>
      </c>
      <c r="H819" t="s">
        <v>71</v>
      </c>
      <c r="I819" t="b">
        <v>1</v>
      </c>
      <c r="J819" t="s">
        <v>70</v>
      </c>
      <c r="K819" t="b">
        <v>1</v>
      </c>
      <c r="L819">
        <v>2</v>
      </c>
      <c r="M819" t="b">
        <v>0</v>
      </c>
      <c r="N819" t="b">
        <v>1</v>
      </c>
      <c r="O819" t="b">
        <v>1</v>
      </c>
      <c r="P819" t="s">
        <v>88</v>
      </c>
      <c r="Q819" t="s">
        <v>15094</v>
      </c>
      <c r="R819" t="s">
        <v>15093</v>
      </c>
      <c r="S819" t="s">
        <v>3218</v>
      </c>
      <c r="T819" t="s">
        <v>2347</v>
      </c>
      <c r="U819">
        <v>449</v>
      </c>
      <c r="V819">
        <v>4</v>
      </c>
    </row>
    <row r="820" spans="1:22" x14ac:dyDescent="0.35">
      <c r="A820" t="s">
        <v>15092</v>
      </c>
      <c r="B820" t="s">
        <v>90</v>
      </c>
      <c r="C820" t="s">
        <v>82</v>
      </c>
      <c r="D820" t="b">
        <v>1</v>
      </c>
      <c r="E820" t="b">
        <v>1</v>
      </c>
      <c r="F820" t="s">
        <v>106</v>
      </c>
      <c r="G820" t="b">
        <v>1</v>
      </c>
      <c r="H820" t="s">
        <v>71</v>
      </c>
      <c r="I820" t="b">
        <v>0</v>
      </c>
      <c r="J820" t="s">
        <v>70</v>
      </c>
      <c r="K820" t="b">
        <v>1</v>
      </c>
      <c r="L820">
        <v>1</v>
      </c>
      <c r="M820" t="b">
        <v>1</v>
      </c>
      <c r="N820" t="b">
        <v>1</v>
      </c>
      <c r="O820" t="b">
        <v>1</v>
      </c>
      <c r="P820" t="s">
        <v>69</v>
      </c>
      <c r="Q820" t="s">
        <v>15091</v>
      </c>
      <c r="R820" t="s">
        <v>15090</v>
      </c>
      <c r="S820" t="s">
        <v>239</v>
      </c>
      <c r="T820" t="s">
        <v>15089</v>
      </c>
      <c r="U820">
        <v>448</v>
      </c>
      <c r="V820">
        <v>3.5</v>
      </c>
    </row>
    <row r="821" spans="1:22" x14ac:dyDescent="0.35">
      <c r="A821" t="s">
        <v>15088</v>
      </c>
      <c r="B821" t="s">
        <v>90</v>
      </c>
      <c r="C821" t="s">
        <v>82</v>
      </c>
      <c r="D821" t="b">
        <v>1</v>
      </c>
      <c r="E821" t="b">
        <v>1</v>
      </c>
      <c r="F821" t="s">
        <v>106</v>
      </c>
      <c r="G821" t="b">
        <v>0</v>
      </c>
      <c r="H821" t="s">
        <v>80</v>
      </c>
      <c r="I821" t="b">
        <v>0</v>
      </c>
      <c r="J821" t="s">
        <v>70</v>
      </c>
      <c r="K821" t="b">
        <v>0</v>
      </c>
      <c r="L821">
        <v>1</v>
      </c>
      <c r="M821" t="b">
        <v>0</v>
      </c>
      <c r="N821" t="b">
        <v>0</v>
      </c>
      <c r="O821" t="b">
        <v>1</v>
      </c>
      <c r="P821" t="s">
        <v>88</v>
      </c>
      <c r="Q821" t="s">
        <v>15087</v>
      </c>
      <c r="R821" t="s">
        <v>194</v>
      </c>
      <c r="S821" t="s">
        <v>406</v>
      </c>
      <c r="T821" t="s">
        <v>15086</v>
      </c>
      <c r="U821">
        <v>448</v>
      </c>
      <c r="V821">
        <v>4.5</v>
      </c>
    </row>
    <row r="822" spans="1:22" x14ac:dyDescent="0.35">
      <c r="A822" t="s">
        <v>15085</v>
      </c>
      <c r="B822" t="s">
        <v>111</v>
      </c>
      <c r="C822" t="s">
        <v>82</v>
      </c>
      <c r="D822" t="b">
        <v>1</v>
      </c>
      <c r="E822" t="b">
        <v>1</v>
      </c>
      <c r="F822" t="s">
        <v>106</v>
      </c>
      <c r="G822" t="b">
        <v>0</v>
      </c>
      <c r="H822" t="s">
        <v>71</v>
      </c>
      <c r="I822" t="b">
        <v>0</v>
      </c>
      <c r="J822" t="s">
        <v>70</v>
      </c>
      <c r="K822" t="b">
        <v>1</v>
      </c>
      <c r="L822">
        <v>2</v>
      </c>
      <c r="M822" t="b">
        <v>0</v>
      </c>
      <c r="N822" t="b">
        <v>1</v>
      </c>
      <c r="O822" t="b">
        <v>1</v>
      </c>
      <c r="P822" t="s">
        <v>69</v>
      </c>
      <c r="Q822" t="s">
        <v>15084</v>
      </c>
      <c r="R822" t="s">
        <v>15083</v>
      </c>
      <c r="S822" t="s">
        <v>6</v>
      </c>
      <c r="T822" t="s">
        <v>15082</v>
      </c>
      <c r="U822">
        <v>448</v>
      </c>
      <c r="V822">
        <v>4.5</v>
      </c>
    </row>
    <row r="823" spans="1:22" x14ac:dyDescent="0.35">
      <c r="A823" t="s">
        <v>15081</v>
      </c>
      <c r="B823" t="s">
        <v>111</v>
      </c>
      <c r="C823" t="s">
        <v>82</v>
      </c>
      <c r="D823" t="b">
        <v>1</v>
      </c>
      <c r="E823" t="b">
        <v>0</v>
      </c>
      <c r="F823" t="s">
        <v>81</v>
      </c>
      <c r="G823" t="b">
        <v>1</v>
      </c>
      <c r="H823" t="s">
        <v>71</v>
      </c>
      <c r="I823" t="b">
        <v>0</v>
      </c>
      <c r="J823" t="s">
        <v>70</v>
      </c>
      <c r="K823" t="b">
        <v>1</v>
      </c>
      <c r="L823">
        <v>2</v>
      </c>
      <c r="M823" t="b">
        <v>0</v>
      </c>
      <c r="N823" t="b">
        <v>1</v>
      </c>
      <c r="O823" t="b">
        <v>1</v>
      </c>
      <c r="P823" t="s">
        <v>69</v>
      </c>
      <c r="Q823" t="s">
        <v>15080</v>
      </c>
      <c r="R823" t="s">
        <v>15079</v>
      </c>
      <c r="S823" t="s">
        <v>93</v>
      </c>
      <c r="T823" t="s">
        <v>15078</v>
      </c>
      <c r="U823">
        <v>448</v>
      </c>
      <c r="V823">
        <v>4</v>
      </c>
    </row>
    <row r="824" spans="1:22" x14ac:dyDescent="0.35">
      <c r="A824" t="s">
        <v>15077</v>
      </c>
      <c r="B824" t="s">
        <v>74</v>
      </c>
      <c r="C824" t="s">
        <v>82</v>
      </c>
      <c r="D824" t="b">
        <v>1</v>
      </c>
      <c r="E824" t="b">
        <v>1</v>
      </c>
      <c r="F824" t="s">
        <v>474</v>
      </c>
      <c r="G824" t="b">
        <v>1</v>
      </c>
      <c r="H824" t="s">
        <v>71</v>
      </c>
      <c r="I824" t="b">
        <v>0</v>
      </c>
      <c r="J824" t="s">
        <v>70</v>
      </c>
      <c r="K824" t="b">
        <v>1</v>
      </c>
      <c r="L824">
        <v>1</v>
      </c>
      <c r="M824" t="b">
        <v>0</v>
      </c>
      <c r="N824" t="b">
        <v>1</v>
      </c>
      <c r="O824" t="b">
        <v>1</v>
      </c>
      <c r="P824" t="s">
        <v>69</v>
      </c>
      <c r="Q824" t="s">
        <v>15076</v>
      </c>
      <c r="R824" t="s">
        <v>15075</v>
      </c>
      <c r="S824" t="s">
        <v>141</v>
      </c>
      <c r="T824" t="s">
        <v>15074</v>
      </c>
      <c r="U824">
        <v>448</v>
      </c>
      <c r="V824">
        <v>4</v>
      </c>
    </row>
    <row r="825" spans="1:22" x14ac:dyDescent="0.35">
      <c r="A825" t="s">
        <v>260</v>
      </c>
      <c r="B825" t="s">
        <v>74</v>
      </c>
      <c r="C825" t="s">
        <v>236</v>
      </c>
      <c r="D825" t="b">
        <v>1</v>
      </c>
      <c r="E825" t="b">
        <v>0</v>
      </c>
      <c r="F825" t="s">
        <v>72</v>
      </c>
      <c r="G825" t="b">
        <v>1</v>
      </c>
      <c r="H825" t="s">
        <v>71</v>
      </c>
      <c r="I825" t="b">
        <v>0</v>
      </c>
      <c r="J825" t="s">
        <v>235</v>
      </c>
      <c r="K825" t="b">
        <v>1</v>
      </c>
      <c r="L825">
        <v>3</v>
      </c>
      <c r="M825" t="b">
        <v>1</v>
      </c>
      <c r="N825" t="b">
        <v>1</v>
      </c>
      <c r="O825" t="b">
        <v>1</v>
      </c>
      <c r="P825" t="s">
        <v>88</v>
      </c>
      <c r="Q825" t="s">
        <v>15073</v>
      </c>
      <c r="R825" t="s">
        <v>628</v>
      </c>
      <c r="S825" t="s">
        <v>6</v>
      </c>
      <c r="T825" t="s">
        <v>15072</v>
      </c>
      <c r="U825">
        <v>448</v>
      </c>
      <c r="V825">
        <v>4</v>
      </c>
    </row>
    <row r="826" spans="1:22" x14ac:dyDescent="0.35">
      <c r="A826" t="s">
        <v>15071</v>
      </c>
      <c r="B826" t="s">
        <v>74</v>
      </c>
      <c r="C826" t="s">
        <v>82</v>
      </c>
      <c r="D826" t="b">
        <v>1</v>
      </c>
      <c r="E826" t="b">
        <v>1</v>
      </c>
      <c r="F826" t="s">
        <v>106</v>
      </c>
      <c r="G826" t="b">
        <v>1</v>
      </c>
      <c r="H826" t="s">
        <v>71</v>
      </c>
      <c r="I826" t="b">
        <v>1</v>
      </c>
      <c r="J826" t="s">
        <v>70</v>
      </c>
      <c r="K826" t="b">
        <v>1</v>
      </c>
      <c r="L826">
        <v>2</v>
      </c>
      <c r="M826" t="b">
        <v>1</v>
      </c>
      <c r="N826" t="b">
        <v>1</v>
      </c>
      <c r="O826" t="b">
        <v>1</v>
      </c>
      <c r="P826" t="s">
        <v>69</v>
      </c>
      <c r="Q826" t="s">
        <v>15070</v>
      </c>
      <c r="R826" t="s">
        <v>15069</v>
      </c>
      <c r="S826" t="s">
        <v>85</v>
      </c>
      <c r="T826" t="s">
        <v>15068</v>
      </c>
      <c r="U826">
        <v>447</v>
      </c>
      <c r="V826">
        <v>3.5</v>
      </c>
    </row>
    <row r="827" spans="1:22" x14ac:dyDescent="0.35">
      <c r="A827" t="s">
        <v>15067</v>
      </c>
      <c r="B827" t="s">
        <v>74</v>
      </c>
      <c r="C827" t="s">
        <v>82</v>
      </c>
      <c r="D827" t="b">
        <v>1</v>
      </c>
      <c r="E827" t="b">
        <v>0</v>
      </c>
      <c r="F827" t="s">
        <v>72</v>
      </c>
      <c r="G827" t="b">
        <v>1</v>
      </c>
      <c r="H827" t="s">
        <v>71</v>
      </c>
      <c r="I827" t="b">
        <v>1</v>
      </c>
      <c r="J827" t="s">
        <v>70</v>
      </c>
      <c r="K827" t="b">
        <v>1</v>
      </c>
      <c r="L827">
        <v>2</v>
      </c>
      <c r="M827" t="b">
        <v>1</v>
      </c>
      <c r="N827" t="b">
        <v>1</v>
      </c>
      <c r="O827" t="b">
        <v>1</v>
      </c>
      <c r="P827" t="s">
        <v>88</v>
      </c>
      <c r="Q827" t="s">
        <v>15066</v>
      </c>
      <c r="R827" t="s">
        <v>15065</v>
      </c>
      <c r="S827" t="s">
        <v>93</v>
      </c>
      <c r="T827" t="s">
        <v>15064</v>
      </c>
      <c r="U827">
        <v>446</v>
      </c>
      <c r="V827">
        <v>2.5</v>
      </c>
    </row>
    <row r="828" spans="1:22" x14ac:dyDescent="0.35">
      <c r="A828" t="s">
        <v>15063</v>
      </c>
      <c r="B828" t="s">
        <v>111</v>
      </c>
      <c r="C828" t="s">
        <v>82</v>
      </c>
      <c r="D828" t="b">
        <v>1</v>
      </c>
      <c r="E828" t="b">
        <v>1</v>
      </c>
      <c r="F828" t="s">
        <v>474</v>
      </c>
      <c r="G828" t="b">
        <v>0</v>
      </c>
      <c r="H828" t="s">
        <v>71</v>
      </c>
      <c r="I828" t="b">
        <v>1</v>
      </c>
      <c r="J828" t="s">
        <v>70</v>
      </c>
      <c r="K828" t="b">
        <v>1</v>
      </c>
      <c r="L828">
        <v>1</v>
      </c>
      <c r="M828" t="b">
        <v>0</v>
      </c>
      <c r="N828" t="b">
        <v>0</v>
      </c>
      <c r="O828" t="b">
        <v>1</v>
      </c>
      <c r="P828" t="s">
        <v>88</v>
      </c>
      <c r="Q828" t="s">
        <v>15062</v>
      </c>
      <c r="R828" t="s">
        <v>15061</v>
      </c>
      <c r="S828" t="s">
        <v>85</v>
      </c>
      <c r="T828" t="s">
        <v>15060</v>
      </c>
      <c r="U828">
        <v>446</v>
      </c>
      <c r="V828">
        <v>4</v>
      </c>
    </row>
    <row r="829" spans="1:22" x14ac:dyDescent="0.35">
      <c r="A829" t="s">
        <v>15059</v>
      </c>
      <c r="B829" t="s">
        <v>74</v>
      </c>
      <c r="C829" t="s">
        <v>82</v>
      </c>
      <c r="D829" t="b">
        <v>1</v>
      </c>
      <c r="E829" t="b">
        <v>1</v>
      </c>
      <c r="F829" t="s">
        <v>106</v>
      </c>
      <c r="G829" t="b">
        <v>1</v>
      </c>
      <c r="H829" t="s">
        <v>71</v>
      </c>
      <c r="I829" t="b">
        <v>1</v>
      </c>
      <c r="J829" t="s">
        <v>70</v>
      </c>
      <c r="K829" t="b">
        <v>1</v>
      </c>
      <c r="L829">
        <v>2</v>
      </c>
      <c r="M829" t="b">
        <v>1</v>
      </c>
      <c r="N829" t="b">
        <v>1</v>
      </c>
      <c r="O829" t="b">
        <v>1</v>
      </c>
      <c r="P829" t="s">
        <v>69</v>
      </c>
      <c r="Q829" t="s">
        <v>15058</v>
      </c>
      <c r="R829" t="s">
        <v>15057</v>
      </c>
      <c r="S829" t="s">
        <v>6</v>
      </c>
      <c r="T829" t="s">
        <v>15056</v>
      </c>
      <c r="U829">
        <v>446</v>
      </c>
      <c r="V829">
        <v>4</v>
      </c>
    </row>
    <row r="830" spans="1:22" x14ac:dyDescent="0.35">
      <c r="A830" t="s">
        <v>15055</v>
      </c>
      <c r="B830" t="s">
        <v>74</v>
      </c>
      <c r="C830" t="s">
        <v>82</v>
      </c>
      <c r="D830" t="b">
        <v>1</v>
      </c>
      <c r="E830" t="b">
        <v>1</v>
      </c>
      <c r="F830" t="s">
        <v>72</v>
      </c>
      <c r="G830" t="b">
        <v>1</v>
      </c>
      <c r="H830" t="s">
        <v>71</v>
      </c>
      <c r="I830" t="b">
        <v>1</v>
      </c>
      <c r="J830" t="s">
        <v>70</v>
      </c>
      <c r="K830" t="b">
        <v>1</v>
      </c>
      <c r="L830">
        <v>2</v>
      </c>
      <c r="M830" t="b">
        <v>1</v>
      </c>
      <c r="N830" t="b">
        <v>1</v>
      </c>
      <c r="O830" t="b">
        <v>1</v>
      </c>
      <c r="P830" t="s">
        <v>69</v>
      </c>
      <c r="Q830" t="s">
        <v>15054</v>
      </c>
      <c r="R830" t="s">
        <v>15053</v>
      </c>
      <c r="S830" t="s">
        <v>141</v>
      </c>
      <c r="T830" t="s">
        <v>4103</v>
      </c>
      <c r="U830">
        <v>445</v>
      </c>
      <c r="V830">
        <v>2.5</v>
      </c>
    </row>
    <row r="831" spans="1:22" x14ac:dyDescent="0.35">
      <c r="A831" t="s">
        <v>15052</v>
      </c>
      <c r="B831" t="s">
        <v>111</v>
      </c>
      <c r="C831" t="s">
        <v>82</v>
      </c>
      <c r="D831" t="b">
        <v>1</v>
      </c>
      <c r="E831" t="b">
        <v>1</v>
      </c>
      <c r="F831" t="s">
        <v>474</v>
      </c>
      <c r="G831" t="b">
        <v>0</v>
      </c>
      <c r="H831" t="s">
        <v>71</v>
      </c>
      <c r="I831" t="b">
        <v>0</v>
      </c>
      <c r="J831" t="s">
        <v>70</v>
      </c>
      <c r="K831" t="b">
        <v>1</v>
      </c>
      <c r="L831">
        <v>2</v>
      </c>
      <c r="M831" t="b">
        <v>0</v>
      </c>
      <c r="N831" t="b">
        <v>1</v>
      </c>
      <c r="O831" t="b">
        <v>0</v>
      </c>
      <c r="P831" t="s">
        <v>88</v>
      </c>
      <c r="Q831" t="s">
        <v>15051</v>
      </c>
      <c r="R831" t="s">
        <v>2073</v>
      </c>
      <c r="S831" t="s">
        <v>6</v>
      </c>
      <c r="T831" t="s">
        <v>15050</v>
      </c>
      <c r="U831">
        <v>445</v>
      </c>
      <c r="V831">
        <v>3.5</v>
      </c>
    </row>
    <row r="832" spans="1:22" x14ac:dyDescent="0.35">
      <c r="A832" t="s">
        <v>599</v>
      </c>
      <c r="B832" t="s">
        <v>74</v>
      </c>
      <c r="C832" t="s">
        <v>82</v>
      </c>
      <c r="D832" t="b">
        <v>1</v>
      </c>
      <c r="E832" t="b">
        <v>1</v>
      </c>
      <c r="F832" t="s">
        <v>474</v>
      </c>
      <c r="G832" t="b">
        <v>0</v>
      </c>
      <c r="H832" t="s">
        <v>71</v>
      </c>
      <c r="I832" t="b">
        <v>0</v>
      </c>
      <c r="J832" t="s">
        <v>70</v>
      </c>
      <c r="K832" t="b">
        <v>1</v>
      </c>
      <c r="L832">
        <v>2</v>
      </c>
      <c r="M832" t="b">
        <v>0</v>
      </c>
      <c r="N832" t="b">
        <v>1</v>
      </c>
      <c r="O832" t="b">
        <v>1</v>
      </c>
      <c r="P832" t="s">
        <v>69</v>
      </c>
      <c r="Q832" t="s">
        <v>15049</v>
      </c>
      <c r="R832" t="s">
        <v>15048</v>
      </c>
      <c r="S832" t="s">
        <v>6</v>
      </c>
      <c r="T832" t="s">
        <v>22</v>
      </c>
      <c r="U832">
        <v>445</v>
      </c>
      <c r="V832">
        <v>3.5</v>
      </c>
    </row>
    <row r="833" spans="1:22" x14ac:dyDescent="0.35">
      <c r="A833" t="s">
        <v>599</v>
      </c>
      <c r="B833" t="s">
        <v>111</v>
      </c>
      <c r="C833" t="s">
        <v>82</v>
      </c>
      <c r="D833" t="b">
        <v>1</v>
      </c>
      <c r="E833" t="b">
        <v>1</v>
      </c>
      <c r="F833" t="s">
        <v>89</v>
      </c>
      <c r="G833" t="b">
        <v>1</v>
      </c>
      <c r="H833" t="s">
        <v>71</v>
      </c>
      <c r="I833" t="b">
        <v>0</v>
      </c>
      <c r="J833" t="s">
        <v>70</v>
      </c>
      <c r="K833" t="b">
        <v>1</v>
      </c>
      <c r="L833">
        <v>2</v>
      </c>
      <c r="M833" t="b">
        <v>1</v>
      </c>
      <c r="N833" t="b">
        <v>1</v>
      </c>
      <c r="O833" t="b">
        <v>1</v>
      </c>
      <c r="P833" t="s">
        <v>88</v>
      </c>
      <c r="Q833" t="s">
        <v>15047</v>
      </c>
      <c r="R833" t="s">
        <v>15046</v>
      </c>
      <c r="S833" t="s">
        <v>6</v>
      </c>
      <c r="T833" t="s">
        <v>15045</v>
      </c>
      <c r="U833">
        <v>444</v>
      </c>
      <c r="V833">
        <v>3.5</v>
      </c>
    </row>
    <row r="834" spans="1:22" x14ac:dyDescent="0.35">
      <c r="A834" t="s">
        <v>15044</v>
      </c>
      <c r="B834" t="s">
        <v>74</v>
      </c>
      <c r="C834" t="s">
        <v>73</v>
      </c>
      <c r="D834" t="b">
        <v>1</v>
      </c>
      <c r="E834" t="b">
        <v>0</v>
      </c>
      <c r="F834" t="s">
        <v>72</v>
      </c>
      <c r="G834" t="b">
        <v>1</v>
      </c>
      <c r="H834" t="s">
        <v>71</v>
      </c>
      <c r="I834" t="b">
        <v>1</v>
      </c>
      <c r="J834" t="s">
        <v>70</v>
      </c>
      <c r="K834" t="b">
        <v>1</v>
      </c>
      <c r="L834">
        <v>2</v>
      </c>
      <c r="M834" t="b">
        <v>1</v>
      </c>
      <c r="N834" t="b">
        <v>1</v>
      </c>
      <c r="O834" t="b">
        <v>1</v>
      </c>
      <c r="P834" t="s">
        <v>69</v>
      </c>
      <c r="Q834" t="s">
        <v>15043</v>
      </c>
      <c r="R834" t="s">
        <v>15042</v>
      </c>
      <c r="S834" t="s">
        <v>85</v>
      </c>
      <c r="T834" t="s">
        <v>15041</v>
      </c>
      <c r="U834">
        <v>444</v>
      </c>
      <c r="V834">
        <v>4</v>
      </c>
    </row>
    <row r="835" spans="1:22" x14ac:dyDescent="0.35">
      <c r="A835" t="s">
        <v>15040</v>
      </c>
      <c r="B835" t="s">
        <v>74</v>
      </c>
      <c r="C835" t="s">
        <v>2050</v>
      </c>
      <c r="D835" t="b">
        <v>1</v>
      </c>
      <c r="E835" t="b">
        <v>1</v>
      </c>
      <c r="F835" t="s">
        <v>72</v>
      </c>
      <c r="G835" t="b">
        <v>0</v>
      </c>
      <c r="H835" t="s">
        <v>80</v>
      </c>
      <c r="I835" t="b">
        <v>0</v>
      </c>
      <c r="J835" t="s">
        <v>70</v>
      </c>
      <c r="K835" t="b">
        <v>1</v>
      </c>
      <c r="L835">
        <v>2</v>
      </c>
      <c r="M835" t="b">
        <v>1</v>
      </c>
      <c r="N835" t="b">
        <v>1</v>
      </c>
      <c r="O835" t="b">
        <v>1</v>
      </c>
      <c r="P835" t="s">
        <v>88</v>
      </c>
      <c r="Q835" t="s">
        <v>15039</v>
      </c>
      <c r="R835" t="s">
        <v>584</v>
      </c>
      <c r="S835" t="s">
        <v>6</v>
      </c>
      <c r="T835" t="s">
        <v>15038</v>
      </c>
      <c r="U835">
        <v>444</v>
      </c>
      <c r="V835">
        <v>2.5</v>
      </c>
    </row>
    <row r="836" spans="1:22" x14ac:dyDescent="0.35">
      <c r="A836" t="s">
        <v>15037</v>
      </c>
      <c r="B836" t="s">
        <v>74</v>
      </c>
      <c r="C836" t="s">
        <v>73</v>
      </c>
      <c r="D836" t="b">
        <v>1</v>
      </c>
      <c r="E836" t="b">
        <v>0</v>
      </c>
      <c r="F836" t="s">
        <v>106</v>
      </c>
      <c r="G836" t="b">
        <v>1</v>
      </c>
      <c r="H836" t="s">
        <v>71</v>
      </c>
      <c r="I836" t="b">
        <v>1</v>
      </c>
      <c r="J836" t="s">
        <v>70</v>
      </c>
      <c r="K836" t="b">
        <v>1</v>
      </c>
      <c r="L836">
        <v>2</v>
      </c>
      <c r="M836" t="b">
        <v>0</v>
      </c>
      <c r="N836" t="b">
        <v>1</v>
      </c>
      <c r="O836" t="b">
        <v>1</v>
      </c>
      <c r="P836" t="s">
        <v>88</v>
      </c>
      <c r="Q836" t="s">
        <v>15036</v>
      </c>
      <c r="R836" t="s">
        <v>1255</v>
      </c>
      <c r="S836" t="s">
        <v>85</v>
      </c>
      <c r="T836" t="s">
        <v>15035</v>
      </c>
      <c r="U836">
        <v>444</v>
      </c>
      <c r="V836">
        <v>3.5</v>
      </c>
    </row>
    <row r="837" spans="1:22" x14ac:dyDescent="0.35">
      <c r="A837" t="s">
        <v>15034</v>
      </c>
      <c r="B837" t="s">
        <v>74</v>
      </c>
      <c r="C837" t="s">
        <v>82</v>
      </c>
      <c r="D837" t="b">
        <v>1</v>
      </c>
      <c r="E837" t="b">
        <v>1</v>
      </c>
      <c r="F837" t="s">
        <v>106</v>
      </c>
      <c r="G837" t="b">
        <v>1</v>
      </c>
      <c r="H837" t="s">
        <v>71</v>
      </c>
      <c r="I837" t="b">
        <v>1</v>
      </c>
      <c r="J837" t="s">
        <v>70</v>
      </c>
      <c r="K837" t="b">
        <v>1</v>
      </c>
      <c r="L837">
        <v>2</v>
      </c>
      <c r="M837" t="b">
        <v>0</v>
      </c>
      <c r="N837" t="b">
        <v>1</v>
      </c>
      <c r="O837" t="b">
        <v>1</v>
      </c>
      <c r="P837" t="s">
        <v>88</v>
      </c>
      <c r="Q837" t="e">
        <f>-o082vExIs0VVNSuZmiTQA</f>
        <v>#NAME?</v>
      </c>
      <c r="R837" t="s">
        <v>98</v>
      </c>
      <c r="S837" t="s">
        <v>93</v>
      </c>
      <c r="T837" t="s">
        <v>15033</v>
      </c>
      <c r="U837">
        <v>444</v>
      </c>
      <c r="V837">
        <v>3</v>
      </c>
    </row>
    <row r="838" spans="1:22" x14ac:dyDescent="0.35">
      <c r="A838" t="s">
        <v>12258</v>
      </c>
      <c r="B838" t="s">
        <v>74</v>
      </c>
      <c r="C838" t="s">
        <v>82</v>
      </c>
      <c r="D838" t="b">
        <v>1</v>
      </c>
      <c r="E838" t="b">
        <v>0</v>
      </c>
      <c r="F838" t="s">
        <v>771</v>
      </c>
      <c r="G838" t="b">
        <v>1</v>
      </c>
      <c r="H838" t="s">
        <v>80</v>
      </c>
      <c r="I838" t="b">
        <v>1</v>
      </c>
      <c r="J838" t="s">
        <v>70</v>
      </c>
      <c r="K838" t="b">
        <v>1</v>
      </c>
      <c r="L838">
        <v>2</v>
      </c>
      <c r="M838" t="b">
        <v>0</v>
      </c>
      <c r="N838" t="b">
        <v>1</v>
      </c>
      <c r="O838" t="b">
        <v>1</v>
      </c>
      <c r="P838" t="s">
        <v>69</v>
      </c>
      <c r="Q838" t="s">
        <v>15032</v>
      </c>
      <c r="R838" t="s">
        <v>8964</v>
      </c>
      <c r="S838" t="s">
        <v>85</v>
      </c>
      <c r="T838" t="s">
        <v>11648</v>
      </c>
      <c r="U838">
        <v>444</v>
      </c>
      <c r="V838">
        <v>2.5</v>
      </c>
    </row>
    <row r="839" spans="1:22" x14ac:dyDescent="0.35">
      <c r="A839" t="s">
        <v>15031</v>
      </c>
      <c r="B839" t="s">
        <v>74</v>
      </c>
      <c r="C839" t="s">
        <v>236</v>
      </c>
      <c r="D839" t="b">
        <v>1</v>
      </c>
      <c r="E839" t="b">
        <v>0</v>
      </c>
      <c r="F839" t="s">
        <v>106</v>
      </c>
      <c r="G839" t="b">
        <v>1</v>
      </c>
      <c r="H839" t="s">
        <v>71</v>
      </c>
      <c r="I839" t="b">
        <v>0</v>
      </c>
      <c r="J839" t="s">
        <v>70</v>
      </c>
      <c r="K839" t="b">
        <v>1</v>
      </c>
      <c r="L839">
        <v>3</v>
      </c>
      <c r="M839" t="b">
        <v>1</v>
      </c>
      <c r="N839" t="b">
        <v>1</v>
      </c>
      <c r="O839" t="b">
        <v>0</v>
      </c>
      <c r="P839" t="s">
        <v>88</v>
      </c>
      <c r="Q839" t="s">
        <v>15030</v>
      </c>
      <c r="R839" t="s">
        <v>15029</v>
      </c>
      <c r="S839" t="s">
        <v>93</v>
      </c>
      <c r="T839" t="s">
        <v>15028</v>
      </c>
      <c r="U839">
        <v>444</v>
      </c>
      <c r="V839">
        <v>4</v>
      </c>
    </row>
    <row r="840" spans="1:22" x14ac:dyDescent="0.35">
      <c r="A840" t="s">
        <v>3482</v>
      </c>
      <c r="B840" t="s">
        <v>111</v>
      </c>
      <c r="C840" t="s">
        <v>82</v>
      </c>
      <c r="D840" t="b">
        <v>1</v>
      </c>
      <c r="E840" t="b">
        <v>1</v>
      </c>
      <c r="F840" t="s">
        <v>106</v>
      </c>
      <c r="G840" t="b">
        <v>1</v>
      </c>
      <c r="H840" t="s">
        <v>71</v>
      </c>
      <c r="I840" t="b">
        <v>1</v>
      </c>
      <c r="J840" t="s">
        <v>70</v>
      </c>
      <c r="K840" t="b">
        <v>1</v>
      </c>
      <c r="L840">
        <v>2</v>
      </c>
      <c r="M840" t="b">
        <v>0</v>
      </c>
      <c r="N840" t="b">
        <v>0</v>
      </c>
      <c r="O840" t="b">
        <v>1</v>
      </c>
      <c r="P840" t="s">
        <v>69</v>
      </c>
      <c r="Q840" t="s">
        <v>15027</v>
      </c>
      <c r="R840" t="s">
        <v>15026</v>
      </c>
      <c r="S840" t="s">
        <v>6</v>
      </c>
      <c r="T840" t="s">
        <v>15025</v>
      </c>
      <c r="U840">
        <v>443</v>
      </c>
      <c r="V840">
        <v>3.5</v>
      </c>
    </row>
    <row r="841" spans="1:22" x14ac:dyDescent="0.35">
      <c r="A841" t="s">
        <v>15024</v>
      </c>
      <c r="B841" t="s">
        <v>111</v>
      </c>
      <c r="C841" t="s">
        <v>82</v>
      </c>
      <c r="D841" t="b">
        <v>1</v>
      </c>
      <c r="E841" t="b">
        <v>1</v>
      </c>
      <c r="F841" t="s">
        <v>81</v>
      </c>
      <c r="G841" t="b">
        <v>1</v>
      </c>
      <c r="H841" t="s">
        <v>71</v>
      </c>
      <c r="I841" t="b">
        <v>0</v>
      </c>
      <c r="J841" t="s">
        <v>70</v>
      </c>
      <c r="K841" t="b">
        <v>1</v>
      </c>
      <c r="L841">
        <v>2</v>
      </c>
      <c r="M841" t="b">
        <v>1</v>
      </c>
      <c r="N841" t="b">
        <v>1</v>
      </c>
      <c r="O841" t="b">
        <v>1</v>
      </c>
      <c r="P841" t="s">
        <v>88</v>
      </c>
      <c r="Q841" t="s">
        <v>15023</v>
      </c>
      <c r="R841" t="s">
        <v>624</v>
      </c>
      <c r="S841" t="s">
        <v>6</v>
      </c>
      <c r="T841" t="s">
        <v>15022</v>
      </c>
      <c r="U841">
        <v>443</v>
      </c>
      <c r="V841">
        <v>4</v>
      </c>
    </row>
    <row r="842" spans="1:22" x14ac:dyDescent="0.35">
      <c r="A842" t="s">
        <v>15021</v>
      </c>
      <c r="B842" t="s">
        <v>74</v>
      </c>
      <c r="C842" t="s">
        <v>212</v>
      </c>
      <c r="D842" t="b">
        <v>1</v>
      </c>
      <c r="E842" t="b">
        <v>0</v>
      </c>
      <c r="F842" t="s">
        <v>72</v>
      </c>
      <c r="G842" t="b">
        <v>0</v>
      </c>
      <c r="H842" t="s">
        <v>71</v>
      </c>
      <c r="I842" t="b">
        <v>1</v>
      </c>
      <c r="J842" t="s">
        <v>235</v>
      </c>
      <c r="K842" t="b">
        <v>1</v>
      </c>
      <c r="L842">
        <v>3</v>
      </c>
      <c r="M842" t="b">
        <v>1</v>
      </c>
      <c r="N842" t="b">
        <v>1</v>
      </c>
      <c r="O842" t="b">
        <v>1</v>
      </c>
      <c r="P842" t="s">
        <v>88</v>
      </c>
      <c r="Q842" t="s">
        <v>15020</v>
      </c>
      <c r="R842" t="s">
        <v>9337</v>
      </c>
      <c r="S842" t="s">
        <v>120</v>
      </c>
      <c r="T842" t="s">
        <v>15019</v>
      </c>
      <c r="U842">
        <v>443</v>
      </c>
      <c r="V842">
        <v>4</v>
      </c>
    </row>
    <row r="843" spans="1:22" x14ac:dyDescent="0.35">
      <c r="A843" t="s">
        <v>15018</v>
      </c>
      <c r="B843" t="s">
        <v>111</v>
      </c>
      <c r="C843" t="s">
        <v>82</v>
      </c>
      <c r="D843" t="b">
        <v>1</v>
      </c>
      <c r="E843" t="b">
        <v>1</v>
      </c>
      <c r="F843" t="s">
        <v>11057</v>
      </c>
      <c r="G843" t="b">
        <v>0</v>
      </c>
      <c r="H843" t="s">
        <v>71</v>
      </c>
      <c r="I843" t="b">
        <v>1</v>
      </c>
      <c r="J843" t="s">
        <v>70</v>
      </c>
      <c r="K843" t="b">
        <v>1</v>
      </c>
      <c r="L843">
        <v>2</v>
      </c>
      <c r="M843" t="b">
        <v>0</v>
      </c>
      <c r="N843" t="b">
        <v>0</v>
      </c>
      <c r="O843" t="b">
        <v>1</v>
      </c>
      <c r="P843" t="s">
        <v>88</v>
      </c>
      <c r="Q843" t="s">
        <v>15017</v>
      </c>
      <c r="R843" t="s">
        <v>15016</v>
      </c>
      <c r="S843" t="s">
        <v>6</v>
      </c>
      <c r="T843" t="s">
        <v>15015</v>
      </c>
      <c r="U843">
        <v>443</v>
      </c>
      <c r="V843">
        <v>3.5</v>
      </c>
    </row>
    <row r="844" spans="1:22" x14ac:dyDescent="0.35">
      <c r="A844" t="s">
        <v>15014</v>
      </c>
      <c r="B844" t="s">
        <v>111</v>
      </c>
      <c r="C844" t="s">
        <v>82</v>
      </c>
      <c r="D844" t="b">
        <v>1</v>
      </c>
      <c r="E844" t="b">
        <v>1</v>
      </c>
      <c r="F844" t="s">
        <v>474</v>
      </c>
      <c r="G844" t="b">
        <v>0</v>
      </c>
      <c r="H844" t="s">
        <v>71</v>
      </c>
      <c r="I844" t="b">
        <v>1</v>
      </c>
      <c r="J844" t="s">
        <v>70</v>
      </c>
      <c r="K844" t="b">
        <v>1</v>
      </c>
      <c r="L844">
        <v>2</v>
      </c>
      <c r="M844" t="b">
        <v>0</v>
      </c>
      <c r="N844" t="b">
        <v>1</v>
      </c>
      <c r="O844" t="b">
        <v>1</v>
      </c>
      <c r="P844" t="s">
        <v>69</v>
      </c>
      <c r="Q844" t="s">
        <v>15013</v>
      </c>
      <c r="R844" t="s">
        <v>15012</v>
      </c>
      <c r="S844" t="s">
        <v>77</v>
      </c>
      <c r="T844" t="s">
        <v>15011</v>
      </c>
      <c r="U844">
        <v>441</v>
      </c>
      <c r="V844">
        <v>4</v>
      </c>
    </row>
    <row r="845" spans="1:22" x14ac:dyDescent="0.35">
      <c r="A845" t="s">
        <v>15010</v>
      </c>
      <c r="B845" t="s">
        <v>74</v>
      </c>
      <c r="C845" t="s">
        <v>236</v>
      </c>
      <c r="D845" t="b">
        <v>1</v>
      </c>
      <c r="E845" t="b">
        <v>0</v>
      </c>
      <c r="F845" t="s">
        <v>72</v>
      </c>
      <c r="G845" t="b">
        <v>0</v>
      </c>
      <c r="H845" t="s">
        <v>100</v>
      </c>
      <c r="I845" t="b">
        <v>0</v>
      </c>
      <c r="J845" t="s">
        <v>70</v>
      </c>
      <c r="K845" t="b">
        <v>1</v>
      </c>
      <c r="L845">
        <v>3</v>
      </c>
      <c r="M845" t="b">
        <v>1</v>
      </c>
      <c r="N845" t="b">
        <v>1</v>
      </c>
      <c r="O845" t="b">
        <v>0</v>
      </c>
      <c r="P845" t="s">
        <v>69</v>
      </c>
      <c r="Q845" t="s">
        <v>15009</v>
      </c>
      <c r="R845" t="s">
        <v>15008</v>
      </c>
      <c r="S845" t="s">
        <v>6</v>
      </c>
      <c r="T845" t="s">
        <v>15007</v>
      </c>
      <c r="U845">
        <v>441</v>
      </c>
      <c r="V845">
        <v>4</v>
      </c>
    </row>
    <row r="846" spans="1:22" x14ac:dyDescent="0.35">
      <c r="A846" t="s">
        <v>15006</v>
      </c>
      <c r="B846" t="s">
        <v>74</v>
      </c>
      <c r="C846" t="s">
        <v>123</v>
      </c>
      <c r="D846" t="b">
        <v>1</v>
      </c>
      <c r="F846" t="s">
        <v>555</v>
      </c>
      <c r="G846" t="b">
        <v>1</v>
      </c>
      <c r="H846" t="s">
        <v>71</v>
      </c>
      <c r="I846" t="b">
        <v>1</v>
      </c>
      <c r="K846" t="b">
        <v>1</v>
      </c>
      <c r="L846">
        <v>2</v>
      </c>
      <c r="O846" t="b">
        <v>1</v>
      </c>
      <c r="Q846" t="s">
        <v>15005</v>
      </c>
      <c r="R846" t="s">
        <v>15004</v>
      </c>
      <c r="S846" t="s">
        <v>120</v>
      </c>
      <c r="T846" t="s">
        <v>15003</v>
      </c>
      <c r="U846">
        <v>440</v>
      </c>
      <c r="V846">
        <v>3.5</v>
      </c>
    </row>
    <row r="847" spans="1:22" x14ac:dyDescent="0.35">
      <c r="A847" t="s">
        <v>15002</v>
      </c>
      <c r="B847" t="s">
        <v>111</v>
      </c>
      <c r="C847" t="s">
        <v>82</v>
      </c>
      <c r="D847" t="b">
        <v>1</v>
      </c>
      <c r="E847" t="b">
        <v>1</v>
      </c>
      <c r="F847" t="s">
        <v>106</v>
      </c>
      <c r="G847" t="b">
        <v>1</v>
      </c>
      <c r="H847" t="s">
        <v>71</v>
      </c>
      <c r="I847" t="b">
        <v>1</v>
      </c>
      <c r="J847" t="s">
        <v>70</v>
      </c>
      <c r="K847" t="b">
        <v>1</v>
      </c>
      <c r="L847">
        <v>2</v>
      </c>
      <c r="M847" t="b">
        <v>0</v>
      </c>
      <c r="N847" t="b">
        <v>1</v>
      </c>
      <c r="O847" t="b">
        <v>1</v>
      </c>
      <c r="P847" t="s">
        <v>88</v>
      </c>
      <c r="Q847" t="s">
        <v>15001</v>
      </c>
      <c r="R847" t="s">
        <v>2256</v>
      </c>
      <c r="S847" t="s">
        <v>77</v>
      </c>
      <c r="T847" t="s">
        <v>15000</v>
      </c>
      <c r="U847">
        <v>440</v>
      </c>
      <c r="V847">
        <v>4</v>
      </c>
    </row>
    <row r="848" spans="1:22" x14ac:dyDescent="0.35">
      <c r="A848" t="s">
        <v>14999</v>
      </c>
      <c r="B848" t="s">
        <v>111</v>
      </c>
      <c r="C848" t="s">
        <v>82</v>
      </c>
      <c r="D848" t="b">
        <v>1</v>
      </c>
      <c r="E848" t="b">
        <v>1</v>
      </c>
      <c r="F848" t="s">
        <v>106</v>
      </c>
      <c r="G848" t="b">
        <v>1</v>
      </c>
      <c r="H848" t="s">
        <v>71</v>
      </c>
      <c r="I848" t="b">
        <v>0</v>
      </c>
      <c r="J848" t="s">
        <v>70</v>
      </c>
      <c r="K848" t="b">
        <v>1</v>
      </c>
      <c r="L848">
        <v>2</v>
      </c>
      <c r="M848" t="b">
        <v>1</v>
      </c>
      <c r="N848" t="b">
        <v>1</v>
      </c>
      <c r="O848" t="b">
        <v>1</v>
      </c>
      <c r="P848" t="s">
        <v>69</v>
      </c>
      <c r="Q848" t="s">
        <v>14998</v>
      </c>
      <c r="R848" t="s">
        <v>281</v>
      </c>
      <c r="S848" t="s">
        <v>189</v>
      </c>
      <c r="T848" t="s">
        <v>14997</v>
      </c>
      <c r="U848">
        <v>439</v>
      </c>
      <c r="V848">
        <v>4</v>
      </c>
    </row>
    <row r="849" spans="1:22" x14ac:dyDescent="0.35">
      <c r="A849" t="s">
        <v>14996</v>
      </c>
      <c r="B849" t="s">
        <v>111</v>
      </c>
      <c r="C849" t="s">
        <v>123</v>
      </c>
      <c r="D849" t="b">
        <v>1</v>
      </c>
      <c r="E849" t="b">
        <v>1</v>
      </c>
      <c r="F849" t="s">
        <v>72</v>
      </c>
      <c r="G849" t="b">
        <v>0</v>
      </c>
      <c r="H849" t="s">
        <v>71</v>
      </c>
      <c r="I849" t="b">
        <v>0</v>
      </c>
      <c r="J849" t="s">
        <v>70</v>
      </c>
      <c r="K849" t="b">
        <v>1</v>
      </c>
      <c r="L849">
        <v>2</v>
      </c>
      <c r="M849" t="b">
        <v>1</v>
      </c>
      <c r="N849" t="b">
        <v>1</v>
      </c>
      <c r="O849" t="b">
        <v>0</v>
      </c>
      <c r="P849" t="s">
        <v>69</v>
      </c>
      <c r="Q849" t="s">
        <v>14995</v>
      </c>
      <c r="R849" t="s">
        <v>1415</v>
      </c>
      <c r="S849" t="s">
        <v>150</v>
      </c>
      <c r="T849" t="s">
        <v>14994</v>
      </c>
      <c r="U849">
        <v>439</v>
      </c>
      <c r="V849">
        <v>3.5</v>
      </c>
    </row>
    <row r="850" spans="1:22" x14ac:dyDescent="0.35">
      <c r="A850" t="s">
        <v>3482</v>
      </c>
      <c r="B850" t="s">
        <v>111</v>
      </c>
      <c r="C850" t="s">
        <v>82</v>
      </c>
      <c r="D850" t="b">
        <v>1</v>
      </c>
      <c r="E850" t="b">
        <v>1</v>
      </c>
      <c r="F850" t="s">
        <v>766</v>
      </c>
      <c r="G850" t="b">
        <v>0</v>
      </c>
      <c r="H850" t="s">
        <v>71</v>
      </c>
      <c r="I850" t="b">
        <v>0</v>
      </c>
      <c r="J850" t="s">
        <v>70</v>
      </c>
      <c r="K850" t="b">
        <v>1</v>
      </c>
      <c r="L850">
        <v>2</v>
      </c>
      <c r="M850" t="b">
        <v>0</v>
      </c>
      <c r="N850" t="b">
        <v>1</v>
      </c>
      <c r="O850" t="b">
        <v>0</v>
      </c>
      <c r="P850" t="s">
        <v>69</v>
      </c>
      <c r="Q850" t="s">
        <v>14993</v>
      </c>
      <c r="R850" t="s">
        <v>6168</v>
      </c>
      <c r="S850" t="s">
        <v>6</v>
      </c>
      <c r="T850" t="s">
        <v>14992</v>
      </c>
      <c r="U850">
        <v>439</v>
      </c>
      <c r="V850">
        <v>2.5</v>
      </c>
    </row>
    <row r="851" spans="1:22" x14ac:dyDescent="0.35">
      <c r="A851" t="s">
        <v>14991</v>
      </c>
      <c r="B851" t="s">
        <v>90</v>
      </c>
      <c r="C851" t="s">
        <v>82</v>
      </c>
      <c r="D851" t="b">
        <v>1</v>
      </c>
      <c r="E851" t="b">
        <v>1</v>
      </c>
      <c r="F851" t="s">
        <v>128</v>
      </c>
      <c r="G851" t="b">
        <v>1</v>
      </c>
      <c r="H851" t="s">
        <v>71</v>
      </c>
      <c r="I851" t="b">
        <v>1</v>
      </c>
      <c r="J851" t="s">
        <v>70</v>
      </c>
      <c r="K851" t="b">
        <v>1</v>
      </c>
      <c r="L851">
        <v>2</v>
      </c>
      <c r="M851" t="b">
        <v>1</v>
      </c>
      <c r="N851" t="b">
        <v>1</v>
      </c>
      <c r="O851" t="b">
        <v>1</v>
      </c>
      <c r="P851" t="s">
        <v>69</v>
      </c>
      <c r="Q851" t="s">
        <v>14990</v>
      </c>
      <c r="R851" t="s">
        <v>14989</v>
      </c>
      <c r="S851" t="s">
        <v>6</v>
      </c>
      <c r="T851" t="s">
        <v>14988</v>
      </c>
      <c r="U851">
        <v>439</v>
      </c>
      <c r="V851">
        <v>4</v>
      </c>
    </row>
    <row r="852" spans="1:22" x14ac:dyDescent="0.35">
      <c r="A852" t="s">
        <v>14987</v>
      </c>
      <c r="B852" t="s">
        <v>90</v>
      </c>
      <c r="C852" t="s">
        <v>82</v>
      </c>
      <c r="D852" t="b">
        <v>1</v>
      </c>
      <c r="E852" t="b">
        <v>1</v>
      </c>
      <c r="F852" t="s">
        <v>359</v>
      </c>
      <c r="G852" t="b">
        <v>0</v>
      </c>
      <c r="H852" t="s">
        <v>71</v>
      </c>
      <c r="I852" t="b">
        <v>1</v>
      </c>
      <c r="J852" t="s">
        <v>70</v>
      </c>
      <c r="K852" t="b">
        <v>0</v>
      </c>
      <c r="L852">
        <v>2</v>
      </c>
      <c r="M852" t="b">
        <v>0</v>
      </c>
      <c r="N852" t="b">
        <v>0</v>
      </c>
      <c r="O852" t="b">
        <v>1</v>
      </c>
      <c r="P852" t="s">
        <v>88</v>
      </c>
      <c r="Q852" t="s">
        <v>14986</v>
      </c>
      <c r="R852" t="s">
        <v>14985</v>
      </c>
      <c r="S852" t="s">
        <v>239</v>
      </c>
      <c r="T852" t="s">
        <v>14984</v>
      </c>
      <c r="U852">
        <v>438</v>
      </c>
      <c r="V852">
        <v>4</v>
      </c>
    </row>
    <row r="853" spans="1:22" x14ac:dyDescent="0.35">
      <c r="A853" t="s">
        <v>14983</v>
      </c>
      <c r="B853" t="s">
        <v>74</v>
      </c>
      <c r="C853" t="s">
        <v>222</v>
      </c>
      <c r="D853" t="b">
        <v>1</v>
      </c>
      <c r="E853" t="b">
        <v>0</v>
      </c>
      <c r="F853" t="s">
        <v>72</v>
      </c>
      <c r="G853" t="b">
        <v>0</v>
      </c>
      <c r="H853" t="s">
        <v>71</v>
      </c>
      <c r="I853" t="b">
        <v>0</v>
      </c>
      <c r="J853" t="s">
        <v>70</v>
      </c>
      <c r="K853" t="b">
        <v>1</v>
      </c>
      <c r="L853">
        <v>3</v>
      </c>
      <c r="M853" t="b">
        <v>1</v>
      </c>
      <c r="N853" t="b">
        <v>1</v>
      </c>
      <c r="O853" t="b">
        <v>0</v>
      </c>
      <c r="P853" t="s">
        <v>88</v>
      </c>
      <c r="Q853" t="s">
        <v>14982</v>
      </c>
      <c r="R853" t="s">
        <v>14981</v>
      </c>
      <c r="S853" t="s">
        <v>285</v>
      </c>
      <c r="T853" t="s">
        <v>14980</v>
      </c>
      <c r="U853">
        <v>437</v>
      </c>
      <c r="V853">
        <v>4</v>
      </c>
    </row>
    <row r="854" spans="1:22" x14ac:dyDescent="0.35">
      <c r="A854" t="s">
        <v>14979</v>
      </c>
      <c r="B854" t="s">
        <v>74</v>
      </c>
      <c r="C854" t="s">
        <v>426</v>
      </c>
      <c r="D854" t="b">
        <v>1</v>
      </c>
      <c r="E854" t="b">
        <v>1</v>
      </c>
      <c r="F854" t="s">
        <v>106</v>
      </c>
      <c r="G854" t="b">
        <v>1</v>
      </c>
      <c r="H854" t="s">
        <v>80</v>
      </c>
      <c r="I854" t="b">
        <v>1</v>
      </c>
      <c r="J854" t="s">
        <v>70</v>
      </c>
      <c r="K854" t="b">
        <v>1</v>
      </c>
      <c r="L854">
        <v>2</v>
      </c>
      <c r="M854" t="b">
        <v>0</v>
      </c>
      <c r="N854" t="b">
        <v>1</v>
      </c>
      <c r="O854" t="b">
        <v>1</v>
      </c>
      <c r="P854" t="s">
        <v>69</v>
      </c>
      <c r="Q854" t="s">
        <v>14978</v>
      </c>
      <c r="R854" t="s">
        <v>14977</v>
      </c>
      <c r="S854" t="s">
        <v>166</v>
      </c>
      <c r="T854" t="s">
        <v>14976</v>
      </c>
      <c r="U854">
        <v>437</v>
      </c>
      <c r="V854">
        <v>4</v>
      </c>
    </row>
    <row r="855" spans="1:22" x14ac:dyDescent="0.35">
      <c r="A855" t="s">
        <v>14975</v>
      </c>
      <c r="B855" t="s">
        <v>90</v>
      </c>
      <c r="C855" t="s">
        <v>82</v>
      </c>
      <c r="D855" t="b">
        <v>1</v>
      </c>
      <c r="E855" t="b">
        <v>1</v>
      </c>
      <c r="F855" t="s">
        <v>474</v>
      </c>
      <c r="G855" t="b">
        <v>1</v>
      </c>
      <c r="H855" t="s">
        <v>71</v>
      </c>
      <c r="I855" t="b">
        <v>0</v>
      </c>
      <c r="J855" t="s">
        <v>70</v>
      </c>
      <c r="K855" t="b">
        <v>1</v>
      </c>
      <c r="L855">
        <v>2</v>
      </c>
      <c r="M855" t="b">
        <v>0</v>
      </c>
      <c r="N855" t="b">
        <v>1</v>
      </c>
      <c r="O855" t="b">
        <v>1</v>
      </c>
      <c r="P855" t="s">
        <v>69</v>
      </c>
      <c r="Q855" t="s">
        <v>14974</v>
      </c>
      <c r="R855" t="s">
        <v>14973</v>
      </c>
      <c r="S855" t="s">
        <v>6</v>
      </c>
      <c r="T855" t="s">
        <v>4931</v>
      </c>
      <c r="U855">
        <v>437</v>
      </c>
      <c r="V855">
        <v>4</v>
      </c>
    </row>
    <row r="856" spans="1:22" x14ac:dyDescent="0.35">
      <c r="A856" t="s">
        <v>14972</v>
      </c>
      <c r="B856" t="s">
        <v>111</v>
      </c>
      <c r="C856" t="s">
        <v>82</v>
      </c>
      <c r="D856" t="b">
        <v>1</v>
      </c>
      <c r="E856" t="b">
        <v>1</v>
      </c>
      <c r="F856" t="s">
        <v>106</v>
      </c>
      <c r="G856" t="b">
        <v>1</v>
      </c>
      <c r="H856" t="s">
        <v>71</v>
      </c>
      <c r="I856" t="b">
        <v>1</v>
      </c>
      <c r="J856" t="s">
        <v>70</v>
      </c>
      <c r="K856" t="b">
        <v>1</v>
      </c>
      <c r="L856">
        <v>2</v>
      </c>
      <c r="M856" t="b">
        <v>0</v>
      </c>
      <c r="N856" t="b">
        <v>0</v>
      </c>
      <c r="O856" t="b">
        <v>1</v>
      </c>
      <c r="P856" t="s">
        <v>88</v>
      </c>
      <c r="Q856" t="s">
        <v>14971</v>
      </c>
      <c r="R856" t="s">
        <v>14970</v>
      </c>
      <c r="S856" t="s">
        <v>1679</v>
      </c>
      <c r="T856" t="s">
        <v>14969</v>
      </c>
      <c r="U856">
        <v>437</v>
      </c>
      <c r="V856">
        <v>4.5</v>
      </c>
    </row>
    <row r="857" spans="1:22" x14ac:dyDescent="0.35">
      <c r="A857" t="s">
        <v>14968</v>
      </c>
      <c r="B857" t="s">
        <v>111</v>
      </c>
      <c r="C857" t="s">
        <v>82</v>
      </c>
      <c r="D857" t="b">
        <v>1</v>
      </c>
      <c r="E857" t="b">
        <v>1</v>
      </c>
      <c r="F857" t="s">
        <v>106</v>
      </c>
      <c r="G857" t="b">
        <v>1</v>
      </c>
      <c r="H857" t="s">
        <v>71</v>
      </c>
      <c r="I857" t="b">
        <v>0</v>
      </c>
      <c r="J857" t="s">
        <v>70</v>
      </c>
      <c r="K857" t="b">
        <v>1</v>
      </c>
      <c r="L857">
        <v>2</v>
      </c>
      <c r="M857" t="b">
        <v>0</v>
      </c>
      <c r="N857" t="b">
        <v>1</v>
      </c>
      <c r="O857" t="b">
        <v>1</v>
      </c>
      <c r="P857" t="s">
        <v>88</v>
      </c>
      <c r="Q857" t="s">
        <v>14967</v>
      </c>
      <c r="R857" t="s">
        <v>1415</v>
      </c>
      <c r="S857" t="s">
        <v>6</v>
      </c>
      <c r="T857" t="s">
        <v>14966</v>
      </c>
      <c r="U857">
        <v>436</v>
      </c>
      <c r="V857">
        <v>4</v>
      </c>
    </row>
    <row r="858" spans="1:22" x14ac:dyDescent="0.35">
      <c r="A858" t="s">
        <v>14965</v>
      </c>
      <c r="B858" t="s">
        <v>74</v>
      </c>
      <c r="C858" t="s">
        <v>123</v>
      </c>
      <c r="D858" t="b">
        <v>1</v>
      </c>
      <c r="E858" t="b">
        <v>1</v>
      </c>
      <c r="F858" t="s">
        <v>720</v>
      </c>
      <c r="G858" t="b">
        <v>1</v>
      </c>
      <c r="H858" t="s">
        <v>71</v>
      </c>
      <c r="I858" t="b">
        <v>1</v>
      </c>
      <c r="J858" t="s">
        <v>70</v>
      </c>
      <c r="K858" t="b">
        <v>1</v>
      </c>
      <c r="L858">
        <v>2</v>
      </c>
      <c r="M858" t="b">
        <v>1</v>
      </c>
      <c r="N858" t="b">
        <v>1</v>
      </c>
      <c r="O858" t="b">
        <v>1</v>
      </c>
      <c r="P858" t="s">
        <v>69</v>
      </c>
      <c r="Q858" t="s">
        <v>14964</v>
      </c>
      <c r="R858" t="s">
        <v>14963</v>
      </c>
      <c r="S858" t="s">
        <v>14962</v>
      </c>
      <c r="T858" t="s">
        <v>14961</v>
      </c>
      <c r="U858">
        <v>436</v>
      </c>
      <c r="V858">
        <v>4</v>
      </c>
    </row>
    <row r="859" spans="1:22" x14ac:dyDescent="0.35">
      <c r="A859" t="s">
        <v>14960</v>
      </c>
      <c r="B859" t="s">
        <v>74</v>
      </c>
      <c r="C859" t="s">
        <v>73</v>
      </c>
      <c r="D859" t="b">
        <v>1</v>
      </c>
      <c r="E859" t="b">
        <v>0</v>
      </c>
      <c r="F859" t="s">
        <v>106</v>
      </c>
      <c r="G859" t="b">
        <v>1</v>
      </c>
      <c r="H859" t="s">
        <v>71</v>
      </c>
      <c r="I859" t="b">
        <v>0</v>
      </c>
      <c r="J859" t="s">
        <v>70</v>
      </c>
      <c r="K859" t="b">
        <v>1</v>
      </c>
      <c r="L859">
        <v>2</v>
      </c>
      <c r="M859" t="b">
        <v>1</v>
      </c>
      <c r="N859" t="b">
        <v>1</v>
      </c>
      <c r="O859" t="b">
        <v>1</v>
      </c>
      <c r="P859" t="s">
        <v>69</v>
      </c>
      <c r="Q859" t="s">
        <v>14959</v>
      </c>
      <c r="R859" t="s">
        <v>14958</v>
      </c>
      <c r="S859" t="s">
        <v>66</v>
      </c>
      <c r="T859" t="s">
        <v>14957</v>
      </c>
      <c r="U859">
        <v>436</v>
      </c>
      <c r="V859">
        <v>3.5</v>
      </c>
    </row>
    <row r="860" spans="1:22" x14ac:dyDescent="0.35">
      <c r="A860" t="s">
        <v>14956</v>
      </c>
      <c r="B860" t="s">
        <v>74</v>
      </c>
      <c r="C860" t="s">
        <v>212</v>
      </c>
      <c r="D860" t="b">
        <v>0</v>
      </c>
      <c r="E860" t="b">
        <v>0</v>
      </c>
      <c r="F860" t="s">
        <v>72</v>
      </c>
      <c r="G860" t="b">
        <v>0</v>
      </c>
      <c r="H860" t="s">
        <v>71</v>
      </c>
      <c r="I860" t="b">
        <v>1</v>
      </c>
      <c r="J860" t="s">
        <v>70</v>
      </c>
      <c r="K860" t="b">
        <v>1</v>
      </c>
      <c r="L860">
        <v>3</v>
      </c>
      <c r="M860" t="b">
        <v>0</v>
      </c>
      <c r="N860" t="b">
        <v>1</v>
      </c>
      <c r="O860" t="b">
        <v>0</v>
      </c>
      <c r="P860" t="s">
        <v>88</v>
      </c>
      <c r="Q860" t="s">
        <v>14955</v>
      </c>
      <c r="R860" t="s">
        <v>14954</v>
      </c>
      <c r="S860" t="s">
        <v>120</v>
      </c>
      <c r="T860" t="s">
        <v>14953</v>
      </c>
      <c r="U860">
        <v>435</v>
      </c>
      <c r="V860">
        <v>4</v>
      </c>
    </row>
    <row r="861" spans="1:22" x14ac:dyDescent="0.35">
      <c r="A861" t="s">
        <v>14952</v>
      </c>
      <c r="B861" t="s">
        <v>111</v>
      </c>
      <c r="C861" t="s">
        <v>82</v>
      </c>
      <c r="D861" t="b">
        <v>1</v>
      </c>
      <c r="E861" t="b">
        <v>1</v>
      </c>
      <c r="F861" t="s">
        <v>106</v>
      </c>
      <c r="G861" t="b">
        <v>1</v>
      </c>
      <c r="H861" t="s">
        <v>71</v>
      </c>
      <c r="I861" t="b">
        <v>0</v>
      </c>
      <c r="J861" t="s">
        <v>70</v>
      </c>
      <c r="K861" t="b">
        <v>1</v>
      </c>
      <c r="L861">
        <v>2</v>
      </c>
      <c r="M861" t="b">
        <v>0</v>
      </c>
      <c r="N861" t="b">
        <v>1</v>
      </c>
      <c r="O861" t="b">
        <v>1</v>
      </c>
      <c r="P861" t="s">
        <v>88</v>
      </c>
      <c r="Q861" t="s">
        <v>14951</v>
      </c>
      <c r="R861" t="s">
        <v>14950</v>
      </c>
      <c r="S861" t="s">
        <v>6</v>
      </c>
      <c r="T861" t="s">
        <v>14949</v>
      </c>
      <c r="U861">
        <v>435</v>
      </c>
      <c r="V861">
        <v>3.5</v>
      </c>
    </row>
    <row r="862" spans="1:22" x14ac:dyDescent="0.35">
      <c r="A862" t="s">
        <v>14948</v>
      </c>
      <c r="B862" t="s">
        <v>111</v>
      </c>
      <c r="C862" t="s">
        <v>82</v>
      </c>
      <c r="D862" t="b">
        <v>1</v>
      </c>
      <c r="E862" t="b">
        <v>1</v>
      </c>
      <c r="F862" t="s">
        <v>106</v>
      </c>
      <c r="G862" t="b">
        <v>0</v>
      </c>
      <c r="H862" t="s">
        <v>71</v>
      </c>
      <c r="I862" t="b">
        <v>0</v>
      </c>
      <c r="J862" t="s">
        <v>70</v>
      </c>
      <c r="K862" t="b">
        <v>1</v>
      </c>
      <c r="L862">
        <v>1</v>
      </c>
      <c r="M862" t="b">
        <v>0</v>
      </c>
      <c r="N862" t="b">
        <v>1</v>
      </c>
      <c r="O862" t="b">
        <v>1</v>
      </c>
      <c r="P862" t="s">
        <v>88</v>
      </c>
      <c r="Q862" t="s">
        <v>14947</v>
      </c>
      <c r="R862" t="s">
        <v>1255</v>
      </c>
      <c r="S862" t="s">
        <v>6</v>
      </c>
      <c r="T862" t="s">
        <v>14412</v>
      </c>
      <c r="U862">
        <v>435</v>
      </c>
      <c r="V862">
        <v>3.5</v>
      </c>
    </row>
    <row r="863" spans="1:22" x14ac:dyDescent="0.35">
      <c r="A863" t="s">
        <v>14946</v>
      </c>
      <c r="B863" t="s">
        <v>111</v>
      </c>
      <c r="C863" t="s">
        <v>82</v>
      </c>
      <c r="D863" t="b">
        <v>1</v>
      </c>
      <c r="E863" t="b">
        <v>1</v>
      </c>
      <c r="F863" t="s">
        <v>101</v>
      </c>
      <c r="G863" t="b">
        <v>1</v>
      </c>
      <c r="H863" t="s">
        <v>71</v>
      </c>
      <c r="I863" t="b">
        <v>0</v>
      </c>
      <c r="J863" t="s">
        <v>70</v>
      </c>
      <c r="K863" t="b">
        <v>1</v>
      </c>
      <c r="L863">
        <v>2</v>
      </c>
      <c r="M863" t="b">
        <v>1</v>
      </c>
      <c r="N863" t="b">
        <v>1</v>
      </c>
      <c r="O863" t="b">
        <v>1</v>
      </c>
      <c r="P863" t="s">
        <v>88</v>
      </c>
      <c r="Q863" t="s">
        <v>14945</v>
      </c>
      <c r="R863" t="s">
        <v>624</v>
      </c>
      <c r="S863" t="s">
        <v>6</v>
      </c>
      <c r="T863" t="s">
        <v>14944</v>
      </c>
      <c r="U863">
        <v>435</v>
      </c>
      <c r="V863">
        <v>4</v>
      </c>
    </row>
    <row r="864" spans="1:22" x14ac:dyDescent="0.35">
      <c r="A864" t="s">
        <v>14943</v>
      </c>
      <c r="B864" t="s">
        <v>74</v>
      </c>
      <c r="C864" t="s">
        <v>73</v>
      </c>
      <c r="D864" t="b">
        <v>1</v>
      </c>
      <c r="E864" t="b">
        <v>0</v>
      </c>
      <c r="F864" t="s">
        <v>4297</v>
      </c>
      <c r="G864" t="b">
        <v>0</v>
      </c>
      <c r="H864" t="s">
        <v>80</v>
      </c>
      <c r="I864" t="b">
        <v>0</v>
      </c>
      <c r="J864" t="s">
        <v>235</v>
      </c>
      <c r="K864" t="b">
        <v>1</v>
      </c>
      <c r="L864">
        <v>3</v>
      </c>
      <c r="M864" t="b">
        <v>1</v>
      </c>
      <c r="N864" t="b">
        <v>1</v>
      </c>
      <c r="O864" t="b">
        <v>1</v>
      </c>
      <c r="P864" t="s">
        <v>69</v>
      </c>
      <c r="Q864" t="s">
        <v>14942</v>
      </c>
      <c r="R864" t="s">
        <v>14941</v>
      </c>
      <c r="S864" t="s">
        <v>6</v>
      </c>
      <c r="T864" t="s">
        <v>14940</v>
      </c>
      <c r="U864">
        <v>435</v>
      </c>
      <c r="V864">
        <v>4</v>
      </c>
    </row>
    <row r="865" spans="1:22" x14ac:dyDescent="0.35">
      <c r="A865" t="s">
        <v>12839</v>
      </c>
      <c r="B865" t="s">
        <v>74</v>
      </c>
      <c r="C865" t="s">
        <v>73</v>
      </c>
      <c r="D865" t="b">
        <v>1</v>
      </c>
      <c r="E865" t="b">
        <v>1</v>
      </c>
      <c r="F865" t="s">
        <v>106</v>
      </c>
      <c r="G865" t="b">
        <v>1</v>
      </c>
      <c r="H865" t="s">
        <v>71</v>
      </c>
      <c r="I865" t="b">
        <v>1</v>
      </c>
      <c r="J865" t="s">
        <v>70</v>
      </c>
      <c r="K865" t="b">
        <v>1</v>
      </c>
      <c r="L865">
        <v>2</v>
      </c>
      <c r="M865" t="b">
        <v>1</v>
      </c>
      <c r="N865" t="b">
        <v>1</v>
      </c>
      <c r="O865" t="b">
        <v>1</v>
      </c>
      <c r="P865" t="s">
        <v>69</v>
      </c>
      <c r="Q865" t="s">
        <v>14939</v>
      </c>
      <c r="R865" t="s">
        <v>14938</v>
      </c>
      <c r="S865" t="s">
        <v>85</v>
      </c>
      <c r="T865" t="s">
        <v>3816</v>
      </c>
      <c r="U865">
        <v>434</v>
      </c>
      <c r="V865">
        <v>3</v>
      </c>
    </row>
    <row r="866" spans="1:22" x14ac:dyDescent="0.35">
      <c r="A866" t="s">
        <v>260</v>
      </c>
      <c r="B866" t="s">
        <v>111</v>
      </c>
      <c r="C866" t="s">
        <v>82</v>
      </c>
      <c r="D866" t="b">
        <v>1</v>
      </c>
      <c r="E866" t="b">
        <v>1</v>
      </c>
      <c r="F866" t="s">
        <v>106</v>
      </c>
      <c r="G866" t="b">
        <v>0</v>
      </c>
      <c r="H866" t="s">
        <v>71</v>
      </c>
      <c r="I866" t="b">
        <v>0</v>
      </c>
      <c r="J866" t="s">
        <v>70</v>
      </c>
      <c r="K866" t="b">
        <v>1</v>
      </c>
      <c r="L866">
        <v>2</v>
      </c>
      <c r="M866" t="b">
        <v>0</v>
      </c>
      <c r="N866" t="b">
        <v>1</v>
      </c>
      <c r="O866" t="b">
        <v>0</v>
      </c>
      <c r="P866" t="s">
        <v>88</v>
      </c>
      <c r="Q866" t="s">
        <v>14937</v>
      </c>
      <c r="R866" t="s">
        <v>14936</v>
      </c>
      <c r="S866" t="s">
        <v>6</v>
      </c>
      <c r="T866" t="s">
        <v>14935</v>
      </c>
      <c r="U866">
        <v>434</v>
      </c>
      <c r="V866">
        <v>3</v>
      </c>
    </row>
    <row r="867" spans="1:22" x14ac:dyDescent="0.35">
      <c r="A867" t="s">
        <v>14934</v>
      </c>
      <c r="B867" t="s">
        <v>74</v>
      </c>
      <c r="C867" t="s">
        <v>82</v>
      </c>
      <c r="D867" t="b">
        <v>1</v>
      </c>
      <c r="E867" t="b">
        <v>1</v>
      </c>
      <c r="F867" t="s">
        <v>106</v>
      </c>
      <c r="G867" t="b">
        <v>1</v>
      </c>
      <c r="H867" t="s">
        <v>71</v>
      </c>
      <c r="I867" t="b">
        <v>1</v>
      </c>
      <c r="J867" t="s">
        <v>70</v>
      </c>
      <c r="K867" t="b">
        <v>1</v>
      </c>
      <c r="L867">
        <v>2</v>
      </c>
      <c r="M867" t="b">
        <v>1</v>
      </c>
      <c r="N867" t="b">
        <v>1</v>
      </c>
      <c r="O867" t="b">
        <v>1</v>
      </c>
      <c r="P867" t="s">
        <v>69</v>
      </c>
      <c r="Q867" t="s">
        <v>14933</v>
      </c>
      <c r="R867" t="s">
        <v>14932</v>
      </c>
      <c r="S867" t="s">
        <v>85</v>
      </c>
      <c r="T867" t="s">
        <v>7603</v>
      </c>
      <c r="U867">
        <v>433</v>
      </c>
      <c r="V867">
        <v>3.5</v>
      </c>
    </row>
    <row r="868" spans="1:22" x14ac:dyDescent="0.35">
      <c r="A868" t="s">
        <v>14931</v>
      </c>
      <c r="B868" t="s">
        <v>111</v>
      </c>
      <c r="C868" t="s">
        <v>82</v>
      </c>
      <c r="D868" t="b">
        <v>1</v>
      </c>
      <c r="E868" t="b">
        <v>1</v>
      </c>
      <c r="F868" t="s">
        <v>474</v>
      </c>
      <c r="G868" t="b">
        <v>1</v>
      </c>
      <c r="H868" t="s">
        <v>71</v>
      </c>
      <c r="I868" t="b">
        <v>1</v>
      </c>
      <c r="J868" t="s">
        <v>70</v>
      </c>
      <c r="K868" t="b">
        <v>1</v>
      </c>
      <c r="L868">
        <v>2</v>
      </c>
      <c r="M868" t="b">
        <v>0</v>
      </c>
      <c r="N868" t="b">
        <v>1</v>
      </c>
      <c r="O868" t="b">
        <v>1</v>
      </c>
      <c r="P868" t="s">
        <v>69</v>
      </c>
      <c r="Q868" t="s">
        <v>14930</v>
      </c>
      <c r="R868" t="s">
        <v>14929</v>
      </c>
      <c r="S868" t="s">
        <v>85</v>
      </c>
      <c r="T868" t="s">
        <v>14928</v>
      </c>
      <c r="U868">
        <v>433</v>
      </c>
      <c r="V868">
        <v>3.5</v>
      </c>
    </row>
    <row r="869" spans="1:22" x14ac:dyDescent="0.35">
      <c r="A869" t="s">
        <v>14927</v>
      </c>
      <c r="B869" t="s">
        <v>74</v>
      </c>
      <c r="C869" t="s">
        <v>82</v>
      </c>
      <c r="D869" t="b">
        <v>1</v>
      </c>
      <c r="E869" t="b">
        <v>1</v>
      </c>
      <c r="F869" t="s">
        <v>72</v>
      </c>
      <c r="G869" t="b">
        <v>1</v>
      </c>
      <c r="H869" t="s">
        <v>71</v>
      </c>
      <c r="I869" t="b">
        <v>0</v>
      </c>
      <c r="J869" t="s">
        <v>70</v>
      </c>
      <c r="K869" t="b">
        <v>1</v>
      </c>
      <c r="L869">
        <v>2</v>
      </c>
      <c r="M869" t="b">
        <v>1</v>
      </c>
      <c r="N869" t="b">
        <v>1</v>
      </c>
      <c r="O869" t="b">
        <v>1</v>
      </c>
      <c r="P869" t="s">
        <v>88</v>
      </c>
      <c r="Q869" t="s">
        <v>14926</v>
      </c>
      <c r="R869" t="s">
        <v>14925</v>
      </c>
      <c r="S869" t="s">
        <v>6</v>
      </c>
      <c r="T869" t="s">
        <v>14924</v>
      </c>
      <c r="U869">
        <v>433</v>
      </c>
      <c r="V869">
        <v>4</v>
      </c>
    </row>
    <row r="870" spans="1:22" x14ac:dyDescent="0.35">
      <c r="A870" t="s">
        <v>9219</v>
      </c>
      <c r="B870" t="s">
        <v>74</v>
      </c>
      <c r="C870" t="s">
        <v>82</v>
      </c>
      <c r="D870" t="b">
        <v>1</v>
      </c>
      <c r="E870" t="b">
        <v>1</v>
      </c>
      <c r="F870" t="s">
        <v>106</v>
      </c>
      <c r="G870" t="b">
        <v>1</v>
      </c>
      <c r="H870" t="s">
        <v>71</v>
      </c>
      <c r="I870" t="b">
        <v>0</v>
      </c>
      <c r="J870" t="s">
        <v>70</v>
      </c>
      <c r="K870" t="b">
        <v>1</v>
      </c>
      <c r="L870">
        <v>2</v>
      </c>
      <c r="M870" t="b">
        <v>1</v>
      </c>
      <c r="N870" t="b">
        <v>1</v>
      </c>
      <c r="O870" t="b">
        <v>1</v>
      </c>
      <c r="P870" t="s">
        <v>88</v>
      </c>
      <c r="Q870" t="s">
        <v>14923</v>
      </c>
      <c r="R870" t="s">
        <v>14922</v>
      </c>
      <c r="S870" t="s">
        <v>6</v>
      </c>
      <c r="T870" t="s">
        <v>14921</v>
      </c>
      <c r="U870">
        <v>433</v>
      </c>
      <c r="V870">
        <v>3.5</v>
      </c>
    </row>
    <row r="871" spans="1:22" x14ac:dyDescent="0.35">
      <c r="A871" t="s">
        <v>2537</v>
      </c>
      <c r="B871" t="s">
        <v>111</v>
      </c>
      <c r="C871" t="s">
        <v>426</v>
      </c>
      <c r="D871" t="b">
        <v>1</v>
      </c>
      <c r="E871" t="b">
        <v>1</v>
      </c>
      <c r="F871" t="s">
        <v>72</v>
      </c>
      <c r="G871" t="b">
        <v>1</v>
      </c>
      <c r="H871" t="s">
        <v>71</v>
      </c>
      <c r="I871" t="b">
        <v>0</v>
      </c>
      <c r="J871" t="s">
        <v>70</v>
      </c>
      <c r="K871" t="b">
        <v>1</v>
      </c>
      <c r="L871">
        <v>2</v>
      </c>
      <c r="M871" t="b">
        <v>1</v>
      </c>
      <c r="N871" t="b">
        <v>1</v>
      </c>
      <c r="O871" t="b">
        <v>1</v>
      </c>
      <c r="P871" t="s">
        <v>69</v>
      </c>
      <c r="Q871" t="s">
        <v>14920</v>
      </c>
      <c r="R871" t="s">
        <v>14919</v>
      </c>
      <c r="S871" t="s">
        <v>6</v>
      </c>
      <c r="T871" t="s">
        <v>14918</v>
      </c>
      <c r="U871">
        <v>433</v>
      </c>
      <c r="V871">
        <v>4.5</v>
      </c>
    </row>
    <row r="872" spans="1:22" x14ac:dyDescent="0.35">
      <c r="A872" t="s">
        <v>14917</v>
      </c>
      <c r="B872" t="s">
        <v>74</v>
      </c>
      <c r="C872" t="s">
        <v>82</v>
      </c>
      <c r="D872" t="b">
        <v>1</v>
      </c>
      <c r="E872" t="b">
        <v>1</v>
      </c>
      <c r="F872" t="s">
        <v>106</v>
      </c>
      <c r="G872" t="b">
        <v>1</v>
      </c>
      <c r="H872" t="s">
        <v>71</v>
      </c>
      <c r="I872" t="b">
        <v>1</v>
      </c>
      <c r="J872" t="s">
        <v>70</v>
      </c>
      <c r="K872" t="b">
        <v>1</v>
      </c>
      <c r="L872">
        <v>2</v>
      </c>
      <c r="M872" t="b">
        <v>1</v>
      </c>
      <c r="N872" t="b">
        <v>1</v>
      </c>
      <c r="O872" t="b">
        <v>1</v>
      </c>
      <c r="P872" t="s">
        <v>88</v>
      </c>
      <c r="Q872" t="s">
        <v>14916</v>
      </c>
      <c r="R872" t="s">
        <v>954</v>
      </c>
      <c r="S872" t="s">
        <v>6</v>
      </c>
      <c r="T872" t="s">
        <v>4388</v>
      </c>
      <c r="U872">
        <v>432</v>
      </c>
      <c r="V872">
        <v>4</v>
      </c>
    </row>
    <row r="873" spans="1:22" x14ac:dyDescent="0.35">
      <c r="A873" t="s">
        <v>14915</v>
      </c>
      <c r="B873" t="s">
        <v>90</v>
      </c>
      <c r="C873" t="s">
        <v>82</v>
      </c>
      <c r="D873" t="b">
        <v>1</v>
      </c>
      <c r="E873" t="b">
        <v>1</v>
      </c>
      <c r="F873" t="s">
        <v>117</v>
      </c>
      <c r="G873" t="b">
        <v>0</v>
      </c>
      <c r="H873" t="s">
        <v>71</v>
      </c>
      <c r="I873" t="b">
        <v>0</v>
      </c>
      <c r="J873" t="s">
        <v>70</v>
      </c>
      <c r="K873" t="b">
        <v>1</v>
      </c>
      <c r="L873">
        <v>2</v>
      </c>
      <c r="M873" t="b">
        <v>0</v>
      </c>
      <c r="N873" t="b">
        <v>1</v>
      </c>
      <c r="O873" t="b">
        <v>1</v>
      </c>
      <c r="P873" t="s">
        <v>88</v>
      </c>
      <c r="Q873" t="s">
        <v>14914</v>
      </c>
      <c r="R873" t="s">
        <v>115</v>
      </c>
      <c r="S873" t="s">
        <v>189</v>
      </c>
      <c r="T873" t="s">
        <v>7417</v>
      </c>
      <c r="U873">
        <v>432</v>
      </c>
      <c r="V873">
        <v>4</v>
      </c>
    </row>
    <row r="874" spans="1:22" x14ac:dyDescent="0.35">
      <c r="A874" t="s">
        <v>14913</v>
      </c>
      <c r="B874" t="s">
        <v>74</v>
      </c>
      <c r="C874" t="s">
        <v>212</v>
      </c>
      <c r="D874" t="b">
        <v>1</v>
      </c>
      <c r="E874" t="b">
        <v>0</v>
      </c>
      <c r="F874" t="s">
        <v>72</v>
      </c>
      <c r="G874" t="b">
        <v>0</v>
      </c>
      <c r="H874" t="s">
        <v>71</v>
      </c>
      <c r="I874" t="b">
        <v>1</v>
      </c>
      <c r="J874" t="s">
        <v>70</v>
      </c>
      <c r="K874" t="b">
        <v>1</v>
      </c>
      <c r="L874">
        <v>2</v>
      </c>
      <c r="M874" t="b">
        <v>1</v>
      </c>
      <c r="N874" t="b">
        <v>1</v>
      </c>
      <c r="O874" t="b">
        <v>1</v>
      </c>
      <c r="P874" t="s">
        <v>88</v>
      </c>
      <c r="Q874" t="s">
        <v>14912</v>
      </c>
      <c r="R874" t="s">
        <v>295</v>
      </c>
      <c r="S874" t="s">
        <v>120</v>
      </c>
      <c r="T874" t="s">
        <v>4399</v>
      </c>
      <c r="U874">
        <v>432</v>
      </c>
      <c r="V874">
        <v>3.5</v>
      </c>
    </row>
    <row r="875" spans="1:22" x14ac:dyDescent="0.35">
      <c r="A875" t="s">
        <v>14911</v>
      </c>
      <c r="B875" t="s">
        <v>90</v>
      </c>
      <c r="C875" t="s">
        <v>82</v>
      </c>
      <c r="D875" t="b">
        <v>0</v>
      </c>
      <c r="E875" t="b">
        <v>1</v>
      </c>
      <c r="F875" t="s">
        <v>89</v>
      </c>
      <c r="G875" t="b">
        <v>1</v>
      </c>
      <c r="H875" t="s">
        <v>71</v>
      </c>
      <c r="I875" t="b">
        <v>1</v>
      </c>
      <c r="J875" t="s">
        <v>70</v>
      </c>
      <c r="K875" t="b">
        <v>1</v>
      </c>
      <c r="L875">
        <v>1</v>
      </c>
      <c r="M875" t="b">
        <v>0</v>
      </c>
      <c r="N875" t="b">
        <v>0</v>
      </c>
      <c r="O875" t="b">
        <v>1</v>
      </c>
      <c r="P875" t="s">
        <v>69</v>
      </c>
      <c r="Q875" t="s">
        <v>14910</v>
      </c>
      <c r="R875" t="s">
        <v>14909</v>
      </c>
      <c r="S875" t="s">
        <v>290</v>
      </c>
      <c r="T875" t="s">
        <v>2217</v>
      </c>
      <c r="U875">
        <v>432</v>
      </c>
      <c r="V875">
        <v>4</v>
      </c>
    </row>
    <row r="876" spans="1:22" x14ac:dyDescent="0.35">
      <c r="A876" t="s">
        <v>14908</v>
      </c>
      <c r="B876" t="s">
        <v>74</v>
      </c>
      <c r="C876" t="s">
        <v>250</v>
      </c>
      <c r="D876" t="b">
        <v>1</v>
      </c>
      <c r="E876" t="b">
        <v>0</v>
      </c>
      <c r="F876" t="s">
        <v>72</v>
      </c>
      <c r="G876" t="b">
        <v>0</v>
      </c>
      <c r="H876" t="s">
        <v>80</v>
      </c>
      <c r="I876" t="b">
        <v>1</v>
      </c>
      <c r="J876" t="s">
        <v>70</v>
      </c>
      <c r="K876" t="b">
        <v>1</v>
      </c>
      <c r="L876">
        <v>2</v>
      </c>
      <c r="M876" t="b">
        <v>0</v>
      </c>
      <c r="N876" t="b">
        <v>1</v>
      </c>
      <c r="O876" t="b">
        <v>0</v>
      </c>
      <c r="P876" t="s">
        <v>88</v>
      </c>
      <c r="Q876" t="s">
        <v>14907</v>
      </c>
      <c r="R876" t="s">
        <v>98</v>
      </c>
      <c r="S876" t="s">
        <v>120</v>
      </c>
      <c r="T876" t="s">
        <v>8879</v>
      </c>
      <c r="U876">
        <v>431</v>
      </c>
      <c r="V876">
        <v>4</v>
      </c>
    </row>
    <row r="877" spans="1:22" x14ac:dyDescent="0.35">
      <c r="A877" t="s">
        <v>14906</v>
      </c>
      <c r="B877" t="s">
        <v>111</v>
      </c>
      <c r="C877" t="s">
        <v>82</v>
      </c>
      <c r="D877" t="b">
        <v>1</v>
      </c>
      <c r="E877" t="b">
        <v>1</v>
      </c>
      <c r="F877" t="s">
        <v>106</v>
      </c>
      <c r="G877" t="b">
        <v>1</v>
      </c>
      <c r="H877" t="s">
        <v>71</v>
      </c>
      <c r="I877" t="b">
        <v>1</v>
      </c>
      <c r="J877" t="s">
        <v>70</v>
      </c>
      <c r="K877" t="b">
        <v>1</v>
      </c>
      <c r="L877">
        <v>2</v>
      </c>
      <c r="M877" t="b">
        <v>1</v>
      </c>
      <c r="N877" t="b">
        <v>1</v>
      </c>
      <c r="O877" t="b">
        <v>1</v>
      </c>
      <c r="P877" t="s">
        <v>69</v>
      </c>
      <c r="Q877" t="s">
        <v>14905</v>
      </c>
      <c r="R877" t="s">
        <v>14904</v>
      </c>
      <c r="S877" t="s">
        <v>77</v>
      </c>
      <c r="T877" t="s">
        <v>14903</v>
      </c>
      <c r="U877">
        <v>431</v>
      </c>
      <c r="V877">
        <v>4</v>
      </c>
    </row>
    <row r="878" spans="1:22" x14ac:dyDescent="0.35">
      <c r="A878" t="s">
        <v>14902</v>
      </c>
      <c r="B878" t="s">
        <v>74</v>
      </c>
      <c r="C878" t="s">
        <v>82</v>
      </c>
      <c r="D878" t="b">
        <v>1</v>
      </c>
      <c r="E878" t="b">
        <v>1</v>
      </c>
      <c r="F878" t="s">
        <v>106</v>
      </c>
      <c r="G878" t="b">
        <v>1</v>
      </c>
      <c r="H878" t="s">
        <v>71</v>
      </c>
      <c r="I878" t="b">
        <v>1</v>
      </c>
      <c r="J878" t="s">
        <v>70</v>
      </c>
      <c r="K878" t="b">
        <v>1</v>
      </c>
      <c r="L878">
        <v>2</v>
      </c>
      <c r="M878" t="b">
        <v>1</v>
      </c>
      <c r="N878" t="b">
        <v>1</v>
      </c>
      <c r="O878" t="b">
        <v>1</v>
      </c>
      <c r="P878" t="s">
        <v>88</v>
      </c>
      <c r="Q878" t="s">
        <v>14901</v>
      </c>
      <c r="R878" t="s">
        <v>548</v>
      </c>
      <c r="S878" t="s">
        <v>6</v>
      </c>
      <c r="T878" t="s">
        <v>4388</v>
      </c>
      <c r="U878">
        <v>431</v>
      </c>
      <c r="V878">
        <v>4</v>
      </c>
    </row>
    <row r="879" spans="1:22" x14ac:dyDescent="0.35">
      <c r="A879" t="s">
        <v>14900</v>
      </c>
      <c r="B879" t="s">
        <v>74</v>
      </c>
      <c r="C879" t="s">
        <v>82</v>
      </c>
      <c r="D879" t="b">
        <v>1</v>
      </c>
      <c r="E879" t="b">
        <v>1</v>
      </c>
      <c r="F879" t="s">
        <v>106</v>
      </c>
      <c r="G879" t="b">
        <v>1</v>
      </c>
      <c r="H879" t="s">
        <v>71</v>
      </c>
      <c r="I879" t="b">
        <v>0</v>
      </c>
      <c r="J879" t="s">
        <v>70</v>
      </c>
      <c r="K879" t="b">
        <v>1</v>
      </c>
      <c r="L879">
        <v>2</v>
      </c>
      <c r="M879" t="b">
        <v>1</v>
      </c>
      <c r="N879" t="b">
        <v>1</v>
      </c>
      <c r="O879" t="b">
        <v>1</v>
      </c>
      <c r="P879" t="s">
        <v>88</v>
      </c>
      <c r="Q879" t="s">
        <v>14899</v>
      </c>
      <c r="R879" t="s">
        <v>14898</v>
      </c>
      <c r="S879" t="s">
        <v>85</v>
      </c>
      <c r="T879" t="s">
        <v>14897</v>
      </c>
      <c r="U879">
        <v>431</v>
      </c>
      <c r="V879">
        <v>4</v>
      </c>
    </row>
    <row r="880" spans="1:22" x14ac:dyDescent="0.35">
      <c r="A880" t="s">
        <v>14896</v>
      </c>
      <c r="B880" t="s">
        <v>74</v>
      </c>
      <c r="C880" t="s">
        <v>82</v>
      </c>
      <c r="D880" t="b">
        <v>1</v>
      </c>
      <c r="E880" t="b">
        <v>1</v>
      </c>
      <c r="F880" t="s">
        <v>474</v>
      </c>
      <c r="G880" t="b">
        <v>0</v>
      </c>
      <c r="H880" t="s">
        <v>71</v>
      </c>
      <c r="I880" t="b">
        <v>1</v>
      </c>
      <c r="J880" t="s">
        <v>70</v>
      </c>
      <c r="K880" t="b">
        <v>1</v>
      </c>
      <c r="L880">
        <v>1</v>
      </c>
      <c r="M880" t="b">
        <v>0</v>
      </c>
      <c r="N880" t="b">
        <v>1</v>
      </c>
      <c r="O880" t="b">
        <v>1</v>
      </c>
      <c r="P880" t="s">
        <v>88</v>
      </c>
      <c r="Q880" t="s">
        <v>14895</v>
      </c>
      <c r="R880" t="s">
        <v>11920</v>
      </c>
      <c r="S880" t="s">
        <v>131</v>
      </c>
      <c r="T880" t="s">
        <v>14894</v>
      </c>
      <c r="U880">
        <v>431</v>
      </c>
      <c r="V880">
        <v>4</v>
      </c>
    </row>
    <row r="881" spans="1:22" x14ac:dyDescent="0.35">
      <c r="A881" t="s">
        <v>2464</v>
      </c>
      <c r="B881" t="s">
        <v>74</v>
      </c>
      <c r="C881" t="s">
        <v>259</v>
      </c>
      <c r="D881" t="b">
        <v>1</v>
      </c>
      <c r="E881" t="b">
        <v>0</v>
      </c>
      <c r="F881" t="s">
        <v>72</v>
      </c>
      <c r="G881" t="b">
        <v>0</v>
      </c>
      <c r="H881" t="s">
        <v>71</v>
      </c>
      <c r="I881" t="b">
        <v>1</v>
      </c>
      <c r="J881" t="s">
        <v>235</v>
      </c>
      <c r="K881" t="b">
        <v>1</v>
      </c>
      <c r="L881">
        <v>4</v>
      </c>
      <c r="M881" t="b">
        <v>1</v>
      </c>
      <c r="N881" t="b">
        <v>1</v>
      </c>
      <c r="O881" t="b">
        <v>0</v>
      </c>
      <c r="P881" t="s">
        <v>88</v>
      </c>
      <c r="Q881" t="s">
        <v>14893</v>
      </c>
      <c r="R881" t="s">
        <v>1961</v>
      </c>
      <c r="S881" t="s">
        <v>6</v>
      </c>
      <c r="T881" t="s">
        <v>14892</v>
      </c>
      <c r="U881">
        <v>430</v>
      </c>
      <c r="V881">
        <v>4</v>
      </c>
    </row>
    <row r="882" spans="1:22" x14ac:dyDescent="0.35">
      <c r="A882" t="s">
        <v>14891</v>
      </c>
      <c r="B882" t="s">
        <v>74</v>
      </c>
      <c r="C882" t="s">
        <v>236</v>
      </c>
      <c r="D882" t="b">
        <v>1</v>
      </c>
      <c r="E882" t="b">
        <v>1</v>
      </c>
      <c r="F882" t="s">
        <v>72</v>
      </c>
      <c r="G882" t="b">
        <v>0</v>
      </c>
      <c r="H882" t="s">
        <v>71</v>
      </c>
      <c r="I882" t="b">
        <v>1</v>
      </c>
      <c r="J882" t="s">
        <v>70</v>
      </c>
      <c r="K882" t="b">
        <v>1</v>
      </c>
      <c r="L882">
        <v>2</v>
      </c>
      <c r="M882" t="b">
        <v>1</v>
      </c>
      <c r="N882" t="b">
        <v>1</v>
      </c>
      <c r="O882" t="b">
        <v>1</v>
      </c>
      <c r="P882" t="s">
        <v>88</v>
      </c>
      <c r="Q882" t="s">
        <v>14890</v>
      </c>
      <c r="R882" t="s">
        <v>14889</v>
      </c>
      <c r="S882" t="s">
        <v>93</v>
      </c>
      <c r="T882" t="s">
        <v>3724</v>
      </c>
      <c r="U882">
        <v>430</v>
      </c>
      <c r="V882">
        <v>3.5</v>
      </c>
    </row>
    <row r="883" spans="1:22" x14ac:dyDescent="0.35">
      <c r="A883" t="s">
        <v>2464</v>
      </c>
      <c r="B883" t="s">
        <v>74</v>
      </c>
      <c r="C883" t="s">
        <v>73</v>
      </c>
      <c r="D883" t="b">
        <v>1</v>
      </c>
      <c r="E883" t="b">
        <v>0</v>
      </c>
      <c r="F883" t="s">
        <v>72</v>
      </c>
      <c r="G883" t="b">
        <v>0</v>
      </c>
      <c r="H883" t="s">
        <v>71</v>
      </c>
      <c r="I883" t="b">
        <v>0</v>
      </c>
      <c r="J883" t="s">
        <v>70</v>
      </c>
      <c r="K883" t="b">
        <v>1</v>
      </c>
      <c r="L883">
        <v>3</v>
      </c>
      <c r="M883" t="b">
        <v>0</v>
      </c>
      <c r="N883" t="b">
        <v>1</v>
      </c>
      <c r="O883" t="b">
        <v>1</v>
      </c>
      <c r="P883" t="s">
        <v>88</v>
      </c>
      <c r="Q883" t="s">
        <v>14888</v>
      </c>
      <c r="R883" t="s">
        <v>14887</v>
      </c>
      <c r="S883" t="s">
        <v>6</v>
      </c>
      <c r="T883" t="s">
        <v>14886</v>
      </c>
      <c r="U883">
        <v>430</v>
      </c>
      <c r="V883">
        <v>3.5</v>
      </c>
    </row>
    <row r="884" spans="1:22" x14ac:dyDescent="0.35">
      <c r="A884" t="s">
        <v>14885</v>
      </c>
      <c r="B884" t="s">
        <v>90</v>
      </c>
      <c r="C884" t="s">
        <v>82</v>
      </c>
      <c r="D884" t="b">
        <v>1</v>
      </c>
      <c r="E884" t="b">
        <v>1</v>
      </c>
      <c r="F884" t="s">
        <v>106</v>
      </c>
      <c r="G884" t="b">
        <v>1</v>
      </c>
      <c r="H884" t="s">
        <v>71</v>
      </c>
      <c r="I884" t="b">
        <v>0</v>
      </c>
      <c r="J884" t="s">
        <v>70</v>
      </c>
      <c r="K884" t="b">
        <v>1</v>
      </c>
      <c r="L884">
        <v>1</v>
      </c>
      <c r="M884" t="b">
        <v>0</v>
      </c>
      <c r="N884" t="b">
        <v>1</v>
      </c>
      <c r="O884" t="b">
        <v>1</v>
      </c>
      <c r="P884" t="s">
        <v>88</v>
      </c>
      <c r="Q884" t="s">
        <v>14884</v>
      </c>
      <c r="R884" t="s">
        <v>14883</v>
      </c>
      <c r="S884" t="s">
        <v>275</v>
      </c>
      <c r="T884" t="s">
        <v>14882</v>
      </c>
      <c r="U884">
        <v>430</v>
      </c>
      <c r="V884">
        <v>4.5</v>
      </c>
    </row>
    <row r="885" spans="1:22" x14ac:dyDescent="0.35">
      <c r="A885" t="s">
        <v>14881</v>
      </c>
      <c r="B885" t="s">
        <v>111</v>
      </c>
      <c r="C885" t="s">
        <v>82</v>
      </c>
      <c r="D885" t="b">
        <v>1</v>
      </c>
      <c r="E885" t="b">
        <v>1</v>
      </c>
      <c r="F885" t="s">
        <v>72</v>
      </c>
      <c r="G885" t="b">
        <v>1</v>
      </c>
      <c r="H885" t="s">
        <v>71</v>
      </c>
      <c r="I885" t="b">
        <v>0</v>
      </c>
      <c r="J885" t="s">
        <v>70</v>
      </c>
      <c r="K885" t="b">
        <v>1</v>
      </c>
      <c r="L885">
        <v>2</v>
      </c>
      <c r="M885" t="b">
        <v>1</v>
      </c>
      <c r="N885" t="b">
        <v>1</v>
      </c>
      <c r="O885" t="b">
        <v>1</v>
      </c>
      <c r="P885" t="s">
        <v>88</v>
      </c>
      <c r="Q885" t="s">
        <v>14880</v>
      </c>
      <c r="R885" t="s">
        <v>1415</v>
      </c>
      <c r="S885" t="s">
        <v>6</v>
      </c>
      <c r="T885" t="s">
        <v>14879</v>
      </c>
      <c r="U885">
        <v>430</v>
      </c>
      <c r="V885">
        <v>4</v>
      </c>
    </row>
    <row r="886" spans="1:22" x14ac:dyDescent="0.35">
      <c r="A886" t="s">
        <v>14878</v>
      </c>
      <c r="B886" t="s">
        <v>74</v>
      </c>
      <c r="C886" t="s">
        <v>82</v>
      </c>
      <c r="D886" t="b">
        <v>1</v>
      </c>
      <c r="E886" t="b">
        <v>1</v>
      </c>
      <c r="F886" t="s">
        <v>106</v>
      </c>
      <c r="G886" t="b">
        <v>1</v>
      </c>
      <c r="H886" t="s">
        <v>71</v>
      </c>
      <c r="I886" t="b">
        <v>0</v>
      </c>
      <c r="J886" t="s">
        <v>70</v>
      </c>
      <c r="K886" t="b">
        <v>1</v>
      </c>
      <c r="L886">
        <v>2</v>
      </c>
      <c r="M886" t="b">
        <v>1</v>
      </c>
      <c r="N886" t="b">
        <v>1</v>
      </c>
      <c r="O886" t="b">
        <v>1</v>
      </c>
      <c r="P886" t="s">
        <v>88</v>
      </c>
      <c r="Q886" t="s">
        <v>14877</v>
      </c>
      <c r="R886" t="s">
        <v>14876</v>
      </c>
      <c r="S886" t="s">
        <v>66</v>
      </c>
      <c r="T886" t="s">
        <v>13244</v>
      </c>
      <c r="U886">
        <v>429</v>
      </c>
      <c r="V886">
        <v>4</v>
      </c>
    </row>
    <row r="887" spans="1:22" x14ac:dyDescent="0.35">
      <c r="A887" t="s">
        <v>10388</v>
      </c>
      <c r="B887" t="s">
        <v>74</v>
      </c>
      <c r="C887" t="s">
        <v>82</v>
      </c>
      <c r="D887" t="b">
        <v>1</v>
      </c>
      <c r="E887" t="b">
        <v>1</v>
      </c>
      <c r="F887" t="s">
        <v>278</v>
      </c>
      <c r="G887" t="b">
        <v>1</v>
      </c>
      <c r="H887" t="s">
        <v>80</v>
      </c>
      <c r="I887" t="b">
        <v>1</v>
      </c>
      <c r="J887" t="s">
        <v>70</v>
      </c>
      <c r="K887" t="b">
        <v>1</v>
      </c>
      <c r="L887">
        <v>2</v>
      </c>
      <c r="M887" t="b">
        <v>1</v>
      </c>
      <c r="N887" t="b">
        <v>1</v>
      </c>
      <c r="O887" t="b">
        <v>1</v>
      </c>
      <c r="P887" t="s">
        <v>69</v>
      </c>
      <c r="Q887" t="s">
        <v>14875</v>
      </c>
      <c r="R887" t="s">
        <v>954</v>
      </c>
      <c r="S887" t="s">
        <v>189</v>
      </c>
      <c r="T887" t="s">
        <v>14874</v>
      </c>
      <c r="U887">
        <v>429</v>
      </c>
      <c r="V887">
        <v>4</v>
      </c>
    </row>
    <row r="888" spans="1:22" x14ac:dyDescent="0.35">
      <c r="A888" t="s">
        <v>14873</v>
      </c>
      <c r="B888" t="s">
        <v>111</v>
      </c>
      <c r="C888" t="s">
        <v>82</v>
      </c>
      <c r="D888" t="b">
        <v>1</v>
      </c>
      <c r="E888" t="b">
        <v>1</v>
      </c>
      <c r="F888" t="s">
        <v>555</v>
      </c>
      <c r="G888" t="b">
        <v>1</v>
      </c>
      <c r="H888" t="s">
        <v>80</v>
      </c>
      <c r="I888" t="b">
        <v>0</v>
      </c>
      <c r="J888" t="s">
        <v>70</v>
      </c>
      <c r="K888" t="b">
        <v>1</v>
      </c>
      <c r="L888">
        <v>2</v>
      </c>
      <c r="M888" t="b">
        <v>1</v>
      </c>
      <c r="N888" t="b">
        <v>1</v>
      </c>
      <c r="O888" t="b">
        <v>1</v>
      </c>
      <c r="P888" t="s">
        <v>69</v>
      </c>
      <c r="Q888" t="s">
        <v>14872</v>
      </c>
      <c r="R888" t="s">
        <v>14871</v>
      </c>
      <c r="S888" t="s">
        <v>6</v>
      </c>
      <c r="T888" t="s">
        <v>14870</v>
      </c>
      <c r="U888">
        <v>429</v>
      </c>
      <c r="V888">
        <v>4.5</v>
      </c>
    </row>
    <row r="889" spans="1:22" x14ac:dyDescent="0.35">
      <c r="A889" t="s">
        <v>9219</v>
      </c>
      <c r="B889" t="s">
        <v>74</v>
      </c>
      <c r="C889" t="s">
        <v>82</v>
      </c>
      <c r="D889" t="b">
        <v>1</v>
      </c>
      <c r="E889" t="b">
        <v>1</v>
      </c>
      <c r="F889" t="s">
        <v>766</v>
      </c>
      <c r="G889" t="b">
        <v>1</v>
      </c>
      <c r="H889" t="s">
        <v>71</v>
      </c>
      <c r="I889" t="b">
        <v>0</v>
      </c>
      <c r="J889" t="s">
        <v>70</v>
      </c>
      <c r="K889" t="b">
        <v>1</v>
      </c>
      <c r="L889">
        <v>2</v>
      </c>
      <c r="M889" t="b">
        <v>1</v>
      </c>
      <c r="N889" t="b">
        <v>1</v>
      </c>
      <c r="O889" t="b">
        <v>1</v>
      </c>
      <c r="P889" t="s">
        <v>88</v>
      </c>
      <c r="Q889" t="s">
        <v>14869</v>
      </c>
      <c r="R889" t="s">
        <v>14868</v>
      </c>
      <c r="S889" t="s">
        <v>6</v>
      </c>
      <c r="T889" t="s">
        <v>14867</v>
      </c>
      <c r="U889">
        <v>429</v>
      </c>
      <c r="V889">
        <v>3</v>
      </c>
    </row>
    <row r="890" spans="1:22" x14ac:dyDescent="0.35">
      <c r="A890" t="s">
        <v>14866</v>
      </c>
      <c r="B890" t="s">
        <v>111</v>
      </c>
      <c r="C890" t="s">
        <v>82</v>
      </c>
      <c r="D890" t="b">
        <v>1</v>
      </c>
      <c r="E890" t="b">
        <v>1</v>
      </c>
      <c r="F890" t="s">
        <v>106</v>
      </c>
      <c r="G890" t="b">
        <v>1</v>
      </c>
      <c r="H890" t="s">
        <v>71</v>
      </c>
      <c r="I890" t="b">
        <v>1</v>
      </c>
      <c r="J890" t="s">
        <v>70</v>
      </c>
      <c r="K890" t="b">
        <v>1</v>
      </c>
      <c r="L890">
        <v>2</v>
      </c>
      <c r="M890" t="b">
        <v>1</v>
      </c>
      <c r="N890" t="b">
        <v>1</v>
      </c>
      <c r="O890" t="b">
        <v>1</v>
      </c>
      <c r="P890" t="s">
        <v>88</v>
      </c>
      <c r="Q890" t="s">
        <v>14865</v>
      </c>
      <c r="R890" t="s">
        <v>14864</v>
      </c>
      <c r="S890" t="s">
        <v>6</v>
      </c>
      <c r="T890" t="s">
        <v>13668</v>
      </c>
      <c r="U890">
        <v>428</v>
      </c>
      <c r="V890">
        <v>4</v>
      </c>
    </row>
    <row r="891" spans="1:22" x14ac:dyDescent="0.35">
      <c r="A891" t="s">
        <v>260</v>
      </c>
      <c r="B891" t="s">
        <v>74</v>
      </c>
      <c r="C891" t="s">
        <v>10118</v>
      </c>
      <c r="D891" t="b">
        <v>1</v>
      </c>
      <c r="E891" t="b">
        <v>0</v>
      </c>
      <c r="F891" t="s">
        <v>72</v>
      </c>
      <c r="G891" t="b">
        <v>0</v>
      </c>
      <c r="H891" t="s">
        <v>100</v>
      </c>
      <c r="I891" t="b">
        <v>0</v>
      </c>
      <c r="J891" t="s">
        <v>235</v>
      </c>
      <c r="K891" t="b">
        <v>1</v>
      </c>
      <c r="L891">
        <v>4</v>
      </c>
      <c r="M891" t="b">
        <v>1</v>
      </c>
      <c r="N891" t="b">
        <v>1</v>
      </c>
      <c r="O891" t="b">
        <v>0</v>
      </c>
      <c r="P891" t="s">
        <v>88</v>
      </c>
      <c r="Q891" t="s">
        <v>14863</v>
      </c>
      <c r="R891" t="s">
        <v>14862</v>
      </c>
      <c r="S891" t="s">
        <v>6</v>
      </c>
      <c r="T891" t="s">
        <v>14861</v>
      </c>
      <c r="U891">
        <v>428</v>
      </c>
      <c r="V891">
        <v>4</v>
      </c>
    </row>
    <row r="892" spans="1:22" x14ac:dyDescent="0.35">
      <c r="A892" t="s">
        <v>14860</v>
      </c>
      <c r="B892" t="s">
        <v>74</v>
      </c>
      <c r="C892" t="s">
        <v>82</v>
      </c>
      <c r="D892" t="b">
        <v>1</v>
      </c>
      <c r="E892" t="b">
        <v>1</v>
      </c>
      <c r="F892" t="s">
        <v>314</v>
      </c>
      <c r="G892" t="b">
        <v>1</v>
      </c>
      <c r="H892" t="s">
        <v>71</v>
      </c>
      <c r="I892" t="b">
        <v>0</v>
      </c>
      <c r="J892" t="s">
        <v>70</v>
      </c>
      <c r="K892" t="b">
        <v>1</v>
      </c>
      <c r="L892">
        <v>2</v>
      </c>
      <c r="M892" t="b">
        <v>1</v>
      </c>
      <c r="N892" t="b">
        <v>1</v>
      </c>
      <c r="O892" t="b">
        <v>1</v>
      </c>
      <c r="P892" t="s">
        <v>88</v>
      </c>
      <c r="Q892" t="s">
        <v>14859</v>
      </c>
      <c r="R892" t="s">
        <v>14858</v>
      </c>
      <c r="S892" t="s">
        <v>6</v>
      </c>
      <c r="T892" t="s">
        <v>1433</v>
      </c>
      <c r="U892">
        <v>428</v>
      </c>
      <c r="V892">
        <v>3.5</v>
      </c>
    </row>
    <row r="893" spans="1:22" x14ac:dyDescent="0.35">
      <c r="A893" t="s">
        <v>14857</v>
      </c>
      <c r="B893" t="s">
        <v>74</v>
      </c>
      <c r="C893" t="s">
        <v>360</v>
      </c>
      <c r="D893" t="b">
        <v>1</v>
      </c>
      <c r="E893" t="b">
        <v>0</v>
      </c>
      <c r="F893" t="s">
        <v>72</v>
      </c>
      <c r="G893" t="b">
        <v>0</v>
      </c>
      <c r="H893" t="s">
        <v>71</v>
      </c>
      <c r="I893" t="b">
        <v>0</v>
      </c>
      <c r="J893" t="s">
        <v>70</v>
      </c>
      <c r="K893" t="b">
        <v>1</v>
      </c>
      <c r="L893">
        <v>2</v>
      </c>
      <c r="M893" t="b">
        <v>0</v>
      </c>
      <c r="N893" t="b">
        <v>1</v>
      </c>
      <c r="O893" t="b">
        <v>1</v>
      </c>
      <c r="P893" t="s">
        <v>88</v>
      </c>
      <c r="Q893" t="s">
        <v>14856</v>
      </c>
      <c r="R893" t="s">
        <v>14855</v>
      </c>
      <c r="S893" t="s">
        <v>131</v>
      </c>
      <c r="T893" t="s">
        <v>14854</v>
      </c>
      <c r="U893">
        <v>428</v>
      </c>
      <c r="V893">
        <v>4</v>
      </c>
    </row>
    <row r="894" spans="1:22" x14ac:dyDescent="0.35">
      <c r="A894" t="s">
        <v>14853</v>
      </c>
      <c r="B894" t="s">
        <v>90</v>
      </c>
      <c r="C894" t="s">
        <v>123</v>
      </c>
      <c r="D894" t="b">
        <v>0</v>
      </c>
      <c r="E894" t="b">
        <v>1</v>
      </c>
      <c r="F894" t="s">
        <v>106</v>
      </c>
      <c r="G894" t="b">
        <v>0</v>
      </c>
      <c r="H894" t="s">
        <v>71</v>
      </c>
      <c r="I894" t="b">
        <v>0</v>
      </c>
      <c r="J894" t="s">
        <v>70</v>
      </c>
      <c r="K894" t="b">
        <v>1</v>
      </c>
      <c r="L894">
        <v>1</v>
      </c>
      <c r="M894" t="b">
        <v>0</v>
      </c>
      <c r="N894" t="b">
        <v>1</v>
      </c>
      <c r="O894" t="b">
        <v>1</v>
      </c>
      <c r="P894" t="s">
        <v>88</v>
      </c>
      <c r="Q894" t="s">
        <v>14852</v>
      </c>
      <c r="R894" t="s">
        <v>381</v>
      </c>
      <c r="S894" t="s">
        <v>120</v>
      </c>
      <c r="T894" t="s">
        <v>14851</v>
      </c>
      <c r="U894">
        <v>428</v>
      </c>
      <c r="V894">
        <v>3.5</v>
      </c>
    </row>
    <row r="895" spans="1:22" x14ac:dyDescent="0.35">
      <c r="A895" t="s">
        <v>14850</v>
      </c>
      <c r="B895" t="s">
        <v>74</v>
      </c>
      <c r="C895" t="s">
        <v>297</v>
      </c>
      <c r="D895" t="b">
        <v>1</v>
      </c>
      <c r="E895" t="b">
        <v>0</v>
      </c>
      <c r="F895" t="s">
        <v>106</v>
      </c>
      <c r="G895" t="b">
        <v>0</v>
      </c>
      <c r="H895" t="s">
        <v>71</v>
      </c>
      <c r="I895" t="b">
        <v>1</v>
      </c>
      <c r="J895" t="s">
        <v>70</v>
      </c>
      <c r="K895" t="b">
        <v>1</v>
      </c>
      <c r="L895">
        <v>3</v>
      </c>
      <c r="M895" t="b">
        <v>1</v>
      </c>
      <c r="N895" t="b">
        <v>1</v>
      </c>
      <c r="O895" t="b">
        <v>1</v>
      </c>
      <c r="P895" t="s">
        <v>69</v>
      </c>
      <c r="Q895" t="s">
        <v>14849</v>
      </c>
      <c r="R895" t="s">
        <v>312</v>
      </c>
      <c r="S895" t="s">
        <v>93</v>
      </c>
      <c r="T895" t="s">
        <v>14848</v>
      </c>
      <c r="U895">
        <v>428</v>
      </c>
      <c r="V895">
        <v>4</v>
      </c>
    </row>
    <row r="896" spans="1:22" x14ac:dyDescent="0.35">
      <c r="A896" t="s">
        <v>14847</v>
      </c>
      <c r="B896" t="s">
        <v>74</v>
      </c>
      <c r="C896" t="s">
        <v>138</v>
      </c>
      <c r="D896" t="b">
        <v>1</v>
      </c>
      <c r="E896" t="b">
        <v>1</v>
      </c>
      <c r="F896" t="s">
        <v>278</v>
      </c>
      <c r="G896" t="b">
        <v>0</v>
      </c>
      <c r="H896" t="s">
        <v>80</v>
      </c>
      <c r="I896" t="b">
        <v>0</v>
      </c>
      <c r="J896" t="s">
        <v>70</v>
      </c>
      <c r="K896" t="b">
        <v>1</v>
      </c>
      <c r="L896">
        <v>3</v>
      </c>
      <c r="M896" t="b">
        <v>1</v>
      </c>
      <c r="N896" t="b">
        <v>1</v>
      </c>
      <c r="O896" t="b">
        <v>1</v>
      </c>
      <c r="P896" t="s">
        <v>88</v>
      </c>
      <c r="Q896" t="s">
        <v>14846</v>
      </c>
      <c r="R896" t="s">
        <v>14845</v>
      </c>
      <c r="S896" t="s">
        <v>6</v>
      </c>
      <c r="T896" t="s">
        <v>1830</v>
      </c>
      <c r="U896">
        <v>427</v>
      </c>
      <c r="V896">
        <v>4.5</v>
      </c>
    </row>
    <row r="897" spans="1:22" x14ac:dyDescent="0.35">
      <c r="A897" t="s">
        <v>14844</v>
      </c>
      <c r="B897" t="s">
        <v>111</v>
      </c>
      <c r="C897" t="s">
        <v>82</v>
      </c>
      <c r="D897" t="b">
        <v>1</v>
      </c>
      <c r="E897" t="b">
        <v>1</v>
      </c>
      <c r="F897" t="s">
        <v>106</v>
      </c>
      <c r="G897" t="b">
        <v>0</v>
      </c>
      <c r="H897" t="s">
        <v>71</v>
      </c>
      <c r="I897" t="b">
        <v>1</v>
      </c>
      <c r="J897" t="s">
        <v>70</v>
      </c>
      <c r="K897" t="b">
        <v>1</v>
      </c>
      <c r="L897">
        <v>1</v>
      </c>
      <c r="M897" t="b">
        <v>0</v>
      </c>
      <c r="N897" t="b">
        <v>0</v>
      </c>
      <c r="O897" t="b">
        <v>1</v>
      </c>
      <c r="P897" t="s">
        <v>88</v>
      </c>
      <c r="Q897" t="s">
        <v>14843</v>
      </c>
      <c r="R897" t="s">
        <v>14842</v>
      </c>
      <c r="S897" t="s">
        <v>290</v>
      </c>
      <c r="T897" t="s">
        <v>3783</v>
      </c>
      <c r="U897">
        <v>427</v>
      </c>
      <c r="V897">
        <v>4.5</v>
      </c>
    </row>
    <row r="898" spans="1:22" x14ac:dyDescent="0.35">
      <c r="A898" t="s">
        <v>14841</v>
      </c>
      <c r="B898" t="s">
        <v>74</v>
      </c>
      <c r="C898" t="s">
        <v>82</v>
      </c>
      <c r="D898" t="b">
        <v>1</v>
      </c>
      <c r="E898" t="b">
        <v>1</v>
      </c>
      <c r="F898" t="s">
        <v>72</v>
      </c>
      <c r="G898" t="b">
        <v>0</v>
      </c>
      <c r="H898" t="s">
        <v>71</v>
      </c>
      <c r="I898" t="b">
        <v>1</v>
      </c>
      <c r="J898" t="s">
        <v>70</v>
      </c>
      <c r="K898" t="b">
        <v>1</v>
      </c>
      <c r="L898">
        <v>2</v>
      </c>
      <c r="M898" t="b">
        <v>1</v>
      </c>
      <c r="N898" t="b">
        <v>1</v>
      </c>
      <c r="O898" t="b">
        <v>1</v>
      </c>
      <c r="P898" t="s">
        <v>69</v>
      </c>
      <c r="Q898" t="s">
        <v>14840</v>
      </c>
      <c r="R898" t="s">
        <v>14839</v>
      </c>
      <c r="S898" t="s">
        <v>6</v>
      </c>
      <c r="T898" t="s">
        <v>14838</v>
      </c>
      <c r="U898">
        <v>427</v>
      </c>
      <c r="V898">
        <v>3.5</v>
      </c>
    </row>
    <row r="899" spans="1:22" x14ac:dyDescent="0.35">
      <c r="A899" t="s">
        <v>14837</v>
      </c>
      <c r="B899" t="s">
        <v>74</v>
      </c>
      <c r="C899" t="s">
        <v>82</v>
      </c>
      <c r="D899" t="b">
        <v>1</v>
      </c>
      <c r="E899" t="b">
        <v>0</v>
      </c>
      <c r="F899" t="s">
        <v>106</v>
      </c>
      <c r="G899" t="b">
        <v>1</v>
      </c>
      <c r="H899" t="s">
        <v>71</v>
      </c>
      <c r="I899" t="b">
        <v>1</v>
      </c>
      <c r="J899" t="s">
        <v>70</v>
      </c>
      <c r="K899" t="b">
        <v>1</v>
      </c>
      <c r="L899">
        <v>2</v>
      </c>
      <c r="M899" t="b">
        <v>0</v>
      </c>
      <c r="N899" t="b">
        <v>1</v>
      </c>
      <c r="O899" t="b">
        <v>1</v>
      </c>
      <c r="P899" t="s">
        <v>69</v>
      </c>
      <c r="Q899" t="s">
        <v>14836</v>
      </c>
      <c r="R899" t="s">
        <v>14835</v>
      </c>
      <c r="S899" t="s">
        <v>66</v>
      </c>
      <c r="T899" t="s">
        <v>14834</v>
      </c>
      <c r="U899">
        <v>427</v>
      </c>
      <c r="V899">
        <v>4</v>
      </c>
    </row>
    <row r="900" spans="1:22" x14ac:dyDescent="0.35">
      <c r="A900" t="s">
        <v>14833</v>
      </c>
      <c r="B900" t="s">
        <v>90</v>
      </c>
      <c r="C900" t="s">
        <v>82</v>
      </c>
      <c r="D900" t="b">
        <v>1</v>
      </c>
      <c r="E900" t="b">
        <v>1</v>
      </c>
      <c r="F900" t="s">
        <v>106</v>
      </c>
      <c r="G900" t="b">
        <v>0</v>
      </c>
      <c r="H900" t="s">
        <v>71</v>
      </c>
      <c r="I900" t="b">
        <v>0</v>
      </c>
      <c r="J900" t="s">
        <v>70</v>
      </c>
      <c r="K900" t="b">
        <v>1</v>
      </c>
      <c r="L900">
        <v>1</v>
      </c>
      <c r="M900" t="b">
        <v>0</v>
      </c>
      <c r="N900" t="b">
        <v>1</v>
      </c>
      <c r="O900" t="b">
        <v>1</v>
      </c>
      <c r="P900" t="s">
        <v>88</v>
      </c>
      <c r="Q900" t="s">
        <v>14832</v>
      </c>
      <c r="R900" t="s">
        <v>381</v>
      </c>
      <c r="S900" t="s">
        <v>161</v>
      </c>
      <c r="T900" t="s">
        <v>14831</v>
      </c>
      <c r="U900">
        <v>427</v>
      </c>
      <c r="V900">
        <v>4</v>
      </c>
    </row>
    <row r="901" spans="1:22" x14ac:dyDescent="0.35">
      <c r="A901" t="s">
        <v>14830</v>
      </c>
      <c r="B901" t="s">
        <v>74</v>
      </c>
      <c r="C901" t="s">
        <v>82</v>
      </c>
      <c r="D901" t="b">
        <v>1</v>
      </c>
      <c r="E901" t="b">
        <v>1</v>
      </c>
      <c r="F901" t="s">
        <v>106</v>
      </c>
      <c r="G901" t="b">
        <v>1</v>
      </c>
      <c r="H901" t="s">
        <v>71</v>
      </c>
      <c r="I901" t="b">
        <v>0</v>
      </c>
      <c r="J901" t="s">
        <v>70</v>
      </c>
      <c r="K901" t="b">
        <v>1</v>
      </c>
      <c r="L901">
        <v>2</v>
      </c>
      <c r="M901" t="b">
        <v>1</v>
      </c>
      <c r="N901" t="b">
        <v>1</v>
      </c>
      <c r="O901" t="b">
        <v>1</v>
      </c>
      <c r="P901" t="s">
        <v>69</v>
      </c>
      <c r="Q901" t="s">
        <v>14829</v>
      </c>
      <c r="R901" t="s">
        <v>14828</v>
      </c>
      <c r="S901" t="s">
        <v>93</v>
      </c>
      <c r="T901" t="s">
        <v>14827</v>
      </c>
      <c r="U901">
        <v>426</v>
      </c>
      <c r="V901">
        <v>4</v>
      </c>
    </row>
    <row r="902" spans="1:22" x14ac:dyDescent="0.35">
      <c r="A902" t="s">
        <v>3904</v>
      </c>
      <c r="B902" t="s">
        <v>74</v>
      </c>
      <c r="C902" t="s">
        <v>259</v>
      </c>
      <c r="D902" t="b">
        <v>1</v>
      </c>
      <c r="E902" t="b">
        <v>0</v>
      </c>
      <c r="F902" t="s">
        <v>72</v>
      </c>
      <c r="G902" t="b">
        <v>1</v>
      </c>
      <c r="H902" t="s">
        <v>71</v>
      </c>
      <c r="I902" t="b">
        <v>0</v>
      </c>
      <c r="J902" t="s">
        <v>70</v>
      </c>
      <c r="K902" t="b">
        <v>1</v>
      </c>
      <c r="L902">
        <v>3</v>
      </c>
      <c r="M902" t="b">
        <v>1</v>
      </c>
      <c r="N902" t="b">
        <v>1</v>
      </c>
      <c r="O902" t="b">
        <v>1</v>
      </c>
      <c r="P902" t="s">
        <v>88</v>
      </c>
      <c r="Q902" t="s">
        <v>14826</v>
      </c>
      <c r="R902" t="s">
        <v>3892</v>
      </c>
      <c r="S902" t="s">
        <v>6</v>
      </c>
      <c r="T902" t="s">
        <v>14825</v>
      </c>
      <c r="U902">
        <v>426</v>
      </c>
      <c r="V902">
        <v>4</v>
      </c>
    </row>
    <row r="903" spans="1:22" x14ac:dyDescent="0.35">
      <c r="A903" t="s">
        <v>14824</v>
      </c>
      <c r="B903" t="s">
        <v>74</v>
      </c>
      <c r="C903" t="s">
        <v>440</v>
      </c>
      <c r="D903" t="b">
        <v>1</v>
      </c>
      <c r="E903" t="b">
        <v>0</v>
      </c>
      <c r="F903" t="s">
        <v>1198</v>
      </c>
      <c r="G903" t="b">
        <v>0</v>
      </c>
      <c r="H903" t="s">
        <v>71</v>
      </c>
      <c r="I903" t="b">
        <v>0</v>
      </c>
      <c r="J903" t="s">
        <v>70</v>
      </c>
      <c r="K903" t="b">
        <v>1</v>
      </c>
      <c r="L903">
        <v>2</v>
      </c>
      <c r="M903" t="b">
        <v>1</v>
      </c>
      <c r="N903" t="b">
        <v>1</v>
      </c>
      <c r="O903" t="b">
        <v>0</v>
      </c>
      <c r="P903" t="s">
        <v>88</v>
      </c>
      <c r="Q903" t="s">
        <v>14823</v>
      </c>
      <c r="R903" t="s">
        <v>14822</v>
      </c>
      <c r="S903" t="s">
        <v>93</v>
      </c>
      <c r="T903" t="s">
        <v>14821</v>
      </c>
      <c r="U903">
        <v>426</v>
      </c>
      <c r="V903">
        <v>4</v>
      </c>
    </row>
    <row r="904" spans="1:22" x14ac:dyDescent="0.35">
      <c r="A904" t="s">
        <v>14820</v>
      </c>
      <c r="B904" t="s">
        <v>90</v>
      </c>
      <c r="C904" t="s">
        <v>360</v>
      </c>
      <c r="D904" t="b">
        <v>1</v>
      </c>
      <c r="E904" t="b">
        <v>1</v>
      </c>
      <c r="F904" t="s">
        <v>5553</v>
      </c>
      <c r="G904" t="b">
        <v>0</v>
      </c>
      <c r="H904" t="s">
        <v>71</v>
      </c>
      <c r="I904" t="b">
        <v>1</v>
      </c>
      <c r="J904" t="s">
        <v>70</v>
      </c>
      <c r="K904" t="b">
        <v>1</v>
      </c>
      <c r="L904">
        <v>1</v>
      </c>
      <c r="M904" t="b">
        <v>0</v>
      </c>
      <c r="N904" t="b">
        <v>0</v>
      </c>
      <c r="O904" t="b">
        <v>1</v>
      </c>
      <c r="P904" t="s">
        <v>69</v>
      </c>
      <c r="Q904" t="s">
        <v>14819</v>
      </c>
      <c r="R904" t="s">
        <v>14818</v>
      </c>
      <c r="S904" t="s">
        <v>85</v>
      </c>
      <c r="T904" t="s">
        <v>14817</v>
      </c>
      <c r="U904">
        <v>426</v>
      </c>
      <c r="V904">
        <v>4</v>
      </c>
    </row>
    <row r="905" spans="1:22" x14ac:dyDescent="0.35">
      <c r="A905" t="s">
        <v>14816</v>
      </c>
      <c r="B905" t="s">
        <v>74</v>
      </c>
      <c r="C905" t="s">
        <v>82</v>
      </c>
      <c r="D905" t="b">
        <v>1</v>
      </c>
      <c r="E905" t="b">
        <v>1</v>
      </c>
      <c r="F905" t="s">
        <v>106</v>
      </c>
      <c r="G905" t="b">
        <v>1</v>
      </c>
      <c r="H905" t="s">
        <v>71</v>
      </c>
      <c r="I905" t="b">
        <v>1</v>
      </c>
      <c r="J905" t="s">
        <v>70</v>
      </c>
      <c r="K905" t="b">
        <v>1</v>
      </c>
      <c r="L905">
        <v>2</v>
      </c>
      <c r="M905" t="b">
        <v>0</v>
      </c>
      <c r="N905" t="b">
        <v>1</v>
      </c>
      <c r="O905" t="b">
        <v>1</v>
      </c>
      <c r="P905" t="s">
        <v>88</v>
      </c>
      <c r="Q905" t="s">
        <v>14815</v>
      </c>
      <c r="R905" t="s">
        <v>14814</v>
      </c>
      <c r="S905" t="s">
        <v>66</v>
      </c>
      <c r="T905" t="s">
        <v>3196</v>
      </c>
      <c r="U905">
        <v>426</v>
      </c>
      <c r="V905">
        <v>4</v>
      </c>
    </row>
    <row r="906" spans="1:22" x14ac:dyDescent="0.35">
      <c r="A906" t="s">
        <v>14813</v>
      </c>
      <c r="B906" t="s">
        <v>74</v>
      </c>
      <c r="C906" t="s">
        <v>222</v>
      </c>
      <c r="D906" t="b">
        <v>1</v>
      </c>
      <c r="E906" t="b">
        <v>0</v>
      </c>
      <c r="F906" t="s">
        <v>72</v>
      </c>
      <c r="G906" t="b">
        <v>0</v>
      </c>
      <c r="H906" t="s">
        <v>71</v>
      </c>
      <c r="I906" t="b">
        <v>1</v>
      </c>
      <c r="J906" t="s">
        <v>70</v>
      </c>
      <c r="K906" t="b">
        <v>1</v>
      </c>
      <c r="L906">
        <v>4</v>
      </c>
      <c r="M906" t="b">
        <v>1</v>
      </c>
      <c r="N906" t="b">
        <v>1</v>
      </c>
      <c r="O906" t="b">
        <v>0</v>
      </c>
      <c r="P906" t="s">
        <v>88</v>
      </c>
      <c r="Q906" t="s">
        <v>14812</v>
      </c>
      <c r="R906" t="s">
        <v>14811</v>
      </c>
      <c r="S906" t="s">
        <v>285</v>
      </c>
      <c r="T906" t="s">
        <v>14810</v>
      </c>
      <c r="U906">
        <v>426</v>
      </c>
      <c r="V906">
        <v>4.5</v>
      </c>
    </row>
    <row r="907" spans="1:22" x14ac:dyDescent="0.35">
      <c r="A907" t="s">
        <v>14809</v>
      </c>
      <c r="B907" t="s">
        <v>74</v>
      </c>
      <c r="C907" t="s">
        <v>82</v>
      </c>
      <c r="D907" t="b">
        <v>1</v>
      </c>
      <c r="E907" t="b">
        <v>1</v>
      </c>
      <c r="F907" t="s">
        <v>771</v>
      </c>
      <c r="G907" t="b">
        <v>0</v>
      </c>
      <c r="H907" t="s">
        <v>71</v>
      </c>
      <c r="I907" t="b">
        <v>0</v>
      </c>
      <c r="J907" t="s">
        <v>70</v>
      </c>
      <c r="K907" t="b">
        <v>1</v>
      </c>
      <c r="L907">
        <v>1</v>
      </c>
      <c r="M907" t="b">
        <v>0</v>
      </c>
      <c r="N907" t="b">
        <v>0</v>
      </c>
      <c r="O907" t="b">
        <v>1</v>
      </c>
      <c r="P907" t="s">
        <v>88</v>
      </c>
      <c r="Q907" t="s">
        <v>14808</v>
      </c>
      <c r="R907" t="s">
        <v>14807</v>
      </c>
      <c r="S907" t="s">
        <v>6</v>
      </c>
      <c r="T907" t="s">
        <v>14806</v>
      </c>
      <c r="U907">
        <v>425</v>
      </c>
      <c r="V907">
        <v>3.5</v>
      </c>
    </row>
    <row r="908" spans="1:22" x14ac:dyDescent="0.35">
      <c r="A908" t="s">
        <v>5196</v>
      </c>
      <c r="B908" t="s">
        <v>74</v>
      </c>
      <c r="C908" t="s">
        <v>360</v>
      </c>
      <c r="D908" t="b">
        <v>1</v>
      </c>
      <c r="E908" t="b">
        <v>1</v>
      </c>
      <c r="F908" t="s">
        <v>106</v>
      </c>
      <c r="G908" t="b">
        <v>1</v>
      </c>
      <c r="H908" t="s">
        <v>554</v>
      </c>
      <c r="I908" t="b">
        <v>1</v>
      </c>
      <c r="J908" t="s">
        <v>70</v>
      </c>
      <c r="K908" t="b">
        <v>1</v>
      </c>
      <c r="L908">
        <v>2</v>
      </c>
      <c r="M908" t="b">
        <v>1</v>
      </c>
      <c r="N908" t="b">
        <v>1</v>
      </c>
      <c r="O908" t="b">
        <v>1</v>
      </c>
      <c r="P908" t="s">
        <v>69</v>
      </c>
      <c r="Q908" t="s">
        <v>14805</v>
      </c>
      <c r="R908" t="s">
        <v>14804</v>
      </c>
      <c r="S908" t="s">
        <v>85</v>
      </c>
      <c r="T908" t="s">
        <v>14803</v>
      </c>
      <c r="U908">
        <v>425</v>
      </c>
      <c r="V908">
        <v>3.5</v>
      </c>
    </row>
    <row r="909" spans="1:22" x14ac:dyDescent="0.35">
      <c r="A909" t="s">
        <v>14802</v>
      </c>
      <c r="B909" t="s">
        <v>74</v>
      </c>
      <c r="C909" t="s">
        <v>82</v>
      </c>
      <c r="D909" t="b">
        <v>1</v>
      </c>
      <c r="E909" t="b">
        <v>1</v>
      </c>
      <c r="F909" t="s">
        <v>106</v>
      </c>
      <c r="G909" t="b">
        <v>1</v>
      </c>
      <c r="H909" t="s">
        <v>71</v>
      </c>
      <c r="I909" t="b">
        <v>1</v>
      </c>
      <c r="J909" t="s">
        <v>70</v>
      </c>
      <c r="K909" t="b">
        <v>1</v>
      </c>
      <c r="L909">
        <v>2</v>
      </c>
      <c r="M909" t="b">
        <v>1</v>
      </c>
      <c r="N909" t="b">
        <v>1</v>
      </c>
      <c r="O909" t="b">
        <v>1</v>
      </c>
      <c r="P909" t="s">
        <v>69</v>
      </c>
      <c r="Q909" t="s">
        <v>14801</v>
      </c>
      <c r="R909" t="s">
        <v>14800</v>
      </c>
      <c r="S909" t="s">
        <v>77</v>
      </c>
      <c r="T909" t="s">
        <v>7439</v>
      </c>
      <c r="U909">
        <v>425</v>
      </c>
      <c r="V909">
        <v>3.5</v>
      </c>
    </row>
    <row r="910" spans="1:22" x14ac:dyDescent="0.35">
      <c r="A910" t="s">
        <v>14799</v>
      </c>
      <c r="B910" t="s">
        <v>74</v>
      </c>
      <c r="C910" t="s">
        <v>10118</v>
      </c>
      <c r="D910" t="b">
        <v>1</v>
      </c>
      <c r="E910" t="b">
        <v>0</v>
      </c>
      <c r="F910" t="s">
        <v>72</v>
      </c>
      <c r="G910" t="b">
        <v>0</v>
      </c>
      <c r="H910" t="s">
        <v>71</v>
      </c>
      <c r="I910" t="b">
        <v>1</v>
      </c>
      <c r="J910" t="s">
        <v>235</v>
      </c>
      <c r="K910" t="b">
        <v>1</v>
      </c>
      <c r="L910">
        <v>3</v>
      </c>
      <c r="M910" t="b">
        <v>1</v>
      </c>
      <c r="N910" t="b">
        <v>1</v>
      </c>
      <c r="O910" t="b">
        <v>0</v>
      </c>
      <c r="P910" t="s">
        <v>69</v>
      </c>
      <c r="Q910" t="s">
        <v>14798</v>
      </c>
      <c r="R910" t="s">
        <v>14797</v>
      </c>
      <c r="S910" t="s">
        <v>3188</v>
      </c>
      <c r="T910" t="s">
        <v>14796</v>
      </c>
      <c r="U910">
        <v>425</v>
      </c>
      <c r="V910">
        <v>4</v>
      </c>
    </row>
    <row r="911" spans="1:22" x14ac:dyDescent="0.35">
      <c r="A911" t="s">
        <v>14795</v>
      </c>
      <c r="B911" t="s">
        <v>111</v>
      </c>
      <c r="C911" t="s">
        <v>82</v>
      </c>
      <c r="D911" t="b">
        <v>1</v>
      </c>
      <c r="E911" t="b">
        <v>1</v>
      </c>
      <c r="F911" t="s">
        <v>106</v>
      </c>
      <c r="G911" t="b">
        <v>0</v>
      </c>
      <c r="H911" t="s">
        <v>71</v>
      </c>
      <c r="I911" t="b">
        <v>1</v>
      </c>
      <c r="J911" t="s">
        <v>70</v>
      </c>
      <c r="K911" t="b">
        <v>1</v>
      </c>
      <c r="L911">
        <v>2</v>
      </c>
      <c r="M911" t="b">
        <v>0</v>
      </c>
      <c r="N911" t="b">
        <v>1</v>
      </c>
      <c r="O911" t="b">
        <v>1</v>
      </c>
      <c r="P911" t="s">
        <v>88</v>
      </c>
      <c r="Q911" t="e">
        <f>-Dnh48f029YNugtMKkkI-Q</f>
        <v>#NAME?</v>
      </c>
      <c r="R911" t="s">
        <v>1201</v>
      </c>
      <c r="S911" t="s">
        <v>141</v>
      </c>
      <c r="T911" t="s">
        <v>14794</v>
      </c>
      <c r="U911">
        <v>424</v>
      </c>
      <c r="V911">
        <v>4</v>
      </c>
    </row>
    <row r="912" spans="1:22" x14ac:dyDescent="0.35">
      <c r="A912" t="s">
        <v>14793</v>
      </c>
      <c r="B912" t="s">
        <v>111</v>
      </c>
      <c r="C912" t="s">
        <v>82</v>
      </c>
      <c r="D912" t="b">
        <v>1</v>
      </c>
      <c r="E912" t="b">
        <v>1</v>
      </c>
      <c r="F912" t="s">
        <v>106</v>
      </c>
      <c r="G912" t="b">
        <v>1</v>
      </c>
      <c r="H912" t="s">
        <v>71</v>
      </c>
      <c r="I912" t="b">
        <v>1</v>
      </c>
      <c r="J912" t="s">
        <v>70</v>
      </c>
      <c r="K912" t="b">
        <v>1</v>
      </c>
      <c r="L912">
        <v>2</v>
      </c>
      <c r="M912" t="b">
        <v>0</v>
      </c>
      <c r="N912" t="b">
        <v>0</v>
      </c>
      <c r="O912" t="b">
        <v>1</v>
      </c>
      <c r="P912" t="s">
        <v>69</v>
      </c>
      <c r="Q912" t="s">
        <v>14792</v>
      </c>
      <c r="R912" t="s">
        <v>11382</v>
      </c>
      <c r="S912" t="s">
        <v>77</v>
      </c>
      <c r="T912" t="s">
        <v>14791</v>
      </c>
      <c r="U912">
        <v>424</v>
      </c>
      <c r="V912">
        <v>4.5</v>
      </c>
    </row>
    <row r="913" spans="1:22" x14ac:dyDescent="0.35">
      <c r="A913" t="s">
        <v>10074</v>
      </c>
      <c r="B913" t="s">
        <v>74</v>
      </c>
      <c r="C913" t="s">
        <v>73</v>
      </c>
      <c r="D913" t="b">
        <v>1</v>
      </c>
      <c r="E913" t="b">
        <v>0</v>
      </c>
      <c r="F913" t="s">
        <v>72</v>
      </c>
      <c r="G913" t="b">
        <v>0</v>
      </c>
      <c r="H913" t="s">
        <v>71</v>
      </c>
      <c r="I913" t="b">
        <v>0</v>
      </c>
      <c r="J913" t="s">
        <v>70</v>
      </c>
      <c r="K913" t="b">
        <v>1</v>
      </c>
      <c r="L913">
        <v>3</v>
      </c>
      <c r="M913" t="b">
        <v>1</v>
      </c>
      <c r="N913" t="b">
        <v>1</v>
      </c>
      <c r="O913" t="b">
        <v>1</v>
      </c>
      <c r="P913" t="s">
        <v>88</v>
      </c>
      <c r="Q913" t="s">
        <v>14790</v>
      </c>
      <c r="R913" t="s">
        <v>14789</v>
      </c>
      <c r="S913" t="s">
        <v>6</v>
      </c>
      <c r="T913" t="s">
        <v>14788</v>
      </c>
      <c r="U913">
        <v>424</v>
      </c>
      <c r="V913">
        <v>4.5</v>
      </c>
    </row>
    <row r="914" spans="1:22" x14ac:dyDescent="0.35">
      <c r="A914" t="s">
        <v>14787</v>
      </c>
      <c r="B914" t="s">
        <v>74</v>
      </c>
      <c r="C914" t="s">
        <v>426</v>
      </c>
      <c r="D914" t="b">
        <v>1</v>
      </c>
      <c r="E914" t="b">
        <v>0</v>
      </c>
      <c r="F914" t="s">
        <v>72</v>
      </c>
      <c r="G914" t="b">
        <v>1</v>
      </c>
      <c r="H914" t="s">
        <v>71</v>
      </c>
      <c r="I914" t="b">
        <v>0</v>
      </c>
      <c r="J914" t="s">
        <v>70</v>
      </c>
      <c r="K914" t="b">
        <v>1</v>
      </c>
      <c r="L914">
        <v>2</v>
      </c>
      <c r="M914" t="b">
        <v>1</v>
      </c>
      <c r="N914" t="b">
        <v>1</v>
      </c>
      <c r="O914" t="b">
        <v>1</v>
      </c>
      <c r="P914" t="s">
        <v>88</v>
      </c>
      <c r="Q914" t="s">
        <v>14786</v>
      </c>
      <c r="R914" t="s">
        <v>14785</v>
      </c>
      <c r="S914" t="s">
        <v>66</v>
      </c>
      <c r="T914" t="s">
        <v>14784</v>
      </c>
      <c r="U914">
        <v>423</v>
      </c>
      <c r="V914">
        <v>4.5</v>
      </c>
    </row>
    <row r="915" spans="1:22" x14ac:dyDescent="0.35">
      <c r="A915" t="s">
        <v>14783</v>
      </c>
      <c r="B915" t="s">
        <v>74</v>
      </c>
      <c r="C915" t="s">
        <v>1470</v>
      </c>
      <c r="D915" t="b">
        <v>1</v>
      </c>
      <c r="E915" t="b">
        <v>0</v>
      </c>
      <c r="F915" t="s">
        <v>72</v>
      </c>
      <c r="G915" t="b">
        <v>1</v>
      </c>
      <c r="H915" t="s">
        <v>71</v>
      </c>
      <c r="I915" t="b">
        <v>0</v>
      </c>
      <c r="J915" t="s">
        <v>235</v>
      </c>
      <c r="K915" t="b">
        <v>1</v>
      </c>
      <c r="L915">
        <v>4</v>
      </c>
      <c r="M915" t="b">
        <v>1</v>
      </c>
      <c r="N915" t="b">
        <v>1</v>
      </c>
      <c r="O915" t="b">
        <v>0</v>
      </c>
      <c r="P915" t="s">
        <v>88</v>
      </c>
      <c r="Q915" t="s">
        <v>14782</v>
      </c>
      <c r="R915" t="s">
        <v>14781</v>
      </c>
      <c r="S915" t="s">
        <v>6</v>
      </c>
      <c r="T915" t="s">
        <v>14780</v>
      </c>
      <c r="U915">
        <v>423</v>
      </c>
      <c r="V915">
        <v>4</v>
      </c>
    </row>
    <row r="916" spans="1:22" x14ac:dyDescent="0.35">
      <c r="A916" t="s">
        <v>5776</v>
      </c>
      <c r="B916" t="s">
        <v>74</v>
      </c>
      <c r="C916" t="s">
        <v>73</v>
      </c>
      <c r="D916" t="b">
        <v>1</v>
      </c>
      <c r="E916" t="b">
        <v>0</v>
      </c>
      <c r="F916" t="s">
        <v>72</v>
      </c>
      <c r="G916" t="b">
        <v>1</v>
      </c>
      <c r="H916" t="s">
        <v>71</v>
      </c>
      <c r="I916" t="b">
        <v>1</v>
      </c>
      <c r="J916" t="s">
        <v>70</v>
      </c>
      <c r="K916" t="b">
        <v>1</v>
      </c>
      <c r="L916">
        <v>3</v>
      </c>
      <c r="M916" t="b">
        <v>1</v>
      </c>
      <c r="N916" t="b">
        <v>1</v>
      </c>
      <c r="O916" t="b">
        <v>1</v>
      </c>
      <c r="P916" t="s">
        <v>88</v>
      </c>
      <c r="Q916" t="s">
        <v>14779</v>
      </c>
      <c r="R916" t="s">
        <v>14778</v>
      </c>
      <c r="S916" t="s">
        <v>85</v>
      </c>
      <c r="T916" t="s">
        <v>14777</v>
      </c>
      <c r="U916">
        <v>423</v>
      </c>
      <c r="V916">
        <v>4.5</v>
      </c>
    </row>
    <row r="917" spans="1:22" x14ac:dyDescent="0.35">
      <c r="A917" t="s">
        <v>14776</v>
      </c>
      <c r="B917" t="s">
        <v>90</v>
      </c>
      <c r="C917" t="s">
        <v>82</v>
      </c>
      <c r="D917" t="b">
        <v>1</v>
      </c>
      <c r="E917" t="b">
        <v>1</v>
      </c>
      <c r="F917" t="s">
        <v>106</v>
      </c>
      <c r="G917" t="b">
        <v>1</v>
      </c>
      <c r="H917" t="s">
        <v>71</v>
      </c>
      <c r="I917" t="b">
        <v>0</v>
      </c>
      <c r="J917" t="s">
        <v>70</v>
      </c>
      <c r="K917" t="b">
        <v>1</v>
      </c>
      <c r="L917">
        <v>2</v>
      </c>
      <c r="M917" t="b">
        <v>1</v>
      </c>
      <c r="N917" t="b">
        <v>0</v>
      </c>
      <c r="O917" t="b">
        <v>1</v>
      </c>
      <c r="P917" t="s">
        <v>69</v>
      </c>
      <c r="Q917" t="s">
        <v>14775</v>
      </c>
      <c r="R917" t="s">
        <v>14774</v>
      </c>
      <c r="S917" t="s">
        <v>6</v>
      </c>
      <c r="T917" t="s">
        <v>14773</v>
      </c>
      <c r="U917">
        <v>422</v>
      </c>
      <c r="V917">
        <v>4</v>
      </c>
    </row>
    <row r="918" spans="1:22" x14ac:dyDescent="0.35">
      <c r="A918" t="s">
        <v>14772</v>
      </c>
      <c r="B918" t="s">
        <v>111</v>
      </c>
      <c r="C918" t="s">
        <v>82</v>
      </c>
      <c r="D918" t="b">
        <v>1</v>
      </c>
      <c r="E918" t="b">
        <v>1</v>
      </c>
      <c r="F918" t="s">
        <v>106</v>
      </c>
      <c r="G918" t="b">
        <v>1</v>
      </c>
      <c r="H918" t="s">
        <v>71</v>
      </c>
      <c r="I918" t="b">
        <v>0</v>
      </c>
      <c r="J918" t="s">
        <v>70</v>
      </c>
      <c r="K918" t="b">
        <v>1</v>
      </c>
      <c r="L918">
        <v>2</v>
      </c>
      <c r="M918" t="b">
        <v>1</v>
      </c>
      <c r="N918" t="b">
        <v>1</v>
      </c>
      <c r="O918" t="b">
        <v>1</v>
      </c>
      <c r="P918" t="s">
        <v>88</v>
      </c>
      <c r="Q918" t="s">
        <v>14771</v>
      </c>
      <c r="R918" t="s">
        <v>14770</v>
      </c>
      <c r="S918" t="s">
        <v>6</v>
      </c>
      <c r="T918" t="s">
        <v>14769</v>
      </c>
      <c r="U918">
        <v>422</v>
      </c>
      <c r="V918">
        <v>3.5</v>
      </c>
    </row>
    <row r="919" spans="1:22" x14ac:dyDescent="0.35">
      <c r="A919" t="s">
        <v>14768</v>
      </c>
      <c r="B919" t="s">
        <v>74</v>
      </c>
      <c r="C919" t="s">
        <v>236</v>
      </c>
      <c r="D919" t="b">
        <v>1</v>
      </c>
      <c r="E919" t="b">
        <v>1</v>
      </c>
      <c r="F919" t="s">
        <v>106</v>
      </c>
      <c r="G919" t="b">
        <v>1</v>
      </c>
      <c r="H919" t="s">
        <v>71</v>
      </c>
      <c r="I919" t="b">
        <v>1</v>
      </c>
      <c r="J919" t="s">
        <v>70</v>
      </c>
      <c r="K919" t="b">
        <v>1</v>
      </c>
      <c r="L919">
        <v>2</v>
      </c>
      <c r="M919" t="b">
        <v>1</v>
      </c>
      <c r="N919" t="b">
        <v>1</v>
      </c>
      <c r="O919" t="b">
        <v>1</v>
      </c>
      <c r="P919" t="s">
        <v>69</v>
      </c>
      <c r="Q919" t="s">
        <v>14767</v>
      </c>
      <c r="R919" t="s">
        <v>14766</v>
      </c>
      <c r="S919" t="s">
        <v>93</v>
      </c>
      <c r="T919" t="s">
        <v>13942</v>
      </c>
      <c r="U919">
        <v>422</v>
      </c>
      <c r="V919">
        <v>3.5</v>
      </c>
    </row>
    <row r="920" spans="1:22" x14ac:dyDescent="0.35">
      <c r="A920" t="s">
        <v>599</v>
      </c>
      <c r="B920" t="s">
        <v>74</v>
      </c>
      <c r="C920" t="s">
        <v>1878</v>
      </c>
      <c r="D920" t="b">
        <v>1</v>
      </c>
      <c r="E920" t="b">
        <v>1</v>
      </c>
      <c r="F920" t="s">
        <v>305</v>
      </c>
      <c r="G920" t="b">
        <v>0</v>
      </c>
      <c r="H920" t="s">
        <v>71</v>
      </c>
      <c r="I920" t="b">
        <v>0</v>
      </c>
      <c r="J920" t="s">
        <v>70</v>
      </c>
      <c r="K920" t="b">
        <v>1</v>
      </c>
      <c r="L920">
        <v>3</v>
      </c>
      <c r="M920" t="b">
        <v>0</v>
      </c>
      <c r="N920" t="b">
        <v>1</v>
      </c>
      <c r="O920" t="b">
        <v>0</v>
      </c>
      <c r="P920" t="s">
        <v>69</v>
      </c>
      <c r="Q920" t="s">
        <v>14765</v>
      </c>
      <c r="R920" t="s">
        <v>14764</v>
      </c>
      <c r="S920" t="s">
        <v>6</v>
      </c>
      <c r="T920" t="s">
        <v>14763</v>
      </c>
      <c r="U920">
        <v>421</v>
      </c>
      <c r="V920">
        <v>2.5</v>
      </c>
    </row>
    <row r="921" spans="1:22" x14ac:dyDescent="0.35">
      <c r="A921" t="s">
        <v>14762</v>
      </c>
      <c r="B921" t="s">
        <v>90</v>
      </c>
      <c r="C921" t="s">
        <v>82</v>
      </c>
      <c r="D921" t="b">
        <v>1</v>
      </c>
      <c r="E921" t="b">
        <v>1</v>
      </c>
      <c r="F921" t="s">
        <v>474</v>
      </c>
      <c r="G921" t="b">
        <v>1</v>
      </c>
      <c r="H921" t="s">
        <v>71</v>
      </c>
      <c r="I921" t="b">
        <v>1</v>
      </c>
      <c r="J921" t="s">
        <v>70</v>
      </c>
      <c r="K921" t="b">
        <v>1</v>
      </c>
      <c r="L921">
        <v>2</v>
      </c>
      <c r="M921" t="b">
        <v>1</v>
      </c>
      <c r="N921" t="b">
        <v>1</v>
      </c>
      <c r="O921" t="b">
        <v>1</v>
      </c>
      <c r="P921" t="s">
        <v>88</v>
      </c>
      <c r="Q921" t="s">
        <v>14761</v>
      </c>
      <c r="R921" t="s">
        <v>14760</v>
      </c>
      <c r="S921" t="s">
        <v>6</v>
      </c>
      <c r="T921" t="s">
        <v>14759</v>
      </c>
      <c r="U921">
        <v>421</v>
      </c>
      <c r="V921">
        <v>4</v>
      </c>
    </row>
    <row r="922" spans="1:22" x14ac:dyDescent="0.35">
      <c r="A922" t="s">
        <v>14758</v>
      </c>
      <c r="B922" t="s">
        <v>74</v>
      </c>
      <c r="C922" t="s">
        <v>138</v>
      </c>
      <c r="D922" t="b">
        <v>1</v>
      </c>
      <c r="E922" t="b">
        <v>1</v>
      </c>
      <c r="F922" t="s">
        <v>72</v>
      </c>
      <c r="G922" t="b">
        <v>1</v>
      </c>
      <c r="H922" t="s">
        <v>71</v>
      </c>
      <c r="I922" t="b">
        <v>1</v>
      </c>
      <c r="J922" t="s">
        <v>70</v>
      </c>
      <c r="K922" t="b">
        <v>1</v>
      </c>
      <c r="L922">
        <v>2</v>
      </c>
      <c r="M922" t="b">
        <v>1</v>
      </c>
      <c r="N922" t="b">
        <v>1</v>
      </c>
      <c r="O922" t="b">
        <v>1</v>
      </c>
      <c r="P922" t="s">
        <v>69</v>
      </c>
      <c r="Q922" t="s">
        <v>14757</v>
      </c>
      <c r="R922" t="s">
        <v>14756</v>
      </c>
      <c r="S922" t="s">
        <v>85</v>
      </c>
      <c r="T922" t="s">
        <v>14755</v>
      </c>
      <c r="U922">
        <v>421</v>
      </c>
      <c r="V922">
        <v>3.5</v>
      </c>
    </row>
    <row r="923" spans="1:22" x14ac:dyDescent="0.35">
      <c r="A923" t="s">
        <v>14754</v>
      </c>
      <c r="B923" t="s">
        <v>74</v>
      </c>
      <c r="C923" t="s">
        <v>82</v>
      </c>
      <c r="D923" t="b">
        <v>1</v>
      </c>
      <c r="E923" t="b">
        <v>1</v>
      </c>
      <c r="F923" t="s">
        <v>106</v>
      </c>
      <c r="G923" t="b">
        <v>1</v>
      </c>
      <c r="H923" t="s">
        <v>71</v>
      </c>
      <c r="I923" t="b">
        <v>0</v>
      </c>
      <c r="J923" t="s">
        <v>70</v>
      </c>
      <c r="K923" t="b">
        <v>1</v>
      </c>
      <c r="L923">
        <v>2</v>
      </c>
      <c r="M923" t="b">
        <v>1</v>
      </c>
      <c r="N923" t="b">
        <v>1</v>
      </c>
      <c r="O923" t="b">
        <v>1</v>
      </c>
      <c r="P923" t="s">
        <v>69</v>
      </c>
      <c r="Q923" t="s">
        <v>14753</v>
      </c>
      <c r="R923" t="s">
        <v>14752</v>
      </c>
      <c r="S923" t="s">
        <v>6</v>
      </c>
      <c r="T923" t="s">
        <v>14751</v>
      </c>
      <c r="U923">
        <v>421</v>
      </c>
      <c r="V923">
        <v>3.5</v>
      </c>
    </row>
    <row r="924" spans="1:22" x14ac:dyDescent="0.35">
      <c r="A924" t="s">
        <v>14750</v>
      </c>
      <c r="B924" t="s">
        <v>111</v>
      </c>
      <c r="C924" t="s">
        <v>82</v>
      </c>
      <c r="D924" t="b">
        <v>1</v>
      </c>
      <c r="E924" t="b">
        <v>1</v>
      </c>
      <c r="F924" t="s">
        <v>106</v>
      </c>
      <c r="G924" t="b">
        <v>0</v>
      </c>
      <c r="H924" t="s">
        <v>71</v>
      </c>
      <c r="I924" t="b">
        <v>1</v>
      </c>
      <c r="J924" t="s">
        <v>70</v>
      </c>
      <c r="K924" t="b">
        <v>1</v>
      </c>
      <c r="L924">
        <v>2</v>
      </c>
      <c r="M924" t="b">
        <v>0</v>
      </c>
      <c r="N924" t="b">
        <v>1</v>
      </c>
      <c r="O924" t="b">
        <v>1</v>
      </c>
      <c r="P924" t="s">
        <v>88</v>
      </c>
      <c r="Q924" t="s">
        <v>14749</v>
      </c>
      <c r="R924" t="s">
        <v>14748</v>
      </c>
      <c r="S924" t="s">
        <v>93</v>
      </c>
      <c r="T924" t="s">
        <v>3257</v>
      </c>
      <c r="U924">
        <v>421</v>
      </c>
      <c r="V924">
        <v>4</v>
      </c>
    </row>
    <row r="925" spans="1:22" x14ac:dyDescent="0.35">
      <c r="A925" t="s">
        <v>14747</v>
      </c>
      <c r="B925" t="s">
        <v>74</v>
      </c>
      <c r="C925" t="s">
        <v>82</v>
      </c>
      <c r="D925" t="b">
        <v>1</v>
      </c>
      <c r="E925" t="b">
        <v>0</v>
      </c>
      <c r="F925" t="s">
        <v>72</v>
      </c>
      <c r="G925" t="b">
        <v>0</v>
      </c>
      <c r="H925" t="s">
        <v>71</v>
      </c>
      <c r="I925" t="b">
        <v>0</v>
      </c>
      <c r="J925" t="s">
        <v>70</v>
      </c>
      <c r="K925" t="b">
        <v>1</v>
      </c>
      <c r="L925">
        <v>2</v>
      </c>
      <c r="M925" t="b">
        <v>1</v>
      </c>
      <c r="N925" t="b">
        <v>1</v>
      </c>
      <c r="O925" t="b">
        <v>1</v>
      </c>
      <c r="P925" t="s">
        <v>88</v>
      </c>
      <c r="Q925" t="s">
        <v>14746</v>
      </c>
      <c r="R925" t="s">
        <v>14745</v>
      </c>
      <c r="S925" t="s">
        <v>6</v>
      </c>
      <c r="T925" t="s">
        <v>14744</v>
      </c>
      <c r="U925">
        <v>420</v>
      </c>
      <c r="V925">
        <v>4.5</v>
      </c>
    </row>
    <row r="926" spans="1:22" x14ac:dyDescent="0.35">
      <c r="A926" t="s">
        <v>14743</v>
      </c>
      <c r="B926" t="s">
        <v>111</v>
      </c>
      <c r="C926" t="s">
        <v>82</v>
      </c>
      <c r="D926" t="b">
        <v>1</v>
      </c>
      <c r="E926" t="b">
        <v>1</v>
      </c>
      <c r="F926" t="s">
        <v>106</v>
      </c>
      <c r="G926" t="b">
        <v>0</v>
      </c>
      <c r="H926" t="s">
        <v>71</v>
      </c>
      <c r="I926" t="b">
        <v>0</v>
      </c>
      <c r="J926" t="s">
        <v>70</v>
      </c>
      <c r="K926" t="b">
        <v>1</v>
      </c>
      <c r="L926">
        <v>2</v>
      </c>
      <c r="M926" t="b">
        <v>1</v>
      </c>
      <c r="N926" t="b">
        <v>1</v>
      </c>
      <c r="O926" t="b">
        <v>1</v>
      </c>
      <c r="P926" t="s">
        <v>88</v>
      </c>
      <c r="Q926" t="s">
        <v>14742</v>
      </c>
      <c r="R926" t="s">
        <v>2035</v>
      </c>
      <c r="S926" t="s">
        <v>85</v>
      </c>
      <c r="T926" t="s">
        <v>14741</v>
      </c>
      <c r="U926">
        <v>420</v>
      </c>
      <c r="V926">
        <v>4</v>
      </c>
    </row>
    <row r="927" spans="1:22" x14ac:dyDescent="0.35">
      <c r="A927" t="s">
        <v>14740</v>
      </c>
      <c r="B927" t="s">
        <v>74</v>
      </c>
      <c r="C927" t="s">
        <v>82</v>
      </c>
      <c r="D927" t="b">
        <v>1</v>
      </c>
      <c r="E927" t="b">
        <v>1</v>
      </c>
      <c r="F927" t="s">
        <v>106</v>
      </c>
      <c r="G927" t="b">
        <v>1</v>
      </c>
      <c r="H927" t="s">
        <v>71</v>
      </c>
      <c r="I927" t="b">
        <v>1</v>
      </c>
      <c r="J927" t="s">
        <v>70</v>
      </c>
      <c r="K927" t="b">
        <v>1</v>
      </c>
      <c r="L927">
        <v>2</v>
      </c>
      <c r="M927" t="b">
        <v>0</v>
      </c>
      <c r="N927" t="b">
        <v>1</v>
      </c>
      <c r="O927" t="b">
        <v>1</v>
      </c>
      <c r="P927" t="s">
        <v>88</v>
      </c>
      <c r="Q927" t="s">
        <v>14739</v>
      </c>
      <c r="R927" t="s">
        <v>1770</v>
      </c>
      <c r="S927" t="s">
        <v>367</v>
      </c>
      <c r="T927" t="s">
        <v>9241</v>
      </c>
      <c r="U927">
        <v>419</v>
      </c>
      <c r="V927">
        <v>3.5</v>
      </c>
    </row>
    <row r="928" spans="1:22" x14ac:dyDescent="0.35">
      <c r="A928" t="s">
        <v>11780</v>
      </c>
      <c r="B928" t="s">
        <v>74</v>
      </c>
      <c r="C928" t="s">
        <v>82</v>
      </c>
      <c r="D928" t="b">
        <v>1</v>
      </c>
      <c r="E928" t="b">
        <v>1</v>
      </c>
      <c r="F928" t="s">
        <v>101</v>
      </c>
      <c r="G928" t="b">
        <v>1</v>
      </c>
      <c r="H928" t="s">
        <v>71</v>
      </c>
      <c r="I928" t="b">
        <v>0</v>
      </c>
      <c r="J928" t="s">
        <v>70</v>
      </c>
      <c r="K928" t="b">
        <v>1</v>
      </c>
      <c r="L928">
        <v>2</v>
      </c>
      <c r="M928" t="b">
        <v>1</v>
      </c>
      <c r="N928" t="b">
        <v>1</v>
      </c>
      <c r="O928" t="b">
        <v>1</v>
      </c>
      <c r="P928" t="s">
        <v>69</v>
      </c>
      <c r="Q928" t="s">
        <v>14738</v>
      </c>
      <c r="R928" t="s">
        <v>2039</v>
      </c>
      <c r="S928" t="s">
        <v>6</v>
      </c>
      <c r="T928" t="s">
        <v>14737</v>
      </c>
      <c r="U928">
        <v>419</v>
      </c>
      <c r="V928">
        <v>3.5</v>
      </c>
    </row>
    <row r="929" spans="1:22" x14ac:dyDescent="0.35">
      <c r="A929" t="s">
        <v>14736</v>
      </c>
      <c r="B929" t="s">
        <v>74</v>
      </c>
      <c r="C929" t="s">
        <v>360</v>
      </c>
      <c r="D929" t="b">
        <v>1</v>
      </c>
      <c r="E929" t="b">
        <v>1</v>
      </c>
      <c r="F929" t="s">
        <v>720</v>
      </c>
      <c r="G929" t="b">
        <v>1</v>
      </c>
      <c r="H929" t="s">
        <v>71</v>
      </c>
      <c r="I929" t="b">
        <v>1</v>
      </c>
      <c r="J929" t="s">
        <v>70</v>
      </c>
      <c r="K929" t="b">
        <v>1</v>
      </c>
      <c r="L929">
        <v>2</v>
      </c>
      <c r="M929" t="b">
        <v>0</v>
      </c>
      <c r="N929" t="b">
        <v>1</v>
      </c>
      <c r="O929" t="b">
        <v>1</v>
      </c>
      <c r="P929" t="s">
        <v>69</v>
      </c>
      <c r="Q929" t="s">
        <v>14735</v>
      </c>
      <c r="R929" t="s">
        <v>14734</v>
      </c>
      <c r="S929" t="s">
        <v>93</v>
      </c>
      <c r="T929" t="s">
        <v>14733</v>
      </c>
      <c r="U929">
        <v>419</v>
      </c>
      <c r="V929">
        <v>4</v>
      </c>
    </row>
    <row r="930" spans="1:22" x14ac:dyDescent="0.35">
      <c r="A930" t="s">
        <v>14732</v>
      </c>
      <c r="B930" t="s">
        <v>90</v>
      </c>
      <c r="C930" t="s">
        <v>82</v>
      </c>
      <c r="D930" t="b">
        <v>1</v>
      </c>
      <c r="E930" t="b">
        <v>1</v>
      </c>
      <c r="F930" t="s">
        <v>106</v>
      </c>
      <c r="G930" t="b">
        <v>1</v>
      </c>
      <c r="H930" t="s">
        <v>71</v>
      </c>
      <c r="I930" t="b">
        <v>1</v>
      </c>
      <c r="J930" t="s">
        <v>70</v>
      </c>
      <c r="K930" t="b">
        <v>1</v>
      </c>
      <c r="L930">
        <v>2</v>
      </c>
      <c r="M930" t="b">
        <v>0</v>
      </c>
      <c r="N930" t="b">
        <v>1</v>
      </c>
      <c r="O930" t="b">
        <v>1</v>
      </c>
      <c r="P930" t="s">
        <v>69</v>
      </c>
      <c r="Q930" t="s">
        <v>14731</v>
      </c>
      <c r="R930" t="s">
        <v>14730</v>
      </c>
      <c r="S930" t="s">
        <v>2179</v>
      </c>
      <c r="T930" t="s">
        <v>4668</v>
      </c>
      <c r="U930">
        <v>419</v>
      </c>
      <c r="V930">
        <v>4.5</v>
      </c>
    </row>
    <row r="931" spans="1:22" x14ac:dyDescent="0.35">
      <c r="A931" t="s">
        <v>14729</v>
      </c>
      <c r="B931" t="s">
        <v>74</v>
      </c>
      <c r="C931" t="s">
        <v>82</v>
      </c>
      <c r="D931" t="b">
        <v>1</v>
      </c>
      <c r="E931" t="b">
        <v>1</v>
      </c>
      <c r="F931" t="s">
        <v>4297</v>
      </c>
      <c r="G931" t="b">
        <v>1</v>
      </c>
      <c r="H931" t="s">
        <v>71</v>
      </c>
      <c r="I931" t="b">
        <v>0</v>
      </c>
      <c r="J931" t="s">
        <v>70</v>
      </c>
      <c r="K931" t="b">
        <v>1</v>
      </c>
      <c r="L931">
        <v>2</v>
      </c>
      <c r="M931" t="b">
        <v>1</v>
      </c>
      <c r="N931" t="b">
        <v>1</v>
      </c>
      <c r="O931" t="b">
        <v>1</v>
      </c>
      <c r="P931" t="s">
        <v>69</v>
      </c>
      <c r="Q931" t="s">
        <v>14728</v>
      </c>
      <c r="R931" t="s">
        <v>14727</v>
      </c>
      <c r="S931" t="s">
        <v>6</v>
      </c>
      <c r="T931" t="s">
        <v>14726</v>
      </c>
      <c r="U931">
        <v>418</v>
      </c>
      <c r="V931">
        <v>4.5</v>
      </c>
    </row>
    <row r="932" spans="1:22" x14ac:dyDescent="0.35">
      <c r="A932" t="s">
        <v>7405</v>
      </c>
      <c r="B932" t="s">
        <v>74</v>
      </c>
      <c r="C932" t="s">
        <v>4833</v>
      </c>
      <c r="D932" t="b">
        <v>1</v>
      </c>
      <c r="E932" t="b">
        <v>0</v>
      </c>
      <c r="F932" t="s">
        <v>72</v>
      </c>
      <c r="G932" t="b">
        <v>0</v>
      </c>
      <c r="H932" t="s">
        <v>71</v>
      </c>
      <c r="I932" t="b">
        <v>1</v>
      </c>
      <c r="J932" t="s">
        <v>235</v>
      </c>
      <c r="K932" t="b">
        <v>1</v>
      </c>
      <c r="L932">
        <v>3</v>
      </c>
      <c r="M932" t="b">
        <v>1</v>
      </c>
      <c r="N932" t="b">
        <v>1</v>
      </c>
      <c r="O932" t="b">
        <v>0</v>
      </c>
      <c r="P932" t="s">
        <v>1660</v>
      </c>
      <c r="Q932" t="s">
        <v>14725</v>
      </c>
      <c r="R932" t="s">
        <v>14724</v>
      </c>
      <c r="S932" t="s">
        <v>93</v>
      </c>
      <c r="T932" t="s">
        <v>14723</v>
      </c>
      <c r="U932">
        <v>418</v>
      </c>
      <c r="V932">
        <v>4</v>
      </c>
    </row>
    <row r="933" spans="1:22" x14ac:dyDescent="0.35">
      <c r="A933" t="s">
        <v>14722</v>
      </c>
      <c r="B933" t="s">
        <v>90</v>
      </c>
      <c r="C933" t="s">
        <v>82</v>
      </c>
      <c r="D933" t="b">
        <v>1</v>
      </c>
      <c r="E933" t="b">
        <v>1</v>
      </c>
      <c r="F933" t="s">
        <v>117</v>
      </c>
      <c r="G933" t="b">
        <v>0</v>
      </c>
      <c r="H933" t="s">
        <v>71</v>
      </c>
      <c r="I933" t="b">
        <v>1</v>
      </c>
      <c r="J933" t="s">
        <v>70</v>
      </c>
      <c r="K933" t="b">
        <v>1</v>
      </c>
      <c r="L933">
        <v>2</v>
      </c>
      <c r="M933" t="b">
        <v>0</v>
      </c>
      <c r="N933" t="b">
        <v>1</v>
      </c>
      <c r="O933" t="b">
        <v>1</v>
      </c>
      <c r="P933" t="s">
        <v>69</v>
      </c>
      <c r="Q933" t="s">
        <v>14721</v>
      </c>
      <c r="R933" t="s">
        <v>8419</v>
      </c>
      <c r="S933" t="s">
        <v>161</v>
      </c>
      <c r="T933" t="s">
        <v>4551</v>
      </c>
      <c r="U933">
        <v>418</v>
      </c>
      <c r="V933">
        <v>4.5</v>
      </c>
    </row>
    <row r="934" spans="1:22" x14ac:dyDescent="0.35">
      <c r="A934" t="s">
        <v>14720</v>
      </c>
      <c r="B934" t="s">
        <v>74</v>
      </c>
      <c r="C934" t="s">
        <v>82</v>
      </c>
      <c r="D934" t="b">
        <v>1</v>
      </c>
      <c r="E934" t="b">
        <v>1</v>
      </c>
      <c r="F934" t="s">
        <v>106</v>
      </c>
      <c r="G934" t="b">
        <v>1</v>
      </c>
      <c r="H934" t="s">
        <v>71</v>
      </c>
      <c r="I934" t="b">
        <v>1</v>
      </c>
      <c r="J934" t="s">
        <v>70</v>
      </c>
      <c r="K934" t="b">
        <v>1</v>
      </c>
      <c r="L934">
        <v>2</v>
      </c>
      <c r="M934" t="b">
        <v>1</v>
      </c>
      <c r="N934" t="b">
        <v>1</v>
      </c>
      <c r="O934" t="b">
        <v>1</v>
      </c>
      <c r="P934" t="s">
        <v>88</v>
      </c>
      <c r="Q934" t="s">
        <v>14719</v>
      </c>
      <c r="R934" t="s">
        <v>194</v>
      </c>
      <c r="S934" t="s">
        <v>93</v>
      </c>
      <c r="T934" t="s">
        <v>14718</v>
      </c>
      <c r="U934">
        <v>417</v>
      </c>
      <c r="V934">
        <v>3</v>
      </c>
    </row>
    <row r="935" spans="1:22" x14ac:dyDescent="0.35">
      <c r="A935" t="s">
        <v>14717</v>
      </c>
      <c r="B935" t="s">
        <v>74</v>
      </c>
      <c r="C935" t="s">
        <v>212</v>
      </c>
      <c r="D935" t="b">
        <v>1</v>
      </c>
      <c r="E935" t="b">
        <v>1</v>
      </c>
      <c r="F935" t="s">
        <v>106</v>
      </c>
      <c r="G935" t="b">
        <v>0</v>
      </c>
      <c r="H935" t="s">
        <v>71</v>
      </c>
      <c r="I935" t="b">
        <v>0</v>
      </c>
      <c r="J935" t="s">
        <v>70</v>
      </c>
      <c r="K935" t="b">
        <v>1</v>
      </c>
      <c r="L935">
        <v>2</v>
      </c>
      <c r="M935" t="b">
        <v>1</v>
      </c>
      <c r="N935" t="b">
        <v>1</v>
      </c>
      <c r="O935" t="b">
        <v>1</v>
      </c>
      <c r="P935" t="s">
        <v>69</v>
      </c>
      <c r="Q935" t="s">
        <v>14716</v>
      </c>
      <c r="R935" t="s">
        <v>14715</v>
      </c>
      <c r="S935" t="s">
        <v>120</v>
      </c>
      <c r="T935" t="s">
        <v>14714</v>
      </c>
      <c r="U935">
        <v>417</v>
      </c>
      <c r="V935">
        <v>4</v>
      </c>
    </row>
    <row r="936" spans="1:22" x14ac:dyDescent="0.35">
      <c r="A936" t="s">
        <v>14713</v>
      </c>
      <c r="B936" t="s">
        <v>111</v>
      </c>
      <c r="C936" t="s">
        <v>82</v>
      </c>
      <c r="D936" t="b">
        <v>1</v>
      </c>
      <c r="E936" t="b">
        <v>1</v>
      </c>
      <c r="F936" t="s">
        <v>106</v>
      </c>
      <c r="G936" t="b">
        <v>1</v>
      </c>
      <c r="H936" t="s">
        <v>71</v>
      </c>
      <c r="I936" t="b">
        <v>1</v>
      </c>
      <c r="J936" t="s">
        <v>70</v>
      </c>
      <c r="K936" t="b">
        <v>1</v>
      </c>
      <c r="L936">
        <v>1</v>
      </c>
      <c r="M936" t="b">
        <v>0</v>
      </c>
      <c r="N936" t="b">
        <v>0</v>
      </c>
      <c r="O936" t="b">
        <v>1</v>
      </c>
      <c r="P936" t="s">
        <v>69</v>
      </c>
      <c r="Q936" t="s">
        <v>14712</v>
      </c>
      <c r="R936" t="s">
        <v>14711</v>
      </c>
      <c r="S936" t="s">
        <v>239</v>
      </c>
      <c r="T936" t="s">
        <v>224</v>
      </c>
      <c r="U936">
        <v>417</v>
      </c>
      <c r="V936">
        <v>4</v>
      </c>
    </row>
    <row r="937" spans="1:22" x14ac:dyDescent="0.35">
      <c r="A937" t="s">
        <v>14710</v>
      </c>
      <c r="B937" t="s">
        <v>74</v>
      </c>
      <c r="C937" t="s">
        <v>82</v>
      </c>
      <c r="D937" t="b">
        <v>1</v>
      </c>
      <c r="E937" t="b">
        <v>0</v>
      </c>
      <c r="F937" t="s">
        <v>1198</v>
      </c>
      <c r="G937" t="b">
        <v>1</v>
      </c>
      <c r="H937" t="s">
        <v>80</v>
      </c>
      <c r="I937" t="b">
        <v>1</v>
      </c>
      <c r="J937" t="s">
        <v>70</v>
      </c>
      <c r="K937" t="b">
        <v>1</v>
      </c>
      <c r="L937">
        <v>2</v>
      </c>
      <c r="M937" t="b">
        <v>0</v>
      </c>
      <c r="N937" t="b">
        <v>1</v>
      </c>
      <c r="O937" t="b">
        <v>1</v>
      </c>
      <c r="P937" t="s">
        <v>88</v>
      </c>
      <c r="Q937" t="s">
        <v>14709</v>
      </c>
      <c r="R937" t="s">
        <v>14708</v>
      </c>
      <c r="S937" t="s">
        <v>85</v>
      </c>
      <c r="T937" t="s">
        <v>14707</v>
      </c>
      <c r="U937">
        <v>417</v>
      </c>
      <c r="V937">
        <v>3.5</v>
      </c>
    </row>
    <row r="938" spans="1:22" x14ac:dyDescent="0.35">
      <c r="A938" t="s">
        <v>14706</v>
      </c>
      <c r="B938" t="s">
        <v>74</v>
      </c>
      <c r="C938" t="s">
        <v>73</v>
      </c>
      <c r="D938" t="b">
        <v>1</v>
      </c>
      <c r="E938" t="b">
        <v>0</v>
      </c>
      <c r="F938" t="s">
        <v>106</v>
      </c>
      <c r="G938" t="b">
        <v>0</v>
      </c>
      <c r="H938" t="s">
        <v>71</v>
      </c>
      <c r="I938" t="b">
        <v>0</v>
      </c>
      <c r="J938" t="s">
        <v>70</v>
      </c>
      <c r="K938" t="b">
        <v>1</v>
      </c>
      <c r="L938">
        <v>2</v>
      </c>
      <c r="M938" t="b">
        <v>1</v>
      </c>
      <c r="N938" t="b">
        <v>1</v>
      </c>
      <c r="O938" t="b">
        <v>0</v>
      </c>
      <c r="P938" t="s">
        <v>88</v>
      </c>
      <c r="Q938" t="s">
        <v>14705</v>
      </c>
      <c r="R938" t="s">
        <v>489</v>
      </c>
      <c r="S938" t="s">
        <v>6</v>
      </c>
      <c r="T938" t="s">
        <v>14704</v>
      </c>
      <c r="U938">
        <v>416</v>
      </c>
      <c r="V938">
        <v>4</v>
      </c>
    </row>
    <row r="939" spans="1:22" x14ac:dyDescent="0.35">
      <c r="A939" t="s">
        <v>14703</v>
      </c>
      <c r="B939" t="s">
        <v>90</v>
      </c>
      <c r="C939" t="s">
        <v>82</v>
      </c>
      <c r="D939" t="b">
        <v>1</v>
      </c>
      <c r="E939" t="b">
        <v>1</v>
      </c>
      <c r="F939" t="s">
        <v>117</v>
      </c>
      <c r="G939" t="b">
        <v>0</v>
      </c>
      <c r="H939" t="s">
        <v>71</v>
      </c>
      <c r="I939" t="b">
        <v>0</v>
      </c>
      <c r="J939" t="s">
        <v>70</v>
      </c>
      <c r="K939" t="b">
        <v>1</v>
      </c>
      <c r="L939">
        <v>2</v>
      </c>
      <c r="M939" t="b">
        <v>0</v>
      </c>
      <c r="N939" t="b">
        <v>1</v>
      </c>
      <c r="O939" t="b">
        <v>1</v>
      </c>
      <c r="P939" t="s">
        <v>88</v>
      </c>
      <c r="Q939" t="s">
        <v>14702</v>
      </c>
      <c r="R939" t="s">
        <v>14701</v>
      </c>
      <c r="S939" t="s">
        <v>239</v>
      </c>
      <c r="T939" t="s">
        <v>14700</v>
      </c>
      <c r="U939">
        <v>416</v>
      </c>
      <c r="V939">
        <v>4</v>
      </c>
    </row>
    <row r="940" spans="1:22" x14ac:dyDescent="0.35">
      <c r="A940" t="s">
        <v>3639</v>
      </c>
      <c r="Q940" t="s">
        <v>14699</v>
      </c>
      <c r="R940" t="s">
        <v>14698</v>
      </c>
      <c r="S940" t="s">
        <v>85</v>
      </c>
      <c r="T940" t="s">
        <v>14697</v>
      </c>
      <c r="U940">
        <v>415</v>
      </c>
      <c r="V940">
        <v>3.5</v>
      </c>
    </row>
    <row r="941" spans="1:22" x14ac:dyDescent="0.35">
      <c r="A941" t="s">
        <v>14696</v>
      </c>
      <c r="B941" t="s">
        <v>111</v>
      </c>
      <c r="C941" t="s">
        <v>82</v>
      </c>
      <c r="D941" t="b">
        <v>1</v>
      </c>
      <c r="E941" t="b">
        <v>1</v>
      </c>
      <c r="F941" t="s">
        <v>101</v>
      </c>
      <c r="G941" t="b">
        <v>1</v>
      </c>
      <c r="H941" t="s">
        <v>71</v>
      </c>
      <c r="I941" t="b">
        <v>1</v>
      </c>
      <c r="J941" t="s">
        <v>70</v>
      </c>
      <c r="K941" t="b">
        <v>1</v>
      </c>
      <c r="L941">
        <v>2</v>
      </c>
      <c r="M941" t="b">
        <v>0</v>
      </c>
      <c r="N941" t="b">
        <v>0</v>
      </c>
      <c r="O941" t="b">
        <v>1</v>
      </c>
      <c r="P941" t="s">
        <v>69</v>
      </c>
      <c r="Q941" t="s">
        <v>14695</v>
      </c>
      <c r="R941" t="s">
        <v>14694</v>
      </c>
      <c r="S941" t="s">
        <v>6</v>
      </c>
      <c r="T941" t="s">
        <v>11381</v>
      </c>
      <c r="U941">
        <v>415</v>
      </c>
      <c r="V941">
        <v>3.5</v>
      </c>
    </row>
    <row r="942" spans="1:22" x14ac:dyDescent="0.35">
      <c r="A942" t="s">
        <v>14693</v>
      </c>
      <c r="B942" t="s">
        <v>74</v>
      </c>
      <c r="C942" t="s">
        <v>82</v>
      </c>
      <c r="D942" t="b">
        <v>1</v>
      </c>
      <c r="E942" t="b">
        <v>1</v>
      </c>
      <c r="F942" t="s">
        <v>72</v>
      </c>
      <c r="G942" t="b">
        <v>1</v>
      </c>
      <c r="H942" t="s">
        <v>71</v>
      </c>
      <c r="I942" t="b">
        <v>0</v>
      </c>
      <c r="J942" t="s">
        <v>70</v>
      </c>
      <c r="K942" t="b">
        <v>1</v>
      </c>
      <c r="L942">
        <v>2</v>
      </c>
      <c r="M942" t="b">
        <v>1</v>
      </c>
      <c r="N942" t="b">
        <v>1</v>
      </c>
      <c r="O942" t="b">
        <v>1</v>
      </c>
      <c r="P942" t="s">
        <v>69</v>
      </c>
      <c r="Q942" t="s">
        <v>14692</v>
      </c>
      <c r="R942" t="s">
        <v>14691</v>
      </c>
      <c r="S942" t="s">
        <v>6</v>
      </c>
      <c r="T942" t="s">
        <v>14690</v>
      </c>
      <c r="U942">
        <v>415</v>
      </c>
      <c r="V942">
        <v>4.5</v>
      </c>
    </row>
    <row r="943" spans="1:22" x14ac:dyDescent="0.35">
      <c r="A943" t="s">
        <v>14689</v>
      </c>
      <c r="B943" t="s">
        <v>111</v>
      </c>
      <c r="C943" t="s">
        <v>82</v>
      </c>
      <c r="D943" t="b">
        <v>1</v>
      </c>
      <c r="E943" t="b">
        <v>1</v>
      </c>
      <c r="F943" t="s">
        <v>106</v>
      </c>
      <c r="G943" t="b">
        <v>0</v>
      </c>
      <c r="H943" t="s">
        <v>71</v>
      </c>
      <c r="I943" t="b">
        <v>0</v>
      </c>
      <c r="J943" t="s">
        <v>70</v>
      </c>
      <c r="K943" t="b">
        <v>1</v>
      </c>
      <c r="L943">
        <v>2</v>
      </c>
      <c r="M943" t="b">
        <v>1</v>
      </c>
      <c r="N943" t="b">
        <v>1</v>
      </c>
      <c r="O943" t="b">
        <v>1</v>
      </c>
      <c r="P943" t="s">
        <v>88</v>
      </c>
      <c r="Q943" t="s">
        <v>14688</v>
      </c>
      <c r="R943" t="s">
        <v>5355</v>
      </c>
      <c r="S943" t="s">
        <v>6</v>
      </c>
      <c r="T943" t="s">
        <v>14687</v>
      </c>
      <c r="U943">
        <v>414</v>
      </c>
      <c r="V943">
        <v>4</v>
      </c>
    </row>
    <row r="944" spans="1:22" x14ac:dyDescent="0.35">
      <c r="A944" t="s">
        <v>14686</v>
      </c>
      <c r="B944" t="s">
        <v>74</v>
      </c>
      <c r="C944" t="s">
        <v>138</v>
      </c>
      <c r="D944" t="b">
        <v>1</v>
      </c>
      <c r="E944" t="b">
        <v>0</v>
      </c>
      <c r="F944" t="s">
        <v>72</v>
      </c>
      <c r="G944" t="b">
        <v>1</v>
      </c>
      <c r="H944" t="s">
        <v>71</v>
      </c>
      <c r="I944" t="b">
        <v>1</v>
      </c>
      <c r="J944" t="s">
        <v>70</v>
      </c>
      <c r="K944" t="b">
        <v>1</v>
      </c>
      <c r="L944">
        <v>2</v>
      </c>
      <c r="M944" t="b">
        <v>1</v>
      </c>
      <c r="N944" t="b">
        <v>1</v>
      </c>
      <c r="O944" t="b">
        <v>1</v>
      </c>
      <c r="P944" t="s">
        <v>88</v>
      </c>
      <c r="Q944" t="s">
        <v>14685</v>
      </c>
      <c r="R944" t="s">
        <v>11498</v>
      </c>
      <c r="S944" t="s">
        <v>66</v>
      </c>
      <c r="T944" t="s">
        <v>14684</v>
      </c>
      <c r="U944">
        <v>414</v>
      </c>
      <c r="V944">
        <v>3.5</v>
      </c>
    </row>
    <row r="945" spans="1:22" x14ac:dyDescent="0.35">
      <c r="A945" t="s">
        <v>14683</v>
      </c>
      <c r="B945" t="s">
        <v>74</v>
      </c>
      <c r="C945" t="s">
        <v>82</v>
      </c>
      <c r="D945" t="b">
        <v>1</v>
      </c>
      <c r="E945" t="b">
        <v>1</v>
      </c>
      <c r="F945" t="s">
        <v>72</v>
      </c>
      <c r="G945" t="b">
        <v>0</v>
      </c>
      <c r="H945" t="s">
        <v>71</v>
      </c>
      <c r="I945" t="b">
        <v>0</v>
      </c>
      <c r="J945" t="s">
        <v>70</v>
      </c>
      <c r="K945" t="b">
        <v>1</v>
      </c>
      <c r="L945">
        <v>2</v>
      </c>
      <c r="M945" t="b">
        <v>1</v>
      </c>
      <c r="N945" t="b">
        <v>1</v>
      </c>
      <c r="O945" t="b">
        <v>1</v>
      </c>
      <c r="P945" t="s">
        <v>88</v>
      </c>
      <c r="Q945" t="s">
        <v>14682</v>
      </c>
      <c r="R945" t="s">
        <v>14681</v>
      </c>
      <c r="S945" t="s">
        <v>6</v>
      </c>
      <c r="T945" t="s">
        <v>14680</v>
      </c>
      <c r="U945">
        <v>414</v>
      </c>
      <c r="V945">
        <v>2</v>
      </c>
    </row>
    <row r="946" spans="1:22" x14ac:dyDescent="0.35">
      <c r="A946" t="s">
        <v>14679</v>
      </c>
      <c r="B946" t="s">
        <v>90</v>
      </c>
      <c r="C946" t="s">
        <v>82</v>
      </c>
      <c r="D946" t="b">
        <v>1</v>
      </c>
      <c r="E946" t="b">
        <v>1</v>
      </c>
      <c r="F946" t="s">
        <v>106</v>
      </c>
      <c r="G946" t="b">
        <v>0</v>
      </c>
      <c r="H946" t="s">
        <v>71</v>
      </c>
      <c r="I946" t="b">
        <v>0</v>
      </c>
      <c r="J946" t="s">
        <v>70</v>
      </c>
      <c r="K946" t="b">
        <v>1</v>
      </c>
      <c r="L946">
        <v>1</v>
      </c>
      <c r="M946" t="b">
        <v>0</v>
      </c>
      <c r="N946" t="b">
        <v>1</v>
      </c>
      <c r="O946" t="b">
        <v>1</v>
      </c>
      <c r="P946" t="s">
        <v>88</v>
      </c>
      <c r="Q946" t="s">
        <v>14678</v>
      </c>
      <c r="R946" t="s">
        <v>2009</v>
      </c>
      <c r="S946" t="s">
        <v>189</v>
      </c>
      <c r="T946" t="s">
        <v>14677</v>
      </c>
      <c r="U946">
        <v>414</v>
      </c>
      <c r="V946">
        <v>4</v>
      </c>
    </row>
    <row r="947" spans="1:22" x14ac:dyDescent="0.35">
      <c r="A947" t="s">
        <v>14676</v>
      </c>
      <c r="B947" t="s">
        <v>111</v>
      </c>
      <c r="C947" t="s">
        <v>82</v>
      </c>
      <c r="D947" t="b">
        <v>1</v>
      </c>
      <c r="E947" t="b">
        <v>1</v>
      </c>
      <c r="F947" t="s">
        <v>541</v>
      </c>
      <c r="G947" t="b">
        <v>0</v>
      </c>
      <c r="H947" t="s">
        <v>71</v>
      </c>
      <c r="I947" t="b">
        <v>1</v>
      </c>
      <c r="J947" t="s">
        <v>70</v>
      </c>
      <c r="K947" t="b">
        <v>1</v>
      </c>
      <c r="L947">
        <v>1</v>
      </c>
      <c r="M947" t="b">
        <v>0</v>
      </c>
      <c r="N947" t="b">
        <v>0</v>
      </c>
      <c r="O947" t="b">
        <v>1</v>
      </c>
      <c r="P947" t="s">
        <v>88</v>
      </c>
      <c r="Q947" t="s">
        <v>14675</v>
      </c>
      <c r="R947" t="s">
        <v>194</v>
      </c>
      <c r="S947" t="s">
        <v>85</v>
      </c>
      <c r="T947" t="s">
        <v>14674</v>
      </c>
      <c r="U947">
        <v>414</v>
      </c>
      <c r="V947">
        <v>4.5</v>
      </c>
    </row>
    <row r="948" spans="1:22" x14ac:dyDescent="0.35">
      <c r="A948" t="s">
        <v>2051</v>
      </c>
      <c r="B948" t="s">
        <v>74</v>
      </c>
      <c r="C948" t="s">
        <v>2050</v>
      </c>
      <c r="D948" t="b">
        <v>1</v>
      </c>
      <c r="E948" t="b">
        <v>0</v>
      </c>
      <c r="F948" t="s">
        <v>106</v>
      </c>
      <c r="G948" t="b">
        <v>1</v>
      </c>
      <c r="H948" t="s">
        <v>80</v>
      </c>
      <c r="I948" t="b">
        <v>0</v>
      </c>
      <c r="J948" t="s">
        <v>70</v>
      </c>
      <c r="K948" t="b">
        <v>1</v>
      </c>
      <c r="L948">
        <v>2</v>
      </c>
      <c r="M948" t="b">
        <v>0</v>
      </c>
      <c r="N948" t="b">
        <v>1</v>
      </c>
      <c r="O948" t="b">
        <v>1</v>
      </c>
      <c r="P948" t="s">
        <v>69</v>
      </c>
      <c r="Q948" t="s">
        <v>14673</v>
      </c>
      <c r="R948" t="s">
        <v>98</v>
      </c>
      <c r="S948" t="s">
        <v>6</v>
      </c>
      <c r="T948" t="s">
        <v>14672</v>
      </c>
      <c r="U948">
        <v>414</v>
      </c>
      <c r="V948">
        <v>2</v>
      </c>
    </row>
    <row r="949" spans="1:22" x14ac:dyDescent="0.35">
      <c r="A949" t="s">
        <v>14671</v>
      </c>
      <c r="B949" t="s">
        <v>74</v>
      </c>
      <c r="C949" t="s">
        <v>82</v>
      </c>
      <c r="D949" t="b">
        <v>1</v>
      </c>
      <c r="E949" t="b">
        <v>1</v>
      </c>
      <c r="F949" t="s">
        <v>106</v>
      </c>
      <c r="G949" t="b">
        <v>1</v>
      </c>
      <c r="H949" t="s">
        <v>71</v>
      </c>
      <c r="I949" t="b">
        <v>1</v>
      </c>
      <c r="J949" t="s">
        <v>70</v>
      </c>
      <c r="K949" t="b">
        <v>1</v>
      </c>
      <c r="L949">
        <v>2</v>
      </c>
      <c r="M949" t="b">
        <v>1</v>
      </c>
      <c r="N949" t="b">
        <v>1</v>
      </c>
      <c r="O949" t="b">
        <v>1</v>
      </c>
      <c r="P949" t="s">
        <v>69</v>
      </c>
      <c r="Q949" t="s">
        <v>14670</v>
      </c>
      <c r="R949" t="s">
        <v>14669</v>
      </c>
      <c r="S949" t="s">
        <v>275</v>
      </c>
      <c r="T949" t="s">
        <v>14668</v>
      </c>
      <c r="U949">
        <v>413</v>
      </c>
      <c r="V949">
        <v>4</v>
      </c>
    </row>
    <row r="950" spans="1:22" x14ac:dyDescent="0.35">
      <c r="A950" t="s">
        <v>14667</v>
      </c>
      <c r="B950" t="s">
        <v>74</v>
      </c>
      <c r="C950" t="s">
        <v>259</v>
      </c>
      <c r="D950" t="b">
        <v>1</v>
      </c>
      <c r="E950" t="b">
        <v>0</v>
      </c>
      <c r="F950" t="s">
        <v>72</v>
      </c>
      <c r="G950" t="b">
        <v>1</v>
      </c>
      <c r="H950" t="s">
        <v>71</v>
      </c>
      <c r="I950" t="b">
        <v>1</v>
      </c>
      <c r="J950" t="s">
        <v>70</v>
      </c>
      <c r="K950" t="b">
        <v>1</v>
      </c>
      <c r="L950">
        <v>3</v>
      </c>
      <c r="M950" t="b">
        <v>1</v>
      </c>
      <c r="N950" t="b">
        <v>1</v>
      </c>
      <c r="O950" t="b">
        <v>1</v>
      </c>
      <c r="P950" t="s">
        <v>69</v>
      </c>
      <c r="Q950" t="s">
        <v>14666</v>
      </c>
      <c r="R950" t="s">
        <v>14665</v>
      </c>
      <c r="S950" t="s">
        <v>141</v>
      </c>
      <c r="T950" t="s">
        <v>14664</v>
      </c>
      <c r="U950">
        <v>413</v>
      </c>
      <c r="V950">
        <v>4</v>
      </c>
    </row>
    <row r="951" spans="1:22" x14ac:dyDescent="0.35">
      <c r="A951" t="s">
        <v>6283</v>
      </c>
      <c r="D951" t="b">
        <v>1</v>
      </c>
      <c r="E951" t="b">
        <v>1</v>
      </c>
      <c r="Q951" t="s">
        <v>14663</v>
      </c>
      <c r="R951" t="s">
        <v>14662</v>
      </c>
      <c r="S951" t="s">
        <v>6</v>
      </c>
      <c r="T951" t="s">
        <v>14661</v>
      </c>
      <c r="U951">
        <v>413</v>
      </c>
      <c r="V951">
        <v>4</v>
      </c>
    </row>
    <row r="952" spans="1:22" x14ac:dyDescent="0.35">
      <c r="A952" t="s">
        <v>14660</v>
      </c>
      <c r="B952" t="s">
        <v>74</v>
      </c>
      <c r="C952" t="s">
        <v>360</v>
      </c>
      <c r="D952" t="b">
        <v>1</v>
      </c>
      <c r="E952" t="b">
        <v>1</v>
      </c>
      <c r="F952" t="s">
        <v>106</v>
      </c>
      <c r="G952" t="b">
        <v>1</v>
      </c>
      <c r="H952" t="s">
        <v>71</v>
      </c>
      <c r="I952" t="b">
        <v>1</v>
      </c>
      <c r="J952" t="s">
        <v>70</v>
      </c>
      <c r="K952" t="b">
        <v>1</v>
      </c>
      <c r="L952">
        <v>1</v>
      </c>
      <c r="M952" t="b">
        <v>0</v>
      </c>
      <c r="N952" t="b">
        <v>1</v>
      </c>
      <c r="O952" t="b">
        <v>1</v>
      </c>
      <c r="P952" t="s">
        <v>69</v>
      </c>
      <c r="Q952" t="s">
        <v>14659</v>
      </c>
      <c r="R952" t="s">
        <v>1523</v>
      </c>
      <c r="S952" t="s">
        <v>77</v>
      </c>
      <c r="T952" t="s">
        <v>14658</v>
      </c>
      <c r="U952">
        <v>413</v>
      </c>
      <c r="V952">
        <v>4</v>
      </c>
    </row>
    <row r="953" spans="1:22" x14ac:dyDescent="0.35">
      <c r="A953" t="s">
        <v>14657</v>
      </c>
      <c r="B953" t="s">
        <v>74</v>
      </c>
      <c r="C953" t="s">
        <v>440</v>
      </c>
      <c r="D953" t="b">
        <v>1</v>
      </c>
      <c r="E953" t="b">
        <v>0</v>
      </c>
      <c r="F953" t="s">
        <v>72</v>
      </c>
      <c r="G953" t="b">
        <v>0</v>
      </c>
      <c r="H953" t="s">
        <v>100</v>
      </c>
      <c r="I953" t="b">
        <v>1</v>
      </c>
      <c r="J953" t="s">
        <v>70</v>
      </c>
      <c r="K953" t="b">
        <v>0</v>
      </c>
      <c r="L953">
        <v>3</v>
      </c>
      <c r="M953" t="b">
        <v>1</v>
      </c>
      <c r="N953" t="b">
        <v>1</v>
      </c>
      <c r="O953" t="b">
        <v>0</v>
      </c>
      <c r="P953" t="s">
        <v>69</v>
      </c>
      <c r="Q953" t="s">
        <v>14656</v>
      </c>
      <c r="R953" t="s">
        <v>14655</v>
      </c>
      <c r="S953" t="s">
        <v>85</v>
      </c>
      <c r="T953" t="s">
        <v>14654</v>
      </c>
      <c r="U953">
        <v>413</v>
      </c>
      <c r="V953">
        <v>4.5</v>
      </c>
    </row>
    <row r="954" spans="1:22" x14ac:dyDescent="0.35">
      <c r="A954" t="s">
        <v>14653</v>
      </c>
      <c r="B954" t="s">
        <v>74</v>
      </c>
      <c r="C954" t="s">
        <v>236</v>
      </c>
      <c r="D954" t="b">
        <v>1</v>
      </c>
      <c r="E954" t="b">
        <v>1</v>
      </c>
      <c r="F954" t="s">
        <v>117</v>
      </c>
      <c r="G954" t="b">
        <v>1</v>
      </c>
      <c r="H954" t="s">
        <v>100</v>
      </c>
      <c r="I954" t="b">
        <v>1</v>
      </c>
      <c r="J954" t="s">
        <v>70</v>
      </c>
      <c r="K954" t="b">
        <v>1</v>
      </c>
      <c r="L954">
        <v>3</v>
      </c>
      <c r="M954" t="b">
        <v>1</v>
      </c>
      <c r="N954" t="b">
        <v>1</v>
      </c>
      <c r="O954" t="b">
        <v>0</v>
      </c>
      <c r="P954" t="s">
        <v>1660</v>
      </c>
      <c r="Q954" t="s">
        <v>14652</v>
      </c>
      <c r="R954" t="s">
        <v>14651</v>
      </c>
      <c r="S954" t="s">
        <v>6</v>
      </c>
      <c r="T954" t="s">
        <v>14650</v>
      </c>
      <c r="U954">
        <v>413</v>
      </c>
      <c r="V954">
        <v>4</v>
      </c>
    </row>
    <row r="955" spans="1:22" x14ac:dyDescent="0.35">
      <c r="A955" t="s">
        <v>14649</v>
      </c>
      <c r="B955" t="s">
        <v>90</v>
      </c>
      <c r="D955" t="b">
        <v>1</v>
      </c>
      <c r="F955" t="s">
        <v>555</v>
      </c>
      <c r="I955" t="b">
        <v>0</v>
      </c>
      <c r="L955">
        <v>1</v>
      </c>
      <c r="O955" t="b">
        <v>1</v>
      </c>
      <c r="P955" t="s">
        <v>69</v>
      </c>
      <c r="Q955" t="s">
        <v>14648</v>
      </c>
      <c r="R955" t="s">
        <v>14647</v>
      </c>
      <c r="S955" t="s">
        <v>6</v>
      </c>
      <c r="T955" t="s">
        <v>14646</v>
      </c>
      <c r="U955">
        <v>412</v>
      </c>
      <c r="V955">
        <v>4</v>
      </c>
    </row>
    <row r="956" spans="1:22" x14ac:dyDescent="0.35">
      <c r="A956" t="s">
        <v>14645</v>
      </c>
      <c r="B956" t="s">
        <v>74</v>
      </c>
      <c r="C956" t="s">
        <v>73</v>
      </c>
      <c r="D956" t="b">
        <v>1</v>
      </c>
      <c r="E956" t="b">
        <v>0</v>
      </c>
      <c r="F956" t="s">
        <v>72</v>
      </c>
      <c r="G956" t="b">
        <v>1</v>
      </c>
      <c r="H956" t="s">
        <v>80</v>
      </c>
      <c r="I956" t="b">
        <v>1</v>
      </c>
      <c r="J956" t="s">
        <v>70</v>
      </c>
      <c r="K956" t="b">
        <v>1</v>
      </c>
      <c r="L956">
        <v>2</v>
      </c>
      <c r="M956" t="b">
        <v>1</v>
      </c>
      <c r="N956" t="b">
        <v>1</v>
      </c>
      <c r="O956" t="b">
        <v>1</v>
      </c>
      <c r="P956" t="s">
        <v>88</v>
      </c>
      <c r="Q956" t="s">
        <v>14644</v>
      </c>
      <c r="R956" t="s">
        <v>14643</v>
      </c>
      <c r="S956" t="s">
        <v>6</v>
      </c>
      <c r="T956" t="s">
        <v>14642</v>
      </c>
      <c r="U956">
        <v>412</v>
      </c>
      <c r="V956">
        <v>4</v>
      </c>
    </row>
    <row r="957" spans="1:22" x14ac:dyDescent="0.35">
      <c r="A957" t="s">
        <v>14641</v>
      </c>
      <c r="B957" t="s">
        <v>74</v>
      </c>
      <c r="C957" t="s">
        <v>7264</v>
      </c>
      <c r="D957" t="b">
        <v>1</v>
      </c>
      <c r="E957" t="b">
        <v>0</v>
      </c>
      <c r="F957" t="s">
        <v>72</v>
      </c>
      <c r="G957" t="b">
        <v>1</v>
      </c>
      <c r="H957" t="s">
        <v>71</v>
      </c>
      <c r="I957" t="b">
        <v>1</v>
      </c>
      <c r="J957" t="s">
        <v>70</v>
      </c>
      <c r="K957" t="b">
        <v>1</v>
      </c>
      <c r="L957">
        <v>2</v>
      </c>
      <c r="M957" t="b">
        <v>1</v>
      </c>
      <c r="N957" t="b">
        <v>1</v>
      </c>
      <c r="O957" t="b">
        <v>1</v>
      </c>
      <c r="P957" t="s">
        <v>69</v>
      </c>
      <c r="Q957" t="s">
        <v>14640</v>
      </c>
      <c r="R957" t="s">
        <v>14639</v>
      </c>
      <c r="S957" t="s">
        <v>131</v>
      </c>
      <c r="T957" t="s">
        <v>14638</v>
      </c>
      <c r="U957">
        <v>411</v>
      </c>
      <c r="V957">
        <v>4</v>
      </c>
    </row>
    <row r="958" spans="1:22" x14ac:dyDescent="0.35">
      <c r="A958" t="s">
        <v>14637</v>
      </c>
      <c r="B958" t="s">
        <v>74</v>
      </c>
      <c r="C958" t="s">
        <v>82</v>
      </c>
      <c r="D958" t="b">
        <v>1</v>
      </c>
      <c r="E958" t="b">
        <v>0</v>
      </c>
      <c r="F958" t="s">
        <v>771</v>
      </c>
      <c r="G958" t="b">
        <v>1</v>
      </c>
      <c r="H958" t="s">
        <v>71</v>
      </c>
      <c r="I958" t="b">
        <v>1</v>
      </c>
      <c r="J958" t="s">
        <v>70</v>
      </c>
      <c r="K958" t="b">
        <v>1</v>
      </c>
      <c r="L958">
        <v>2</v>
      </c>
      <c r="M958" t="b">
        <v>1</v>
      </c>
      <c r="N958" t="b">
        <v>1</v>
      </c>
      <c r="O958" t="b">
        <v>1</v>
      </c>
      <c r="P958" t="s">
        <v>69</v>
      </c>
      <c r="Q958" t="s">
        <v>14636</v>
      </c>
      <c r="R958" t="s">
        <v>14635</v>
      </c>
      <c r="S958" t="s">
        <v>6</v>
      </c>
      <c r="T958" t="s">
        <v>14634</v>
      </c>
      <c r="U958">
        <v>411</v>
      </c>
      <c r="V958">
        <v>4</v>
      </c>
    </row>
    <row r="959" spans="1:22" x14ac:dyDescent="0.35">
      <c r="A959" t="s">
        <v>14633</v>
      </c>
      <c r="B959" t="s">
        <v>111</v>
      </c>
      <c r="C959" t="s">
        <v>82</v>
      </c>
      <c r="D959" t="b">
        <v>1</v>
      </c>
      <c r="E959" t="b">
        <v>1</v>
      </c>
      <c r="F959" t="s">
        <v>106</v>
      </c>
      <c r="G959" t="b">
        <v>1</v>
      </c>
      <c r="H959" t="s">
        <v>71</v>
      </c>
      <c r="I959" t="b">
        <v>1</v>
      </c>
      <c r="J959" t="s">
        <v>70</v>
      </c>
      <c r="K959" t="b">
        <v>1</v>
      </c>
      <c r="L959">
        <v>2</v>
      </c>
      <c r="M959" t="b">
        <v>0</v>
      </c>
      <c r="N959" t="b">
        <v>1</v>
      </c>
      <c r="O959" t="b">
        <v>1</v>
      </c>
      <c r="P959" t="s">
        <v>88</v>
      </c>
      <c r="Q959" t="s">
        <v>14632</v>
      </c>
      <c r="R959" t="s">
        <v>4478</v>
      </c>
      <c r="S959" t="s">
        <v>85</v>
      </c>
      <c r="T959" t="s">
        <v>14631</v>
      </c>
      <c r="U959">
        <v>411</v>
      </c>
      <c r="V959">
        <v>4</v>
      </c>
    </row>
    <row r="960" spans="1:22" x14ac:dyDescent="0.35">
      <c r="A960" t="s">
        <v>14630</v>
      </c>
      <c r="B960" t="s">
        <v>90</v>
      </c>
      <c r="C960" t="s">
        <v>123</v>
      </c>
      <c r="D960" t="b">
        <v>0</v>
      </c>
      <c r="E960" t="b">
        <v>1</v>
      </c>
      <c r="F960" t="s">
        <v>106</v>
      </c>
      <c r="G960" t="b">
        <v>0</v>
      </c>
      <c r="H960" t="s">
        <v>80</v>
      </c>
      <c r="I960" t="b">
        <v>0</v>
      </c>
      <c r="J960" t="s">
        <v>70</v>
      </c>
      <c r="K960" t="b">
        <v>0</v>
      </c>
      <c r="L960">
        <v>2</v>
      </c>
      <c r="M960" t="b">
        <v>0</v>
      </c>
      <c r="N960" t="b">
        <v>0</v>
      </c>
      <c r="O960" t="b">
        <v>1</v>
      </c>
      <c r="P960" t="s">
        <v>88</v>
      </c>
      <c r="Q960" t="s">
        <v>14629</v>
      </c>
      <c r="R960" t="s">
        <v>1770</v>
      </c>
      <c r="S960" t="s">
        <v>120</v>
      </c>
      <c r="T960" t="s">
        <v>11976</v>
      </c>
      <c r="U960">
        <v>411</v>
      </c>
      <c r="V960">
        <v>4</v>
      </c>
    </row>
    <row r="961" spans="1:22" x14ac:dyDescent="0.35">
      <c r="A961" t="s">
        <v>14628</v>
      </c>
      <c r="B961" t="s">
        <v>90</v>
      </c>
      <c r="C961" t="s">
        <v>82</v>
      </c>
      <c r="D961" t="b">
        <v>1</v>
      </c>
      <c r="E961" t="b">
        <v>1</v>
      </c>
      <c r="F961" t="s">
        <v>474</v>
      </c>
      <c r="G961" t="b">
        <v>0</v>
      </c>
      <c r="H961" t="s">
        <v>71</v>
      </c>
      <c r="I961" t="b">
        <v>1</v>
      </c>
      <c r="J961" t="s">
        <v>70</v>
      </c>
      <c r="K961" t="b">
        <v>1</v>
      </c>
      <c r="L961">
        <v>1</v>
      </c>
      <c r="M961" t="b">
        <v>0</v>
      </c>
      <c r="N961" t="b">
        <v>0</v>
      </c>
      <c r="O961" t="b">
        <v>1</v>
      </c>
      <c r="P961" t="s">
        <v>69</v>
      </c>
      <c r="Q961" t="s">
        <v>14627</v>
      </c>
      <c r="R961" t="s">
        <v>14626</v>
      </c>
      <c r="S961" t="s">
        <v>6</v>
      </c>
      <c r="T961" t="s">
        <v>14625</v>
      </c>
      <c r="U961">
        <v>411</v>
      </c>
      <c r="V961">
        <v>4</v>
      </c>
    </row>
    <row r="962" spans="1:22" x14ac:dyDescent="0.35">
      <c r="A962" t="s">
        <v>14624</v>
      </c>
      <c r="B962" t="s">
        <v>111</v>
      </c>
      <c r="C962" t="s">
        <v>82</v>
      </c>
      <c r="D962" t="b">
        <v>1</v>
      </c>
      <c r="E962" t="b">
        <v>1</v>
      </c>
      <c r="F962" t="s">
        <v>81</v>
      </c>
      <c r="G962" t="b">
        <v>0</v>
      </c>
      <c r="H962" t="s">
        <v>71</v>
      </c>
      <c r="I962" t="b">
        <v>0</v>
      </c>
      <c r="J962" t="s">
        <v>70</v>
      </c>
      <c r="K962" t="b">
        <v>1</v>
      </c>
      <c r="L962">
        <v>2</v>
      </c>
      <c r="M962" t="b">
        <v>1</v>
      </c>
      <c r="N962" t="b">
        <v>1</v>
      </c>
      <c r="O962" t="b">
        <v>0</v>
      </c>
      <c r="P962" t="s">
        <v>88</v>
      </c>
      <c r="Q962" t="s">
        <v>14623</v>
      </c>
      <c r="R962" t="s">
        <v>14622</v>
      </c>
      <c r="S962" t="s">
        <v>6</v>
      </c>
      <c r="T962" t="s">
        <v>14621</v>
      </c>
      <c r="U962">
        <v>411</v>
      </c>
      <c r="V962">
        <v>4</v>
      </c>
    </row>
    <row r="963" spans="1:22" x14ac:dyDescent="0.35">
      <c r="A963" t="s">
        <v>14620</v>
      </c>
      <c r="B963" t="s">
        <v>74</v>
      </c>
      <c r="C963" t="s">
        <v>82</v>
      </c>
      <c r="D963" t="b">
        <v>1</v>
      </c>
      <c r="E963" t="b">
        <v>1</v>
      </c>
      <c r="F963" t="s">
        <v>106</v>
      </c>
      <c r="G963" t="b">
        <v>1</v>
      </c>
      <c r="H963" t="s">
        <v>71</v>
      </c>
      <c r="I963" t="b">
        <v>0</v>
      </c>
      <c r="J963" t="s">
        <v>70</v>
      </c>
      <c r="K963" t="b">
        <v>1</v>
      </c>
      <c r="L963">
        <v>2</v>
      </c>
      <c r="M963" t="b">
        <v>0</v>
      </c>
      <c r="N963" t="b">
        <v>1</v>
      </c>
      <c r="O963" t="b">
        <v>1</v>
      </c>
      <c r="P963" t="s">
        <v>88</v>
      </c>
      <c r="Q963" t="s">
        <v>14619</v>
      </c>
      <c r="R963" t="s">
        <v>14618</v>
      </c>
      <c r="S963" t="s">
        <v>131</v>
      </c>
      <c r="T963" t="s">
        <v>14617</v>
      </c>
      <c r="U963">
        <v>411</v>
      </c>
      <c r="V963">
        <v>4</v>
      </c>
    </row>
    <row r="964" spans="1:22" x14ac:dyDescent="0.35">
      <c r="A964" t="s">
        <v>14616</v>
      </c>
      <c r="B964" t="s">
        <v>74</v>
      </c>
      <c r="C964" t="s">
        <v>222</v>
      </c>
      <c r="D964" t="b">
        <v>1</v>
      </c>
      <c r="E964" t="b">
        <v>0</v>
      </c>
      <c r="F964" t="s">
        <v>72</v>
      </c>
      <c r="G964" t="b">
        <v>0</v>
      </c>
      <c r="H964" t="s">
        <v>71</v>
      </c>
      <c r="I964" t="b">
        <v>0</v>
      </c>
      <c r="J964" t="s">
        <v>70</v>
      </c>
      <c r="K964" t="b">
        <v>1</v>
      </c>
      <c r="L964">
        <v>3</v>
      </c>
      <c r="M964" t="b">
        <v>1</v>
      </c>
      <c r="N964" t="b">
        <v>1</v>
      </c>
      <c r="O964" t="b">
        <v>1</v>
      </c>
      <c r="P964" t="s">
        <v>88</v>
      </c>
      <c r="Q964" t="s">
        <v>14615</v>
      </c>
      <c r="R964" t="s">
        <v>2039</v>
      </c>
      <c r="S964" t="s">
        <v>120</v>
      </c>
      <c r="T964" t="s">
        <v>14614</v>
      </c>
      <c r="U964">
        <v>410</v>
      </c>
      <c r="V964">
        <v>4</v>
      </c>
    </row>
    <row r="965" spans="1:22" x14ac:dyDescent="0.35">
      <c r="A965" t="s">
        <v>14613</v>
      </c>
      <c r="B965" t="s">
        <v>74</v>
      </c>
      <c r="C965" t="s">
        <v>82</v>
      </c>
      <c r="D965" t="b">
        <v>1</v>
      </c>
      <c r="E965" t="b">
        <v>1</v>
      </c>
      <c r="F965" t="s">
        <v>106</v>
      </c>
      <c r="G965" t="b">
        <v>1</v>
      </c>
      <c r="H965" t="s">
        <v>71</v>
      </c>
      <c r="I965" t="b">
        <v>1</v>
      </c>
      <c r="J965" t="s">
        <v>70</v>
      </c>
      <c r="K965" t="b">
        <v>1</v>
      </c>
      <c r="L965">
        <v>2</v>
      </c>
      <c r="M965" t="b">
        <v>0</v>
      </c>
      <c r="N965" t="b">
        <v>1</v>
      </c>
      <c r="O965" t="b">
        <v>1</v>
      </c>
      <c r="P965" t="s">
        <v>69</v>
      </c>
      <c r="Q965" t="s">
        <v>14612</v>
      </c>
      <c r="R965" t="s">
        <v>14611</v>
      </c>
      <c r="S965" t="s">
        <v>77</v>
      </c>
      <c r="T965" t="s">
        <v>5783</v>
      </c>
      <c r="U965">
        <v>410</v>
      </c>
      <c r="V965">
        <v>4</v>
      </c>
    </row>
    <row r="966" spans="1:22" x14ac:dyDescent="0.35">
      <c r="A966" t="s">
        <v>14610</v>
      </c>
      <c r="B966" t="s">
        <v>111</v>
      </c>
      <c r="C966" t="s">
        <v>82</v>
      </c>
      <c r="D966" t="b">
        <v>1</v>
      </c>
      <c r="E966" t="b">
        <v>1</v>
      </c>
      <c r="F966" t="s">
        <v>106</v>
      </c>
      <c r="G966" t="b">
        <v>1</v>
      </c>
      <c r="H966" t="s">
        <v>71</v>
      </c>
      <c r="I966" t="b">
        <v>1</v>
      </c>
      <c r="J966" t="s">
        <v>70</v>
      </c>
      <c r="K966" t="b">
        <v>1</v>
      </c>
      <c r="L966">
        <v>2</v>
      </c>
      <c r="M966" t="b">
        <v>1</v>
      </c>
      <c r="N966" t="b">
        <v>1</v>
      </c>
      <c r="O966" t="b">
        <v>1</v>
      </c>
      <c r="P966" t="s">
        <v>88</v>
      </c>
      <c r="Q966" t="s">
        <v>14609</v>
      </c>
      <c r="R966" t="s">
        <v>1650</v>
      </c>
      <c r="S966" t="s">
        <v>6</v>
      </c>
      <c r="T966" t="s">
        <v>14608</v>
      </c>
      <c r="U966">
        <v>410</v>
      </c>
      <c r="V966">
        <v>4</v>
      </c>
    </row>
    <row r="967" spans="1:22" x14ac:dyDescent="0.35">
      <c r="A967" t="s">
        <v>14607</v>
      </c>
      <c r="B967" t="s">
        <v>111</v>
      </c>
      <c r="C967" t="s">
        <v>82</v>
      </c>
      <c r="D967" t="b">
        <v>1</v>
      </c>
      <c r="E967" t="b">
        <v>1</v>
      </c>
      <c r="F967" t="s">
        <v>101</v>
      </c>
      <c r="G967" t="b">
        <v>1</v>
      </c>
      <c r="H967" t="s">
        <v>71</v>
      </c>
      <c r="I967" t="b">
        <v>1</v>
      </c>
      <c r="J967" t="s">
        <v>70</v>
      </c>
      <c r="K967" t="b">
        <v>1</v>
      </c>
      <c r="L967">
        <v>1</v>
      </c>
      <c r="M967" t="b">
        <v>0</v>
      </c>
      <c r="N967" t="b">
        <v>0</v>
      </c>
      <c r="O967" t="b">
        <v>1</v>
      </c>
      <c r="P967" t="s">
        <v>69</v>
      </c>
      <c r="Q967" t="s">
        <v>14606</v>
      </c>
      <c r="R967" t="s">
        <v>14605</v>
      </c>
      <c r="S967" t="s">
        <v>161</v>
      </c>
      <c r="T967" t="s">
        <v>14604</v>
      </c>
      <c r="U967">
        <v>410</v>
      </c>
      <c r="V967">
        <v>4</v>
      </c>
    </row>
    <row r="968" spans="1:22" x14ac:dyDescent="0.35">
      <c r="A968" t="s">
        <v>14212</v>
      </c>
      <c r="B968" t="s">
        <v>90</v>
      </c>
      <c r="C968" t="s">
        <v>82</v>
      </c>
      <c r="D968" t="b">
        <v>1</v>
      </c>
      <c r="E968" t="b">
        <v>1</v>
      </c>
      <c r="F968" t="s">
        <v>89</v>
      </c>
      <c r="G968" t="b">
        <v>0</v>
      </c>
      <c r="H968" t="s">
        <v>71</v>
      </c>
      <c r="I968" t="b">
        <v>0</v>
      </c>
      <c r="J968" t="s">
        <v>70</v>
      </c>
      <c r="K968" t="b">
        <v>1</v>
      </c>
      <c r="L968">
        <v>1</v>
      </c>
      <c r="M968" t="b">
        <v>0</v>
      </c>
      <c r="N968" t="b">
        <v>0</v>
      </c>
      <c r="O968" t="b">
        <v>1</v>
      </c>
      <c r="P968" t="s">
        <v>88</v>
      </c>
      <c r="Q968" t="s">
        <v>14603</v>
      </c>
      <c r="R968" t="s">
        <v>194</v>
      </c>
      <c r="S968" t="s">
        <v>6</v>
      </c>
      <c r="T968" t="s">
        <v>14602</v>
      </c>
      <c r="U968">
        <v>409</v>
      </c>
      <c r="V968">
        <v>4.5</v>
      </c>
    </row>
    <row r="969" spans="1:22" x14ac:dyDescent="0.35">
      <c r="A969" t="s">
        <v>14601</v>
      </c>
      <c r="B969" t="s">
        <v>74</v>
      </c>
      <c r="C969" t="s">
        <v>82</v>
      </c>
      <c r="D969" t="b">
        <v>1</v>
      </c>
      <c r="E969" t="b">
        <v>1</v>
      </c>
      <c r="F969" t="s">
        <v>101</v>
      </c>
      <c r="G969" t="b">
        <v>1</v>
      </c>
      <c r="H969" t="s">
        <v>71</v>
      </c>
      <c r="I969" t="b">
        <v>1</v>
      </c>
      <c r="J969" t="s">
        <v>70</v>
      </c>
      <c r="K969" t="b">
        <v>1</v>
      </c>
      <c r="L969">
        <v>2</v>
      </c>
      <c r="M969" t="b">
        <v>0</v>
      </c>
      <c r="N969" t="b">
        <v>1</v>
      </c>
      <c r="O969" t="b">
        <v>1</v>
      </c>
      <c r="P969" t="s">
        <v>88</v>
      </c>
      <c r="Q969" t="s">
        <v>14600</v>
      </c>
      <c r="R969" t="s">
        <v>14599</v>
      </c>
      <c r="S969" t="s">
        <v>290</v>
      </c>
      <c r="T969" t="s">
        <v>3530</v>
      </c>
      <c r="U969">
        <v>409</v>
      </c>
      <c r="V969">
        <v>3.5</v>
      </c>
    </row>
    <row r="970" spans="1:22" x14ac:dyDescent="0.35">
      <c r="A970" t="s">
        <v>14598</v>
      </c>
      <c r="B970" t="s">
        <v>74</v>
      </c>
      <c r="C970" t="s">
        <v>82</v>
      </c>
      <c r="D970" t="b">
        <v>1</v>
      </c>
      <c r="E970" t="b">
        <v>1</v>
      </c>
      <c r="F970" t="s">
        <v>106</v>
      </c>
      <c r="G970" t="b">
        <v>1</v>
      </c>
      <c r="H970" t="s">
        <v>80</v>
      </c>
      <c r="I970" t="b">
        <v>1</v>
      </c>
      <c r="J970" t="s">
        <v>70</v>
      </c>
      <c r="K970" t="b">
        <v>1</v>
      </c>
      <c r="L970">
        <v>2</v>
      </c>
      <c r="M970" t="b">
        <v>0</v>
      </c>
      <c r="N970" t="b">
        <v>1</v>
      </c>
      <c r="O970" t="b">
        <v>1</v>
      </c>
      <c r="P970" t="s">
        <v>88</v>
      </c>
      <c r="Q970" t="s">
        <v>14597</v>
      </c>
      <c r="R970" t="s">
        <v>407</v>
      </c>
      <c r="S970" t="s">
        <v>66</v>
      </c>
      <c r="T970" t="s">
        <v>3196</v>
      </c>
      <c r="U970">
        <v>409</v>
      </c>
      <c r="V970">
        <v>4</v>
      </c>
    </row>
    <row r="971" spans="1:22" x14ac:dyDescent="0.35">
      <c r="A971" t="s">
        <v>14596</v>
      </c>
      <c r="B971" t="s">
        <v>111</v>
      </c>
      <c r="C971" t="s">
        <v>82</v>
      </c>
      <c r="D971" t="b">
        <v>1</v>
      </c>
      <c r="E971" t="b">
        <v>1</v>
      </c>
      <c r="F971" t="s">
        <v>106</v>
      </c>
      <c r="G971" t="b">
        <v>0</v>
      </c>
      <c r="H971" t="s">
        <v>71</v>
      </c>
      <c r="I971" t="b">
        <v>0</v>
      </c>
      <c r="J971" t="s">
        <v>70</v>
      </c>
      <c r="K971" t="b">
        <v>1</v>
      </c>
      <c r="L971">
        <v>1</v>
      </c>
      <c r="M971" t="b">
        <v>0</v>
      </c>
      <c r="N971" t="b">
        <v>1</v>
      </c>
      <c r="O971" t="b">
        <v>1</v>
      </c>
      <c r="P971" t="s">
        <v>88</v>
      </c>
      <c r="Q971" t="s">
        <v>14595</v>
      </c>
      <c r="R971" t="s">
        <v>14594</v>
      </c>
      <c r="S971" t="s">
        <v>6</v>
      </c>
      <c r="T971" t="s">
        <v>14593</v>
      </c>
      <c r="U971">
        <v>408</v>
      </c>
      <c r="V971">
        <v>4.5</v>
      </c>
    </row>
    <row r="972" spans="1:22" x14ac:dyDescent="0.35">
      <c r="A972" t="s">
        <v>14592</v>
      </c>
      <c r="B972" t="s">
        <v>74</v>
      </c>
      <c r="C972" t="s">
        <v>426</v>
      </c>
      <c r="D972" t="b">
        <v>1</v>
      </c>
      <c r="E972" t="b">
        <v>0</v>
      </c>
      <c r="F972" t="s">
        <v>106</v>
      </c>
      <c r="G972" t="b">
        <v>1</v>
      </c>
      <c r="H972" t="s">
        <v>71</v>
      </c>
      <c r="I972" t="b">
        <v>1</v>
      </c>
      <c r="J972" t="s">
        <v>70</v>
      </c>
      <c r="K972" t="b">
        <v>1</v>
      </c>
      <c r="L972">
        <v>2</v>
      </c>
      <c r="M972" t="b">
        <v>1</v>
      </c>
      <c r="N972" t="b">
        <v>1</v>
      </c>
      <c r="O972" t="b">
        <v>1</v>
      </c>
      <c r="P972" t="s">
        <v>69</v>
      </c>
      <c r="Q972" t="s">
        <v>14591</v>
      </c>
      <c r="R972" t="s">
        <v>14590</v>
      </c>
      <c r="S972" t="s">
        <v>77</v>
      </c>
      <c r="T972" t="s">
        <v>14589</v>
      </c>
      <c r="U972">
        <v>408</v>
      </c>
      <c r="V972">
        <v>4</v>
      </c>
    </row>
    <row r="973" spans="1:22" x14ac:dyDescent="0.35">
      <c r="A973" t="s">
        <v>14588</v>
      </c>
      <c r="B973" t="s">
        <v>74</v>
      </c>
      <c r="C973" t="s">
        <v>82</v>
      </c>
      <c r="D973" t="b">
        <v>1</v>
      </c>
      <c r="E973" t="b">
        <v>1</v>
      </c>
      <c r="F973" t="s">
        <v>771</v>
      </c>
      <c r="G973" t="b">
        <v>1</v>
      </c>
      <c r="H973" t="s">
        <v>71</v>
      </c>
      <c r="I973" t="b">
        <v>1</v>
      </c>
      <c r="J973" t="s">
        <v>70</v>
      </c>
      <c r="K973" t="b">
        <v>1</v>
      </c>
      <c r="L973">
        <v>2</v>
      </c>
      <c r="M973" t="b">
        <v>1</v>
      </c>
      <c r="N973" t="b">
        <v>1</v>
      </c>
      <c r="O973" t="b">
        <v>1</v>
      </c>
      <c r="P973" t="s">
        <v>69</v>
      </c>
      <c r="Q973" t="s">
        <v>14587</v>
      </c>
      <c r="R973" t="s">
        <v>14586</v>
      </c>
      <c r="S973" t="s">
        <v>6</v>
      </c>
      <c r="T973" t="s">
        <v>14585</v>
      </c>
      <c r="U973">
        <v>408</v>
      </c>
      <c r="V973">
        <v>3.5</v>
      </c>
    </row>
    <row r="974" spans="1:22" x14ac:dyDescent="0.35">
      <c r="A974" t="s">
        <v>14584</v>
      </c>
      <c r="B974" t="s">
        <v>90</v>
      </c>
      <c r="C974" t="s">
        <v>82</v>
      </c>
      <c r="D974" t="b">
        <v>1</v>
      </c>
      <c r="E974" t="b">
        <v>1</v>
      </c>
      <c r="F974" t="s">
        <v>106</v>
      </c>
      <c r="G974" t="b">
        <v>0</v>
      </c>
      <c r="H974" t="s">
        <v>71</v>
      </c>
      <c r="I974" t="b">
        <v>0</v>
      </c>
      <c r="J974" t="s">
        <v>70</v>
      </c>
      <c r="K974" t="b">
        <v>1</v>
      </c>
      <c r="L974">
        <v>1</v>
      </c>
      <c r="M974" t="b">
        <v>0</v>
      </c>
      <c r="N974" t="b">
        <v>0</v>
      </c>
      <c r="O974" t="b">
        <v>1</v>
      </c>
      <c r="P974" t="s">
        <v>88</v>
      </c>
      <c r="Q974" t="s">
        <v>14583</v>
      </c>
      <c r="R974" t="s">
        <v>8131</v>
      </c>
      <c r="S974" t="s">
        <v>85</v>
      </c>
      <c r="T974" t="s">
        <v>14582</v>
      </c>
      <c r="U974">
        <v>408</v>
      </c>
      <c r="V974">
        <v>4</v>
      </c>
    </row>
    <row r="975" spans="1:22" x14ac:dyDescent="0.35">
      <c r="A975" t="s">
        <v>3140</v>
      </c>
      <c r="B975" t="s">
        <v>74</v>
      </c>
      <c r="C975" t="s">
        <v>236</v>
      </c>
      <c r="D975" t="b">
        <v>1</v>
      </c>
      <c r="E975" t="b">
        <v>0</v>
      </c>
      <c r="F975" t="s">
        <v>72</v>
      </c>
      <c r="G975" t="b">
        <v>0</v>
      </c>
      <c r="H975" t="s">
        <v>71</v>
      </c>
      <c r="I975" t="b">
        <v>0</v>
      </c>
      <c r="J975" t="s">
        <v>235</v>
      </c>
      <c r="K975" t="b">
        <v>1</v>
      </c>
      <c r="L975">
        <v>3</v>
      </c>
      <c r="M975" t="b">
        <v>1</v>
      </c>
      <c r="N975" t="b">
        <v>1</v>
      </c>
      <c r="O975" t="b">
        <v>0</v>
      </c>
      <c r="P975" t="s">
        <v>88</v>
      </c>
      <c r="Q975" t="s">
        <v>14581</v>
      </c>
      <c r="R975" t="s">
        <v>14580</v>
      </c>
      <c r="S975" t="s">
        <v>6</v>
      </c>
      <c r="T975" t="s">
        <v>14579</v>
      </c>
      <c r="U975">
        <v>408</v>
      </c>
      <c r="V975">
        <v>4.5</v>
      </c>
    </row>
    <row r="976" spans="1:22" x14ac:dyDescent="0.35">
      <c r="A976" t="s">
        <v>14578</v>
      </c>
      <c r="B976" t="s">
        <v>74</v>
      </c>
      <c r="C976" t="s">
        <v>82</v>
      </c>
      <c r="D976" t="b">
        <v>1</v>
      </c>
      <c r="E976" t="b">
        <v>0</v>
      </c>
      <c r="F976" t="s">
        <v>89</v>
      </c>
      <c r="G976" t="b">
        <v>1</v>
      </c>
      <c r="H976" t="s">
        <v>71</v>
      </c>
      <c r="I976" t="b">
        <v>1</v>
      </c>
      <c r="J976" t="s">
        <v>70</v>
      </c>
      <c r="K976" t="b">
        <v>1</v>
      </c>
      <c r="L976">
        <v>2</v>
      </c>
      <c r="M976" t="b">
        <v>1</v>
      </c>
      <c r="N976" t="b">
        <v>1</v>
      </c>
      <c r="O976" t="b">
        <v>1</v>
      </c>
      <c r="P976" t="s">
        <v>69</v>
      </c>
      <c r="Q976" t="s">
        <v>14577</v>
      </c>
      <c r="R976" t="s">
        <v>14576</v>
      </c>
      <c r="S976" t="s">
        <v>6</v>
      </c>
      <c r="T976" t="s">
        <v>14575</v>
      </c>
      <c r="U976">
        <v>408</v>
      </c>
      <c r="V976">
        <v>3.5</v>
      </c>
    </row>
    <row r="977" spans="1:22" x14ac:dyDescent="0.35">
      <c r="A977" t="s">
        <v>14574</v>
      </c>
      <c r="B977" t="s">
        <v>74</v>
      </c>
      <c r="C977" t="s">
        <v>82</v>
      </c>
      <c r="D977" t="b">
        <v>1</v>
      </c>
      <c r="E977" t="b">
        <v>1</v>
      </c>
      <c r="F977" t="s">
        <v>101</v>
      </c>
      <c r="G977" t="b">
        <v>1</v>
      </c>
      <c r="H977" t="s">
        <v>71</v>
      </c>
      <c r="I977" t="b">
        <v>0</v>
      </c>
      <c r="J977" t="s">
        <v>70</v>
      </c>
      <c r="K977" t="b">
        <v>1</v>
      </c>
      <c r="L977">
        <v>2</v>
      </c>
      <c r="M977" t="b">
        <v>1</v>
      </c>
      <c r="N977" t="b">
        <v>1</v>
      </c>
      <c r="O977" t="b">
        <v>1</v>
      </c>
      <c r="P977" t="s">
        <v>69</v>
      </c>
      <c r="Q977" t="s">
        <v>14573</v>
      </c>
      <c r="R977" t="s">
        <v>14572</v>
      </c>
      <c r="S977" t="s">
        <v>6</v>
      </c>
      <c r="T977" t="s">
        <v>6202</v>
      </c>
      <c r="U977">
        <v>408</v>
      </c>
      <c r="V977">
        <v>3</v>
      </c>
    </row>
    <row r="978" spans="1:22" x14ac:dyDescent="0.35">
      <c r="A978" t="s">
        <v>14571</v>
      </c>
      <c r="B978" t="s">
        <v>74</v>
      </c>
      <c r="C978" t="s">
        <v>82</v>
      </c>
      <c r="D978" t="b">
        <v>1</v>
      </c>
      <c r="E978" t="b">
        <v>1</v>
      </c>
      <c r="F978" t="s">
        <v>106</v>
      </c>
      <c r="G978" t="b">
        <v>1</v>
      </c>
      <c r="H978" t="s">
        <v>71</v>
      </c>
      <c r="I978" t="b">
        <v>1</v>
      </c>
      <c r="J978" t="s">
        <v>70</v>
      </c>
      <c r="K978" t="b">
        <v>1</v>
      </c>
      <c r="L978">
        <v>2</v>
      </c>
      <c r="M978" t="b">
        <v>0</v>
      </c>
      <c r="N978" t="b">
        <v>1</v>
      </c>
      <c r="O978" t="b">
        <v>1</v>
      </c>
      <c r="P978" t="s">
        <v>69</v>
      </c>
      <c r="Q978" t="s">
        <v>14570</v>
      </c>
      <c r="R978" t="s">
        <v>14569</v>
      </c>
      <c r="S978" t="s">
        <v>93</v>
      </c>
      <c r="T978" t="s">
        <v>7603</v>
      </c>
      <c r="U978">
        <v>408</v>
      </c>
      <c r="V978">
        <v>3.5</v>
      </c>
    </row>
    <row r="979" spans="1:22" x14ac:dyDescent="0.35">
      <c r="A979" t="s">
        <v>14568</v>
      </c>
      <c r="B979" t="s">
        <v>111</v>
      </c>
      <c r="C979" t="s">
        <v>82</v>
      </c>
      <c r="D979" t="b">
        <v>1</v>
      </c>
      <c r="E979" t="b">
        <v>1</v>
      </c>
      <c r="F979" t="s">
        <v>106</v>
      </c>
      <c r="G979" t="b">
        <v>0</v>
      </c>
      <c r="H979" t="s">
        <v>71</v>
      </c>
      <c r="I979" t="b">
        <v>0</v>
      </c>
      <c r="J979" t="s">
        <v>70</v>
      </c>
      <c r="K979" t="b">
        <v>1</v>
      </c>
      <c r="L979">
        <v>2</v>
      </c>
      <c r="M979" t="b">
        <v>1</v>
      </c>
      <c r="N979" t="b">
        <v>1</v>
      </c>
      <c r="O979" t="b">
        <v>1</v>
      </c>
      <c r="P979" t="s">
        <v>69</v>
      </c>
      <c r="Q979" t="s">
        <v>14567</v>
      </c>
      <c r="R979" t="s">
        <v>14566</v>
      </c>
      <c r="S979" t="s">
        <v>6</v>
      </c>
      <c r="T979" t="s">
        <v>14565</v>
      </c>
      <c r="U979">
        <v>407</v>
      </c>
      <c r="V979">
        <v>2.5</v>
      </c>
    </row>
    <row r="980" spans="1:22" x14ac:dyDescent="0.35">
      <c r="A980" t="s">
        <v>14564</v>
      </c>
      <c r="B980" t="s">
        <v>74</v>
      </c>
      <c r="C980" t="s">
        <v>123</v>
      </c>
      <c r="D980" t="b">
        <v>1</v>
      </c>
      <c r="E980" t="b">
        <v>1</v>
      </c>
      <c r="F980" t="s">
        <v>72</v>
      </c>
      <c r="G980" t="b">
        <v>1</v>
      </c>
      <c r="H980" t="s">
        <v>71</v>
      </c>
      <c r="I980" t="b">
        <v>1</v>
      </c>
      <c r="J980" t="s">
        <v>70</v>
      </c>
      <c r="K980" t="b">
        <v>1</v>
      </c>
      <c r="L980">
        <v>2</v>
      </c>
      <c r="M980" t="b">
        <v>1</v>
      </c>
      <c r="N980" t="b">
        <v>1</v>
      </c>
      <c r="O980" t="b">
        <v>1</v>
      </c>
      <c r="P980" t="s">
        <v>88</v>
      </c>
      <c r="Q980" t="s">
        <v>14563</v>
      </c>
      <c r="R980" t="s">
        <v>14562</v>
      </c>
      <c r="S980" t="s">
        <v>120</v>
      </c>
      <c r="T980" t="s">
        <v>14561</v>
      </c>
      <c r="U980">
        <v>407</v>
      </c>
      <c r="V980">
        <v>4</v>
      </c>
    </row>
    <row r="981" spans="1:22" x14ac:dyDescent="0.35">
      <c r="A981" t="s">
        <v>14560</v>
      </c>
      <c r="B981" t="s">
        <v>74</v>
      </c>
      <c r="C981" t="s">
        <v>82</v>
      </c>
      <c r="D981" t="b">
        <v>1</v>
      </c>
      <c r="E981" t="b">
        <v>1</v>
      </c>
      <c r="F981" t="s">
        <v>106</v>
      </c>
      <c r="G981" t="b">
        <v>0</v>
      </c>
      <c r="H981" t="s">
        <v>100</v>
      </c>
      <c r="I981" t="b">
        <v>0</v>
      </c>
      <c r="J981" t="s">
        <v>70</v>
      </c>
      <c r="K981" t="b">
        <v>1</v>
      </c>
      <c r="L981">
        <v>2</v>
      </c>
      <c r="M981" t="b">
        <v>1</v>
      </c>
      <c r="N981" t="b">
        <v>1</v>
      </c>
      <c r="O981" t="b">
        <v>1</v>
      </c>
      <c r="P981" t="s">
        <v>88</v>
      </c>
      <c r="Q981" t="s">
        <v>14559</v>
      </c>
      <c r="R981" t="s">
        <v>14558</v>
      </c>
      <c r="S981" t="s">
        <v>239</v>
      </c>
      <c r="T981" t="s">
        <v>14557</v>
      </c>
      <c r="U981">
        <v>406</v>
      </c>
      <c r="V981">
        <v>4.5</v>
      </c>
    </row>
    <row r="982" spans="1:22" x14ac:dyDescent="0.35">
      <c r="A982" t="s">
        <v>14556</v>
      </c>
      <c r="B982" t="s">
        <v>111</v>
      </c>
      <c r="C982" t="s">
        <v>82</v>
      </c>
      <c r="D982" t="b">
        <v>1</v>
      </c>
      <c r="E982" t="b">
        <v>1</v>
      </c>
      <c r="F982" t="s">
        <v>89</v>
      </c>
      <c r="G982" t="b">
        <v>0</v>
      </c>
      <c r="H982" t="s">
        <v>71</v>
      </c>
      <c r="I982" t="b">
        <v>1</v>
      </c>
      <c r="J982" t="s">
        <v>70</v>
      </c>
      <c r="K982" t="b">
        <v>1</v>
      </c>
      <c r="L982">
        <v>2</v>
      </c>
      <c r="M982" t="b">
        <v>0</v>
      </c>
      <c r="N982" t="b">
        <v>0</v>
      </c>
      <c r="O982" t="b">
        <v>1</v>
      </c>
      <c r="P982" t="s">
        <v>88</v>
      </c>
      <c r="Q982" t="s">
        <v>14555</v>
      </c>
      <c r="R982" t="s">
        <v>14554</v>
      </c>
      <c r="S982" t="s">
        <v>85</v>
      </c>
      <c r="T982" t="s">
        <v>8238</v>
      </c>
      <c r="U982">
        <v>406</v>
      </c>
      <c r="V982">
        <v>4</v>
      </c>
    </row>
    <row r="983" spans="1:22" x14ac:dyDescent="0.35">
      <c r="A983" t="s">
        <v>14553</v>
      </c>
      <c r="B983" t="s">
        <v>74</v>
      </c>
      <c r="C983" t="s">
        <v>138</v>
      </c>
      <c r="D983" t="b">
        <v>1</v>
      </c>
      <c r="E983" t="b">
        <v>0</v>
      </c>
      <c r="F983" t="s">
        <v>314</v>
      </c>
      <c r="G983" t="b">
        <v>0</v>
      </c>
      <c r="H983" t="s">
        <v>71</v>
      </c>
      <c r="I983" t="b">
        <v>1</v>
      </c>
      <c r="J983" t="s">
        <v>70</v>
      </c>
      <c r="K983" t="b">
        <v>1</v>
      </c>
      <c r="L983">
        <v>2</v>
      </c>
      <c r="M983" t="b">
        <v>1</v>
      </c>
      <c r="N983" t="b">
        <v>1</v>
      </c>
      <c r="O983" t="b">
        <v>1</v>
      </c>
      <c r="P983" t="s">
        <v>69</v>
      </c>
      <c r="Q983" t="s">
        <v>14552</v>
      </c>
      <c r="R983" t="s">
        <v>14551</v>
      </c>
      <c r="S983" t="s">
        <v>77</v>
      </c>
      <c r="T983" t="s">
        <v>14550</v>
      </c>
      <c r="U983">
        <v>406</v>
      </c>
      <c r="V983">
        <v>4</v>
      </c>
    </row>
    <row r="984" spans="1:22" x14ac:dyDescent="0.35">
      <c r="A984" t="s">
        <v>14549</v>
      </c>
      <c r="B984" t="s">
        <v>74</v>
      </c>
      <c r="C984" t="s">
        <v>236</v>
      </c>
      <c r="D984" t="b">
        <v>1</v>
      </c>
      <c r="E984" t="b">
        <v>1</v>
      </c>
      <c r="F984" t="s">
        <v>305</v>
      </c>
      <c r="G984" t="b">
        <v>1</v>
      </c>
      <c r="H984" t="s">
        <v>71</v>
      </c>
      <c r="I984" t="b">
        <v>1</v>
      </c>
      <c r="J984" t="s">
        <v>70</v>
      </c>
      <c r="K984" t="b">
        <v>1</v>
      </c>
      <c r="L984">
        <v>2</v>
      </c>
      <c r="M984" t="b">
        <v>1</v>
      </c>
      <c r="N984" t="b">
        <v>1</v>
      </c>
      <c r="O984" t="b">
        <v>1</v>
      </c>
      <c r="P984" t="s">
        <v>88</v>
      </c>
      <c r="Q984" t="s">
        <v>14548</v>
      </c>
      <c r="R984" t="s">
        <v>14547</v>
      </c>
      <c r="S984" t="s">
        <v>6</v>
      </c>
      <c r="T984" t="s">
        <v>13942</v>
      </c>
      <c r="U984">
        <v>406</v>
      </c>
      <c r="V984">
        <v>4</v>
      </c>
    </row>
    <row r="985" spans="1:22" x14ac:dyDescent="0.35">
      <c r="A985" t="s">
        <v>14546</v>
      </c>
      <c r="B985" t="s">
        <v>74</v>
      </c>
      <c r="C985" t="s">
        <v>82</v>
      </c>
      <c r="D985" t="b">
        <v>1</v>
      </c>
      <c r="E985" t="b">
        <v>0</v>
      </c>
      <c r="F985" t="s">
        <v>72</v>
      </c>
      <c r="G985" t="b">
        <v>1</v>
      </c>
      <c r="H985" t="s">
        <v>71</v>
      </c>
      <c r="I985" t="b">
        <v>0</v>
      </c>
      <c r="J985" t="s">
        <v>70</v>
      </c>
      <c r="K985" t="b">
        <v>1</v>
      </c>
      <c r="L985">
        <v>2</v>
      </c>
      <c r="M985" t="b">
        <v>1</v>
      </c>
      <c r="N985" t="b">
        <v>1</v>
      </c>
      <c r="O985" t="b">
        <v>1</v>
      </c>
      <c r="P985" t="s">
        <v>69</v>
      </c>
      <c r="Q985" t="s">
        <v>14545</v>
      </c>
      <c r="R985" t="s">
        <v>14544</v>
      </c>
      <c r="S985" t="s">
        <v>85</v>
      </c>
      <c r="T985" t="s">
        <v>14543</v>
      </c>
      <c r="U985">
        <v>405</v>
      </c>
      <c r="V985">
        <v>3.5</v>
      </c>
    </row>
    <row r="986" spans="1:22" x14ac:dyDescent="0.35">
      <c r="A986" t="s">
        <v>14542</v>
      </c>
      <c r="B986" t="s">
        <v>111</v>
      </c>
      <c r="C986" t="s">
        <v>82</v>
      </c>
      <c r="D986" t="b">
        <v>1</v>
      </c>
      <c r="E986" t="b">
        <v>1</v>
      </c>
      <c r="F986" t="s">
        <v>106</v>
      </c>
      <c r="G986" t="b">
        <v>1</v>
      </c>
      <c r="H986" t="s">
        <v>71</v>
      </c>
      <c r="I986" t="b">
        <v>0</v>
      </c>
      <c r="J986" t="s">
        <v>70</v>
      </c>
      <c r="K986" t="b">
        <v>1</v>
      </c>
      <c r="L986">
        <v>2</v>
      </c>
      <c r="M986" t="b">
        <v>1</v>
      </c>
      <c r="N986" t="b">
        <v>1</v>
      </c>
      <c r="O986" t="b">
        <v>1</v>
      </c>
      <c r="P986" t="s">
        <v>88</v>
      </c>
      <c r="Q986" t="s">
        <v>14541</v>
      </c>
      <c r="R986" t="s">
        <v>593</v>
      </c>
      <c r="S986" t="s">
        <v>275</v>
      </c>
      <c r="T986" t="s">
        <v>8119</v>
      </c>
      <c r="U986">
        <v>405</v>
      </c>
      <c r="V986">
        <v>4</v>
      </c>
    </row>
    <row r="987" spans="1:22" x14ac:dyDescent="0.35">
      <c r="A987" t="s">
        <v>14540</v>
      </c>
      <c r="B987" t="s">
        <v>74</v>
      </c>
      <c r="C987" t="s">
        <v>426</v>
      </c>
      <c r="D987" t="b">
        <v>1</v>
      </c>
      <c r="E987" t="b">
        <v>1</v>
      </c>
      <c r="F987" t="s">
        <v>106</v>
      </c>
      <c r="G987" t="b">
        <v>1</v>
      </c>
      <c r="H987" t="s">
        <v>71</v>
      </c>
      <c r="I987" t="b">
        <v>1</v>
      </c>
      <c r="J987" t="s">
        <v>70</v>
      </c>
      <c r="K987" t="b">
        <v>1</v>
      </c>
      <c r="L987">
        <v>2</v>
      </c>
      <c r="M987" t="b">
        <v>1</v>
      </c>
      <c r="N987" t="b">
        <v>1</v>
      </c>
      <c r="O987" t="b">
        <v>1</v>
      </c>
      <c r="P987" t="s">
        <v>69</v>
      </c>
      <c r="Q987" t="s">
        <v>14539</v>
      </c>
      <c r="R987" t="s">
        <v>14538</v>
      </c>
      <c r="S987" t="s">
        <v>85</v>
      </c>
      <c r="T987" t="s">
        <v>14537</v>
      </c>
      <c r="U987">
        <v>405</v>
      </c>
      <c r="V987">
        <v>4</v>
      </c>
    </row>
    <row r="988" spans="1:22" x14ac:dyDescent="0.35">
      <c r="A988" t="s">
        <v>3904</v>
      </c>
      <c r="B988" t="s">
        <v>74</v>
      </c>
      <c r="C988" t="s">
        <v>236</v>
      </c>
      <c r="D988" t="b">
        <v>1</v>
      </c>
      <c r="E988" t="b">
        <v>0</v>
      </c>
      <c r="F988" t="s">
        <v>449</v>
      </c>
      <c r="G988" t="b">
        <v>0</v>
      </c>
      <c r="H988" t="s">
        <v>71</v>
      </c>
      <c r="I988" t="b">
        <v>0</v>
      </c>
      <c r="J988" t="s">
        <v>70</v>
      </c>
      <c r="K988" t="b">
        <v>1</v>
      </c>
      <c r="L988">
        <v>4</v>
      </c>
      <c r="M988" t="b">
        <v>1</v>
      </c>
      <c r="N988" t="b">
        <v>1</v>
      </c>
      <c r="O988" t="b">
        <v>0</v>
      </c>
      <c r="P988" t="s">
        <v>88</v>
      </c>
      <c r="Q988" t="s">
        <v>14536</v>
      </c>
      <c r="R988" t="s">
        <v>14535</v>
      </c>
      <c r="S988" t="s">
        <v>6</v>
      </c>
      <c r="T988" t="s">
        <v>14534</v>
      </c>
      <c r="U988">
        <v>404</v>
      </c>
      <c r="V988">
        <v>4</v>
      </c>
    </row>
    <row r="989" spans="1:22" x14ac:dyDescent="0.35">
      <c r="A989" t="s">
        <v>6833</v>
      </c>
      <c r="B989" t="s">
        <v>111</v>
      </c>
      <c r="C989" t="s">
        <v>82</v>
      </c>
      <c r="D989" t="b">
        <v>1</v>
      </c>
      <c r="E989" t="b">
        <v>1</v>
      </c>
      <c r="F989" t="s">
        <v>117</v>
      </c>
      <c r="G989" t="b">
        <v>0</v>
      </c>
      <c r="H989" t="s">
        <v>71</v>
      </c>
      <c r="I989" t="b">
        <v>0</v>
      </c>
      <c r="J989" t="s">
        <v>70</v>
      </c>
      <c r="K989" t="b">
        <v>1</v>
      </c>
      <c r="L989">
        <v>2</v>
      </c>
      <c r="M989" t="b">
        <v>0</v>
      </c>
      <c r="N989" t="b">
        <v>1</v>
      </c>
      <c r="O989" t="b">
        <v>0</v>
      </c>
      <c r="P989" t="s">
        <v>88</v>
      </c>
      <c r="Q989" t="s">
        <v>14533</v>
      </c>
      <c r="R989" t="s">
        <v>2458</v>
      </c>
      <c r="S989" t="s">
        <v>6</v>
      </c>
      <c r="T989" t="s">
        <v>14532</v>
      </c>
      <c r="U989">
        <v>404</v>
      </c>
      <c r="V989">
        <v>2.5</v>
      </c>
    </row>
    <row r="990" spans="1:22" x14ac:dyDescent="0.35">
      <c r="A990" t="s">
        <v>14531</v>
      </c>
      <c r="B990" t="s">
        <v>74</v>
      </c>
      <c r="C990" t="s">
        <v>82</v>
      </c>
      <c r="D990" t="b">
        <v>1</v>
      </c>
      <c r="E990" t="b">
        <v>1</v>
      </c>
      <c r="F990" t="s">
        <v>417</v>
      </c>
      <c r="G990" t="b">
        <v>1</v>
      </c>
      <c r="H990" t="s">
        <v>71</v>
      </c>
      <c r="I990" t="b">
        <v>1</v>
      </c>
      <c r="J990" t="s">
        <v>70</v>
      </c>
      <c r="K990" t="b">
        <v>1</v>
      </c>
      <c r="L990">
        <v>2</v>
      </c>
      <c r="M990" t="b">
        <v>1</v>
      </c>
      <c r="N990" t="b">
        <v>1</v>
      </c>
      <c r="O990" t="b">
        <v>1</v>
      </c>
      <c r="P990" t="s">
        <v>88</v>
      </c>
      <c r="Q990" t="s">
        <v>14530</v>
      </c>
      <c r="R990" t="s">
        <v>14529</v>
      </c>
      <c r="S990" t="s">
        <v>290</v>
      </c>
      <c r="T990" t="s">
        <v>13797</v>
      </c>
      <c r="U990">
        <v>403</v>
      </c>
      <c r="V990">
        <v>3.5</v>
      </c>
    </row>
    <row r="991" spans="1:22" x14ac:dyDescent="0.35">
      <c r="A991" t="s">
        <v>14528</v>
      </c>
      <c r="B991" t="s">
        <v>74</v>
      </c>
      <c r="C991" t="s">
        <v>82</v>
      </c>
      <c r="D991" t="b">
        <v>1</v>
      </c>
      <c r="E991" t="b">
        <v>1</v>
      </c>
      <c r="F991" t="s">
        <v>106</v>
      </c>
      <c r="G991" t="b">
        <v>1</v>
      </c>
      <c r="H991" t="s">
        <v>71</v>
      </c>
      <c r="I991" t="b">
        <v>1</v>
      </c>
      <c r="J991" t="s">
        <v>70</v>
      </c>
      <c r="K991" t="b">
        <v>1</v>
      </c>
      <c r="L991">
        <v>2</v>
      </c>
      <c r="M991" t="b">
        <v>1</v>
      </c>
      <c r="N991" t="b">
        <v>1</v>
      </c>
      <c r="O991" t="b">
        <v>1</v>
      </c>
      <c r="P991" t="s">
        <v>69</v>
      </c>
      <c r="Q991" t="s">
        <v>14527</v>
      </c>
      <c r="R991" t="s">
        <v>389</v>
      </c>
      <c r="S991" t="s">
        <v>189</v>
      </c>
      <c r="T991" t="s">
        <v>14526</v>
      </c>
      <c r="U991">
        <v>403</v>
      </c>
      <c r="V991">
        <v>3.5</v>
      </c>
    </row>
    <row r="992" spans="1:22" x14ac:dyDescent="0.35">
      <c r="A992" t="s">
        <v>14525</v>
      </c>
      <c r="B992" t="s">
        <v>74</v>
      </c>
      <c r="C992" t="s">
        <v>1470</v>
      </c>
      <c r="D992" t="b">
        <v>1</v>
      </c>
      <c r="E992" t="b">
        <v>0</v>
      </c>
      <c r="F992" t="s">
        <v>72</v>
      </c>
      <c r="G992" t="b">
        <v>1</v>
      </c>
      <c r="H992" t="s">
        <v>71</v>
      </c>
      <c r="I992" t="b">
        <v>0</v>
      </c>
      <c r="J992" t="s">
        <v>235</v>
      </c>
      <c r="K992" t="b">
        <v>1</v>
      </c>
      <c r="L992">
        <v>3</v>
      </c>
      <c r="M992" t="b">
        <v>1</v>
      </c>
      <c r="N992" t="b">
        <v>1</v>
      </c>
      <c r="O992" t="b">
        <v>0</v>
      </c>
      <c r="P992" t="s">
        <v>69</v>
      </c>
      <c r="Q992" t="s">
        <v>14524</v>
      </c>
      <c r="R992" t="s">
        <v>14523</v>
      </c>
      <c r="S992" t="s">
        <v>93</v>
      </c>
      <c r="T992" t="s">
        <v>14522</v>
      </c>
      <c r="U992">
        <v>403</v>
      </c>
      <c r="V992">
        <v>4</v>
      </c>
    </row>
    <row r="993" spans="1:22" x14ac:dyDescent="0.35">
      <c r="A993" t="s">
        <v>14521</v>
      </c>
      <c r="B993" t="s">
        <v>74</v>
      </c>
      <c r="C993" t="s">
        <v>2929</v>
      </c>
      <c r="D993" t="b">
        <v>1</v>
      </c>
      <c r="E993" t="b">
        <v>0</v>
      </c>
      <c r="F993" t="s">
        <v>72</v>
      </c>
      <c r="G993" t="b">
        <v>1</v>
      </c>
      <c r="H993" t="s">
        <v>71</v>
      </c>
      <c r="I993" t="b">
        <v>1</v>
      </c>
      <c r="J993" t="s">
        <v>235</v>
      </c>
      <c r="K993" t="b">
        <v>1</v>
      </c>
      <c r="L993">
        <v>3</v>
      </c>
      <c r="M993" t="b">
        <v>1</v>
      </c>
      <c r="N993" t="b">
        <v>1</v>
      </c>
      <c r="O993" t="b">
        <v>1</v>
      </c>
      <c r="P993" t="s">
        <v>69</v>
      </c>
      <c r="Q993" t="s">
        <v>14520</v>
      </c>
      <c r="R993" t="s">
        <v>14519</v>
      </c>
      <c r="S993" t="s">
        <v>93</v>
      </c>
      <c r="T993" t="s">
        <v>14518</v>
      </c>
      <c r="U993">
        <v>403</v>
      </c>
      <c r="V993">
        <v>4</v>
      </c>
    </row>
    <row r="994" spans="1:22" x14ac:dyDescent="0.35">
      <c r="A994" t="s">
        <v>14517</v>
      </c>
      <c r="B994" t="s">
        <v>74</v>
      </c>
      <c r="C994" t="s">
        <v>138</v>
      </c>
      <c r="D994" t="b">
        <v>1</v>
      </c>
      <c r="E994" t="b">
        <v>0</v>
      </c>
      <c r="F994" t="s">
        <v>72</v>
      </c>
      <c r="G994" t="b">
        <v>1</v>
      </c>
      <c r="H994" t="s">
        <v>71</v>
      </c>
      <c r="I994" t="b">
        <v>0</v>
      </c>
      <c r="J994" t="s">
        <v>70</v>
      </c>
      <c r="K994" t="b">
        <v>1</v>
      </c>
      <c r="L994">
        <v>3</v>
      </c>
      <c r="M994" t="b">
        <v>1</v>
      </c>
      <c r="N994" t="b">
        <v>1</v>
      </c>
      <c r="O994" t="b">
        <v>0</v>
      </c>
      <c r="P994" t="s">
        <v>88</v>
      </c>
      <c r="Q994" t="s">
        <v>14516</v>
      </c>
      <c r="R994" t="s">
        <v>220</v>
      </c>
      <c r="S994" t="s">
        <v>93</v>
      </c>
      <c r="T994" t="s">
        <v>14515</v>
      </c>
      <c r="U994">
        <v>402</v>
      </c>
      <c r="V994">
        <v>3.5</v>
      </c>
    </row>
    <row r="995" spans="1:22" x14ac:dyDescent="0.35">
      <c r="A995" t="s">
        <v>14514</v>
      </c>
      <c r="B995" t="s">
        <v>74</v>
      </c>
      <c r="C995" t="s">
        <v>10118</v>
      </c>
      <c r="D995" t="b">
        <v>1</v>
      </c>
      <c r="E995" t="b">
        <v>0</v>
      </c>
      <c r="F995" t="s">
        <v>72</v>
      </c>
      <c r="G995" t="b">
        <v>0</v>
      </c>
      <c r="H995" t="s">
        <v>71</v>
      </c>
      <c r="I995" t="b">
        <v>1</v>
      </c>
      <c r="J995" t="s">
        <v>235</v>
      </c>
      <c r="K995" t="b">
        <v>1</v>
      </c>
      <c r="L995">
        <v>3</v>
      </c>
      <c r="M995" t="b">
        <v>1</v>
      </c>
      <c r="N995" t="b">
        <v>1</v>
      </c>
      <c r="O995" t="b">
        <v>0</v>
      </c>
      <c r="P995" t="s">
        <v>88</v>
      </c>
      <c r="Q995" t="s">
        <v>14513</v>
      </c>
      <c r="R995" t="s">
        <v>14512</v>
      </c>
      <c r="S995" t="s">
        <v>85</v>
      </c>
      <c r="T995" t="s">
        <v>14511</v>
      </c>
      <c r="U995">
        <v>402</v>
      </c>
      <c r="V995">
        <v>4</v>
      </c>
    </row>
    <row r="996" spans="1:22" x14ac:dyDescent="0.35">
      <c r="A996" t="s">
        <v>7016</v>
      </c>
      <c r="E996" t="b">
        <v>1</v>
      </c>
      <c r="Q996" t="s">
        <v>14510</v>
      </c>
      <c r="R996" t="s">
        <v>14509</v>
      </c>
      <c r="S996" t="s">
        <v>189</v>
      </c>
      <c r="T996" t="s">
        <v>14508</v>
      </c>
      <c r="U996">
        <v>402</v>
      </c>
      <c r="V996">
        <v>3.5</v>
      </c>
    </row>
    <row r="997" spans="1:22" x14ac:dyDescent="0.35">
      <c r="A997" t="s">
        <v>14507</v>
      </c>
      <c r="B997" t="s">
        <v>74</v>
      </c>
      <c r="C997" t="s">
        <v>82</v>
      </c>
      <c r="D997" t="b">
        <v>1</v>
      </c>
      <c r="E997" t="b">
        <v>1</v>
      </c>
      <c r="F997" t="s">
        <v>106</v>
      </c>
      <c r="G997" t="b">
        <v>1</v>
      </c>
      <c r="H997" t="s">
        <v>71</v>
      </c>
      <c r="I997" t="b">
        <v>1</v>
      </c>
      <c r="J997" t="s">
        <v>70</v>
      </c>
      <c r="K997" t="b">
        <v>1</v>
      </c>
      <c r="L997">
        <v>2</v>
      </c>
      <c r="M997" t="b">
        <v>0</v>
      </c>
      <c r="N997" t="b">
        <v>1</v>
      </c>
      <c r="O997" t="b">
        <v>1</v>
      </c>
      <c r="P997" t="s">
        <v>69</v>
      </c>
      <c r="Q997" t="s">
        <v>14506</v>
      </c>
      <c r="R997" t="s">
        <v>14505</v>
      </c>
      <c r="S997" t="s">
        <v>77</v>
      </c>
      <c r="T997" t="s">
        <v>14504</v>
      </c>
      <c r="U997">
        <v>402</v>
      </c>
      <c r="V997">
        <v>4</v>
      </c>
    </row>
    <row r="998" spans="1:22" x14ac:dyDescent="0.35">
      <c r="A998" t="s">
        <v>8525</v>
      </c>
      <c r="B998" t="s">
        <v>111</v>
      </c>
      <c r="C998" t="s">
        <v>82</v>
      </c>
      <c r="D998" t="b">
        <v>1</v>
      </c>
      <c r="E998" t="b">
        <v>1</v>
      </c>
      <c r="F998" t="s">
        <v>5815</v>
      </c>
      <c r="G998" t="b">
        <v>0</v>
      </c>
      <c r="H998" t="s">
        <v>71</v>
      </c>
      <c r="I998" t="b">
        <v>0</v>
      </c>
      <c r="J998" t="s">
        <v>70</v>
      </c>
      <c r="K998" t="b">
        <v>1</v>
      </c>
      <c r="L998">
        <v>2</v>
      </c>
      <c r="M998" t="b">
        <v>0</v>
      </c>
      <c r="N998" t="b">
        <v>1</v>
      </c>
      <c r="O998" t="b">
        <v>1</v>
      </c>
      <c r="P998" t="s">
        <v>88</v>
      </c>
      <c r="Q998" t="s">
        <v>14503</v>
      </c>
      <c r="R998" t="s">
        <v>1407</v>
      </c>
      <c r="S998" t="s">
        <v>6</v>
      </c>
      <c r="T998" t="s">
        <v>4192</v>
      </c>
      <c r="U998">
        <v>402</v>
      </c>
      <c r="V998">
        <v>3</v>
      </c>
    </row>
    <row r="999" spans="1:22" x14ac:dyDescent="0.35">
      <c r="A999" t="s">
        <v>2464</v>
      </c>
      <c r="B999" t="s">
        <v>74</v>
      </c>
      <c r="C999" t="s">
        <v>1470</v>
      </c>
      <c r="D999" t="b">
        <v>1</v>
      </c>
      <c r="E999" t="b">
        <v>0</v>
      </c>
      <c r="F999" t="s">
        <v>72</v>
      </c>
      <c r="G999" t="b">
        <v>0</v>
      </c>
      <c r="H999" t="s">
        <v>71</v>
      </c>
      <c r="I999" t="b">
        <v>1</v>
      </c>
      <c r="J999" t="s">
        <v>235</v>
      </c>
      <c r="K999" t="b">
        <v>1</v>
      </c>
      <c r="L999">
        <v>3</v>
      </c>
      <c r="M999" t="b">
        <v>1</v>
      </c>
      <c r="N999" t="b">
        <v>1</v>
      </c>
      <c r="O999" t="b">
        <v>0</v>
      </c>
      <c r="P999" t="s">
        <v>88</v>
      </c>
      <c r="Q999" t="s">
        <v>14502</v>
      </c>
      <c r="R999" t="s">
        <v>14296</v>
      </c>
      <c r="S999" t="s">
        <v>6</v>
      </c>
      <c r="T999" t="s">
        <v>14501</v>
      </c>
      <c r="U999">
        <v>401</v>
      </c>
      <c r="V999">
        <v>4</v>
      </c>
    </row>
    <row r="1000" spans="1:22" x14ac:dyDescent="0.35">
      <c r="A1000" t="s">
        <v>14500</v>
      </c>
      <c r="B1000" t="s">
        <v>111</v>
      </c>
      <c r="C1000" t="s">
        <v>123</v>
      </c>
      <c r="D1000" t="b">
        <v>0</v>
      </c>
      <c r="E1000" t="b">
        <v>1</v>
      </c>
      <c r="F1000" t="s">
        <v>106</v>
      </c>
      <c r="G1000" t="b">
        <v>0</v>
      </c>
      <c r="H1000" t="s">
        <v>71</v>
      </c>
      <c r="I1000" t="b">
        <v>0</v>
      </c>
      <c r="J1000" t="s">
        <v>70</v>
      </c>
      <c r="K1000" t="b">
        <v>1</v>
      </c>
      <c r="L1000">
        <v>2</v>
      </c>
      <c r="M1000" t="b">
        <v>1</v>
      </c>
      <c r="N1000" t="b">
        <v>1</v>
      </c>
      <c r="O1000" t="b">
        <v>1</v>
      </c>
      <c r="P1000" t="s">
        <v>88</v>
      </c>
      <c r="Q1000" t="s">
        <v>14499</v>
      </c>
      <c r="R1000" t="s">
        <v>381</v>
      </c>
      <c r="S1000" t="s">
        <v>120</v>
      </c>
      <c r="T1000" t="s">
        <v>14498</v>
      </c>
      <c r="U1000">
        <v>401</v>
      </c>
      <c r="V1000">
        <v>3.5</v>
      </c>
    </row>
    <row r="1001" spans="1:22" x14ac:dyDescent="0.35">
      <c r="A1001" t="s">
        <v>12274</v>
      </c>
      <c r="B1001" t="s">
        <v>111</v>
      </c>
      <c r="C1001" t="s">
        <v>82</v>
      </c>
      <c r="D1001" t="b">
        <v>1</v>
      </c>
      <c r="E1001" t="b">
        <v>1</v>
      </c>
      <c r="F1001" t="s">
        <v>1198</v>
      </c>
      <c r="G1001" t="b">
        <v>0</v>
      </c>
      <c r="H1001" t="s">
        <v>71</v>
      </c>
      <c r="I1001" t="b">
        <v>1</v>
      </c>
      <c r="J1001" t="s">
        <v>70</v>
      </c>
      <c r="K1001" t="b">
        <v>0</v>
      </c>
      <c r="L1001">
        <v>1</v>
      </c>
      <c r="M1001" t="b">
        <v>0</v>
      </c>
      <c r="N1001" t="b">
        <v>0</v>
      </c>
      <c r="O1001" t="b">
        <v>1</v>
      </c>
      <c r="P1001" t="s">
        <v>88</v>
      </c>
      <c r="Q1001" t="s">
        <v>14497</v>
      </c>
      <c r="R1001" t="s">
        <v>548</v>
      </c>
      <c r="S1001" t="s">
        <v>6</v>
      </c>
      <c r="T1001" t="s">
        <v>14496</v>
      </c>
      <c r="U1001">
        <v>401</v>
      </c>
      <c r="V1001">
        <v>4</v>
      </c>
    </row>
    <row r="1002" spans="1:22" x14ac:dyDescent="0.35">
      <c r="A1002" t="s">
        <v>14495</v>
      </c>
      <c r="B1002" t="s">
        <v>90</v>
      </c>
      <c r="C1002" t="s">
        <v>123</v>
      </c>
      <c r="D1002" t="b">
        <v>1</v>
      </c>
      <c r="E1002" t="b">
        <v>1</v>
      </c>
      <c r="F1002" t="s">
        <v>106</v>
      </c>
      <c r="G1002" t="b">
        <v>0</v>
      </c>
      <c r="H1002" t="s">
        <v>71</v>
      </c>
      <c r="I1002" t="b">
        <v>0</v>
      </c>
      <c r="J1002" t="s">
        <v>70</v>
      </c>
      <c r="K1002" t="b">
        <v>1</v>
      </c>
      <c r="L1002">
        <v>2</v>
      </c>
      <c r="M1002" t="b">
        <v>1</v>
      </c>
      <c r="N1002" t="b">
        <v>1</v>
      </c>
      <c r="O1002" t="b">
        <v>1</v>
      </c>
      <c r="P1002" t="s">
        <v>88</v>
      </c>
      <c r="Q1002" t="s">
        <v>14494</v>
      </c>
      <c r="R1002" t="s">
        <v>14493</v>
      </c>
      <c r="S1002" t="s">
        <v>150</v>
      </c>
      <c r="T1002" t="s">
        <v>14492</v>
      </c>
      <c r="U1002">
        <v>401</v>
      </c>
      <c r="V1002">
        <v>3.5</v>
      </c>
    </row>
    <row r="1003" spans="1:22" x14ac:dyDescent="0.35">
      <c r="A1003" t="s">
        <v>14491</v>
      </c>
      <c r="B1003" t="s">
        <v>111</v>
      </c>
      <c r="C1003" t="s">
        <v>82</v>
      </c>
      <c r="D1003" t="b">
        <v>1</v>
      </c>
      <c r="E1003" t="b">
        <v>1</v>
      </c>
      <c r="F1003" t="s">
        <v>106</v>
      </c>
      <c r="G1003" t="b">
        <v>1</v>
      </c>
      <c r="H1003" t="s">
        <v>71</v>
      </c>
      <c r="I1003" t="b">
        <v>0</v>
      </c>
      <c r="J1003" t="s">
        <v>70</v>
      </c>
      <c r="K1003" t="b">
        <v>1</v>
      </c>
      <c r="L1003">
        <v>2</v>
      </c>
      <c r="M1003" t="b">
        <v>0</v>
      </c>
      <c r="N1003" t="b">
        <v>1</v>
      </c>
      <c r="O1003" t="b">
        <v>1</v>
      </c>
      <c r="P1003" t="s">
        <v>88</v>
      </c>
      <c r="Q1003" t="s">
        <v>14490</v>
      </c>
      <c r="R1003" t="s">
        <v>14489</v>
      </c>
      <c r="S1003" t="s">
        <v>239</v>
      </c>
      <c r="T1003" t="s">
        <v>14488</v>
      </c>
      <c r="U1003">
        <v>400</v>
      </c>
      <c r="V1003">
        <v>4</v>
      </c>
    </row>
    <row r="1004" spans="1:22" x14ac:dyDescent="0.35">
      <c r="A1004" t="s">
        <v>14487</v>
      </c>
      <c r="B1004" t="s">
        <v>74</v>
      </c>
      <c r="C1004" t="s">
        <v>82</v>
      </c>
      <c r="D1004" t="b">
        <v>1</v>
      </c>
      <c r="E1004" t="b">
        <v>1</v>
      </c>
      <c r="F1004" t="s">
        <v>106</v>
      </c>
      <c r="G1004" t="b">
        <v>1</v>
      </c>
      <c r="H1004" t="s">
        <v>71</v>
      </c>
      <c r="I1004" t="b">
        <v>0</v>
      </c>
      <c r="J1004" t="s">
        <v>70</v>
      </c>
      <c r="K1004" t="b">
        <v>1</v>
      </c>
      <c r="L1004">
        <v>2</v>
      </c>
      <c r="M1004" t="b">
        <v>1</v>
      </c>
      <c r="N1004" t="b">
        <v>1</v>
      </c>
      <c r="O1004" t="b">
        <v>1</v>
      </c>
      <c r="P1004" t="s">
        <v>69</v>
      </c>
      <c r="Q1004" t="e">
        <f>-bMZCfTK7fxFaURynKpBMA</f>
        <v>#NAME?</v>
      </c>
      <c r="R1004" t="s">
        <v>14486</v>
      </c>
      <c r="S1004" t="s">
        <v>85</v>
      </c>
      <c r="T1004" t="s">
        <v>14485</v>
      </c>
      <c r="U1004">
        <v>400</v>
      </c>
      <c r="V1004">
        <v>4.5</v>
      </c>
    </row>
    <row r="1005" spans="1:22" x14ac:dyDescent="0.35">
      <c r="A1005" t="s">
        <v>14484</v>
      </c>
      <c r="B1005" t="s">
        <v>74</v>
      </c>
      <c r="C1005" t="s">
        <v>236</v>
      </c>
      <c r="D1005" t="b">
        <v>1</v>
      </c>
      <c r="E1005" t="b">
        <v>1</v>
      </c>
      <c r="F1005" t="s">
        <v>72</v>
      </c>
      <c r="G1005" t="b">
        <v>0</v>
      </c>
      <c r="H1005" t="s">
        <v>71</v>
      </c>
      <c r="I1005" t="b">
        <v>0</v>
      </c>
      <c r="J1005" t="s">
        <v>70</v>
      </c>
      <c r="K1005" t="b">
        <v>1</v>
      </c>
      <c r="L1005">
        <v>2</v>
      </c>
      <c r="M1005" t="b">
        <v>1</v>
      </c>
      <c r="N1005" t="b">
        <v>1</v>
      </c>
      <c r="O1005" t="b">
        <v>1</v>
      </c>
      <c r="P1005" t="s">
        <v>69</v>
      </c>
      <c r="Q1005" t="s">
        <v>14483</v>
      </c>
      <c r="R1005" t="s">
        <v>14482</v>
      </c>
      <c r="S1005" t="s">
        <v>6</v>
      </c>
      <c r="T1005" t="s">
        <v>14481</v>
      </c>
      <c r="U1005">
        <v>399</v>
      </c>
      <c r="V1005">
        <v>3.5</v>
      </c>
    </row>
    <row r="1006" spans="1:22" x14ac:dyDescent="0.35">
      <c r="A1006" t="s">
        <v>14480</v>
      </c>
      <c r="B1006" t="s">
        <v>74</v>
      </c>
      <c r="C1006" t="s">
        <v>138</v>
      </c>
      <c r="D1006" t="b">
        <v>1</v>
      </c>
      <c r="E1006" t="b">
        <v>0</v>
      </c>
      <c r="F1006" t="s">
        <v>106</v>
      </c>
      <c r="G1006" t="b">
        <v>1</v>
      </c>
      <c r="H1006" t="s">
        <v>71</v>
      </c>
      <c r="I1006" t="b">
        <v>0</v>
      </c>
      <c r="J1006" t="s">
        <v>70</v>
      </c>
      <c r="K1006" t="b">
        <v>1</v>
      </c>
      <c r="L1006">
        <v>2</v>
      </c>
      <c r="M1006" t="b">
        <v>1</v>
      </c>
      <c r="N1006" t="b">
        <v>1</v>
      </c>
      <c r="O1006" t="b">
        <v>1</v>
      </c>
      <c r="P1006" t="s">
        <v>69</v>
      </c>
      <c r="Q1006" t="s">
        <v>14479</v>
      </c>
      <c r="R1006" t="s">
        <v>14478</v>
      </c>
      <c r="S1006" t="s">
        <v>85</v>
      </c>
      <c r="T1006" t="s">
        <v>14477</v>
      </c>
      <c r="U1006">
        <v>399</v>
      </c>
      <c r="V1006">
        <v>4.5</v>
      </c>
    </row>
    <row r="1007" spans="1:22" x14ac:dyDescent="0.35">
      <c r="A1007" t="s">
        <v>14476</v>
      </c>
      <c r="B1007" t="s">
        <v>74</v>
      </c>
      <c r="C1007" t="s">
        <v>426</v>
      </c>
      <c r="D1007" t="b">
        <v>1</v>
      </c>
      <c r="E1007" t="b">
        <v>0</v>
      </c>
      <c r="F1007" t="s">
        <v>106</v>
      </c>
      <c r="G1007" t="b">
        <v>1</v>
      </c>
      <c r="H1007" t="s">
        <v>71</v>
      </c>
      <c r="I1007" t="b">
        <v>0</v>
      </c>
      <c r="J1007" t="s">
        <v>70</v>
      </c>
      <c r="K1007" t="b">
        <v>1</v>
      </c>
      <c r="L1007">
        <v>2</v>
      </c>
      <c r="M1007" t="b">
        <v>0</v>
      </c>
      <c r="N1007" t="b">
        <v>1</v>
      </c>
      <c r="O1007" t="b">
        <v>1</v>
      </c>
      <c r="P1007" t="s">
        <v>69</v>
      </c>
      <c r="Q1007" t="s">
        <v>14475</v>
      </c>
      <c r="R1007" t="s">
        <v>14474</v>
      </c>
      <c r="S1007" t="s">
        <v>93</v>
      </c>
      <c r="T1007" t="s">
        <v>6129</v>
      </c>
      <c r="U1007">
        <v>398</v>
      </c>
      <c r="V1007">
        <v>3.5</v>
      </c>
    </row>
    <row r="1008" spans="1:22" x14ac:dyDescent="0.35">
      <c r="A1008" t="s">
        <v>14473</v>
      </c>
      <c r="B1008" t="s">
        <v>90</v>
      </c>
      <c r="C1008" t="s">
        <v>123</v>
      </c>
      <c r="D1008" t="b">
        <v>0</v>
      </c>
      <c r="E1008" t="b">
        <v>1</v>
      </c>
      <c r="F1008" t="s">
        <v>106</v>
      </c>
      <c r="G1008" t="b">
        <v>0</v>
      </c>
      <c r="H1008" t="s">
        <v>71</v>
      </c>
      <c r="I1008" t="b">
        <v>0</v>
      </c>
      <c r="J1008" t="s">
        <v>70</v>
      </c>
      <c r="K1008" t="b">
        <v>0</v>
      </c>
      <c r="L1008">
        <v>1</v>
      </c>
      <c r="M1008" t="b">
        <v>0</v>
      </c>
      <c r="N1008" t="b">
        <v>0</v>
      </c>
      <c r="O1008" t="b">
        <v>1</v>
      </c>
      <c r="P1008" t="s">
        <v>88</v>
      </c>
      <c r="Q1008" t="s">
        <v>14472</v>
      </c>
      <c r="R1008" t="s">
        <v>14471</v>
      </c>
      <c r="S1008" t="s">
        <v>285</v>
      </c>
      <c r="T1008" t="s">
        <v>14470</v>
      </c>
      <c r="U1008">
        <v>398</v>
      </c>
      <c r="V1008">
        <v>4.5</v>
      </c>
    </row>
    <row r="1009" spans="1:22" x14ac:dyDescent="0.35">
      <c r="A1009" t="s">
        <v>14469</v>
      </c>
      <c r="B1009" t="s">
        <v>90</v>
      </c>
      <c r="C1009" t="s">
        <v>82</v>
      </c>
      <c r="D1009" t="b">
        <v>1</v>
      </c>
      <c r="E1009" t="b">
        <v>1</v>
      </c>
      <c r="F1009" t="s">
        <v>474</v>
      </c>
      <c r="G1009" t="b">
        <v>1</v>
      </c>
      <c r="H1009" t="s">
        <v>71</v>
      </c>
      <c r="I1009" t="b">
        <v>1</v>
      </c>
      <c r="J1009" t="s">
        <v>70</v>
      </c>
      <c r="K1009" t="b">
        <v>0</v>
      </c>
      <c r="L1009">
        <v>1</v>
      </c>
      <c r="M1009" t="b">
        <v>0</v>
      </c>
      <c r="N1009" t="b">
        <v>0</v>
      </c>
      <c r="O1009" t="b">
        <v>1</v>
      </c>
      <c r="P1009" t="s">
        <v>88</v>
      </c>
      <c r="Q1009" t="s">
        <v>14468</v>
      </c>
      <c r="R1009" t="s">
        <v>14467</v>
      </c>
      <c r="S1009" t="s">
        <v>85</v>
      </c>
      <c r="T1009" t="s">
        <v>14466</v>
      </c>
      <c r="U1009">
        <v>398</v>
      </c>
      <c r="V1009">
        <v>4.5</v>
      </c>
    </row>
    <row r="1010" spans="1:22" x14ac:dyDescent="0.35">
      <c r="A1010" t="s">
        <v>14465</v>
      </c>
      <c r="B1010" t="s">
        <v>90</v>
      </c>
      <c r="C1010" t="s">
        <v>82</v>
      </c>
      <c r="D1010" t="b">
        <v>1</v>
      </c>
      <c r="E1010" t="b">
        <v>1</v>
      </c>
      <c r="F1010" t="s">
        <v>1022</v>
      </c>
      <c r="G1010" t="b">
        <v>0</v>
      </c>
      <c r="H1010" t="s">
        <v>71</v>
      </c>
      <c r="I1010" t="b">
        <v>0</v>
      </c>
      <c r="J1010" t="s">
        <v>70</v>
      </c>
      <c r="K1010" t="b">
        <v>1</v>
      </c>
      <c r="L1010">
        <v>1</v>
      </c>
      <c r="M1010" t="b">
        <v>0</v>
      </c>
      <c r="N1010" t="b">
        <v>0</v>
      </c>
      <c r="O1010" t="b">
        <v>1</v>
      </c>
      <c r="P1010" t="s">
        <v>69</v>
      </c>
      <c r="Q1010" t="s">
        <v>14464</v>
      </c>
      <c r="R1010" t="s">
        <v>14463</v>
      </c>
      <c r="S1010" t="s">
        <v>6</v>
      </c>
      <c r="T1010" t="s">
        <v>7725</v>
      </c>
      <c r="U1010">
        <v>398</v>
      </c>
      <c r="V1010">
        <v>3.5</v>
      </c>
    </row>
    <row r="1011" spans="1:22" x14ac:dyDescent="0.35">
      <c r="A1011" t="s">
        <v>14462</v>
      </c>
      <c r="B1011" t="s">
        <v>74</v>
      </c>
      <c r="C1011" t="s">
        <v>426</v>
      </c>
      <c r="D1011" t="b">
        <v>1</v>
      </c>
      <c r="E1011" t="b">
        <v>1</v>
      </c>
      <c r="F1011" t="s">
        <v>106</v>
      </c>
      <c r="G1011" t="b">
        <v>1</v>
      </c>
      <c r="H1011" t="s">
        <v>71</v>
      </c>
      <c r="I1011" t="b">
        <v>1</v>
      </c>
      <c r="J1011" t="s">
        <v>70</v>
      </c>
      <c r="K1011" t="b">
        <v>1</v>
      </c>
      <c r="L1011">
        <v>2</v>
      </c>
      <c r="M1011" t="b">
        <v>1</v>
      </c>
      <c r="N1011" t="b">
        <v>1</v>
      </c>
      <c r="O1011" t="b">
        <v>1</v>
      </c>
      <c r="P1011" t="s">
        <v>69</v>
      </c>
      <c r="Q1011" t="s">
        <v>14461</v>
      </c>
      <c r="R1011" t="s">
        <v>14460</v>
      </c>
      <c r="S1011" t="s">
        <v>85</v>
      </c>
      <c r="T1011" t="s">
        <v>14459</v>
      </c>
      <c r="U1011">
        <v>398</v>
      </c>
      <c r="V1011">
        <v>4.5</v>
      </c>
    </row>
    <row r="1012" spans="1:22" x14ac:dyDescent="0.35">
      <c r="A1012" t="s">
        <v>14458</v>
      </c>
      <c r="B1012" t="s">
        <v>74</v>
      </c>
      <c r="C1012" t="s">
        <v>82</v>
      </c>
      <c r="D1012" t="b">
        <v>1</v>
      </c>
      <c r="E1012" t="b">
        <v>1</v>
      </c>
      <c r="F1012" t="s">
        <v>72</v>
      </c>
      <c r="G1012" t="b">
        <v>1</v>
      </c>
      <c r="H1012" t="s">
        <v>71</v>
      </c>
      <c r="I1012" t="b">
        <v>0</v>
      </c>
      <c r="J1012" t="s">
        <v>70</v>
      </c>
      <c r="K1012" t="b">
        <v>1</v>
      </c>
      <c r="L1012">
        <v>2</v>
      </c>
      <c r="M1012" t="b">
        <v>1</v>
      </c>
      <c r="N1012" t="b">
        <v>1</v>
      </c>
      <c r="O1012" t="b">
        <v>1</v>
      </c>
      <c r="P1012" t="s">
        <v>69</v>
      </c>
      <c r="Q1012" t="s">
        <v>14457</v>
      </c>
      <c r="R1012" t="s">
        <v>14456</v>
      </c>
      <c r="S1012" t="s">
        <v>6</v>
      </c>
      <c r="T1012" t="s">
        <v>14455</v>
      </c>
      <c r="U1012">
        <v>397</v>
      </c>
      <c r="V1012">
        <v>4</v>
      </c>
    </row>
    <row r="1013" spans="1:22" x14ac:dyDescent="0.35">
      <c r="A1013" t="s">
        <v>14454</v>
      </c>
      <c r="B1013" t="s">
        <v>90</v>
      </c>
      <c r="C1013" t="s">
        <v>82</v>
      </c>
      <c r="D1013" t="b">
        <v>1</v>
      </c>
      <c r="E1013" t="b">
        <v>1</v>
      </c>
      <c r="F1013" t="s">
        <v>106</v>
      </c>
      <c r="G1013" t="b">
        <v>1</v>
      </c>
      <c r="H1013" t="s">
        <v>71</v>
      </c>
      <c r="I1013" t="b">
        <v>0</v>
      </c>
      <c r="J1013" t="s">
        <v>70</v>
      </c>
      <c r="K1013" t="b">
        <v>1</v>
      </c>
      <c r="L1013">
        <v>1</v>
      </c>
      <c r="M1013" t="b">
        <v>1</v>
      </c>
      <c r="N1013" t="b">
        <v>1</v>
      </c>
      <c r="O1013" t="b">
        <v>1</v>
      </c>
      <c r="P1013" t="s">
        <v>69</v>
      </c>
      <c r="Q1013" t="s">
        <v>14453</v>
      </c>
      <c r="R1013" t="s">
        <v>14452</v>
      </c>
      <c r="S1013" t="s">
        <v>141</v>
      </c>
      <c r="T1013" t="s">
        <v>14451</v>
      </c>
      <c r="U1013">
        <v>396</v>
      </c>
      <c r="V1013">
        <v>4</v>
      </c>
    </row>
    <row r="1014" spans="1:22" x14ac:dyDescent="0.35">
      <c r="A1014" t="s">
        <v>7405</v>
      </c>
      <c r="B1014" t="s">
        <v>74</v>
      </c>
      <c r="C1014" t="s">
        <v>82</v>
      </c>
      <c r="D1014" t="b">
        <v>1</v>
      </c>
      <c r="E1014" t="b">
        <v>1</v>
      </c>
      <c r="F1014" t="s">
        <v>314</v>
      </c>
      <c r="G1014" t="b">
        <v>1</v>
      </c>
      <c r="H1014" t="s">
        <v>71</v>
      </c>
      <c r="I1014" t="b">
        <v>1</v>
      </c>
      <c r="J1014" t="s">
        <v>70</v>
      </c>
      <c r="K1014" t="b">
        <v>1</v>
      </c>
      <c r="L1014">
        <v>2</v>
      </c>
      <c r="M1014" t="b">
        <v>0</v>
      </c>
      <c r="N1014" t="b">
        <v>1</v>
      </c>
      <c r="O1014" t="b">
        <v>0</v>
      </c>
      <c r="P1014" t="s">
        <v>88</v>
      </c>
      <c r="Q1014" t="s">
        <v>14450</v>
      </c>
      <c r="R1014" t="s">
        <v>14449</v>
      </c>
      <c r="S1014" t="s">
        <v>93</v>
      </c>
      <c r="T1014" t="s">
        <v>14448</v>
      </c>
      <c r="U1014">
        <v>395</v>
      </c>
      <c r="V1014">
        <v>4</v>
      </c>
    </row>
    <row r="1015" spans="1:22" x14ac:dyDescent="0.35">
      <c r="A1015" t="s">
        <v>14447</v>
      </c>
      <c r="B1015" t="s">
        <v>111</v>
      </c>
      <c r="C1015" t="s">
        <v>73</v>
      </c>
      <c r="D1015" t="b">
        <v>1</v>
      </c>
      <c r="E1015" t="b">
        <v>0</v>
      </c>
      <c r="F1015" t="s">
        <v>81</v>
      </c>
      <c r="G1015" t="b">
        <v>0</v>
      </c>
      <c r="H1015" t="s">
        <v>71</v>
      </c>
      <c r="I1015" t="b">
        <v>0</v>
      </c>
      <c r="J1015" t="s">
        <v>70</v>
      </c>
      <c r="K1015" t="b">
        <v>1</v>
      </c>
      <c r="L1015">
        <v>2</v>
      </c>
      <c r="M1015" t="b">
        <v>1</v>
      </c>
      <c r="N1015" t="b">
        <v>1</v>
      </c>
      <c r="O1015" t="b">
        <v>1</v>
      </c>
      <c r="P1015" t="s">
        <v>88</v>
      </c>
      <c r="Q1015" t="s">
        <v>14446</v>
      </c>
      <c r="R1015" t="s">
        <v>14445</v>
      </c>
      <c r="S1015" t="s">
        <v>6</v>
      </c>
      <c r="T1015" t="s">
        <v>14444</v>
      </c>
      <c r="U1015">
        <v>395</v>
      </c>
      <c r="V1015">
        <v>4.5</v>
      </c>
    </row>
    <row r="1016" spans="1:22" x14ac:dyDescent="0.35">
      <c r="A1016" t="s">
        <v>14443</v>
      </c>
      <c r="B1016" t="s">
        <v>90</v>
      </c>
      <c r="C1016" t="s">
        <v>82</v>
      </c>
      <c r="D1016" t="b">
        <v>0</v>
      </c>
      <c r="E1016" t="b">
        <v>1</v>
      </c>
      <c r="F1016" t="s">
        <v>117</v>
      </c>
      <c r="G1016" t="b">
        <v>0</v>
      </c>
      <c r="H1016" t="s">
        <v>71</v>
      </c>
      <c r="I1016" t="b">
        <v>1</v>
      </c>
      <c r="J1016" t="s">
        <v>70</v>
      </c>
      <c r="K1016" t="b">
        <v>1</v>
      </c>
      <c r="L1016">
        <v>1</v>
      </c>
      <c r="M1016" t="b">
        <v>0</v>
      </c>
      <c r="N1016" t="b">
        <v>1</v>
      </c>
      <c r="O1016" t="b">
        <v>1</v>
      </c>
      <c r="P1016" t="s">
        <v>88</v>
      </c>
      <c r="Q1016" t="s">
        <v>14442</v>
      </c>
      <c r="R1016" t="s">
        <v>544</v>
      </c>
      <c r="S1016" t="s">
        <v>66</v>
      </c>
      <c r="T1016" t="s">
        <v>6109</v>
      </c>
      <c r="U1016">
        <v>394</v>
      </c>
      <c r="V1016">
        <v>4.5</v>
      </c>
    </row>
    <row r="1017" spans="1:22" x14ac:dyDescent="0.35">
      <c r="A1017" t="s">
        <v>910</v>
      </c>
      <c r="B1017" t="s">
        <v>74</v>
      </c>
      <c r="C1017" t="s">
        <v>1878</v>
      </c>
      <c r="D1017" t="b">
        <v>1</v>
      </c>
      <c r="E1017" t="b">
        <v>1</v>
      </c>
      <c r="F1017" t="s">
        <v>359</v>
      </c>
      <c r="G1017" t="b">
        <v>1</v>
      </c>
      <c r="H1017" t="s">
        <v>71</v>
      </c>
      <c r="I1017" t="b">
        <v>0</v>
      </c>
      <c r="J1017" t="s">
        <v>70</v>
      </c>
      <c r="K1017" t="b">
        <v>1</v>
      </c>
      <c r="L1017">
        <v>2</v>
      </c>
      <c r="M1017" t="b">
        <v>0</v>
      </c>
      <c r="N1017" t="b">
        <v>1</v>
      </c>
      <c r="O1017" t="b">
        <v>1</v>
      </c>
      <c r="P1017" t="s">
        <v>69</v>
      </c>
      <c r="Q1017" t="s">
        <v>14441</v>
      </c>
      <c r="R1017" t="s">
        <v>98</v>
      </c>
      <c r="S1017" t="s">
        <v>85</v>
      </c>
      <c r="T1017" t="s">
        <v>14440</v>
      </c>
      <c r="U1017">
        <v>394</v>
      </c>
      <c r="V1017">
        <v>3</v>
      </c>
    </row>
    <row r="1018" spans="1:22" x14ac:dyDescent="0.35">
      <c r="A1018" t="s">
        <v>14439</v>
      </c>
      <c r="B1018" t="s">
        <v>90</v>
      </c>
      <c r="C1018" t="s">
        <v>82</v>
      </c>
      <c r="D1018" t="b">
        <v>1</v>
      </c>
      <c r="E1018" t="b">
        <v>1</v>
      </c>
      <c r="F1018" t="s">
        <v>89</v>
      </c>
      <c r="G1018" t="b">
        <v>0</v>
      </c>
      <c r="H1018" t="s">
        <v>71</v>
      </c>
      <c r="I1018" t="b">
        <v>1</v>
      </c>
      <c r="J1018" t="s">
        <v>70</v>
      </c>
      <c r="K1018" t="b">
        <v>1</v>
      </c>
      <c r="L1018">
        <v>1</v>
      </c>
      <c r="M1018" t="b">
        <v>0</v>
      </c>
      <c r="N1018" t="b">
        <v>0</v>
      </c>
      <c r="O1018" t="b">
        <v>1</v>
      </c>
      <c r="P1018" t="s">
        <v>69</v>
      </c>
      <c r="Q1018" t="s">
        <v>14438</v>
      </c>
      <c r="R1018" t="s">
        <v>194</v>
      </c>
      <c r="S1018" t="s">
        <v>85</v>
      </c>
      <c r="T1018" t="s">
        <v>788</v>
      </c>
      <c r="U1018">
        <v>394</v>
      </c>
      <c r="V1018">
        <v>3.5</v>
      </c>
    </row>
    <row r="1019" spans="1:22" x14ac:dyDescent="0.35">
      <c r="A1019" t="s">
        <v>14437</v>
      </c>
      <c r="B1019" t="s">
        <v>74</v>
      </c>
      <c r="C1019" t="s">
        <v>82</v>
      </c>
      <c r="D1019" t="b">
        <v>1</v>
      </c>
      <c r="E1019" t="b">
        <v>1</v>
      </c>
      <c r="F1019" t="s">
        <v>106</v>
      </c>
      <c r="G1019" t="b">
        <v>1</v>
      </c>
      <c r="H1019" t="s">
        <v>100</v>
      </c>
      <c r="I1019" t="b">
        <v>0</v>
      </c>
      <c r="J1019" t="s">
        <v>70</v>
      </c>
      <c r="K1019" t="b">
        <v>1</v>
      </c>
      <c r="L1019">
        <v>2</v>
      </c>
      <c r="M1019" t="b">
        <v>1</v>
      </c>
      <c r="N1019" t="b">
        <v>1</v>
      </c>
      <c r="O1019" t="b">
        <v>1</v>
      </c>
      <c r="P1019" t="s">
        <v>69</v>
      </c>
      <c r="Q1019" t="s">
        <v>14436</v>
      </c>
      <c r="R1019" t="s">
        <v>14435</v>
      </c>
      <c r="S1019" t="s">
        <v>85</v>
      </c>
      <c r="T1019" t="s">
        <v>14434</v>
      </c>
      <c r="U1019">
        <v>394</v>
      </c>
      <c r="V1019">
        <v>4.5</v>
      </c>
    </row>
    <row r="1020" spans="1:22" x14ac:dyDescent="0.35">
      <c r="A1020" t="s">
        <v>14433</v>
      </c>
      <c r="B1020" t="s">
        <v>90</v>
      </c>
      <c r="C1020" t="s">
        <v>82</v>
      </c>
      <c r="D1020" t="b">
        <v>1</v>
      </c>
      <c r="E1020" t="b">
        <v>1</v>
      </c>
      <c r="F1020" t="s">
        <v>106</v>
      </c>
      <c r="G1020" t="b">
        <v>1</v>
      </c>
      <c r="H1020" t="s">
        <v>71</v>
      </c>
      <c r="I1020" t="b">
        <v>0</v>
      </c>
      <c r="J1020" t="s">
        <v>70</v>
      </c>
      <c r="K1020" t="b">
        <v>1</v>
      </c>
      <c r="L1020">
        <v>1</v>
      </c>
      <c r="M1020" t="b">
        <v>0</v>
      </c>
      <c r="N1020" t="b">
        <v>1</v>
      </c>
      <c r="O1020" t="b">
        <v>1</v>
      </c>
      <c r="P1020" t="s">
        <v>88</v>
      </c>
      <c r="Q1020" t="s">
        <v>14432</v>
      </c>
      <c r="R1020" t="s">
        <v>14431</v>
      </c>
      <c r="S1020" t="s">
        <v>6</v>
      </c>
      <c r="T1020" t="s">
        <v>14430</v>
      </c>
      <c r="U1020">
        <v>394</v>
      </c>
      <c r="V1020">
        <v>4.5</v>
      </c>
    </row>
    <row r="1021" spans="1:22" x14ac:dyDescent="0.35">
      <c r="A1021" t="s">
        <v>14429</v>
      </c>
      <c r="B1021" t="s">
        <v>74</v>
      </c>
      <c r="C1021" t="s">
        <v>73</v>
      </c>
      <c r="D1021" t="b">
        <v>1</v>
      </c>
      <c r="E1021" t="b">
        <v>0</v>
      </c>
      <c r="F1021" t="s">
        <v>72</v>
      </c>
      <c r="G1021" t="b">
        <v>1</v>
      </c>
      <c r="H1021" t="s">
        <v>71</v>
      </c>
      <c r="I1021" t="b">
        <v>1</v>
      </c>
      <c r="J1021" t="s">
        <v>70</v>
      </c>
      <c r="K1021" t="b">
        <v>1</v>
      </c>
      <c r="L1021">
        <v>2</v>
      </c>
      <c r="M1021" t="b">
        <v>1</v>
      </c>
      <c r="N1021" t="b">
        <v>1</v>
      </c>
      <c r="O1021" t="b">
        <v>1</v>
      </c>
      <c r="P1021" t="s">
        <v>69</v>
      </c>
      <c r="Q1021" t="s">
        <v>14428</v>
      </c>
      <c r="R1021" t="s">
        <v>14427</v>
      </c>
      <c r="S1021" t="s">
        <v>77</v>
      </c>
      <c r="T1021" t="s">
        <v>14426</v>
      </c>
      <c r="U1021">
        <v>394</v>
      </c>
      <c r="V1021">
        <v>3</v>
      </c>
    </row>
    <row r="1022" spans="1:22" x14ac:dyDescent="0.35">
      <c r="A1022" t="s">
        <v>14425</v>
      </c>
      <c r="B1022" t="s">
        <v>74</v>
      </c>
      <c r="C1022" t="s">
        <v>82</v>
      </c>
      <c r="D1022" t="b">
        <v>1</v>
      </c>
      <c r="E1022" t="b">
        <v>1</v>
      </c>
      <c r="F1022" t="s">
        <v>771</v>
      </c>
      <c r="G1022" t="b">
        <v>1</v>
      </c>
      <c r="H1022" t="s">
        <v>71</v>
      </c>
      <c r="I1022" t="b">
        <v>1</v>
      </c>
      <c r="J1022" t="s">
        <v>70</v>
      </c>
      <c r="K1022" t="b">
        <v>1</v>
      </c>
      <c r="L1022">
        <v>2</v>
      </c>
      <c r="M1022" t="b">
        <v>1</v>
      </c>
      <c r="N1022" t="b">
        <v>1</v>
      </c>
      <c r="O1022" t="b">
        <v>1</v>
      </c>
      <c r="P1022" t="s">
        <v>88</v>
      </c>
      <c r="Q1022" t="s">
        <v>14424</v>
      </c>
      <c r="R1022" t="s">
        <v>14423</v>
      </c>
      <c r="S1022" t="s">
        <v>6</v>
      </c>
      <c r="T1022" t="s">
        <v>14422</v>
      </c>
      <c r="U1022">
        <v>393</v>
      </c>
      <c r="V1022">
        <v>3.5</v>
      </c>
    </row>
    <row r="1023" spans="1:22" x14ac:dyDescent="0.35">
      <c r="A1023" t="s">
        <v>14421</v>
      </c>
      <c r="B1023" t="s">
        <v>111</v>
      </c>
      <c r="C1023" t="s">
        <v>82</v>
      </c>
      <c r="D1023" t="b">
        <v>1</v>
      </c>
      <c r="E1023" t="b">
        <v>1</v>
      </c>
      <c r="F1023" t="s">
        <v>474</v>
      </c>
      <c r="G1023" t="b">
        <v>1</v>
      </c>
      <c r="H1023" t="s">
        <v>71</v>
      </c>
      <c r="I1023" t="b">
        <v>1</v>
      </c>
      <c r="J1023" t="s">
        <v>70</v>
      </c>
      <c r="K1023" t="b">
        <v>1</v>
      </c>
      <c r="L1023">
        <v>2</v>
      </c>
      <c r="M1023" t="b">
        <v>1</v>
      </c>
      <c r="N1023" t="b">
        <v>1</v>
      </c>
      <c r="O1023" t="b">
        <v>1</v>
      </c>
      <c r="P1023" t="s">
        <v>88</v>
      </c>
      <c r="Q1023" t="s">
        <v>14420</v>
      </c>
      <c r="R1023" t="s">
        <v>14419</v>
      </c>
      <c r="S1023" t="s">
        <v>93</v>
      </c>
      <c r="T1023" t="s">
        <v>13797</v>
      </c>
      <c r="U1023">
        <v>393</v>
      </c>
      <c r="V1023">
        <v>3.5</v>
      </c>
    </row>
    <row r="1024" spans="1:22" x14ac:dyDescent="0.35">
      <c r="A1024" t="s">
        <v>14418</v>
      </c>
      <c r="B1024" t="s">
        <v>74</v>
      </c>
      <c r="C1024" t="s">
        <v>4541</v>
      </c>
      <c r="D1024" t="b">
        <v>1</v>
      </c>
      <c r="E1024" t="b">
        <v>0</v>
      </c>
      <c r="F1024" t="s">
        <v>72</v>
      </c>
      <c r="G1024" t="b">
        <v>0</v>
      </c>
      <c r="H1024" t="s">
        <v>71</v>
      </c>
      <c r="I1024" t="b">
        <v>0</v>
      </c>
      <c r="J1024" t="s">
        <v>235</v>
      </c>
      <c r="K1024" t="b">
        <v>1</v>
      </c>
      <c r="L1024">
        <v>4</v>
      </c>
      <c r="M1024" t="b">
        <v>1</v>
      </c>
      <c r="N1024" t="b">
        <v>1</v>
      </c>
      <c r="O1024" t="b">
        <v>0</v>
      </c>
      <c r="P1024" t="s">
        <v>88</v>
      </c>
      <c r="Q1024" t="s">
        <v>14417</v>
      </c>
      <c r="R1024" t="s">
        <v>617</v>
      </c>
      <c r="S1024" t="s">
        <v>120</v>
      </c>
      <c r="T1024" t="s">
        <v>14416</v>
      </c>
      <c r="U1024">
        <v>393</v>
      </c>
      <c r="V1024">
        <v>4.5</v>
      </c>
    </row>
    <row r="1025" spans="1:22" x14ac:dyDescent="0.35">
      <c r="A1025" t="s">
        <v>14415</v>
      </c>
      <c r="B1025" t="s">
        <v>111</v>
      </c>
      <c r="C1025" t="s">
        <v>82</v>
      </c>
      <c r="D1025" t="b">
        <v>1</v>
      </c>
      <c r="E1025" t="b">
        <v>1</v>
      </c>
      <c r="F1025" t="s">
        <v>106</v>
      </c>
      <c r="G1025" t="b">
        <v>0</v>
      </c>
      <c r="H1025" t="s">
        <v>71</v>
      </c>
      <c r="I1025" t="b">
        <v>0</v>
      </c>
      <c r="J1025" t="s">
        <v>70</v>
      </c>
      <c r="K1025" t="b">
        <v>1</v>
      </c>
      <c r="L1025">
        <v>1</v>
      </c>
      <c r="M1025" t="b">
        <v>1</v>
      </c>
      <c r="N1025" t="b">
        <v>1</v>
      </c>
      <c r="O1025" t="b">
        <v>1</v>
      </c>
      <c r="P1025" t="s">
        <v>88</v>
      </c>
      <c r="Q1025" t="s">
        <v>14414</v>
      </c>
      <c r="R1025" t="s">
        <v>14413</v>
      </c>
      <c r="S1025" t="s">
        <v>6</v>
      </c>
      <c r="T1025" t="s">
        <v>14412</v>
      </c>
      <c r="U1025">
        <v>393</v>
      </c>
      <c r="V1025">
        <v>3.5</v>
      </c>
    </row>
    <row r="1026" spans="1:22" x14ac:dyDescent="0.35">
      <c r="A1026" t="s">
        <v>14411</v>
      </c>
      <c r="B1026" t="s">
        <v>111</v>
      </c>
      <c r="C1026" t="s">
        <v>360</v>
      </c>
      <c r="D1026" t="b">
        <v>1</v>
      </c>
      <c r="E1026" t="b">
        <v>1</v>
      </c>
      <c r="F1026" t="s">
        <v>106</v>
      </c>
      <c r="G1026" t="b">
        <v>1</v>
      </c>
      <c r="H1026" t="s">
        <v>71</v>
      </c>
      <c r="I1026" t="b">
        <v>1</v>
      </c>
      <c r="J1026" t="s">
        <v>70</v>
      </c>
      <c r="K1026" t="b">
        <v>1</v>
      </c>
      <c r="L1026">
        <v>1</v>
      </c>
      <c r="M1026" t="b">
        <v>1</v>
      </c>
      <c r="N1026" t="b">
        <v>1</v>
      </c>
      <c r="O1026" t="b">
        <v>1</v>
      </c>
      <c r="P1026" t="s">
        <v>69</v>
      </c>
      <c r="Q1026" t="s">
        <v>14410</v>
      </c>
      <c r="R1026" t="s">
        <v>14409</v>
      </c>
      <c r="S1026" t="s">
        <v>161</v>
      </c>
      <c r="T1026" t="s">
        <v>14408</v>
      </c>
      <c r="U1026">
        <v>392</v>
      </c>
      <c r="V1026">
        <v>4.5</v>
      </c>
    </row>
    <row r="1027" spans="1:22" x14ac:dyDescent="0.35">
      <c r="A1027" t="s">
        <v>14407</v>
      </c>
      <c r="B1027" t="s">
        <v>111</v>
      </c>
      <c r="C1027" t="s">
        <v>82</v>
      </c>
      <c r="D1027" t="b">
        <v>1</v>
      </c>
      <c r="E1027" t="b">
        <v>1</v>
      </c>
      <c r="F1027" t="s">
        <v>106</v>
      </c>
      <c r="G1027" t="b">
        <v>0</v>
      </c>
      <c r="H1027" t="s">
        <v>71</v>
      </c>
      <c r="I1027" t="b">
        <v>1</v>
      </c>
      <c r="J1027" t="s">
        <v>70</v>
      </c>
      <c r="K1027" t="b">
        <v>1</v>
      </c>
      <c r="L1027">
        <v>2</v>
      </c>
      <c r="M1027" t="b">
        <v>0</v>
      </c>
      <c r="N1027" t="b">
        <v>0</v>
      </c>
      <c r="O1027" t="b">
        <v>1</v>
      </c>
      <c r="P1027" t="s">
        <v>69</v>
      </c>
      <c r="Q1027" t="s">
        <v>14406</v>
      </c>
      <c r="R1027" t="s">
        <v>14405</v>
      </c>
      <c r="S1027" t="s">
        <v>189</v>
      </c>
      <c r="T1027" t="s">
        <v>4954</v>
      </c>
      <c r="U1027">
        <v>392</v>
      </c>
      <c r="V1027">
        <v>4.5</v>
      </c>
    </row>
    <row r="1028" spans="1:22" x14ac:dyDescent="0.35">
      <c r="A1028" t="s">
        <v>14404</v>
      </c>
      <c r="B1028" t="s">
        <v>74</v>
      </c>
      <c r="C1028" t="s">
        <v>82</v>
      </c>
      <c r="D1028" t="b">
        <v>1</v>
      </c>
      <c r="E1028" t="b">
        <v>1</v>
      </c>
      <c r="F1028" t="s">
        <v>72</v>
      </c>
      <c r="G1028" t="b">
        <v>1</v>
      </c>
      <c r="H1028" t="s">
        <v>71</v>
      </c>
      <c r="I1028" t="b">
        <v>1</v>
      </c>
      <c r="J1028" t="s">
        <v>70</v>
      </c>
      <c r="K1028" t="b">
        <v>1</v>
      </c>
      <c r="L1028">
        <v>2</v>
      </c>
      <c r="M1028" t="b">
        <v>1</v>
      </c>
      <c r="N1028" t="b">
        <v>1</v>
      </c>
      <c r="O1028" t="b">
        <v>1</v>
      </c>
      <c r="P1028" t="s">
        <v>69</v>
      </c>
      <c r="Q1028" t="s">
        <v>14403</v>
      </c>
      <c r="R1028" t="s">
        <v>14402</v>
      </c>
      <c r="S1028" t="s">
        <v>6</v>
      </c>
      <c r="T1028" t="s">
        <v>14401</v>
      </c>
      <c r="U1028">
        <v>392</v>
      </c>
      <c r="V1028">
        <v>4</v>
      </c>
    </row>
    <row r="1029" spans="1:22" x14ac:dyDescent="0.35">
      <c r="A1029" t="s">
        <v>14400</v>
      </c>
      <c r="B1029" t="s">
        <v>90</v>
      </c>
      <c r="C1029" t="s">
        <v>82</v>
      </c>
      <c r="D1029" t="b">
        <v>1</v>
      </c>
      <c r="E1029" t="b">
        <v>1</v>
      </c>
      <c r="F1029" t="s">
        <v>106</v>
      </c>
      <c r="G1029" t="b">
        <v>0</v>
      </c>
      <c r="H1029" t="s">
        <v>100</v>
      </c>
      <c r="I1029" t="b">
        <v>0</v>
      </c>
      <c r="J1029" t="s">
        <v>70</v>
      </c>
      <c r="K1029" t="b">
        <v>1</v>
      </c>
      <c r="L1029">
        <v>2</v>
      </c>
      <c r="M1029" t="b">
        <v>1</v>
      </c>
      <c r="N1029" t="b">
        <v>1</v>
      </c>
      <c r="O1029" t="b">
        <v>1</v>
      </c>
      <c r="P1029" t="s">
        <v>69</v>
      </c>
      <c r="Q1029" t="s">
        <v>14399</v>
      </c>
      <c r="R1029" t="s">
        <v>14398</v>
      </c>
      <c r="S1029" t="s">
        <v>85</v>
      </c>
      <c r="T1029" t="s">
        <v>14397</v>
      </c>
      <c r="U1029">
        <v>392</v>
      </c>
      <c r="V1029">
        <v>4.5</v>
      </c>
    </row>
    <row r="1030" spans="1:22" x14ac:dyDescent="0.35">
      <c r="A1030" t="s">
        <v>14359</v>
      </c>
      <c r="B1030" t="s">
        <v>90</v>
      </c>
      <c r="C1030" t="s">
        <v>82</v>
      </c>
      <c r="D1030" t="b">
        <v>1</v>
      </c>
      <c r="E1030" t="b">
        <v>1</v>
      </c>
      <c r="F1030" t="s">
        <v>106</v>
      </c>
      <c r="G1030" t="b">
        <v>0</v>
      </c>
      <c r="H1030" t="s">
        <v>71</v>
      </c>
      <c r="I1030" t="b">
        <v>1</v>
      </c>
      <c r="J1030" t="s">
        <v>70</v>
      </c>
      <c r="K1030" t="b">
        <v>1</v>
      </c>
      <c r="L1030">
        <v>1</v>
      </c>
      <c r="M1030" t="b">
        <v>0</v>
      </c>
      <c r="N1030" t="b">
        <v>0</v>
      </c>
      <c r="O1030" t="b">
        <v>1</v>
      </c>
      <c r="P1030" t="s">
        <v>88</v>
      </c>
      <c r="Q1030" t="s">
        <v>14396</v>
      </c>
      <c r="R1030" t="s">
        <v>14395</v>
      </c>
      <c r="S1030" t="s">
        <v>85</v>
      </c>
      <c r="T1030" t="s">
        <v>14394</v>
      </c>
      <c r="U1030">
        <v>391</v>
      </c>
      <c r="V1030">
        <v>4.5</v>
      </c>
    </row>
    <row r="1031" spans="1:22" x14ac:dyDescent="0.35">
      <c r="A1031" t="s">
        <v>14393</v>
      </c>
      <c r="B1031" t="s">
        <v>74</v>
      </c>
      <c r="C1031" t="s">
        <v>138</v>
      </c>
      <c r="D1031" t="b">
        <v>1</v>
      </c>
      <c r="E1031" t="b">
        <v>0</v>
      </c>
      <c r="F1031" t="s">
        <v>72</v>
      </c>
      <c r="G1031" t="b">
        <v>1</v>
      </c>
      <c r="H1031" t="s">
        <v>71</v>
      </c>
      <c r="I1031" t="b">
        <v>1</v>
      </c>
      <c r="J1031" t="s">
        <v>70</v>
      </c>
      <c r="K1031" t="b">
        <v>1</v>
      </c>
      <c r="L1031">
        <v>2</v>
      </c>
      <c r="M1031" t="b">
        <v>1</v>
      </c>
      <c r="N1031" t="b">
        <v>1</v>
      </c>
      <c r="O1031" t="b">
        <v>1</v>
      </c>
      <c r="P1031" t="s">
        <v>69</v>
      </c>
      <c r="Q1031" t="s">
        <v>14392</v>
      </c>
      <c r="R1031" t="s">
        <v>14391</v>
      </c>
      <c r="S1031" t="s">
        <v>93</v>
      </c>
      <c r="T1031" t="s">
        <v>14390</v>
      </c>
      <c r="U1031">
        <v>391</v>
      </c>
      <c r="V1031">
        <v>3.5</v>
      </c>
    </row>
    <row r="1032" spans="1:22" x14ac:dyDescent="0.35">
      <c r="A1032" t="s">
        <v>14389</v>
      </c>
      <c r="B1032" t="s">
        <v>90</v>
      </c>
      <c r="C1032" t="s">
        <v>82</v>
      </c>
      <c r="D1032" t="b">
        <v>1</v>
      </c>
      <c r="E1032" t="b">
        <v>1</v>
      </c>
      <c r="F1032" t="s">
        <v>106</v>
      </c>
      <c r="G1032" t="b">
        <v>0</v>
      </c>
      <c r="H1032" t="s">
        <v>71</v>
      </c>
      <c r="I1032" t="b">
        <v>0</v>
      </c>
      <c r="J1032" t="s">
        <v>70</v>
      </c>
      <c r="K1032" t="b">
        <v>1</v>
      </c>
      <c r="L1032">
        <v>1</v>
      </c>
      <c r="M1032" t="b">
        <v>0</v>
      </c>
      <c r="N1032" t="b">
        <v>0</v>
      </c>
      <c r="O1032" t="b">
        <v>1</v>
      </c>
      <c r="P1032" t="s">
        <v>69</v>
      </c>
      <c r="Q1032" t="s">
        <v>14388</v>
      </c>
      <c r="R1032" t="s">
        <v>14387</v>
      </c>
      <c r="S1032" t="s">
        <v>6</v>
      </c>
      <c r="T1032" t="s">
        <v>4734</v>
      </c>
      <c r="U1032">
        <v>391</v>
      </c>
      <c r="V1032">
        <v>4</v>
      </c>
    </row>
    <row r="1033" spans="1:22" x14ac:dyDescent="0.35">
      <c r="A1033" t="s">
        <v>14386</v>
      </c>
      <c r="B1033" t="s">
        <v>74</v>
      </c>
      <c r="C1033" t="s">
        <v>82</v>
      </c>
      <c r="D1033" t="b">
        <v>1</v>
      </c>
      <c r="E1033" t="b">
        <v>1</v>
      </c>
      <c r="F1033" t="s">
        <v>319</v>
      </c>
      <c r="G1033" t="b">
        <v>1</v>
      </c>
      <c r="H1033" t="s">
        <v>71</v>
      </c>
      <c r="I1033" t="b">
        <v>0</v>
      </c>
      <c r="J1033" t="s">
        <v>70</v>
      </c>
      <c r="K1033" t="b">
        <v>1</v>
      </c>
      <c r="L1033">
        <v>2</v>
      </c>
      <c r="M1033" t="b">
        <v>0</v>
      </c>
      <c r="N1033" t="b">
        <v>1</v>
      </c>
      <c r="O1033" t="b">
        <v>1</v>
      </c>
      <c r="P1033" t="s">
        <v>69</v>
      </c>
      <c r="Q1033" t="s">
        <v>14385</v>
      </c>
      <c r="R1033" t="s">
        <v>14384</v>
      </c>
      <c r="S1033" t="s">
        <v>229</v>
      </c>
      <c r="T1033" t="s">
        <v>14383</v>
      </c>
      <c r="U1033">
        <v>391</v>
      </c>
      <c r="V1033">
        <v>4</v>
      </c>
    </row>
    <row r="1034" spans="1:22" x14ac:dyDescent="0.35">
      <c r="A1034" t="s">
        <v>10749</v>
      </c>
      <c r="B1034" t="s">
        <v>74</v>
      </c>
      <c r="C1034" t="s">
        <v>82</v>
      </c>
      <c r="D1034" t="b">
        <v>1</v>
      </c>
      <c r="E1034" t="b">
        <v>1</v>
      </c>
      <c r="F1034" t="s">
        <v>72</v>
      </c>
      <c r="G1034" t="b">
        <v>1</v>
      </c>
      <c r="H1034" t="s">
        <v>71</v>
      </c>
      <c r="I1034" t="b">
        <v>0</v>
      </c>
      <c r="J1034" t="s">
        <v>70</v>
      </c>
      <c r="K1034" t="b">
        <v>1</v>
      </c>
      <c r="L1034">
        <v>2</v>
      </c>
      <c r="M1034" t="b">
        <v>1</v>
      </c>
      <c r="N1034" t="b">
        <v>1</v>
      </c>
      <c r="O1034" t="b">
        <v>1</v>
      </c>
      <c r="P1034" t="s">
        <v>1660</v>
      </c>
      <c r="Q1034" t="s">
        <v>14382</v>
      </c>
      <c r="R1034" t="s">
        <v>14381</v>
      </c>
      <c r="S1034" t="s">
        <v>6</v>
      </c>
      <c r="T1034" t="s">
        <v>14380</v>
      </c>
      <c r="U1034">
        <v>391</v>
      </c>
      <c r="V1034">
        <v>4</v>
      </c>
    </row>
    <row r="1035" spans="1:22" x14ac:dyDescent="0.35">
      <c r="A1035" t="s">
        <v>14379</v>
      </c>
      <c r="B1035" t="s">
        <v>111</v>
      </c>
      <c r="C1035" t="s">
        <v>82</v>
      </c>
      <c r="D1035" t="b">
        <v>1</v>
      </c>
      <c r="E1035" t="b">
        <v>1</v>
      </c>
      <c r="F1035" t="s">
        <v>106</v>
      </c>
      <c r="G1035" t="b">
        <v>1</v>
      </c>
      <c r="H1035" t="s">
        <v>71</v>
      </c>
      <c r="I1035" t="b">
        <v>0</v>
      </c>
      <c r="J1035" t="s">
        <v>70</v>
      </c>
      <c r="K1035" t="b">
        <v>1</v>
      </c>
      <c r="L1035">
        <v>2</v>
      </c>
      <c r="M1035" t="b">
        <v>1</v>
      </c>
      <c r="N1035" t="b">
        <v>1</v>
      </c>
      <c r="O1035" t="b">
        <v>1</v>
      </c>
      <c r="P1035" t="s">
        <v>88</v>
      </c>
      <c r="Q1035" t="s">
        <v>14378</v>
      </c>
      <c r="R1035" t="s">
        <v>1255</v>
      </c>
      <c r="S1035" t="s">
        <v>93</v>
      </c>
      <c r="T1035" t="s">
        <v>14377</v>
      </c>
      <c r="U1035">
        <v>390</v>
      </c>
      <c r="V1035">
        <v>4</v>
      </c>
    </row>
    <row r="1036" spans="1:22" x14ac:dyDescent="0.35">
      <c r="A1036" t="s">
        <v>14376</v>
      </c>
      <c r="B1036" t="s">
        <v>74</v>
      </c>
      <c r="C1036" t="s">
        <v>82</v>
      </c>
      <c r="D1036" t="b">
        <v>1</v>
      </c>
      <c r="E1036" t="b">
        <v>1</v>
      </c>
      <c r="F1036" t="s">
        <v>106</v>
      </c>
      <c r="G1036" t="b">
        <v>1</v>
      </c>
      <c r="H1036" t="s">
        <v>100</v>
      </c>
      <c r="I1036" t="b">
        <v>1</v>
      </c>
      <c r="J1036" t="s">
        <v>70</v>
      </c>
      <c r="K1036" t="b">
        <v>1</v>
      </c>
      <c r="L1036">
        <v>2</v>
      </c>
      <c r="M1036" t="b">
        <v>1</v>
      </c>
      <c r="N1036" t="b">
        <v>1</v>
      </c>
      <c r="O1036" t="b">
        <v>1</v>
      </c>
      <c r="P1036" t="s">
        <v>69</v>
      </c>
      <c r="Q1036" t="s">
        <v>14375</v>
      </c>
      <c r="R1036" t="s">
        <v>14374</v>
      </c>
      <c r="S1036" t="s">
        <v>6</v>
      </c>
      <c r="T1036" t="s">
        <v>14373</v>
      </c>
      <c r="U1036">
        <v>390</v>
      </c>
      <c r="V1036">
        <v>4</v>
      </c>
    </row>
    <row r="1037" spans="1:22" x14ac:dyDescent="0.35">
      <c r="A1037" t="s">
        <v>14372</v>
      </c>
      <c r="B1037" t="s">
        <v>74</v>
      </c>
      <c r="C1037" t="s">
        <v>123</v>
      </c>
      <c r="D1037" t="b">
        <v>1</v>
      </c>
      <c r="E1037" t="b">
        <v>1</v>
      </c>
      <c r="F1037" t="s">
        <v>89</v>
      </c>
      <c r="G1037" t="b">
        <v>0</v>
      </c>
      <c r="H1037" t="s">
        <v>71</v>
      </c>
      <c r="I1037" t="b">
        <v>1</v>
      </c>
      <c r="J1037" t="s">
        <v>70</v>
      </c>
      <c r="K1037" t="b">
        <v>1</v>
      </c>
      <c r="L1037">
        <v>2</v>
      </c>
      <c r="M1037" t="b">
        <v>1</v>
      </c>
      <c r="N1037" t="b">
        <v>1</v>
      </c>
      <c r="O1037" t="b">
        <v>1</v>
      </c>
      <c r="P1037" t="s">
        <v>88</v>
      </c>
      <c r="Q1037" t="s">
        <v>14371</v>
      </c>
      <c r="R1037" t="s">
        <v>14370</v>
      </c>
      <c r="S1037" t="s">
        <v>120</v>
      </c>
      <c r="T1037" t="s">
        <v>14369</v>
      </c>
      <c r="U1037">
        <v>390</v>
      </c>
      <c r="V1037">
        <v>3.5</v>
      </c>
    </row>
    <row r="1038" spans="1:22" x14ac:dyDescent="0.35">
      <c r="A1038" t="s">
        <v>14368</v>
      </c>
      <c r="B1038" t="s">
        <v>74</v>
      </c>
      <c r="C1038" t="s">
        <v>82</v>
      </c>
      <c r="D1038" t="b">
        <v>1</v>
      </c>
      <c r="E1038" t="b">
        <v>1</v>
      </c>
      <c r="F1038" t="s">
        <v>106</v>
      </c>
      <c r="G1038" t="b">
        <v>1</v>
      </c>
      <c r="H1038" t="s">
        <v>71</v>
      </c>
      <c r="I1038" t="b">
        <v>1</v>
      </c>
      <c r="J1038" t="s">
        <v>70</v>
      </c>
      <c r="K1038" t="b">
        <v>1</v>
      </c>
      <c r="L1038">
        <v>2</v>
      </c>
      <c r="M1038" t="b">
        <v>0</v>
      </c>
      <c r="N1038" t="b">
        <v>1</v>
      </c>
      <c r="O1038" t="b">
        <v>1</v>
      </c>
      <c r="P1038" t="s">
        <v>69</v>
      </c>
      <c r="Q1038" t="s">
        <v>14367</v>
      </c>
      <c r="R1038" t="s">
        <v>1823</v>
      </c>
      <c r="S1038" t="s">
        <v>66</v>
      </c>
      <c r="T1038" t="s">
        <v>14366</v>
      </c>
      <c r="U1038">
        <v>390</v>
      </c>
      <c r="V1038">
        <v>3.5</v>
      </c>
    </row>
    <row r="1039" spans="1:22" x14ac:dyDescent="0.35">
      <c r="A1039" t="s">
        <v>14365</v>
      </c>
      <c r="B1039" t="s">
        <v>90</v>
      </c>
      <c r="C1039" t="s">
        <v>82</v>
      </c>
      <c r="D1039" t="b">
        <v>1</v>
      </c>
      <c r="E1039" t="b">
        <v>1</v>
      </c>
      <c r="F1039" t="s">
        <v>106</v>
      </c>
      <c r="G1039" t="b">
        <v>1</v>
      </c>
      <c r="H1039" t="s">
        <v>71</v>
      </c>
      <c r="I1039" t="b">
        <v>0</v>
      </c>
      <c r="J1039" t="s">
        <v>70</v>
      </c>
      <c r="K1039" t="b">
        <v>1</v>
      </c>
      <c r="L1039">
        <v>1</v>
      </c>
      <c r="M1039" t="b">
        <v>1</v>
      </c>
      <c r="N1039" t="b">
        <v>1</v>
      </c>
      <c r="O1039" t="b">
        <v>1</v>
      </c>
      <c r="P1039" t="s">
        <v>69</v>
      </c>
      <c r="Q1039" t="s">
        <v>14364</v>
      </c>
      <c r="R1039" t="s">
        <v>1192</v>
      </c>
      <c r="S1039" t="s">
        <v>6</v>
      </c>
      <c r="T1039" t="s">
        <v>14363</v>
      </c>
      <c r="U1039">
        <v>390</v>
      </c>
      <c r="V1039">
        <v>4</v>
      </c>
    </row>
    <row r="1040" spans="1:22" x14ac:dyDescent="0.35">
      <c r="A1040" t="s">
        <v>14362</v>
      </c>
      <c r="B1040" t="s">
        <v>74</v>
      </c>
      <c r="C1040" t="s">
        <v>123</v>
      </c>
      <c r="D1040" t="b">
        <v>1</v>
      </c>
      <c r="E1040" t="b">
        <v>0</v>
      </c>
      <c r="F1040" t="s">
        <v>106</v>
      </c>
      <c r="G1040" t="b">
        <v>0</v>
      </c>
      <c r="H1040" t="s">
        <v>80</v>
      </c>
      <c r="I1040" t="b">
        <v>0</v>
      </c>
      <c r="J1040" t="s">
        <v>70</v>
      </c>
      <c r="K1040" t="b">
        <v>0</v>
      </c>
      <c r="L1040">
        <v>2</v>
      </c>
      <c r="M1040" t="b">
        <v>0</v>
      </c>
      <c r="N1040" t="b">
        <v>1</v>
      </c>
      <c r="O1040" t="b">
        <v>1</v>
      </c>
      <c r="P1040" t="s">
        <v>88</v>
      </c>
      <c r="Q1040" t="s">
        <v>14361</v>
      </c>
      <c r="R1040" t="s">
        <v>14360</v>
      </c>
      <c r="S1040" t="s">
        <v>120</v>
      </c>
      <c r="T1040" t="s">
        <v>7141</v>
      </c>
      <c r="U1040">
        <v>390</v>
      </c>
      <c r="V1040">
        <v>3.5</v>
      </c>
    </row>
    <row r="1041" spans="1:22" x14ac:dyDescent="0.35">
      <c r="A1041" t="s">
        <v>14359</v>
      </c>
      <c r="B1041" t="s">
        <v>74</v>
      </c>
      <c r="C1041" t="s">
        <v>426</v>
      </c>
      <c r="D1041" t="b">
        <v>1</v>
      </c>
      <c r="E1041" t="b">
        <v>1</v>
      </c>
      <c r="F1041" t="s">
        <v>106</v>
      </c>
      <c r="G1041" t="b">
        <v>1</v>
      </c>
      <c r="H1041" t="s">
        <v>71</v>
      </c>
      <c r="I1041" t="b">
        <v>1</v>
      </c>
      <c r="J1041" t="s">
        <v>70</v>
      </c>
      <c r="K1041" t="b">
        <v>1</v>
      </c>
      <c r="L1041">
        <v>1</v>
      </c>
      <c r="M1041" t="b">
        <v>0</v>
      </c>
      <c r="N1041" t="b">
        <v>1</v>
      </c>
      <c r="O1041" t="b">
        <v>1</v>
      </c>
      <c r="P1041" t="s">
        <v>69</v>
      </c>
      <c r="Q1041" t="e">
        <f>-yQHIYKXH3HAdhh1W52OMQ</f>
        <v>#NAME?</v>
      </c>
      <c r="R1041" t="s">
        <v>14358</v>
      </c>
      <c r="S1041" t="s">
        <v>85</v>
      </c>
      <c r="T1041" t="s">
        <v>14357</v>
      </c>
      <c r="U1041">
        <v>389</v>
      </c>
      <c r="V1041">
        <v>4</v>
      </c>
    </row>
    <row r="1042" spans="1:22" x14ac:dyDescent="0.35">
      <c r="A1042" t="s">
        <v>14356</v>
      </c>
      <c r="B1042" t="s">
        <v>74</v>
      </c>
      <c r="C1042" t="s">
        <v>82</v>
      </c>
      <c r="D1042" t="b">
        <v>1</v>
      </c>
      <c r="E1042" t="b">
        <v>1</v>
      </c>
      <c r="F1042" t="s">
        <v>4297</v>
      </c>
      <c r="G1042" t="b">
        <v>1</v>
      </c>
      <c r="H1042" t="s">
        <v>71</v>
      </c>
      <c r="I1042" t="b">
        <v>0</v>
      </c>
      <c r="J1042" t="s">
        <v>70</v>
      </c>
      <c r="K1042" t="b">
        <v>1</v>
      </c>
      <c r="L1042">
        <v>2</v>
      </c>
      <c r="M1042" t="b">
        <v>1</v>
      </c>
      <c r="N1042" t="b">
        <v>1</v>
      </c>
      <c r="O1042" t="b">
        <v>0</v>
      </c>
      <c r="P1042" t="s">
        <v>88</v>
      </c>
      <c r="Q1042" t="s">
        <v>14355</v>
      </c>
      <c r="R1042" t="s">
        <v>14354</v>
      </c>
      <c r="S1042" t="s">
        <v>6</v>
      </c>
      <c r="T1042" t="s">
        <v>14353</v>
      </c>
      <c r="U1042">
        <v>389</v>
      </c>
      <c r="V1042">
        <v>4</v>
      </c>
    </row>
    <row r="1043" spans="1:22" x14ac:dyDescent="0.35">
      <c r="A1043" t="s">
        <v>14352</v>
      </c>
      <c r="B1043" t="s">
        <v>90</v>
      </c>
      <c r="C1043" t="s">
        <v>123</v>
      </c>
      <c r="D1043" t="b">
        <v>0</v>
      </c>
      <c r="E1043" t="b">
        <v>1</v>
      </c>
      <c r="F1043" t="s">
        <v>117</v>
      </c>
      <c r="G1043" t="b">
        <v>0</v>
      </c>
      <c r="H1043" t="s">
        <v>71</v>
      </c>
      <c r="I1043" t="b">
        <v>0</v>
      </c>
      <c r="J1043" t="s">
        <v>70</v>
      </c>
      <c r="K1043" t="b">
        <v>0</v>
      </c>
      <c r="L1043">
        <v>2</v>
      </c>
      <c r="M1043" t="b">
        <v>0</v>
      </c>
      <c r="N1043" t="b">
        <v>1</v>
      </c>
      <c r="O1043" t="b">
        <v>0</v>
      </c>
      <c r="P1043" t="s">
        <v>88</v>
      </c>
      <c r="Q1043" t="s">
        <v>14351</v>
      </c>
      <c r="R1043" t="s">
        <v>14350</v>
      </c>
      <c r="S1043" t="s">
        <v>120</v>
      </c>
      <c r="T1043" t="s">
        <v>14349</v>
      </c>
      <c r="U1043">
        <v>389</v>
      </c>
      <c r="V1043">
        <v>4</v>
      </c>
    </row>
    <row r="1044" spans="1:22" x14ac:dyDescent="0.35">
      <c r="A1044" t="s">
        <v>14348</v>
      </c>
      <c r="B1044" t="s">
        <v>90</v>
      </c>
      <c r="C1044" t="s">
        <v>82</v>
      </c>
      <c r="D1044" t="b">
        <v>1</v>
      </c>
      <c r="E1044" t="b">
        <v>1</v>
      </c>
      <c r="F1044" t="s">
        <v>106</v>
      </c>
      <c r="G1044" t="b">
        <v>1</v>
      </c>
      <c r="H1044" t="s">
        <v>71</v>
      </c>
      <c r="I1044" t="b">
        <v>1</v>
      </c>
      <c r="J1044" t="s">
        <v>70</v>
      </c>
      <c r="K1044" t="b">
        <v>0</v>
      </c>
      <c r="L1044">
        <v>2</v>
      </c>
      <c r="M1044" t="b">
        <v>0</v>
      </c>
      <c r="N1044" t="b">
        <v>0</v>
      </c>
      <c r="O1044" t="b">
        <v>1</v>
      </c>
      <c r="P1044" t="s">
        <v>69</v>
      </c>
      <c r="Q1044" t="s">
        <v>14347</v>
      </c>
      <c r="R1044" t="s">
        <v>14346</v>
      </c>
      <c r="S1044" t="s">
        <v>6</v>
      </c>
      <c r="T1044" t="s">
        <v>14345</v>
      </c>
      <c r="U1044">
        <v>389</v>
      </c>
      <c r="V1044">
        <v>4</v>
      </c>
    </row>
    <row r="1045" spans="1:22" x14ac:dyDescent="0.35">
      <c r="A1045" t="s">
        <v>14344</v>
      </c>
      <c r="B1045" t="s">
        <v>111</v>
      </c>
      <c r="C1045" t="s">
        <v>82</v>
      </c>
      <c r="D1045" t="b">
        <v>1</v>
      </c>
      <c r="E1045" t="b">
        <v>1</v>
      </c>
      <c r="F1045" t="s">
        <v>106</v>
      </c>
      <c r="G1045" t="b">
        <v>0</v>
      </c>
      <c r="H1045" t="s">
        <v>71</v>
      </c>
      <c r="I1045" t="b">
        <v>0</v>
      </c>
      <c r="J1045" t="s">
        <v>70</v>
      </c>
      <c r="K1045" t="b">
        <v>1</v>
      </c>
      <c r="L1045">
        <v>2</v>
      </c>
      <c r="M1045" t="b">
        <v>1</v>
      </c>
      <c r="N1045" t="b">
        <v>1</v>
      </c>
      <c r="O1045" t="b">
        <v>1</v>
      </c>
      <c r="P1045" t="s">
        <v>88</v>
      </c>
      <c r="Q1045" t="s">
        <v>14343</v>
      </c>
      <c r="R1045" t="s">
        <v>14342</v>
      </c>
      <c r="S1045" t="s">
        <v>239</v>
      </c>
      <c r="T1045" t="s">
        <v>14341</v>
      </c>
      <c r="U1045">
        <v>389</v>
      </c>
      <c r="V1045">
        <v>4</v>
      </c>
    </row>
    <row r="1046" spans="1:22" x14ac:dyDescent="0.35">
      <c r="A1046" t="s">
        <v>14340</v>
      </c>
      <c r="B1046" t="s">
        <v>74</v>
      </c>
      <c r="C1046" t="s">
        <v>82</v>
      </c>
      <c r="D1046" t="b">
        <v>1</v>
      </c>
      <c r="E1046" t="b">
        <v>1</v>
      </c>
      <c r="F1046" t="s">
        <v>106</v>
      </c>
      <c r="G1046" t="b">
        <v>0</v>
      </c>
      <c r="H1046" t="s">
        <v>71</v>
      </c>
      <c r="I1046" t="b">
        <v>0</v>
      </c>
      <c r="J1046" t="s">
        <v>70</v>
      </c>
      <c r="K1046" t="b">
        <v>1</v>
      </c>
      <c r="L1046">
        <v>2</v>
      </c>
      <c r="M1046" t="b">
        <v>0</v>
      </c>
      <c r="N1046" t="b">
        <v>1</v>
      </c>
      <c r="O1046" t="b">
        <v>1</v>
      </c>
      <c r="P1046" t="s">
        <v>88</v>
      </c>
      <c r="Q1046" t="s">
        <v>14339</v>
      </c>
      <c r="R1046" t="s">
        <v>14338</v>
      </c>
      <c r="S1046" t="s">
        <v>85</v>
      </c>
      <c r="T1046" t="s">
        <v>14337</v>
      </c>
      <c r="U1046">
        <v>389</v>
      </c>
      <c r="V1046">
        <v>4</v>
      </c>
    </row>
    <row r="1047" spans="1:22" x14ac:dyDescent="0.35">
      <c r="A1047" t="s">
        <v>14336</v>
      </c>
      <c r="B1047" t="s">
        <v>111</v>
      </c>
      <c r="C1047" t="s">
        <v>82</v>
      </c>
      <c r="D1047" t="b">
        <v>1</v>
      </c>
      <c r="E1047" t="b">
        <v>1</v>
      </c>
      <c r="F1047" t="s">
        <v>106</v>
      </c>
      <c r="G1047" t="b">
        <v>1</v>
      </c>
      <c r="H1047" t="s">
        <v>71</v>
      </c>
      <c r="I1047" t="b">
        <v>1</v>
      </c>
      <c r="J1047" t="s">
        <v>70</v>
      </c>
      <c r="K1047" t="b">
        <v>1</v>
      </c>
      <c r="L1047">
        <v>2</v>
      </c>
      <c r="M1047" t="b">
        <v>0</v>
      </c>
      <c r="N1047" t="b">
        <v>1</v>
      </c>
      <c r="O1047" t="b">
        <v>1</v>
      </c>
      <c r="P1047" t="s">
        <v>88</v>
      </c>
      <c r="Q1047" t="s">
        <v>14335</v>
      </c>
      <c r="R1047" t="s">
        <v>14334</v>
      </c>
      <c r="S1047" t="s">
        <v>85</v>
      </c>
      <c r="T1047" t="s">
        <v>3257</v>
      </c>
      <c r="U1047">
        <v>388</v>
      </c>
      <c r="V1047">
        <v>3.5</v>
      </c>
    </row>
    <row r="1048" spans="1:22" x14ac:dyDescent="0.35">
      <c r="A1048" t="s">
        <v>14333</v>
      </c>
      <c r="B1048" t="s">
        <v>111</v>
      </c>
      <c r="C1048" t="s">
        <v>82</v>
      </c>
      <c r="D1048" t="b">
        <v>1</v>
      </c>
      <c r="E1048" t="b">
        <v>1</v>
      </c>
      <c r="F1048" t="s">
        <v>106</v>
      </c>
      <c r="G1048" t="b">
        <v>1</v>
      </c>
      <c r="H1048" t="s">
        <v>71</v>
      </c>
      <c r="I1048" t="b">
        <v>0</v>
      </c>
      <c r="J1048" t="s">
        <v>70</v>
      </c>
      <c r="K1048" t="b">
        <v>1</v>
      </c>
      <c r="L1048">
        <v>2</v>
      </c>
      <c r="M1048" t="b">
        <v>1</v>
      </c>
      <c r="N1048" t="b">
        <v>1</v>
      </c>
      <c r="O1048" t="b">
        <v>1</v>
      </c>
      <c r="P1048" t="s">
        <v>69</v>
      </c>
      <c r="Q1048" t="s">
        <v>14332</v>
      </c>
      <c r="R1048" t="s">
        <v>14331</v>
      </c>
      <c r="S1048" t="s">
        <v>6</v>
      </c>
      <c r="T1048" t="s">
        <v>14330</v>
      </c>
      <c r="U1048">
        <v>387</v>
      </c>
      <c r="V1048">
        <v>4</v>
      </c>
    </row>
    <row r="1049" spans="1:22" x14ac:dyDescent="0.35">
      <c r="A1049" t="s">
        <v>14329</v>
      </c>
      <c r="B1049" t="s">
        <v>74</v>
      </c>
      <c r="C1049" t="s">
        <v>73</v>
      </c>
      <c r="D1049" t="b">
        <v>1</v>
      </c>
      <c r="E1049" t="b">
        <v>0</v>
      </c>
      <c r="F1049" t="s">
        <v>72</v>
      </c>
      <c r="G1049" t="b">
        <v>1</v>
      </c>
      <c r="H1049" t="s">
        <v>71</v>
      </c>
      <c r="I1049" t="b">
        <v>1</v>
      </c>
      <c r="J1049" t="s">
        <v>70</v>
      </c>
      <c r="K1049" t="b">
        <v>1</v>
      </c>
      <c r="L1049">
        <v>2</v>
      </c>
      <c r="M1049" t="b">
        <v>0</v>
      </c>
      <c r="N1049" t="b">
        <v>1</v>
      </c>
      <c r="O1049" t="b">
        <v>1</v>
      </c>
      <c r="P1049" t="s">
        <v>88</v>
      </c>
      <c r="Q1049" t="s">
        <v>14328</v>
      </c>
      <c r="R1049" t="s">
        <v>14327</v>
      </c>
      <c r="S1049" t="s">
        <v>93</v>
      </c>
      <c r="T1049" t="s">
        <v>9153</v>
      </c>
      <c r="U1049">
        <v>387</v>
      </c>
      <c r="V1049">
        <v>3</v>
      </c>
    </row>
    <row r="1050" spans="1:22" x14ac:dyDescent="0.35">
      <c r="A1050" t="s">
        <v>14326</v>
      </c>
      <c r="B1050" t="s">
        <v>74</v>
      </c>
      <c r="C1050" t="s">
        <v>236</v>
      </c>
      <c r="D1050" t="b">
        <v>1</v>
      </c>
      <c r="E1050" t="b">
        <v>0</v>
      </c>
      <c r="F1050" t="s">
        <v>72</v>
      </c>
      <c r="G1050" t="b">
        <v>0</v>
      </c>
      <c r="H1050" t="s">
        <v>71</v>
      </c>
      <c r="I1050" t="b">
        <v>1</v>
      </c>
      <c r="J1050" t="s">
        <v>70</v>
      </c>
      <c r="K1050" t="b">
        <v>1</v>
      </c>
      <c r="L1050">
        <v>3</v>
      </c>
      <c r="M1050" t="b">
        <v>1</v>
      </c>
      <c r="N1050" t="b">
        <v>1</v>
      </c>
      <c r="O1050" t="b">
        <v>0</v>
      </c>
      <c r="P1050" t="s">
        <v>88</v>
      </c>
      <c r="Q1050" t="s">
        <v>14325</v>
      </c>
      <c r="R1050" t="s">
        <v>14324</v>
      </c>
      <c r="S1050" t="s">
        <v>131</v>
      </c>
      <c r="T1050" t="s">
        <v>14323</v>
      </c>
      <c r="U1050">
        <v>387</v>
      </c>
      <c r="V1050">
        <v>4</v>
      </c>
    </row>
    <row r="1051" spans="1:22" x14ac:dyDescent="0.35">
      <c r="A1051" t="s">
        <v>6734</v>
      </c>
      <c r="B1051" t="s">
        <v>74</v>
      </c>
      <c r="D1051" t="b">
        <v>1</v>
      </c>
      <c r="E1051" t="b">
        <v>1</v>
      </c>
      <c r="J1051" t="s">
        <v>70</v>
      </c>
      <c r="K1051" t="b">
        <v>1</v>
      </c>
      <c r="L1051">
        <v>4</v>
      </c>
      <c r="M1051" t="b">
        <v>1</v>
      </c>
      <c r="O1051" t="b">
        <v>0</v>
      </c>
      <c r="P1051" t="s">
        <v>69</v>
      </c>
      <c r="Q1051" t="s">
        <v>14322</v>
      </c>
      <c r="R1051" t="s">
        <v>14321</v>
      </c>
      <c r="S1051" t="s">
        <v>66</v>
      </c>
      <c r="T1051" t="s">
        <v>14320</v>
      </c>
      <c r="U1051">
        <v>387</v>
      </c>
      <c r="V1051">
        <v>3.5</v>
      </c>
    </row>
    <row r="1052" spans="1:22" x14ac:dyDescent="0.35">
      <c r="A1052" t="s">
        <v>14319</v>
      </c>
      <c r="B1052" t="s">
        <v>74</v>
      </c>
      <c r="C1052" t="s">
        <v>82</v>
      </c>
      <c r="D1052" t="b">
        <v>1</v>
      </c>
      <c r="E1052" t="b">
        <v>1</v>
      </c>
      <c r="F1052" t="s">
        <v>106</v>
      </c>
      <c r="G1052" t="b">
        <v>1</v>
      </c>
      <c r="H1052" t="s">
        <v>71</v>
      </c>
      <c r="I1052" t="b">
        <v>1</v>
      </c>
      <c r="J1052" t="s">
        <v>70</v>
      </c>
      <c r="K1052" t="b">
        <v>1</v>
      </c>
      <c r="L1052">
        <v>2</v>
      </c>
      <c r="M1052" t="b">
        <v>1</v>
      </c>
      <c r="N1052" t="b">
        <v>1</v>
      </c>
      <c r="O1052" t="b">
        <v>1</v>
      </c>
      <c r="P1052" t="s">
        <v>69</v>
      </c>
      <c r="Q1052" t="s">
        <v>14318</v>
      </c>
      <c r="R1052" t="s">
        <v>14317</v>
      </c>
      <c r="S1052" t="s">
        <v>6</v>
      </c>
      <c r="T1052" t="s">
        <v>14276</v>
      </c>
      <c r="U1052">
        <v>387</v>
      </c>
      <c r="V1052">
        <v>3.5</v>
      </c>
    </row>
    <row r="1053" spans="1:22" x14ac:dyDescent="0.35">
      <c r="A1053" t="s">
        <v>14316</v>
      </c>
      <c r="B1053" t="s">
        <v>74</v>
      </c>
      <c r="C1053" t="s">
        <v>82</v>
      </c>
      <c r="D1053" t="b">
        <v>1</v>
      </c>
      <c r="E1053" t="b">
        <v>1</v>
      </c>
      <c r="F1053" t="s">
        <v>106</v>
      </c>
      <c r="G1053" t="b">
        <v>1</v>
      </c>
      <c r="H1053" t="s">
        <v>71</v>
      </c>
      <c r="I1053" t="b">
        <v>1</v>
      </c>
      <c r="J1053" t="s">
        <v>70</v>
      </c>
      <c r="K1053" t="b">
        <v>1</v>
      </c>
      <c r="L1053">
        <v>2</v>
      </c>
      <c r="M1053" t="b">
        <v>0</v>
      </c>
      <c r="N1053" t="b">
        <v>1</v>
      </c>
      <c r="O1053" t="b">
        <v>1</v>
      </c>
      <c r="P1053" t="s">
        <v>69</v>
      </c>
      <c r="Q1053" t="s">
        <v>14315</v>
      </c>
      <c r="R1053" t="s">
        <v>14314</v>
      </c>
      <c r="S1053" t="s">
        <v>290</v>
      </c>
      <c r="T1053" t="s">
        <v>12750</v>
      </c>
      <c r="U1053">
        <v>387</v>
      </c>
      <c r="V1053">
        <v>3.5</v>
      </c>
    </row>
    <row r="1054" spans="1:22" x14ac:dyDescent="0.35">
      <c r="A1054" t="s">
        <v>14313</v>
      </c>
      <c r="B1054" t="s">
        <v>90</v>
      </c>
      <c r="C1054" t="s">
        <v>82</v>
      </c>
      <c r="D1054" t="b">
        <v>1</v>
      </c>
      <c r="E1054" t="b">
        <v>1</v>
      </c>
      <c r="F1054" t="s">
        <v>435</v>
      </c>
      <c r="G1054" t="b">
        <v>0</v>
      </c>
      <c r="H1054" t="s">
        <v>71</v>
      </c>
      <c r="I1054" t="b">
        <v>1</v>
      </c>
      <c r="J1054" t="s">
        <v>70</v>
      </c>
      <c r="K1054" t="b">
        <v>1</v>
      </c>
      <c r="L1054">
        <v>1</v>
      </c>
      <c r="M1054" t="b">
        <v>0</v>
      </c>
      <c r="N1054" t="b">
        <v>0</v>
      </c>
      <c r="O1054" t="b">
        <v>1</v>
      </c>
      <c r="P1054" t="s">
        <v>69</v>
      </c>
      <c r="Q1054" t="s">
        <v>14312</v>
      </c>
      <c r="R1054" t="s">
        <v>14311</v>
      </c>
      <c r="S1054" t="s">
        <v>189</v>
      </c>
      <c r="T1054" t="s">
        <v>14310</v>
      </c>
      <c r="U1054">
        <v>386</v>
      </c>
      <c r="V1054">
        <v>4.5</v>
      </c>
    </row>
    <row r="1055" spans="1:22" x14ac:dyDescent="0.35">
      <c r="A1055" t="s">
        <v>14309</v>
      </c>
      <c r="B1055" t="s">
        <v>74</v>
      </c>
      <c r="C1055" t="s">
        <v>236</v>
      </c>
      <c r="D1055" t="b">
        <v>1</v>
      </c>
      <c r="E1055" t="b">
        <v>0</v>
      </c>
      <c r="F1055" t="s">
        <v>72</v>
      </c>
      <c r="G1055" t="b">
        <v>1</v>
      </c>
      <c r="H1055" t="s">
        <v>71</v>
      </c>
      <c r="I1055" t="b">
        <v>0</v>
      </c>
      <c r="J1055" t="s">
        <v>235</v>
      </c>
      <c r="K1055" t="b">
        <v>1</v>
      </c>
      <c r="L1055">
        <v>4</v>
      </c>
      <c r="M1055" t="b">
        <v>1</v>
      </c>
      <c r="N1055" t="b">
        <v>1</v>
      </c>
      <c r="O1055" t="b">
        <v>0</v>
      </c>
      <c r="P1055" t="s">
        <v>1660</v>
      </c>
      <c r="Q1055" t="s">
        <v>14308</v>
      </c>
      <c r="R1055" t="s">
        <v>14307</v>
      </c>
      <c r="S1055" t="s">
        <v>6</v>
      </c>
      <c r="T1055" t="s">
        <v>14306</v>
      </c>
      <c r="U1055">
        <v>386</v>
      </c>
      <c r="V1055">
        <v>4</v>
      </c>
    </row>
    <row r="1056" spans="1:22" x14ac:dyDescent="0.35">
      <c r="A1056" t="s">
        <v>2464</v>
      </c>
      <c r="B1056" t="s">
        <v>74</v>
      </c>
      <c r="C1056" t="s">
        <v>236</v>
      </c>
      <c r="D1056" t="b">
        <v>1</v>
      </c>
      <c r="E1056" t="b">
        <v>1</v>
      </c>
      <c r="F1056" t="s">
        <v>117</v>
      </c>
      <c r="G1056" t="b">
        <v>0</v>
      </c>
      <c r="H1056" t="s">
        <v>71</v>
      </c>
      <c r="I1056" t="b">
        <v>1</v>
      </c>
      <c r="J1056" t="s">
        <v>70</v>
      </c>
      <c r="K1056" t="b">
        <v>1</v>
      </c>
      <c r="L1056">
        <v>3</v>
      </c>
      <c r="M1056" t="b">
        <v>1</v>
      </c>
      <c r="N1056" t="b">
        <v>1</v>
      </c>
      <c r="O1056" t="b">
        <v>0</v>
      </c>
      <c r="P1056" t="s">
        <v>69</v>
      </c>
      <c r="Q1056" t="s">
        <v>14305</v>
      </c>
      <c r="R1056" t="s">
        <v>14304</v>
      </c>
      <c r="S1056" t="s">
        <v>6</v>
      </c>
      <c r="T1056" t="s">
        <v>14303</v>
      </c>
      <c r="U1056">
        <v>386</v>
      </c>
      <c r="V1056">
        <v>4</v>
      </c>
    </row>
    <row r="1057" spans="1:22" x14ac:dyDescent="0.35">
      <c r="A1057" t="s">
        <v>14302</v>
      </c>
      <c r="B1057" t="s">
        <v>74</v>
      </c>
      <c r="C1057" t="s">
        <v>82</v>
      </c>
      <c r="D1057" t="b">
        <v>1</v>
      </c>
      <c r="E1057" t="b">
        <v>1</v>
      </c>
      <c r="F1057" t="s">
        <v>106</v>
      </c>
      <c r="G1057" t="b">
        <v>1</v>
      </c>
      <c r="H1057" t="s">
        <v>71</v>
      </c>
      <c r="I1057" t="b">
        <v>1</v>
      </c>
      <c r="J1057" t="s">
        <v>70</v>
      </c>
      <c r="K1057" t="b">
        <v>1</v>
      </c>
      <c r="L1057">
        <v>2</v>
      </c>
      <c r="M1057" t="b">
        <v>1</v>
      </c>
      <c r="N1057" t="b">
        <v>1</v>
      </c>
      <c r="O1057" t="b">
        <v>1</v>
      </c>
      <c r="P1057" t="s">
        <v>69</v>
      </c>
      <c r="Q1057" t="s">
        <v>14301</v>
      </c>
      <c r="R1057" t="s">
        <v>2188</v>
      </c>
      <c r="S1057" t="s">
        <v>161</v>
      </c>
      <c r="T1057" t="s">
        <v>9069</v>
      </c>
      <c r="U1057">
        <v>385</v>
      </c>
      <c r="V1057">
        <v>4</v>
      </c>
    </row>
    <row r="1058" spans="1:22" x14ac:dyDescent="0.35">
      <c r="A1058" t="s">
        <v>14300</v>
      </c>
      <c r="B1058" t="s">
        <v>90</v>
      </c>
      <c r="C1058" t="s">
        <v>320</v>
      </c>
      <c r="D1058" t="b">
        <v>1</v>
      </c>
      <c r="E1058" t="b">
        <v>1</v>
      </c>
      <c r="F1058" t="s">
        <v>106</v>
      </c>
      <c r="G1058" t="b">
        <v>0</v>
      </c>
      <c r="H1058" t="s">
        <v>71</v>
      </c>
      <c r="I1058" t="b">
        <v>0</v>
      </c>
      <c r="J1058" t="s">
        <v>70</v>
      </c>
      <c r="K1058" t="b">
        <v>1</v>
      </c>
      <c r="L1058">
        <v>1</v>
      </c>
      <c r="M1058" t="b">
        <v>0</v>
      </c>
      <c r="N1058" t="b">
        <v>1</v>
      </c>
      <c r="O1058" t="b">
        <v>1</v>
      </c>
      <c r="P1058" t="s">
        <v>88</v>
      </c>
      <c r="Q1058" t="s">
        <v>14299</v>
      </c>
      <c r="R1058" t="s">
        <v>1255</v>
      </c>
      <c r="S1058" t="s">
        <v>85</v>
      </c>
      <c r="T1058" t="s">
        <v>14298</v>
      </c>
      <c r="U1058">
        <v>385</v>
      </c>
      <c r="V1058">
        <v>4.5</v>
      </c>
    </row>
    <row r="1059" spans="1:22" x14ac:dyDescent="0.35">
      <c r="A1059" t="s">
        <v>7175</v>
      </c>
      <c r="B1059" t="s">
        <v>74</v>
      </c>
      <c r="C1059" t="s">
        <v>236</v>
      </c>
      <c r="D1059" t="b">
        <v>1</v>
      </c>
      <c r="E1059" t="b">
        <v>1</v>
      </c>
      <c r="F1059" t="s">
        <v>72</v>
      </c>
      <c r="G1059" t="b">
        <v>0</v>
      </c>
      <c r="H1059" t="s">
        <v>71</v>
      </c>
      <c r="I1059" t="b">
        <v>0</v>
      </c>
      <c r="J1059" t="s">
        <v>235</v>
      </c>
      <c r="K1059" t="b">
        <v>1</v>
      </c>
      <c r="L1059">
        <v>3</v>
      </c>
      <c r="M1059" t="b">
        <v>1</v>
      </c>
      <c r="N1059" t="b">
        <v>1</v>
      </c>
      <c r="O1059" t="b">
        <v>0</v>
      </c>
      <c r="P1059" t="s">
        <v>69</v>
      </c>
      <c r="Q1059" t="s">
        <v>14297</v>
      </c>
      <c r="R1059" t="s">
        <v>14296</v>
      </c>
      <c r="S1059" t="s">
        <v>6</v>
      </c>
      <c r="T1059" t="s">
        <v>14295</v>
      </c>
      <c r="U1059">
        <v>385</v>
      </c>
      <c r="V1059">
        <v>4</v>
      </c>
    </row>
    <row r="1060" spans="1:22" x14ac:dyDescent="0.35">
      <c r="A1060" t="s">
        <v>14294</v>
      </c>
      <c r="B1060" t="s">
        <v>74</v>
      </c>
      <c r="C1060" t="s">
        <v>426</v>
      </c>
      <c r="D1060" t="b">
        <v>1</v>
      </c>
      <c r="E1060" t="b">
        <v>1</v>
      </c>
      <c r="F1060" t="s">
        <v>106</v>
      </c>
      <c r="G1060" t="b">
        <v>1</v>
      </c>
      <c r="H1060" t="s">
        <v>71</v>
      </c>
      <c r="I1060" t="b">
        <v>1</v>
      </c>
      <c r="J1060" t="s">
        <v>70</v>
      </c>
      <c r="K1060" t="b">
        <v>1</v>
      </c>
      <c r="L1060">
        <v>2</v>
      </c>
      <c r="M1060" t="b">
        <v>1</v>
      </c>
      <c r="N1060" t="b">
        <v>1</v>
      </c>
      <c r="O1060" t="b">
        <v>1</v>
      </c>
      <c r="P1060" t="s">
        <v>88</v>
      </c>
      <c r="Q1060" t="s">
        <v>14293</v>
      </c>
      <c r="R1060" t="s">
        <v>5847</v>
      </c>
      <c r="S1060" t="s">
        <v>141</v>
      </c>
      <c r="T1060" t="s">
        <v>9421</v>
      </c>
      <c r="U1060">
        <v>385</v>
      </c>
      <c r="V1060">
        <v>3.5</v>
      </c>
    </row>
    <row r="1061" spans="1:22" x14ac:dyDescent="0.35">
      <c r="A1061" t="s">
        <v>14292</v>
      </c>
      <c r="B1061" t="s">
        <v>74</v>
      </c>
      <c r="C1061" t="s">
        <v>82</v>
      </c>
      <c r="D1061" t="b">
        <v>1</v>
      </c>
      <c r="E1061" t="b">
        <v>1</v>
      </c>
      <c r="F1061" t="s">
        <v>72</v>
      </c>
      <c r="G1061" t="b">
        <v>0</v>
      </c>
      <c r="H1061" t="s">
        <v>71</v>
      </c>
      <c r="I1061" t="b">
        <v>0</v>
      </c>
      <c r="J1061" t="s">
        <v>70</v>
      </c>
      <c r="K1061" t="b">
        <v>1</v>
      </c>
      <c r="L1061">
        <v>2</v>
      </c>
      <c r="M1061" t="b">
        <v>1</v>
      </c>
      <c r="N1061" t="b">
        <v>1</v>
      </c>
      <c r="O1061" t="b">
        <v>1</v>
      </c>
      <c r="P1061" t="s">
        <v>69</v>
      </c>
      <c r="Q1061" t="s">
        <v>14291</v>
      </c>
      <c r="R1061" t="s">
        <v>14290</v>
      </c>
      <c r="S1061" t="s">
        <v>66</v>
      </c>
      <c r="T1061" t="s">
        <v>14289</v>
      </c>
      <c r="U1061">
        <v>385</v>
      </c>
      <c r="V1061">
        <v>3.5</v>
      </c>
    </row>
    <row r="1062" spans="1:22" x14ac:dyDescent="0.35">
      <c r="A1062" t="s">
        <v>4036</v>
      </c>
      <c r="B1062" t="s">
        <v>74</v>
      </c>
      <c r="C1062" t="s">
        <v>236</v>
      </c>
      <c r="D1062" t="b">
        <v>1</v>
      </c>
      <c r="E1062" t="b">
        <v>0</v>
      </c>
      <c r="F1062" t="s">
        <v>72</v>
      </c>
      <c r="G1062" t="b">
        <v>0</v>
      </c>
      <c r="H1062" t="s">
        <v>100</v>
      </c>
      <c r="I1062" t="b">
        <v>0</v>
      </c>
      <c r="J1062" t="s">
        <v>235</v>
      </c>
      <c r="K1062" t="b">
        <v>1</v>
      </c>
      <c r="L1062">
        <v>3</v>
      </c>
      <c r="M1062" t="b">
        <v>1</v>
      </c>
      <c r="N1062" t="b">
        <v>1</v>
      </c>
      <c r="O1062" t="b">
        <v>0</v>
      </c>
      <c r="P1062" t="s">
        <v>88</v>
      </c>
      <c r="Q1062" t="s">
        <v>14288</v>
      </c>
      <c r="R1062" t="s">
        <v>14287</v>
      </c>
      <c r="S1062" t="s">
        <v>6</v>
      </c>
      <c r="T1062" t="s">
        <v>14286</v>
      </c>
      <c r="U1062">
        <v>385</v>
      </c>
      <c r="V1062">
        <v>3.5</v>
      </c>
    </row>
    <row r="1063" spans="1:22" x14ac:dyDescent="0.35">
      <c r="A1063" t="s">
        <v>14285</v>
      </c>
      <c r="B1063" t="s">
        <v>74</v>
      </c>
      <c r="C1063" t="s">
        <v>82</v>
      </c>
      <c r="D1063" t="b">
        <v>1</v>
      </c>
      <c r="E1063" t="b">
        <v>1</v>
      </c>
      <c r="F1063" t="s">
        <v>117</v>
      </c>
      <c r="G1063" t="b">
        <v>0</v>
      </c>
      <c r="H1063" t="s">
        <v>71</v>
      </c>
      <c r="I1063" t="b">
        <v>1</v>
      </c>
      <c r="J1063" t="s">
        <v>70</v>
      </c>
      <c r="K1063" t="b">
        <v>1</v>
      </c>
      <c r="L1063">
        <v>2</v>
      </c>
      <c r="M1063" t="b">
        <v>1</v>
      </c>
      <c r="N1063" t="b">
        <v>1</v>
      </c>
      <c r="O1063" t="b">
        <v>1</v>
      </c>
      <c r="P1063" t="s">
        <v>69</v>
      </c>
      <c r="Q1063" t="s">
        <v>14284</v>
      </c>
      <c r="R1063" t="s">
        <v>115</v>
      </c>
      <c r="S1063" t="s">
        <v>161</v>
      </c>
      <c r="T1063" t="s">
        <v>14283</v>
      </c>
      <c r="U1063">
        <v>384</v>
      </c>
      <c r="V1063">
        <v>4</v>
      </c>
    </row>
    <row r="1064" spans="1:22" x14ac:dyDescent="0.35">
      <c r="A1064" t="s">
        <v>13648</v>
      </c>
      <c r="B1064" t="s">
        <v>74</v>
      </c>
      <c r="C1064" t="s">
        <v>73</v>
      </c>
      <c r="D1064" t="b">
        <v>1</v>
      </c>
      <c r="E1064" t="b">
        <v>0</v>
      </c>
      <c r="F1064" t="s">
        <v>72</v>
      </c>
      <c r="G1064" t="b">
        <v>1</v>
      </c>
      <c r="H1064" t="s">
        <v>71</v>
      </c>
      <c r="I1064" t="b">
        <v>1</v>
      </c>
      <c r="J1064" t="s">
        <v>70</v>
      </c>
      <c r="K1064" t="b">
        <v>1</v>
      </c>
      <c r="L1064">
        <v>2</v>
      </c>
      <c r="M1064" t="b">
        <v>1</v>
      </c>
      <c r="N1064" t="b">
        <v>1</v>
      </c>
      <c r="O1064" t="b">
        <v>1</v>
      </c>
      <c r="P1064" t="s">
        <v>88</v>
      </c>
      <c r="Q1064" t="s">
        <v>14282</v>
      </c>
      <c r="R1064" t="s">
        <v>14281</v>
      </c>
      <c r="S1064" t="s">
        <v>6</v>
      </c>
      <c r="T1064" t="s">
        <v>14280</v>
      </c>
      <c r="U1064">
        <v>384</v>
      </c>
      <c r="V1064">
        <v>4</v>
      </c>
    </row>
    <row r="1065" spans="1:22" x14ac:dyDescent="0.35">
      <c r="A1065" t="s">
        <v>14279</v>
      </c>
      <c r="B1065" t="s">
        <v>74</v>
      </c>
      <c r="C1065" t="s">
        <v>82</v>
      </c>
      <c r="D1065" t="b">
        <v>1</v>
      </c>
      <c r="E1065" t="b">
        <v>1</v>
      </c>
      <c r="F1065" t="s">
        <v>106</v>
      </c>
      <c r="G1065" t="b">
        <v>1</v>
      </c>
      <c r="H1065" t="s">
        <v>71</v>
      </c>
      <c r="I1065" t="b">
        <v>1</v>
      </c>
      <c r="J1065" t="s">
        <v>70</v>
      </c>
      <c r="K1065" t="b">
        <v>1</v>
      </c>
      <c r="L1065">
        <v>2</v>
      </c>
      <c r="M1065" t="b">
        <v>0</v>
      </c>
      <c r="N1065" t="b">
        <v>1</v>
      </c>
      <c r="O1065" t="b">
        <v>1</v>
      </c>
      <c r="P1065" t="s">
        <v>69</v>
      </c>
      <c r="Q1065" t="s">
        <v>14278</v>
      </c>
      <c r="R1065" t="s">
        <v>14277</v>
      </c>
      <c r="S1065" t="s">
        <v>6</v>
      </c>
      <c r="T1065" t="s">
        <v>14276</v>
      </c>
      <c r="U1065">
        <v>384</v>
      </c>
      <c r="V1065">
        <v>4</v>
      </c>
    </row>
    <row r="1066" spans="1:22" x14ac:dyDescent="0.35">
      <c r="A1066" t="s">
        <v>14275</v>
      </c>
      <c r="B1066" t="s">
        <v>90</v>
      </c>
      <c r="C1066" t="s">
        <v>440</v>
      </c>
      <c r="D1066" t="b">
        <v>1</v>
      </c>
      <c r="E1066" t="b">
        <v>1</v>
      </c>
      <c r="F1066" t="s">
        <v>106</v>
      </c>
      <c r="G1066" t="b">
        <v>0</v>
      </c>
      <c r="H1066" t="s">
        <v>71</v>
      </c>
      <c r="I1066" t="b">
        <v>1</v>
      </c>
      <c r="J1066" t="s">
        <v>70</v>
      </c>
      <c r="K1066" t="b">
        <v>0</v>
      </c>
      <c r="L1066">
        <v>2</v>
      </c>
      <c r="M1066" t="b">
        <v>1</v>
      </c>
      <c r="N1066" t="b">
        <v>1</v>
      </c>
      <c r="O1066" t="b">
        <v>1</v>
      </c>
      <c r="P1066" t="s">
        <v>88</v>
      </c>
      <c r="Q1066" t="s">
        <v>14274</v>
      </c>
      <c r="R1066" t="s">
        <v>14273</v>
      </c>
      <c r="S1066" t="s">
        <v>66</v>
      </c>
      <c r="T1066" t="s">
        <v>14272</v>
      </c>
      <c r="U1066">
        <v>384</v>
      </c>
      <c r="V1066">
        <v>4</v>
      </c>
    </row>
    <row r="1067" spans="1:22" x14ac:dyDescent="0.35">
      <c r="A1067" t="s">
        <v>14271</v>
      </c>
      <c r="B1067" t="s">
        <v>74</v>
      </c>
      <c r="C1067" t="s">
        <v>73</v>
      </c>
      <c r="D1067" t="b">
        <v>1</v>
      </c>
      <c r="E1067" t="b">
        <v>0</v>
      </c>
      <c r="F1067" t="s">
        <v>72</v>
      </c>
      <c r="G1067" t="b">
        <v>1</v>
      </c>
      <c r="H1067" t="s">
        <v>71</v>
      </c>
      <c r="I1067" t="b">
        <v>1</v>
      </c>
      <c r="J1067" t="s">
        <v>70</v>
      </c>
      <c r="K1067" t="b">
        <v>1</v>
      </c>
      <c r="L1067">
        <v>2</v>
      </c>
      <c r="M1067" t="b">
        <v>1</v>
      </c>
      <c r="N1067" t="b">
        <v>1</v>
      </c>
      <c r="O1067" t="b">
        <v>1</v>
      </c>
      <c r="P1067" t="s">
        <v>69</v>
      </c>
      <c r="Q1067" t="s">
        <v>14270</v>
      </c>
      <c r="R1067" t="s">
        <v>14269</v>
      </c>
      <c r="S1067" t="s">
        <v>85</v>
      </c>
      <c r="T1067" t="s">
        <v>14268</v>
      </c>
      <c r="U1067">
        <v>384</v>
      </c>
      <c r="V1067">
        <v>3.5</v>
      </c>
    </row>
    <row r="1068" spans="1:22" x14ac:dyDescent="0.35">
      <c r="A1068" t="s">
        <v>14267</v>
      </c>
      <c r="B1068" t="s">
        <v>90</v>
      </c>
      <c r="C1068" t="s">
        <v>82</v>
      </c>
      <c r="D1068" t="b">
        <v>1</v>
      </c>
      <c r="E1068" t="b">
        <v>1</v>
      </c>
      <c r="F1068" t="s">
        <v>106</v>
      </c>
      <c r="G1068" t="b">
        <v>1</v>
      </c>
      <c r="H1068" t="s">
        <v>71</v>
      </c>
      <c r="I1068" t="b">
        <v>0</v>
      </c>
      <c r="J1068" t="s">
        <v>70</v>
      </c>
      <c r="K1068" t="b">
        <v>1</v>
      </c>
      <c r="L1068">
        <v>2</v>
      </c>
      <c r="M1068" t="b">
        <v>1</v>
      </c>
      <c r="N1068" t="b">
        <v>1</v>
      </c>
      <c r="O1068" t="b">
        <v>1</v>
      </c>
      <c r="P1068" t="s">
        <v>69</v>
      </c>
      <c r="Q1068" t="s">
        <v>14266</v>
      </c>
      <c r="R1068" t="s">
        <v>14265</v>
      </c>
      <c r="S1068" t="s">
        <v>6</v>
      </c>
      <c r="T1068" t="s">
        <v>14264</v>
      </c>
      <c r="U1068">
        <v>384</v>
      </c>
      <c r="V1068">
        <v>3.5</v>
      </c>
    </row>
    <row r="1069" spans="1:22" x14ac:dyDescent="0.35">
      <c r="A1069" t="s">
        <v>14263</v>
      </c>
      <c r="B1069" t="s">
        <v>74</v>
      </c>
      <c r="C1069" t="s">
        <v>4541</v>
      </c>
      <c r="D1069" t="b">
        <v>1</v>
      </c>
      <c r="E1069" t="b">
        <v>0</v>
      </c>
      <c r="F1069" t="s">
        <v>72</v>
      </c>
      <c r="G1069" t="b">
        <v>1</v>
      </c>
      <c r="H1069" t="s">
        <v>71</v>
      </c>
      <c r="I1069" t="b">
        <v>1</v>
      </c>
      <c r="J1069" t="s">
        <v>70</v>
      </c>
      <c r="K1069" t="b">
        <v>1</v>
      </c>
      <c r="L1069">
        <v>3</v>
      </c>
      <c r="M1069" t="b">
        <v>1</v>
      </c>
      <c r="N1069" t="b">
        <v>1</v>
      </c>
      <c r="O1069" t="b">
        <v>1</v>
      </c>
      <c r="P1069" t="s">
        <v>69</v>
      </c>
      <c r="Q1069" t="s">
        <v>14262</v>
      </c>
      <c r="R1069" t="s">
        <v>12600</v>
      </c>
      <c r="S1069" t="s">
        <v>120</v>
      </c>
      <c r="T1069" t="s">
        <v>14261</v>
      </c>
      <c r="U1069">
        <v>384</v>
      </c>
      <c r="V1069">
        <v>4</v>
      </c>
    </row>
    <row r="1070" spans="1:22" x14ac:dyDescent="0.35">
      <c r="A1070" t="s">
        <v>14260</v>
      </c>
      <c r="B1070" t="s">
        <v>74</v>
      </c>
      <c r="C1070" t="s">
        <v>212</v>
      </c>
      <c r="D1070" t="b">
        <v>1</v>
      </c>
      <c r="E1070" t="b">
        <v>0</v>
      </c>
      <c r="F1070" t="s">
        <v>72</v>
      </c>
      <c r="G1070" t="b">
        <v>1</v>
      </c>
      <c r="H1070" t="s">
        <v>80</v>
      </c>
      <c r="I1070" t="b">
        <v>1</v>
      </c>
      <c r="J1070" t="s">
        <v>70</v>
      </c>
      <c r="K1070" t="b">
        <v>1</v>
      </c>
      <c r="L1070">
        <v>2</v>
      </c>
      <c r="M1070" t="b">
        <v>1</v>
      </c>
      <c r="N1070" t="b">
        <v>1</v>
      </c>
      <c r="O1070" t="b">
        <v>1</v>
      </c>
      <c r="P1070" t="s">
        <v>69</v>
      </c>
      <c r="Q1070" t="s">
        <v>14259</v>
      </c>
      <c r="R1070" t="s">
        <v>14258</v>
      </c>
      <c r="S1070" t="s">
        <v>285</v>
      </c>
      <c r="T1070" t="s">
        <v>14257</v>
      </c>
      <c r="U1070">
        <v>384</v>
      </c>
      <c r="V1070">
        <v>4</v>
      </c>
    </row>
    <row r="1071" spans="1:22" x14ac:dyDescent="0.35">
      <c r="A1071" t="s">
        <v>14256</v>
      </c>
      <c r="B1071" t="s">
        <v>90</v>
      </c>
      <c r="C1071" t="s">
        <v>82</v>
      </c>
      <c r="D1071" t="b">
        <v>1</v>
      </c>
      <c r="E1071" t="b">
        <v>1</v>
      </c>
      <c r="F1071" t="s">
        <v>89</v>
      </c>
      <c r="G1071" t="b">
        <v>0</v>
      </c>
      <c r="H1071" t="s">
        <v>71</v>
      </c>
      <c r="I1071" t="b">
        <v>1</v>
      </c>
      <c r="J1071" t="s">
        <v>70</v>
      </c>
      <c r="K1071" t="b">
        <v>1</v>
      </c>
      <c r="L1071">
        <v>2</v>
      </c>
      <c r="M1071" t="b">
        <v>0</v>
      </c>
      <c r="N1071" t="b">
        <v>0</v>
      </c>
      <c r="O1071" t="b">
        <v>1</v>
      </c>
      <c r="P1071" t="s">
        <v>88</v>
      </c>
      <c r="Q1071" t="s">
        <v>14255</v>
      </c>
      <c r="R1071" t="s">
        <v>14254</v>
      </c>
      <c r="S1071" t="s">
        <v>161</v>
      </c>
      <c r="T1071" t="s">
        <v>8268</v>
      </c>
      <c r="U1071">
        <v>383</v>
      </c>
      <c r="V1071">
        <v>4.5</v>
      </c>
    </row>
    <row r="1072" spans="1:22" x14ac:dyDescent="0.35">
      <c r="A1072" t="s">
        <v>14253</v>
      </c>
      <c r="B1072" t="s">
        <v>74</v>
      </c>
      <c r="C1072" t="s">
        <v>82</v>
      </c>
      <c r="D1072" t="b">
        <v>1</v>
      </c>
      <c r="E1072" t="b">
        <v>0</v>
      </c>
      <c r="F1072" t="s">
        <v>314</v>
      </c>
      <c r="G1072" t="b">
        <v>1</v>
      </c>
      <c r="H1072" t="s">
        <v>71</v>
      </c>
      <c r="I1072" t="b">
        <v>1</v>
      </c>
      <c r="J1072" t="s">
        <v>70</v>
      </c>
      <c r="K1072" t="b">
        <v>1</v>
      </c>
      <c r="L1072">
        <v>2</v>
      </c>
      <c r="M1072" t="b">
        <v>0</v>
      </c>
      <c r="N1072" t="b">
        <v>1</v>
      </c>
      <c r="O1072" t="b">
        <v>1</v>
      </c>
      <c r="P1072" t="s">
        <v>69</v>
      </c>
      <c r="Q1072" t="s">
        <v>14252</v>
      </c>
      <c r="R1072" t="s">
        <v>1228</v>
      </c>
      <c r="S1072" t="s">
        <v>85</v>
      </c>
      <c r="T1072" t="s">
        <v>14251</v>
      </c>
      <c r="U1072">
        <v>382</v>
      </c>
      <c r="V1072">
        <v>4</v>
      </c>
    </row>
    <row r="1073" spans="1:22" x14ac:dyDescent="0.35">
      <c r="A1073" t="s">
        <v>14250</v>
      </c>
      <c r="B1073" t="s">
        <v>74</v>
      </c>
      <c r="C1073" t="s">
        <v>2749</v>
      </c>
      <c r="D1073" t="b">
        <v>1</v>
      </c>
      <c r="E1073" t="b">
        <v>1</v>
      </c>
      <c r="F1073" t="s">
        <v>106</v>
      </c>
      <c r="G1073" t="b">
        <v>1</v>
      </c>
      <c r="H1073" t="s">
        <v>71</v>
      </c>
      <c r="I1073" t="b">
        <v>1</v>
      </c>
      <c r="J1073" t="s">
        <v>70</v>
      </c>
      <c r="K1073" t="b">
        <v>1</v>
      </c>
      <c r="L1073">
        <v>2</v>
      </c>
      <c r="M1073" t="b">
        <v>1</v>
      </c>
      <c r="N1073" t="b">
        <v>1</v>
      </c>
      <c r="O1073" t="b">
        <v>1</v>
      </c>
      <c r="P1073" t="s">
        <v>69</v>
      </c>
      <c r="Q1073" t="s">
        <v>14249</v>
      </c>
      <c r="R1073" t="s">
        <v>14248</v>
      </c>
      <c r="S1073" t="s">
        <v>77</v>
      </c>
      <c r="T1073" t="s">
        <v>14247</v>
      </c>
      <c r="U1073">
        <v>382</v>
      </c>
      <c r="V1073">
        <v>4</v>
      </c>
    </row>
    <row r="1074" spans="1:22" x14ac:dyDescent="0.35">
      <c r="A1074" t="s">
        <v>14246</v>
      </c>
      <c r="B1074" t="s">
        <v>111</v>
      </c>
      <c r="C1074" t="s">
        <v>82</v>
      </c>
      <c r="D1074" t="b">
        <v>1</v>
      </c>
      <c r="E1074" t="b">
        <v>1</v>
      </c>
      <c r="F1074" t="s">
        <v>771</v>
      </c>
      <c r="G1074" t="b">
        <v>1</v>
      </c>
      <c r="H1074" t="s">
        <v>71</v>
      </c>
      <c r="I1074" t="b">
        <v>0</v>
      </c>
      <c r="J1074" t="s">
        <v>70</v>
      </c>
      <c r="K1074" t="b">
        <v>1</v>
      </c>
      <c r="L1074">
        <v>2</v>
      </c>
      <c r="M1074" t="b">
        <v>1</v>
      </c>
      <c r="N1074" t="b">
        <v>1</v>
      </c>
      <c r="O1074" t="b">
        <v>1</v>
      </c>
      <c r="P1074" t="s">
        <v>88</v>
      </c>
      <c r="Q1074" t="s">
        <v>14245</v>
      </c>
      <c r="R1074" t="s">
        <v>4478</v>
      </c>
      <c r="S1074" t="s">
        <v>189</v>
      </c>
      <c r="T1074" t="s">
        <v>13638</v>
      </c>
      <c r="U1074">
        <v>382</v>
      </c>
      <c r="V1074">
        <v>4</v>
      </c>
    </row>
    <row r="1075" spans="1:22" x14ac:dyDescent="0.35">
      <c r="A1075" t="s">
        <v>14244</v>
      </c>
      <c r="B1075" t="s">
        <v>74</v>
      </c>
      <c r="C1075" t="s">
        <v>82</v>
      </c>
      <c r="D1075" t="b">
        <v>1</v>
      </c>
      <c r="E1075" t="b">
        <v>1</v>
      </c>
      <c r="F1075" t="s">
        <v>106</v>
      </c>
      <c r="G1075" t="b">
        <v>1</v>
      </c>
      <c r="H1075" t="s">
        <v>71</v>
      </c>
      <c r="I1075" t="b">
        <v>1</v>
      </c>
      <c r="J1075" t="s">
        <v>70</v>
      </c>
      <c r="K1075" t="b">
        <v>1</v>
      </c>
      <c r="L1075">
        <v>2</v>
      </c>
      <c r="M1075" t="b">
        <v>1</v>
      </c>
      <c r="N1075" t="b">
        <v>1</v>
      </c>
      <c r="O1075" t="b">
        <v>1</v>
      </c>
      <c r="P1075" t="s">
        <v>69</v>
      </c>
      <c r="Q1075" t="s">
        <v>14243</v>
      </c>
      <c r="R1075" t="s">
        <v>14242</v>
      </c>
      <c r="S1075" t="s">
        <v>93</v>
      </c>
      <c r="T1075" t="s">
        <v>14241</v>
      </c>
      <c r="U1075">
        <v>382</v>
      </c>
      <c r="V1075">
        <v>4.5</v>
      </c>
    </row>
    <row r="1076" spans="1:22" x14ac:dyDescent="0.35">
      <c r="A1076" t="s">
        <v>14240</v>
      </c>
      <c r="B1076" t="s">
        <v>90</v>
      </c>
      <c r="C1076" t="s">
        <v>82</v>
      </c>
      <c r="D1076" t="b">
        <v>1</v>
      </c>
      <c r="E1076" t="b">
        <v>1</v>
      </c>
      <c r="F1076" t="s">
        <v>72</v>
      </c>
      <c r="G1076" t="b">
        <v>0</v>
      </c>
      <c r="H1076" t="s">
        <v>71</v>
      </c>
      <c r="I1076" t="b">
        <v>0</v>
      </c>
      <c r="J1076" t="s">
        <v>70</v>
      </c>
      <c r="K1076" t="b">
        <v>1</v>
      </c>
      <c r="L1076">
        <v>2</v>
      </c>
      <c r="M1076" t="b">
        <v>0</v>
      </c>
      <c r="N1076" t="b">
        <v>0</v>
      </c>
      <c r="O1076" t="b">
        <v>1</v>
      </c>
      <c r="P1076" t="s">
        <v>69</v>
      </c>
      <c r="Q1076" t="s">
        <v>14239</v>
      </c>
      <c r="R1076" t="s">
        <v>14238</v>
      </c>
      <c r="S1076" t="s">
        <v>6</v>
      </c>
      <c r="T1076" t="s">
        <v>14237</v>
      </c>
      <c r="U1076">
        <v>382</v>
      </c>
      <c r="V1076">
        <v>4.5</v>
      </c>
    </row>
    <row r="1077" spans="1:22" x14ac:dyDescent="0.35">
      <c r="A1077" t="s">
        <v>14236</v>
      </c>
      <c r="B1077" t="s">
        <v>74</v>
      </c>
      <c r="C1077" t="s">
        <v>82</v>
      </c>
      <c r="D1077" t="b">
        <v>1</v>
      </c>
      <c r="E1077" t="b">
        <v>1</v>
      </c>
      <c r="F1077" t="s">
        <v>106</v>
      </c>
      <c r="G1077" t="b">
        <v>1</v>
      </c>
      <c r="H1077" t="s">
        <v>71</v>
      </c>
      <c r="I1077" t="b">
        <v>0</v>
      </c>
      <c r="J1077" t="s">
        <v>70</v>
      </c>
      <c r="K1077" t="b">
        <v>1</v>
      </c>
      <c r="L1077">
        <v>2</v>
      </c>
      <c r="M1077" t="b">
        <v>1</v>
      </c>
      <c r="N1077" t="b">
        <v>1</v>
      </c>
      <c r="O1077" t="b">
        <v>1</v>
      </c>
      <c r="P1077" t="s">
        <v>88</v>
      </c>
      <c r="Q1077" t="s">
        <v>14235</v>
      </c>
      <c r="R1077" t="s">
        <v>14234</v>
      </c>
      <c r="S1077" t="s">
        <v>6</v>
      </c>
      <c r="T1077" t="s">
        <v>14233</v>
      </c>
      <c r="U1077">
        <v>381</v>
      </c>
      <c r="V1077">
        <v>3.5</v>
      </c>
    </row>
    <row r="1078" spans="1:22" x14ac:dyDescent="0.35">
      <c r="A1078" t="s">
        <v>14232</v>
      </c>
      <c r="B1078" t="s">
        <v>111</v>
      </c>
      <c r="C1078" t="s">
        <v>123</v>
      </c>
      <c r="D1078" t="b">
        <v>0</v>
      </c>
      <c r="E1078" t="b">
        <v>1</v>
      </c>
      <c r="F1078" t="s">
        <v>72</v>
      </c>
      <c r="G1078" t="b">
        <v>0</v>
      </c>
      <c r="H1078" t="s">
        <v>80</v>
      </c>
      <c r="I1078" t="b">
        <v>0</v>
      </c>
      <c r="J1078" t="s">
        <v>70</v>
      </c>
      <c r="K1078" t="b">
        <v>1</v>
      </c>
      <c r="L1078">
        <v>3</v>
      </c>
      <c r="M1078" t="b">
        <v>1</v>
      </c>
      <c r="N1078" t="b">
        <v>1</v>
      </c>
      <c r="O1078" t="b">
        <v>1</v>
      </c>
      <c r="P1078" t="s">
        <v>88</v>
      </c>
      <c r="Q1078" t="s">
        <v>14231</v>
      </c>
      <c r="R1078" t="s">
        <v>14230</v>
      </c>
      <c r="S1078" t="s">
        <v>120</v>
      </c>
      <c r="T1078" t="s">
        <v>14229</v>
      </c>
      <c r="U1078">
        <v>381</v>
      </c>
      <c r="V1078">
        <v>4</v>
      </c>
    </row>
    <row r="1079" spans="1:22" x14ac:dyDescent="0.35">
      <c r="A1079" t="s">
        <v>14228</v>
      </c>
      <c r="B1079" t="s">
        <v>74</v>
      </c>
      <c r="C1079" t="s">
        <v>82</v>
      </c>
      <c r="D1079" t="b">
        <v>1</v>
      </c>
      <c r="E1079" t="b">
        <v>1</v>
      </c>
      <c r="F1079" t="s">
        <v>72</v>
      </c>
      <c r="G1079" t="b">
        <v>1</v>
      </c>
      <c r="H1079" t="s">
        <v>71</v>
      </c>
      <c r="I1079" t="b">
        <v>1</v>
      </c>
      <c r="J1079" t="s">
        <v>70</v>
      </c>
      <c r="K1079" t="b">
        <v>1</v>
      </c>
      <c r="L1079">
        <v>2</v>
      </c>
      <c r="M1079" t="b">
        <v>1</v>
      </c>
      <c r="N1079" t="b">
        <v>1</v>
      </c>
      <c r="O1079" t="b">
        <v>1</v>
      </c>
      <c r="P1079" t="s">
        <v>69</v>
      </c>
      <c r="Q1079" t="s">
        <v>14227</v>
      </c>
      <c r="R1079" t="s">
        <v>14226</v>
      </c>
      <c r="S1079" t="s">
        <v>166</v>
      </c>
      <c r="T1079" t="s">
        <v>14225</v>
      </c>
      <c r="U1079">
        <v>381</v>
      </c>
      <c r="V1079">
        <v>2.5</v>
      </c>
    </row>
    <row r="1080" spans="1:22" x14ac:dyDescent="0.35">
      <c r="A1080" t="s">
        <v>14224</v>
      </c>
      <c r="B1080" t="s">
        <v>90</v>
      </c>
      <c r="C1080" t="s">
        <v>82</v>
      </c>
      <c r="D1080" t="b">
        <v>1</v>
      </c>
      <c r="E1080" t="b">
        <v>1</v>
      </c>
      <c r="F1080" t="s">
        <v>89</v>
      </c>
      <c r="G1080" t="b">
        <v>1</v>
      </c>
      <c r="H1080" t="s">
        <v>71</v>
      </c>
      <c r="I1080" t="b">
        <v>0</v>
      </c>
      <c r="J1080" t="s">
        <v>70</v>
      </c>
      <c r="K1080" t="b">
        <v>1</v>
      </c>
      <c r="L1080">
        <v>1</v>
      </c>
      <c r="M1080" t="b">
        <v>1</v>
      </c>
      <c r="N1080" t="b">
        <v>1</v>
      </c>
      <c r="O1080" t="b">
        <v>1</v>
      </c>
      <c r="P1080" t="s">
        <v>69</v>
      </c>
      <c r="Q1080" t="s">
        <v>14223</v>
      </c>
      <c r="R1080" t="s">
        <v>14222</v>
      </c>
      <c r="S1080" t="s">
        <v>6</v>
      </c>
      <c r="T1080" t="s">
        <v>14221</v>
      </c>
      <c r="U1080">
        <v>381</v>
      </c>
      <c r="V1080">
        <v>4</v>
      </c>
    </row>
    <row r="1081" spans="1:22" x14ac:dyDescent="0.35">
      <c r="A1081" t="s">
        <v>14220</v>
      </c>
      <c r="B1081" t="s">
        <v>74</v>
      </c>
      <c r="C1081" t="s">
        <v>138</v>
      </c>
      <c r="D1081" t="b">
        <v>1</v>
      </c>
      <c r="E1081" t="b">
        <v>0</v>
      </c>
      <c r="F1081" t="s">
        <v>72</v>
      </c>
      <c r="G1081" t="b">
        <v>0</v>
      </c>
      <c r="H1081" t="s">
        <v>71</v>
      </c>
      <c r="I1081" t="b">
        <v>0</v>
      </c>
      <c r="J1081" t="s">
        <v>70</v>
      </c>
      <c r="K1081" t="b">
        <v>1</v>
      </c>
      <c r="L1081">
        <v>3</v>
      </c>
      <c r="M1081" t="b">
        <v>1</v>
      </c>
      <c r="N1081" t="b">
        <v>1</v>
      </c>
      <c r="O1081" t="b">
        <v>1</v>
      </c>
      <c r="P1081" t="s">
        <v>88</v>
      </c>
      <c r="Q1081" t="s">
        <v>14219</v>
      </c>
      <c r="R1081" t="s">
        <v>14218</v>
      </c>
      <c r="S1081" t="s">
        <v>66</v>
      </c>
      <c r="T1081" t="s">
        <v>14217</v>
      </c>
      <c r="U1081">
        <v>381</v>
      </c>
      <c r="V1081">
        <v>3.5</v>
      </c>
    </row>
    <row r="1082" spans="1:22" x14ac:dyDescent="0.35">
      <c r="A1082" t="s">
        <v>14216</v>
      </c>
      <c r="B1082" t="s">
        <v>74</v>
      </c>
      <c r="C1082" t="s">
        <v>320</v>
      </c>
      <c r="D1082" t="b">
        <v>1</v>
      </c>
      <c r="E1082" t="b">
        <v>0</v>
      </c>
      <c r="F1082" t="s">
        <v>81</v>
      </c>
      <c r="G1082" t="b">
        <v>1</v>
      </c>
      <c r="H1082" t="s">
        <v>71</v>
      </c>
      <c r="I1082" t="b">
        <v>1</v>
      </c>
      <c r="J1082" t="s">
        <v>70</v>
      </c>
      <c r="K1082" t="b">
        <v>1</v>
      </c>
      <c r="L1082">
        <v>2</v>
      </c>
      <c r="M1082" t="b">
        <v>1</v>
      </c>
      <c r="N1082" t="b">
        <v>1</v>
      </c>
      <c r="O1082" t="b">
        <v>1</v>
      </c>
      <c r="P1082" t="s">
        <v>69</v>
      </c>
      <c r="Q1082" t="s">
        <v>14215</v>
      </c>
      <c r="R1082" t="s">
        <v>14214</v>
      </c>
      <c r="S1082" t="s">
        <v>85</v>
      </c>
      <c r="T1082" t="s">
        <v>14213</v>
      </c>
      <c r="U1082">
        <v>381</v>
      </c>
      <c r="V1082">
        <v>3.5</v>
      </c>
    </row>
    <row r="1083" spans="1:22" x14ac:dyDescent="0.35">
      <c r="A1083" t="s">
        <v>14212</v>
      </c>
      <c r="B1083" t="s">
        <v>111</v>
      </c>
      <c r="C1083" t="s">
        <v>82</v>
      </c>
      <c r="D1083" t="b">
        <v>1</v>
      </c>
      <c r="E1083" t="b">
        <v>1</v>
      </c>
      <c r="F1083" t="s">
        <v>106</v>
      </c>
      <c r="G1083" t="b">
        <v>1</v>
      </c>
      <c r="H1083" t="s">
        <v>71</v>
      </c>
      <c r="I1083" t="b">
        <v>0</v>
      </c>
      <c r="J1083" t="s">
        <v>70</v>
      </c>
      <c r="K1083" t="b">
        <v>1</v>
      </c>
      <c r="L1083">
        <v>2</v>
      </c>
      <c r="M1083" t="b">
        <v>1</v>
      </c>
      <c r="N1083" t="b">
        <v>1</v>
      </c>
      <c r="O1083" t="b">
        <v>1</v>
      </c>
      <c r="P1083" t="s">
        <v>69</v>
      </c>
      <c r="Q1083" t="s">
        <v>14211</v>
      </c>
      <c r="R1083" t="s">
        <v>14210</v>
      </c>
      <c r="S1083" t="s">
        <v>6</v>
      </c>
      <c r="T1083" t="s">
        <v>14209</v>
      </c>
      <c r="U1083">
        <v>381</v>
      </c>
      <c r="V1083">
        <v>4.5</v>
      </c>
    </row>
    <row r="1084" spans="1:22" x14ac:dyDescent="0.35">
      <c r="A1084" t="s">
        <v>14208</v>
      </c>
      <c r="B1084" t="s">
        <v>74</v>
      </c>
      <c r="C1084" t="s">
        <v>320</v>
      </c>
      <c r="D1084" t="b">
        <v>1</v>
      </c>
      <c r="E1084" t="b">
        <v>1</v>
      </c>
      <c r="F1084" t="s">
        <v>771</v>
      </c>
      <c r="G1084" t="b">
        <v>1</v>
      </c>
      <c r="H1084" t="s">
        <v>71</v>
      </c>
      <c r="I1084" t="b">
        <v>0</v>
      </c>
      <c r="J1084" t="s">
        <v>70</v>
      </c>
      <c r="K1084" t="b">
        <v>1</v>
      </c>
      <c r="L1084">
        <v>1</v>
      </c>
      <c r="M1084" t="b">
        <v>0</v>
      </c>
      <c r="N1084" t="b">
        <v>1</v>
      </c>
      <c r="O1084" t="b">
        <v>1</v>
      </c>
      <c r="P1084" t="s">
        <v>88</v>
      </c>
      <c r="Q1084" t="s">
        <v>14207</v>
      </c>
      <c r="R1084" t="s">
        <v>14206</v>
      </c>
      <c r="S1084" t="s">
        <v>6</v>
      </c>
      <c r="T1084" t="s">
        <v>14205</v>
      </c>
      <c r="U1084">
        <v>381</v>
      </c>
      <c r="V1084">
        <v>4</v>
      </c>
    </row>
    <row r="1085" spans="1:22" x14ac:dyDescent="0.35">
      <c r="A1085" t="s">
        <v>14204</v>
      </c>
      <c r="B1085" t="s">
        <v>74</v>
      </c>
      <c r="C1085" t="s">
        <v>82</v>
      </c>
      <c r="D1085" t="b">
        <v>1</v>
      </c>
      <c r="E1085" t="b">
        <v>1</v>
      </c>
      <c r="F1085" t="s">
        <v>720</v>
      </c>
      <c r="G1085" t="b">
        <v>1</v>
      </c>
      <c r="H1085" t="s">
        <v>71</v>
      </c>
      <c r="I1085" t="b">
        <v>1</v>
      </c>
      <c r="J1085" t="s">
        <v>70</v>
      </c>
      <c r="K1085" t="b">
        <v>1</v>
      </c>
      <c r="L1085">
        <v>2</v>
      </c>
      <c r="M1085" t="b">
        <v>1</v>
      </c>
      <c r="N1085" t="b">
        <v>1</v>
      </c>
      <c r="O1085" t="b">
        <v>1</v>
      </c>
      <c r="P1085" t="s">
        <v>69</v>
      </c>
      <c r="Q1085" t="s">
        <v>14203</v>
      </c>
      <c r="R1085" t="s">
        <v>14202</v>
      </c>
      <c r="S1085" t="s">
        <v>6</v>
      </c>
      <c r="T1085" t="s">
        <v>10425</v>
      </c>
      <c r="U1085">
        <v>381</v>
      </c>
      <c r="V1085">
        <v>3.5</v>
      </c>
    </row>
    <row r="1086" spans="1:22" x14ac:dyDescent="0.35">
      <c r="A1086" t="s">
        <v>14201</v>
      </c>
      <c r="B1086" t="s">
        <v>111</v>
      </c>
      <c r="C1086" t="s">
        <v>82</v>
      </c>
      <c r="D1086" t="b">
        <v>1</v>
      </c>
      <c r="E1086" t="b">
        <v>1</v>
      </c>
      <c r="F1086" t="s">
        <v>106</v>
      </c>
      <c r="G1086" t="b">
        <v>1</v>
      </c>
      <c r="H1086" t="s">
        <v>71</v>
      </c>
      <c r="I1086" t="b">
        <v>0</v>
      </c>
      <c r="J1086" t="s">
        <v>70</v>
      </c>
      <c r="K1086" t="b">
        <v>1</v>
      </c>
      <c r="L1086">
        <v>2</v>
      </c>
      <c r="M1086" t="b">
        <v>0</v>
      </c>
      <c r="N1086" t="b">
        <v>1</v>
      </c>
      <c r="O1086" t="b">
        <v>1</v>
      </c>
      <c r="P1086" t="s">
        <v>88</v>
      </c>
      <c r="Q1086" t="s">
        <v>14200</v>
      </c>
      <c r="R1086" t="s">
        <v>14199</v>
      </c>
      <c r="S1086" t="s">
        <v>6</v>
      </c>
      <c r="T1086" t="s">
        <v>11297</v>
      </c>
      <c r="U1086">
        <v>381</v>
      </c>
      <c r="V1086">
        <v>4</v>
      </c>
    </row>
    <row r="1087" spans="1:22" x14ac:dyDescent="0.35">
      <c r="A1087" t="s">
        <v>2261</v>
      </c>
      <c r="B1087" t="s">
        <v>74</v>
      </c>
      <c r="C1087" t="s">
        <v>2050</v>
      </c>
      <c r="D1087" t="b">
        <v>1</v>
      </c>
      <c r="E1087" t="b">
        <v>1</v>
      </c>
      <c r="F1087" t="s">
        <v>72</v>
      </c>
      <c r="G1087" t="b">
        <v>0</v>
      </c>
      <c r="H1087" t="s">
        <v>80</v>
      </c>
      <c r="I1087" t="b">
        <v>0</v>
      </c>
      <c r="J1087" t="s">
        <v>70</v>
      </c>
      <c r="K1087" t="b">
        <v>1</v>
      </c>
      <c r="L1087">
        <v>3</v>
      </c>
      <c r="M1087" t="b">
        <v>1</v>
      </c>
      <c r="N1087" t="b">
        <v>1</v>
      </c>
      <c r="O1087" t="b">
        <v>1</v>
      </c>
      <c r="P1087" t="s">
        <v>88</v>
      </c>
      <c r="Q1087" t="s">
        <v>14198</v>
      </c>
      <c r="R1087" t="s">
        <v>14197</v>
      </c>
      <c r="S1087" t="s">
        <v>6</v>
      </c>
      <c r="T1087" t="s">
        <v>1538</v>
      </c>
      <c r="U1087">
        <v>380</v>
      </c>
      <c r="V1087">
        <v>3.5</v>
      </c>
    </row>
    <row r="1088" spans="1:22" x14ac:dyDescent="0.35">
      <c r="A1088" t="s">
        <v>2202</v>
      </c>
      <c r="B1088" t="s">
        <v>111</v>
      </c>
      <c r="C1088" t="s">
        <v>82</v>
      </c>
      <c r="D1088" t="b">
        <v>1</v>
      </c>
      <c r="E1088" t="b">
        <v>1</v>
      </c>
      <c r="F1088" t="s">
        <v>106</v>
      </c>
      <c r="G1088" t="b">
        <v>0</v>
      </c>
      <c r="H1088" t="s">
        <v>71</v>
      </c>
      <c r="I1088" t="b">
        <v>1</v>
      </c>
      <c r="J1088" t="s">
        <v>70</v>
      </c>
      <c r="K1088" t="b">
        <v>1</v>
      </c>
      <c r="L1088">
        <v>2</v>
      </c>
      <c r="M1088" t="b">
        <v>0</v>
      </c>
      <c r="N1088" t="b">
        <v>0</v>
      </c>
      <c r="O1088" t="b">
        <v>1</v>
      </c>
      <c r="P1088" t="s">
        <v>69</v>
      </c>
      <c r="Q1088" t="s">
        <v>14196</v>
      </c>
      <c r="R1088" t="s">
        <v>628</v>
      </c>
      <c r="S1088" t="s">
        <v>6</v>
      </c>
      <c r="T1088" t="s">
        <v>14195</v>
      </c>
      <c r="U1088">
        <v>380</v>
      </c>
      <c r="V1088">
        <v>3.5</v>
      </c>
    </row>
    <row r="1089" spans="1:22" x14ac:dyDescent="0.35">
      <c r="A1089" t="s">
        <v>14194</v>
      </c>
      <c r="B1089" t="s">
        <v>74</v>
      </c>
      <c r="C1089" t="s">
        <v>222</v>
      </c>
      <c r="D1089" t="b">
        <v>1</v>
      </c>
      <c r="E1089" t="b">
        <v>1</v>
      </c>
      <c r="F1089" t="s">
        <v>72</v>
      </c>
      <c r="G1089" t="b">
        <v>0</v>
      </c>
      <c r="H1089" t="s">
        <v>71</v>
      </c>
      <c r="I1089" t="b">
        <v>0</v>
      </c>
      <c r="J1089" t="s">
        <v>70</v>
      </c>
      <c r="K1089" t="b">
        <v>1</v>
      </c>
      <c r="L1089">
        <v>2</v>
      </c>
      <c r="M1089" t="b">
        <v>1</v>
      </c>
      <c r="N1089" t="b">
        <v>1</v>
      </c>
      <c r="O1089" t="b">
        <v>1</v>
      </c>
      <c r="P1089" t="s">
        <v>69</v>
      </c>
      <c r="Q1089" t="s">
        <v>14193</v>
      </c>
      <c r="R1089" t="s">
        <v>14192</v>
      </c>
      <c r="S1089" t="s">
        <v>120</v>
      </c>
      <c r="T1089" t="s">
        <v>14191</v>
      </c>
      <c r="U1089">
        <v>380</v>
      </c>
      <c r="V1089">
        <v>4</v>
      </c>
    </row>
    <row r="1090" spans="1:22" x14ac:dyDescent="0.35">
      <c r="A1090" t="s">
        <v>14190</v>
      </c>
      <c r="B1090" t="s">
        <v>74</v>
      </c>
      <c r="C1090" t="s">
        <v>82</v>
      </c>
      <c r="D1090" t="b">
        <v>1</v>
      </c>
      <c r="E1090" t="b">
        <v>1</v>
      </c>
      <c r="F1090" t="s">
        <v>117</v>
      </c>
      <c r="G1090" t="b">
        <v>0</v>
      </c>
      <c r="H1090" t="s">
        <v>71</v>
      </c>
      <c r="I1090" t="b">
        <v>1</v>
      </c>
      <c r="J1090" t="s">
        <v>70</v>
      </c>
      <c r="K1090" t="b">
        <v>1</v>
      </c>
      <c r="L1090">
        <v>1</v>
      </c>
      <c r="M1090" t="b">
        <v>1</v>
      </c>
      <c r="N1090" t="b">
        <v>0</v>
      </c>
      <c r="O1090" t="b">
        <v>1</v>
      </c>
      <c r="P1090" t="s">
        <v>69</v>
      </c>
      <c r="Q1090" t="s">
        <v>14189</v>
      </c>
      <c r="R1090" t="s">
        <v>14188</v>
      </c>
      <c r="S1090" t="s">
        <v>85</v>
      </c>
      <c r="T1090" t="s">
        <v>14187</v>
      </c>
      <c r="U1090">
        <v>380</v>
      </c>
      <c r="V1090">
        <v>4</v>
      </c>
    </row>
    <row r="1091" spans="1:22" x14ac:dyDescent="0.35">
      <c r="A1091" t="s">
        <v>14186</v>
      </c>
      <c r="B1091" t="s">
        <v>90</v>
      </c>
      <c r="C1091" t="s">
        <v>123</v>
      </c>
      <c r="D1091" t="b">
        <v>1</v>
      </c>
      <c r="E1091" t="b">
        <v>1</v>
      </c>
      <c r="F1091" t="s">
        <v>106</v>
      </c>
      <c r="G1091" t="b">
        <v>0</v>
      </c>
      <c r="H1091" t="s">
        <v>71</v>
      </c>
      <c r="I1091" t="b">
        <v>1</v>
      </c>
      <c r="J1091" t="s">
        <v>70</v>
      </c>
      <c r="K1091" t="b">
        <v>1</v>
      </c>
      <c r="L1091">
        <v>2</v>
      </c>
      <c r="M1091" t="b">
        <v>0</v>
      </c>
      <c r="N1091" t="b">
        <v>1</v>
      </c>
      <c r="O1091" t="b">
        <v>1</v>
      </c>
      <c r="P1091" t="s">
        <v>69</v>
      </c>
      <c r="Q1091" t="s">
        <v>14185</v>
      </c>
      <c r="R1091" t="s">
        <v>14184</v>
      </c>
      <c r="S1091" t="s">
        <v>120</v>
      </c>
      <c r="T1091" t="s">
        <v>14183</v>
      </c>
      <c r="U1091">
        <v>380</v>
      </c>
      <c r="V1091">
        <v>3.5</v>
      </c>
    </row>
    <row r="1092" spans="1:22" x14ac:dyDescent="0.35">
      <c r="A1092" t="s">
        <v>14182</v>
      </c>
      <c r="B1092" t="s">
        <v>111</v>
      </c>
      <c r="C1092" t="s">
        <v>82</v>
      </c>
      <c r="D1092" t="b">
        <v>0</v>
      </c>
      <c r="E1092" t="b">
        <v>1</v>
      </c>
      <c r="F1092" t="s">
        <v>771</v>
      </c>
      <c r="G1092" t="b">
        <v>1</v>
      </c>
      <c r="H1092" t="s">
        <v>71</v>
      </c>
      <c r="I1092" t="b">
        <v>0</v>
      </c>
      <c r="J1092" t="s">
        <v>70</v>
      </c>
      <c r="K1092" t="b">
        <v>1</v>
      </c>
      <c r="L1092">
        <v>1</v>
      </c>
      <c r="M1092" t="b">
        <v>0</v>
      </c>
      <c r="N1092" t="b">
        <v>1</v>
      </c>
      <c r="O1092" t="b">
        <v>1</v>
      </c>
      <c r="P1092" t="s">
        <v>88</v>
      </c>
      <c r="Q1092" t="s">
        <v>14181</v>
      </c>
      <c r="R1092" t="s">
        <v>1255</v>
      </c>
      <c r="S1092" t="s">
        <v>6</v>
      </c>
      <c r="T1092" t="s">
        <v>14180</v>
      </c>
      <c r="U1092">
        <v>380</v>
      </c>
      <c r="V1092">
        <v>2.5</v>
      </c>
    </row>
    <row r="1093" spans="1:22" x14ac:dyDescent="0.35">
      <c r="A1093" t="s">
        <v>1069</v>
      </c>
      <c r="B1093" t="s">
        <v>111</v>
      </c>
      <c r="C1093" t="s">
        <v>82</v>
      </c>
      <c r="D1093" t="b">
        <v>1</v>
      </c>
      <c r="E1093" t="b">
        <v>1</v>
      </c>
      <c r="F1093" t="s">
        <v>106</v>
      </c>
      <c r="G1093" t="b">
        <v>1</v>
      </c>
      <c r="H1093" t="s">
        <v>71</v>
      </c>
      <c r="I1093" t="b">
        <v>1</v>
      </c>
      <c r="J1093" t="s">
        <v>70</v>
      </c>
      <c r="K1093" t="b">
        <v>1</v>
      </c>
      <c r="L1093">
        <v>1</v>
      </c>
      <c r="M1093" t="b">
        <v>1</v>
      </c>
      <c r="N1093" t="b">
        <v>0</v>
      </c>
      <c r="O1093" t="b">
        <v>1</v>
      </c>
      <c r="P1093" t="s">
        <v>69</v>
      </c>
      <c r="Q1093" t="s">
        <v>14179</v>
      </c>
      <c r="R1093" t="s">
        <v>14178</v>
      </c>
      <c r="S1093" t="s">
        <v>6</v>
      </c>
      <c r="T1093" t="s">
        <v>14177</v>
      </c>
      <c r="U1093">
        <v>379</v>
      </c>
      <c r="V1093">
        <v>4</v>
      </c>
    </row>
    <row r="1094" spans="1:22" x14ac:dyDescent="0.35">
      <c r="A1094" t="s">
        <v>14176</v>
      </c>
      <c r="B1094" t="s">
        <v>74</v>
      </c>
      <c r="C1094" t="s">
        <v>297</v>
      </c>
      <c r="D1094" t="b">
        <v>1</v>
      </c>
      <c r="E1094" t="b">
        <v>0</v>
      </c>
      <c r="F1094" t="s">
        <v>72</v>
      </c>
      <c r="G1094" t="b">
        <v>1</v>
      </c>
      <c r="H1094" t="s">
        <v>71</v>
      </c>
      <c r="I1094" t="b">
        <v>0</v>
      </c>
      <c r="J1094" t="s">
        <v>70</v>
      </c>
      <c r="K1094" t="b">
        <v>1</v>
      </c>
      <c r="L1094">
        <v>3</v>
      </c>
      <c r="M1094" t="b">
        <v>1</v>
      </c>
      <c r="N1094" t="b">
        <v>1</v>
      </c>
      <c r="O1094" t="b">
        <v>1</v>
      </c>
      <c r="P1094" t="s">
        <v>69</v>
      </c>
      <c r="Q1094" t="s">
        <v>14175</v>
      </c>
      <c r="R1094" t="s">
        <v>14174</v>
      </c>
      <c r="S1094" t="s">
        <v>6</v>
      </c>
      <c r="T1094" t="s">
        <v>14173</v>
      </c>
      <c r="U1094">
        <v>379</v>
      </c>
      <c r="V1094">
        <v>3.5</v>
      </c>
    </row>
    <row r="1095" spans="1:22" x14ac:dyDescent="0.35">
      <c r="A1095" t="s">
        <v>14172</v>
      </c>
      <c r="B1095" t="s">
        <v>74</v>
      </c>
      <c r="C1095" t="s">
        <v>123</v>
      </c>
      <c r="D1095" t="b">
        <v>1</v>
      </c>
      <c r="E1095" t="b">
        <v>1</v>
      </c>
      <c r="F1095" t="s">
        <v>72</v>
      </c>
      <c r="G1095" t="b">
        <v>0</v>
      </c>
      <c r="H1095" t="s">
        <v>71</v>
      </c>
      <c r="I1095" t="b">
        <v>1</v>
      </c>
      <c r="J1095" t="s">
        <v>70</v>
      </c>
      <c r="K1095" t="b">
        <v>1</v>
      </c>
      <c r="L1095">
        <v>2</v>
      </c>
      <c r="M1095" t="b">
        <v>1</v>
      </c>
      <c r="N1095" t="b">
        <v>1</v>
      </c>
      <c r="O1095" t="b">
        <v>0</v>
      </c>
      <c r="P1095" t="s">
        <v>69</v>
      </c>
      <c r="Q1095" t="s">
        <v>14171</v>
      </c>
      <c r="R1095" t="s">
        <v>14170</v>
      </c>
      <c r="S1095" t="s">
        <v>285</v>
      </c>
      <c r="T1095" t="s">
        <v>14169</v>
      </c>
      <c r="U1095">
        <v>379</v>
      </c>
      <c r="V1095">
        <v>4</v>
      </c>
    </row>
    <row r="1096" spans="1:22" x14ac:dyDescent="0.35">
      <c r="A1096" t="s">
        <v>14168</v>
      </c>
      <c r="B1096" t="s">
        <v>74</v>
      </c>
      <c r="C1096" t="s">
        <v>82</v>
      </c>
      <c r="D1096" t="b">
        <v>1</v>
      </c>
      <c r="E1096" t="b">
        <v>1</v>
      </c>
      <c r="F1096" t="s">
        <v>72</v>
      </c>
      <c r="G1096" t="b">
        <v>1</v>
      </c>
      <c r="H1096" t="s">
        <v>71</v>
      </c>
      <c r="I1096" t="b">
        <v>1</v>
      </c>
      <c r="J1096" t="s">
        <v>70</v>
      </c>
      <c r="K1096" t="b">
        <v>1</v>
      </c>
      <c r="L1096">
        <v>2</v>
      </c>
      <c r="M1096" t="b">
        <v>1</v>
      </c>
      <c r="N1096" t="b">
        <v>1</v>
      </c>
      <c r="O1096" t="b">
        <v>1</v>
      </c>
      <c r="P1096" t="s">
        <v>69</v>
      </c>
      <c r="Q1096" t="s">
        <v>14167</v>
      </c>
      <c r="R1096" t="s">
        <v>14166</v>
      </c>
      <c r="S1096" t="s">
        <v>239</v>
      </c>
      <c r="T1096" t="s">
        <v>14165</v>
      </c>
      <c r="U1096">
        <v>378</v>
      </c>
      <c r="V1096">
        <v>4.5</v>
      </c>
    </row>
    <row r="1097" spans="1:22" x14ac:dyDescent="0.35">
      <c r="A1097" t="s">
        <v>14164</v>
      </c>
      <c r="B1097" t="s">
        <v>74</v>
      </c>
      <c r="C1097" t="s">
        <v>73</v>
      </c>
      <c r="D1097" t="b">
        <v>1</v>
      </c>
      <c r="E1097" t="b">
        <v>0</v>
      </c>
      <c r="F1097" t="s">
        <v>72</v>
      </c>
      <c r="G1097" t="b">
        <v>1</v>
      </c>
      <c r="H1097" t="s">
        <v>71</v>
      </c>
      <c r="I1097" t="b">
        <v>1</v>
      </c>
      <c r="J1097" t="s">
        <v>70</v>
      </c>
      <c r="K1097" t="b">
        <v>1</v>
      </c>
      <c r="L1097">
        <v>2</v>
      </c>
      <c r="M1097" t="b">
        <v>1</v>
      </c>
      <c r="N1097" t="b">
        <v>1</v>
      </c>
      <c r="O1097" t="b">
        <v>1</v>
      </c>
      <c r="P1097" t="s">
        <v>88</v>
      </c>
      <c r="Q1097" t="s">
        <v>14163</v>
      </c>
      <c r="R1097" t="s">
        <v>14162</v>
      </c>
      <c r="S1097" t="s">
        <v>93</v>
      </c>
      <c r="T1097" t="s">
        <v>14161</v>
      </c>
      <c r="U1097">
        <v>378</v>
      </c>
      <c r="V1097">
        <v>4</v>
      </c>
    </row>
    <row r="1098" spans="1:22" x14ac:dyDescent="0.35">
      <c r="A1098" t="s">
        <v>14160</v>
      </c>
      <c r="B1098" t="s">
        <v>74</v>
      </c>
      <c r="C1098" t="s">
        <v>82</v>
      </c>
      <c r="D1098" t="b">
        <v>1</v>
      </c>
      <c r="E1098" t="b">
        <v>0</v>
      </c>
      <c r="F1098" t="s">
        <v>72</v>
      </c>
      <c r="G1098" t="b">
        <v>1</v>
      </c>
      <c r="H1098" t="s">
        <v>71</v>
      </c>
      <c r="I1098" t="b">
        <v>0</v>
      </c>
      <c r="J1098" t="s">
        <v>70</v>
      </c>
      <c r="K1098" t="b">
        <v>1</v>
      </c>
      <c r="L1098">
        <v>2</v>
      </c>
      <c r="M1098" t="b">
        <v>1</v>
      </c>
      <c r="N1098" t="b">
        <v>1</v>
      </c>
      <c r="O1098" t="b">
        <v>1</v>
      </c>
      <c r="P1098" t="s">
        <v>69</v>
      </c>
      <c r="Q1098" t="s">
        <v>14159</v>
      </c>
      <c r="R1098" t="s">
        <v>14158</v>
      </c>
      <c r="S1098" t="s">
        <v>85</v>
      </c>
      <c r="T1098" t="s">
        <v>2195</v>
      </c>
      <c r="U1098">
        <v>378</v>
      </c>
      <c r="V1098">
        <v>4.5</v>
      </c>
    </row>
    <row r="1099" spans="1:22" x14ac:dyDescent="0.35">
      <c r="A1099" t="s">
        <v>9514</v>
      </c>
      <c r="B1099" t="s">
        <v>74</v>
      </c>
      <c r="C1099" t="s">
        <v>236</v>
      </c>
      <c r="D1099" t="b">
        <v>1</v>
      </c>
      <c r="E1099" t="b">
        <v>0</v>
      </c>
      <c r="F1099" t="s">
        <v>72</v>
      </c>
      <c r="G1099" t="b">
        <v>1</v>
      </c>
      <c r="H1099" t="s">
        <v>71</v>
      </c>
      <c r="I1099" t="b">
        <v>0</v>
      </c>
      <c r="J1099" t="s">
        <v>235</v>
      </c>
      <c r="K1099" t="b">
        <v>1</v>
      </c>
      <c r="L1099">
        <v>4</v>
      </c>
      <c r="M1099" t="b">
        <v>1</v>
      </c>
      <c r="N1099" t="b">
        <v>1</v>
      </c>
      <c r="O1099" t="b">
        <v>1</v>
      </c>
      <c r="P1099" t="s">
        <v>88</v>
      </c>
      <c r="Q1099" t="s">
        <v>14157</v>
      </c>
      <c r="R1099" t="s">
        <v>1961</v>
      </c>
      <c r="S1099" t="s">
        <v>6</v>
      </c>
      <c r="T1099" t="s">
        <v>14156</v>
      </c>
      <c r="U1099">
        <v>378</v>
      </c>
      <c r="V1099">
        <v>4</v>
      </c>
    </row>
    <row r="1100" spans="1:22" x14ac:dyDescent="0.35">
      <c r="A1100" t="s">
        <v>14155</v>
      </c>
      <c r="B1100" t="s">
        <v>74</v>
      </c>
      <c r="C1100" t="s">
        <v>73</v>
      </c>
      <c r="D1100" t="b">
        <v>1</v>
      </c>
      <c r="E1100" t="b">
        <v>0</v>
      </c>
      <c r="F1100" t="s">
        <v>72</v>
      </c>
      <c r="G1100" t="b">
        <v>0</v>
      </c>
      <c r="H1100" t="s">
        <v>71</v>
      </c>
      <c r="I1100" t="b">
        <v>0</v>
      </c>
      <c r="J1100" t="s">
        <v>70</v>
      </c>
      <c r="K1100" t="b">
        <v>1</v>
      </c>
      <c r="L1100">
        <v>3</v>
      </c>
      <c r="M1100" t="b">
        <v>1</v>
      </c>
      <c r="N1100" t="b">
        <v>1</v>
      </c>
      <c r="O1100" t="b">
        <v>0</v>
      </c>
      <c r="P1100" t="s">
        <v>88</v>
      </c>
      <c r="Q1100" t="s">
        <v>14154</v>
      </c>
      <c r="R1100" t="s">
        <v>14153</v>
      </c>
      <c r="S1100" t="s">
        <v>6</v>
      </c>
      <c r="T1100" t="s">
        <v>14152</v>
      </c>
      <c r="U1100">
        <v>378</v>
      </c>
      <c r="V1100">
        <v>4</v>
      </c>
    </row>
    <row r="1101" spans="1:22" x14ac:dyDescent="0.35">
      <c r="A1101" t="s">
        <v>14151</v>
      </c>
      <c r="B1101" t="s">
        <v>90</v>
      </c>
      <c r="C1101" t="s">
        <v>82</v>
      </c>
      <c r="D1101" t="b">
        <v>1</v>
      </c>
      <c r="E1101" t="b">
        <v>1</v>
      </c>
      <c r="F1101" t="s">
        <v>89</v>
      </c>
      <c r="G1101" t="b">
        <v>0</v>
      </c>
      <c r="H1101" t="s">
        <v>71</v>
      </c>
      <c r="I1101" t="b">
        <v>0</v>
      </c>
      <c r="J1101" t="s">
        <v>70</v>
      </c>
      <c r="K1101" t="b">
        <v>1</v>
      </c>
      <c r="L1101">
        <v>2</v>
      </c>
      <c r="M1101" t="b">
        <v>0</v>
      </c>
      <c r="N1101" t="b">
        <v>1</v>
      </c>
      <c r="O1101" t="b">
        <v>1</v>
      </c>
      <c r="P1101" t="s">
        <v>69</v>
      </c>
      <c r="Q1101" t="s">
        <v>14150</v>
      </c>
      <c r="R1101" t="s">
        <v>14149</v>
      </c>
      <c r="S1101" t="s">
        <v>1015</v>
      </c>
      <c r="T1101" t="s">
        <v>14148</v>
      </c>
      <c r="U1101">
        <v>378</v>
      </c>
      <c r="V1101">
        <v>4</v>
      </c>
    </row>
    <row r="1102" spans="1:22" x14ac:dyDescent="0.35">
      <c r="A1102" t="s">
        <v>14147</v>
      </c>
      <c r="B1102" t="s">
        <v>90</v>
      </c>
      <c r="C1102" t="s">
        <v>82</v>
      </c>
      <c r="D1102" t="b">
        <v>1</v>
      </c>
      <c r="E1102" t="b">
        <v>1</v>
      </c>
      <c r="F1102" t="s">
        <v>106</v>
      </c>
      <c r="G1102" t="b">
        <v>0</v>
      </c>
      <c r="H1102" t="s">
        <v>71</v>
      </c>
      <c r="I1102" t="b">
        <v>0</v>
      </c>
      <c r="J1102" t="s">
        <v>70</v>
      </c>
      <c r="K1102" t="b">
        <v>1</v>
      </c>
      <c r="L1102">
        <v>2</v>
      </c>
      <c r="M1102" t="b">
        <v>1</v>
      </c>
      <c r="N1102" t="b">
        <v>1</v>
      </c>
      <c r="O1102" t="b">
        <v>1</v>
      </c>
      <c r="P1102" t="s">
        <v>88</v>
      </c>
      <c r="Q1102" t="s">
        <v>14146</v>
      </c>
      <c r="R1102" t="s">
        <v>13184</v>
      </c>
      <c r="S1102" t="s">
        <v>6</v>
      </c>
      <c r="T1102" t="s">
        <v>14145</v>
      </c>
      <c r="U1102">
        <v>378</v>
      </c>
      <c r="V1102">
        <v>3.5</v>
      </c>
    </row>
    <row r="1103" spans="1:22" x14ac:dyDescent="0.35">
      <c r="A1103" t="s">
        <v>14144</v>
      </c>
      <c r="B1103" t="s">
        <v>90</v>
      </c>
      <c r="C1103" t="s">
        <v>320</v>
      </c>
      <c r="D1103" t="b">
        <v>1</v>
      </c>
      <c r="E1103" t="b">
        <v>1</v>
      </c>
      <c r="F1103" t="s">
        <v>106</v>
      </c>
      <c r="G1103" t="b">
        <v>0</v>
      </c>
      <c r="H1103" t="s">
        <v>71</v>
      </c>
      <c r="I1103" t="b">
        <v>1</v>
      </c>
      <c r="J1103" t="s">
        <v>70</v>
      </c>
      <c r="K1103" t="b">
        <v>0</v>
      </c>
      <c r="L1103">
        <v>2</v>
      </c>
      <c r="M1103" t="b">
        <v>0</v>
      </c>
      <c r="N1103" t="b">
        <v>0</v>
      </c>
      <c r="O1103" t="b">
        <v>1</v>
      </c>
      <c r="P1103" t="s">
        <v>69</v>
      </c>
      <c r="Q1103" t="s">
        <v>14143</v>
      </c>
      <c r="R1103" t="s">
        <v>14142</v>
      </c>
      <c r="S1103" t="s">
        <v>6</v>
      </c>
      <c r="T1103" t="s">
        <v>14141</v>
      </c>
      <c r="U1103">
        <v>378</v>
      </c>
      <c r="V1103">
        <v>3</v>
      </c>
    </row>
    <row r="1104" spans="1:22" x14ac:dyDescent="0.35">
      <c r="A1104" t="s">
        <v>14140</v>
      </c>
      <c r="B1104" t="s">
        <v>111</v>
      </c>
      <c r="C1104" t="s">
        <v>82</v>
      </c>
      <c r="D1104" t="b">
        <v>1</v>
      </c>
      <c r="E1104" t="b">
        <v>1</v>
      </c>
      <c r="F1104" t="s">
        <v>81</v>
      </c>
      <c r="G1104" t="b">
        <v>1</v>
      </c>
      <c r="H1104" t="s">
        <v>71</v>
      </c>
      <c r="I1104" t="b">
        <v>0</v>
      </c>
      <c r="J1104" t="s">
        <v>70</v>
      </c>
      <c r="K1104" t="b">
        <v>1</v>
      </c>
      <c r="L1104">
        <v>2</v>
      </c>
      <c r="M1104" t="b">
        <v>1</v>
      </c>
      <c r="N1104" t="b">
        <v>1</v>
      </c>
      <c r="O1104" t="b">
        <v>1</v>
      </c>
      <c r="P1104" t="s">
        <v>69</v>
      </c>
      <c r="Q1104" t="s">
        <v>14139</v>
      </c>
      <c r="R1104" t="s">
        <v>710</v>
      </c>
      <c r="S1104" t="s">
        <v>6</v>
      </c>
      <c r="T1104" t="s">
        <v>14138</v>
      </c>
      <c r="U1104">
        <v>378</v>
      </c>
      <c r="V1104">
        <v>3</v>
      </c>
    </row>
    <row r="1105" spans="1:22" x14ac:dyDescent="0.35">
      <c r="A1105" t="s">
        <v>14137</v>
      </c>
      <c r="B1105" t="s">
        <v>74</v>
      </c>
      <c r="C1105" t="s">
        <v>82</v>
      </c>
      <c r="D1105" t="b">
        <v>1</v>
      </c>
      <c r="E1105" t="b">
        <v>1</v>
      </c>
      <c r="F1105" t="s">
        <v>417</v>
      </c>
      <c r="G1105" t="b">
        <v>0</v>
      </c>
      <c r="H1105" t="s">
        <v>71</v>
      </c>
      <c r="I1105" t="b">
        <v>0</v>
      </c>
      <c r="J1105" t="s">
        <v>70</v>
      </c>
      <c r="K1105" t="b">
        <v>1</v>
      </c>
      <c r="L1105">
        <v>2</v>
      </c>
      <c r="M1105" t="b">
        <v>0</v>
      </c>
      <c r="N1105" t="b">
        <v>1</v>
      </c>
      <c r="O1105" t="b">
        <v>1</v>
      </c>
      <c r="P1105" t="s">
        <v>88</v>
      </c>
      <c r="Q1105" t="s">
        <v>14136</v>
      </c>
      <c r="R1105" t="s">
        <v>14135</v>
      </c>
      <c r="S1105" t="s">
        <v>6</v>
      </c>
      <c r="T1105" t="s">
        <v>14134</v>
      </c>
      <c r="U1105">
        <v>377</v>
      </c>
      <c r="V1105">
        <v>4</v>
      </c>
    </row>
    <row r="1106" spans="1:22" x14ac:dyDescent="0.35">
      <c r="A1106" t="s">
        <v>6007</v>
      </c>
      <c r="B1106" t="s">
        <v>74</v>
      </c>
      <c r="C1106" t="s">
        <v>82</v>
      </c>
      <c r="D1106" t="b">
        <v>1</v>
      </c>
      <c r="E1106" t="b">
        <v>1</v>
      </c>
      <c r="F1106" t="s">
        <v>128</v>
      </c>
      <c r="G1106" t="b">
        <v>0</v>
      </c>
      <c r="H1106" t="s">
        <v>71</v>
      </c>
      <c r="I1106" t="b">
        <v>0</v>
      </c>
      <c r="J1106" t="s">
        <v>70</v>
      </c>
      <c r="K1106" t="b">
        <v>1</v>
      </c>
      <c r="L1106">
        <v>3</v>
      </c>
      <c r="M1106" t="b">
        <v>0</v>
      </c>
      <c r="N1106" t="b">
        <v>1</v>
      </c>
      <c r="O1106" t="b">
        <v>0</v>
      </c>
      <c r="P1106" t="s">
        <v>88</v>
      </c>
      <c r="Q1106" t="s">
        <v>14133</v>
      </c>
      <c r="R1106" t="s">
        <v>2458</v>
      </c>
      <c r="S1106" t="s">
        <v>6</v>
      </c>
      <c r="T1106" t="s">
        <v>14132</v>
      </c>
      <c r="U1106">
        <v>377</v>
      </c>
      <c r="V1106">
        <v>4</v>
      </c>
    </row>
    <row r="1107" spans="1:22" x14ac:dyDescent="0.35">
      <c r="A1107" t="s">
        <v>8608</v>
      </c>
      <c r="B1107" t="s">
        <v>90</v>
      </c>
      <c r="C1107" t="s">
        <v>82</v>
      </c>
      <c r="D1107" t="b">
        <v>1</v>
      </c>
      <c r="E1107" t="b">
        <v>1</v>
      </c>
      <c r="F1107" t="s">
        <v>474</v>
      </c>
      <c r="G1107" t="b">
        <v>0</v>
      </c>
      <c r="H1107" t="s">
        <v>71</v>
      </c>
      <c r="I1107" t="b">
        <v>1</v>
      </c>
      <c r="J1107" t="s">
        <v>70</v>
      </c>
      <c r="K1107" t="b">
        <v>1</v>
      </c>
      <c r="L1107">
        <v>2</v>
      </c>
      <c r="M1107" t="b">
        <v>0</v>
      </c>
      <c r="N1107" t="b">
        <v>1</v>
      </c>
      <c r="O1107" t="b">
        <v>1</v>
      </c>
      <c r="P1107" t="s">
        <v>88</v>
      </c>
      <c r="Q1107" t="s">
        <v>14131</v>
      </c>
      <c r="R1107" t="s">
        <v>14130</v>
      </c>
      <c r="S1107" t="s">
        <v>85</v>
      </c>
      <c r="T1107" t="s">
        <v>14129</v>
      </c>
      <c r="U1107">
        <v>377</v>
      </c>
      <c r="V1107">
        <v>4</v>
      </c>
    </row>
    <row r="1108" spans="1:22" x14ac:dyDescent="0.35">
      <c r="A1108" t="s">
        <v>14128</v>
      </c>
      <c r="B1108" t="s">
        <v>74</v>
      </c>
      <c r="C1108" t="s">
        <v>491</v>
      </c>
      <c r="D1108" t="b">
        <v>1</v>
      </c>
      <c r="E1108" t="b">
        <v>0</v>
      </c>
      <c r="F1108" t="s">
        <v>72</v>
      </c>
      <c r="G1108" t="b">
        <v>0</v>
      </c>
      <c r="H1108" t="s">
        <v>71</v>
      </c>
      <c r="I1108" t="b">
        <v>0</v>
      </c>
      <c r="J1108" t="s">
        <v>235</v>
      </c>
      <c r="K1108" t="b">
        <v>1</v>
      </c>
      <c r="L1108">
        <v>3</v>
      </c>
      <c r="M1108" t="b">
        <v>1</v>
      </c>
      <c r="N1108" t="b">
        <v>1</v>
      </c>
      <c r="O1108" t="b">
        <v>0</v>
      </c>
      <c r="P1108" t="s">
        <v>69</v>
      </c>
      <c r="Q1108" t="s">
        <v>14127</v>
      </c>
      <c r="R1108" t="s">
        <v>14126</v>
      </c>
      <c r="S1108" t="s">
        <v>85</v>
      </c>
      <c r="T1108" t="s">
        <v>14125</v>
      </c>
      <c r="U1108">
        <v>377</v>
      </c>
      <c r="V1108">
        <v>3.5</v>
      </c>
    </row>
    <row r="1109" spans="1:22" x14ac:dyDescent="0.35">
      <c r="A1109" t="s">
        <v>14124</v>
      </c>
      <c r="B1109" t="s">
        <v>90</v>
      </c>
      <c r="C1109" t="s">
        <v>82</v>
      </c>
      <c r="D1109" t="b">
        <v>1</v>
      </c>
      <c r="E1109" t="b">
        <v>1</v>
      </c>
      <c r="F1109" t="s">
        <v>106</v>
      </c>
      <c r="G1109" t="b">
        <v>1</v>
      </c>
      <c r="H1109" t="s">
        <v>71</v>
      </c>
      <c r="I1109" t="b">
        <v>0</v>
      </c>
      <c r="J1109" t="s">
        <v>70</v>
      </c>
      <c r="K1109" t="b">
        <v>1</v>
      </c>
      <c r="L1109">
        <v>1</v>
      </c>
      <c r="M1109" t="b">
        <v>1</v>
      </c>
      <c r="N1109" t="b">
        <v>1</v>
      </c>
      <c r="O1109" t="b">
        <v>1</v>
      </c>
      <c r="P1109" t="s">
        <v>69</v>
      </c>
      <c r="Q1109" t="s">
        <v>14123</v>
      </c>
      <c r="R1109" t="s">
        <v>389</v>
      </c>
      <c r="S1109" t="s">
        <v>290</v>
      </c>
      <c r="T1109" t="s">
        <v>14122</v>
      </c>
      <c r="U1109">
        <v>377</v>
      </c>
      <c r="V1109">
        <v>4.5</v>
      </c>
    </row>
    <row r="1110" spans="1:22" x14ac:dyDescent="0.35">
      <c r="A1110" t="s">
        <v>14121</v>
      </c>
      <c r="B1110" t="s">
        <v>90</v>
      </c>
      <c r="D1110" t="b">
        <v>1</v>
      </c>
      <c r="F1110" t="s">
        <v>555</v>
      </c>
      <c r="I1110" t="b">
        <v>1</v>
      </c>
      <c r="L1110">
        <v>2</v>
      </c>
      <c r="O1110" t="b">
        <v>1</v>
      </c>
      <c r="P1110" t="s">
        <v>69</v>
      </c>
      <c r="Q1110" t="s">
        <v>14120</v>
      </c>
      <c r="R1110" t="s">
        <v>14119</v>
      </c>
      <c r="S1110" t="s">
        <v>290</v>
      </c>
      <c r="T1110" t="s">
        <v>14118</v>
      </c>
      <c r="U1110">
        <v>377</v>
      </c>
      <c r="V1110">
        <v>4.5</v>
      </c>
    </row>
    <row r="1111" spans="1:22" x14ac:dyDescent="0.35">
      <c r="A1111" t="s">
        <v>14117</v>
      </c>
      <c r="B1111" t="s">
        <v>90</v>
      </c>
      <c r="C1111" t="s">
        <v>123</v>
      </c>
      <c r="D1111" t="b">
        <v>1</v>
      </c>
      <c r="E1111" t="b">
        <v>1</v>
      </c>
      <c r="F1111" t="s">
        <v>106</v>
      </c>
      <c r="G1111" t="b">
        <v>0</v>
      </c>
      <c r="H1111" t="s">
        <v>71</v>
      </c>
      <c r="I1111" t="b">
        <v>0</v>
      </c>
      <c r="J1111" t="s">
        <v>70</v>
      </c>
      <c r="K1111" t="b">
        <v>0</v>
      </c>
      <c r="L1111">
        <v>1</v>
      </c>
      <c r="M1111" t="b">
        <v>0</v>
      </c>
      <c r="N1111" t="b">
        <v>0</v>
      </c>
      <c r="O1111" t="b">
        <v>1</v>
      </c>
      <c r="P1111" t="s">
        <v>88</v>
      </c>
      <c r="Q1111" t="s">
        <v>14116</v>
      </c>
      <c r="R1111" t="s">
        <v>14115</v>
      </c>
      <c r="S1111" t="s">
        <v>120</v>
      </c>
      <c r="T1111" t="s">
        <v>14114</v>
      </c>
      <c r="U1111">
        <v>377</v>
      </c>
      <c r="V1111">
        <v>4</v>
      </c>
    </row>
    <row r="1112" spans="1:22" x14ac:dyDescent="0.35">
      <c r="A1112" t="s">
        <v>14113</v>
      </c>
      <c r="B1112" t="s">
        <v>74</v>
      </c>
      <c r="C1112" t="s">
        <v>82</v>
      </c>
      <c r="D1112" t="b">
        <v>1</v>
      </c>
      <c r="E1112" t="b">
        <v>0</v>
      </c>
      <c r="F1112" t="s">
        <v>72</v>
      </c>
      <c r="G1112" t="b">
        <v>0</v>
      </c>
      <c r="H1112" t="s">
        <v>71</v>
      </c>
      <c r="I1112" t="b">
        <v>1</v>
      </c>
      <c r="J1112" t="s">
        <v>70</v>
      </c>
      <c r="K1112" t="b">
        <v>1</v>
      </c>
      <c r="L1112">
        <v>3</v>
      </c>
      <c r="M1112" t="b">
        <v>1</v>
      </c>
      <c r="N1112" t="b">
        <v>1</v>
      </c>
      <c r="O1112" t="b">
        <v>1</v>
      </c>
      <c r="P1112" t="s">
        <v>69</v>
      </c>
      <c r="Q1112" t="s">
        <v>14112</v>
      </c>
      <c r="R1112" t="s">
        <v>317</v>
      </c>
      <c r="S1112" t="s">
        <v>6</v>
      </c>
      <c r="T1112" t="s">
        <v>14111</v>
      </c>
      <c r="U1112">
        <v>377</v>
      </c>
      <c r="V1112">
        <v>3.5</v>
      </c>
    </row>
    <row r="1113" spans="1:22" x14ac:dyDescent="0.35">
      <c r="A1113" t="s">
        <v>14110</v>
      </c>
      <c r="B1113" t="s">
        <v>90</v>
      </c>
      <c r="C1113" t="s">
        <v>82</v>
      </c>
      <c r="D1113" t="b">
        <v>1</v>
      </c>
      <c r="E1113" t="b">
        <v>1</v>
      </c>
      <c r="F1113" t="s">
        <v>106</v>
      </c>
      <c r="G1113" t="b">
        <v>1</v>
      </c>
      <c r="H1113" t="s">
        <v>71</v>
      </c>
      <c r="I1113" t="b">
        <v>0</v>
      </c>
      <c r="J1113" t="s">
        <v>70</v>
      </c>
      <c r="K1113" t="b">
        <v>1</v>
      </c>
      <c r="L1113">
        <v>2</v>
      </c>
      <c r="M1113" t="b">
        <v>0</v>
      </c>
      <c r="N1113" t="b">
        <v>0</v>
      </c>
      <c r="O1113" t="b">
        <v>1</v>
      </c>
      <c r="P1113" t="s">
        <v>88</v>
      </c>
      <c r="Q1113" t="s">
        <v>14109</v>
      </c>
      <c r="R1113" t="s">
        <v>2009</v>
      </c>
      <c r="S1113" t="s">
        <v>1459</v>
      </c>
      <c r="T1113" t="s">
        <v>14108</v>
      </c>
      <c r="U1113">
        <v>377</v>
      </c>
      <c r="V1113">
        <v>4</v>
      </c>
    </row>
    <row r="1114" spans="1:22" x14ac:dyDescent="0.35">
      <c r="A1114" t="s">
        <v>14107</v>
      </c>
      <c r="B1114" t="s">
        <v>74</v>
      </c>
      <c r="C1114" t="s">
        <v>82</v>
      </c>
      <c r="D1114" t="b">
        <v>1</v>
      </c>
      <c r="E1114" t="b">
        <v>1</v>
      </c>
      <c r="F1114" t="s">
        <v>106</v>
      </c>
      <c r="G1114" t="b">
        <v>1</v>
      </c>
      <c r="H1114" t="s">
        <v>71</v>
      </c>
      <c r="I1114" t="b">
        <v>1</v>
      </c>
      <c r="J1114" t="s">
        <v>70</v>
      </c>
      <c r="K1114" t="b">
        <v>1</v>
      </c>
      <c r="L1114">
        <v>2</v>
      </c>
      <c r="M1114" t="b">
        <v>0</v>
      </c>
      <c r="N1114" t="b">
        <v>1</v>
      </c>
      <c r="O1114" t="b">
        <v>1</v>
      </c>
      <c r="P1114" t="s">
        <v>69</v>
      </c>
      <c r="Q1114" t="s">
        <v>14106</v>
      </c>
      <c r="R1114" t="s">
        <v>14105</v>
      </c>
      <c r="S1114" t="s">
        <v>2179</v>
      </c>
      <c r="T1114" t="s">
        <v>14104</v>
      </c>
      <c r="U1114">
        <v>377</v>
      </c>
      <c r="V1114">
        <v>4</v>
      </c>
    </row>
    <row r="1115" spans="1:22" x14ac:dyDescent="0.35">
      <c r="A1115" t="s">
        <v>14103</v>
      </c>
      <c r="B1115" t="s">
        <v>74</v>
      </c>
      <c r="C1115" t="s">
        <v>73</v>
      </c>
      <c r="D1115" t="b">
        <v>1</v>
      </c>
      <c r="E1115" t="b">
        <v>0</v>
      </c>
      <c r="F1115" t="s">
        <v>72</v>
      </c>
      <c r="G1115" t="b">
        <v>1</v>
      </c>
      <c r="H1115" t="s">
        <v>71</v>
      </c>
      <c r="I1115" t="b">
        <v>0</v>
      </c>
      <c r="J1115" t="s">
        <v>70</v>
      </c>
      <c r="K1115" t="b">
        <v>1</v>
      </c>
      <c r="L1115">
        <v>2</v>
      </c>
      <c r="M1115" t="b">
        <v>1</v>
      </c>
      <c r="N1115" t="b">
        <v>1</v>
      </c>
      <c r="O1115" t="b">
        <v>0</v>
      </c>
      <c r="P1115" t="s">
        <v>88</v>
      </c>
      <c r="Q1115" t="s">
        <v>14102</v>
      </c>
      <c r="R1115" t="s">
        <v>14101</v>
      </c>
      <c r="S1115" t="s">
        <v>166</v>
      </c>
      <c r="T1115" t="s">
        <v>14100</v>
      </c>
      <c r="U1115">
        <v>376</v>
      </c>
      <c r="V1115">
        <v>4</v>
      </c>
    </row>
    <row r="1116" spans="1:22" x14ac:dyDescent="0.35">
      <c r="A1116" t="s">
        <v>2190</v>
      </c>
      <c r="B1116" t="s">
        <v>90</v>
      </c>
      <c r="C1116" t="s">
        <v>82</v>
      </c>
      <c r="D1116" t="b">
        <v>1</v>
      </c>
      <c r="E1116" t="b">
        <v>1</v>
      </c>
      <c r="F1116" t="s">
        <v>771</v>
      </c>
      <c r="G1116" t="b">
        <v>1</v>
      </c>
      <c r="H1116" t="s">
        <v>71</v>
      </c>
      <c r="I1116" t="b">
        <v>1</v>
      </c>
      <c r="J1116" t="s">
        <v>70</v>
      </c>
      <c r="K1116" t="b">
        <v>1</v>
      </c>
      <c r="L1116">
        <v>1</v>
      </c>
      <c r="M1116" t="b">
        <v>0</v>
      </c>
      <c r="N1116" t="b">
        <v>0</v>
      </c>
      <c r="O1116" t="b">
        <v>1</v>
      </c>
      <c r="P1116" t="s">
        <v>69</v>
      </c>
      <c r="Q1116" t="s">
        <v>14099</v>
      </c>
      <c r="R1116" t="s">
        <v>109</v>
      </c>
      <c r="S1116" t="s">
        <v>6</v>
      </c>
      <c r="T1116" t="s">
        <v>7346</v>
      </c>
      <c r="U1116">
        <v>376</v>
      </c>
      <c r="V1116">
        <v>3.5</v>
      </c>
    </row>
    <row r="1117" spans="1:22" x14ac:dyDescent="0.35">
      <c r="A1117" t="s">
        <v>14098</v>
      </c>
      <c r="B1117" t="s">
        <v>90</v>
      </c>
      <c r="C1117" t="s">
        <v>82</v>
      </c>
      <c r="D1117" t="b">
        <v>1</v>
      </c>
      <c r="E1117" t="b">
        <v>1</v>
      </c>
      <c r="F1117" t="s">
        <v>474</v>
      </c>
      <c r="G1117" t="b">
        <v>0</v>
      </c>
      <c r="H1117" t="s">
        <v>71</v>
      </c>
      <c r="I1117" t="b">
        <v>0</v>
      </c>
      <c r="J1117" t="s">
        <v>70</v>
      </c>
      <c r="K1117" t="b">
        <v>1</v>
      </c>
      <c r="L1117">
        <v>2</v>
      </c>
      <c r="M1117" t="b">
        <v>0</v>
      </c>
      <c r="N1117" t="b">
        <v>1</v>
      </c>
      <c r="O1117" t="b">
        <v>1</v>
      </c>
      <c r="P1117" t="s">
        <v>88</v>
      </c>
      <c r="Q1117" t="s">
        <v>14097</v>
      </c>
      <c r="R1117" t="s">
        <v>14096</v>
      </c>
      <c r="S1117" t="s">
        <v>6</v>
      </c>
      <c r="T1117" t="s">
        <v>12073</v>
      </c>
      <c r="U1117">
        <v>376</v>
      </c>
      <c r="V1117">
        <v>3.5</v>
      </c>
    </row>
    <row r="1118" spans="1:22" x14ac:dyDescent="0.35">
      <c r="A1118" t="s">
        <v>14095</v>
      </c>
      <c r="B1118" t="s">
        <v>74</v>
      </c>
      <c r="C1118" t="s">
        <v>82</v>
      </c>
      <c r="D1118" t="b">
        <v>1</v>
      </c>
      <c r="E1118" t="b">
        <v>1</v>
      </c>
      <c r="F1118" t="s">
        <v>766</v>
      </c>
      <c r="G1118" t="b">
        <v>0</v>
      </c>
      <c r="H1118" t="s">
        <v>71</v>
      </c>
      <c r="I1118" t="b">
        <v>0</v>
      </c>
      <c r="J1118" t="s">
        <v>70</v>
      </c>
      <c r="K1118" t="b">
        <v>1</v>
      </c>
      <c r="L1118">
        <v>2</v>
      </c>
      <c r="M1118" t="b">
        <v>0</v>
      </c>
      <c r="N1118" t="b">
        <v>1</v>
      </c>
      <c r="O1118" t="b">
        <v>1</v>
      </c>
      <c r="P1118" t="s">
        <v>69</v>
      </c>
      <c r="Q1118" t="s">
        <v>14094</v>
      </c>
      <c r="R1118" t="s">
        <v>14093</v>
      </c>
      <c r="S1118" t="s">
        <v>6</v>
      </c>
      <c r="T1118" t="s">
        <v>14092</v>
      </c>
      <c r="U1118">
        <v>376</v>
      </c>
      <c r="V1118">
        <v>3</v>
      </c>
    </row>
    <row r="1119" spans="1:22" x14ac:dyDescent="0.35">
      <c r="A1119" t="s">
        <v>14091</v>
      </c>
      <c r="B1119" t="s">
        <v>74</v>
      </c>
      <c r="C1119" t="s">
        <v>82</v>
      </c>
      <c r="D1119" t="b">
        <v>1</v>
      </c>
      <c r="E1119" t="b">
        <v>1</v>
      </c>
      <c r="F1119" t="s">
        <v>474</v>
      </c>
      <c r="G1119" t="b">
        <v>0</v>
      </c>
      <c r="H1119" t="s">
        <v>71</v>
      </c>
      <c r="I1119" t="b">
        <v>1</v>
      </c>
      <c r="J1119" t="s">
        <v>70</v>
      </c>
      <c r="K1119" t="b">
        <v>1</v>
      </c>
      <c r="L1119">
        <v>2</v>
      </c>
      <c r="M1119" t="b">
        <v>1</v>
      </c>
      <c r="N1119" t="b">
        <v>1</v>
      </c>
      <c r="O1119" t="b">
        <v>1</v>
      </c>
      <c r="P1119" t="s">
        <v>69</v>
      </c>
      <c r="Q1119" t="s">
        <v>14090</v>
      </c>
      <c r="R1119" t="s">
        <v>14089</v>
      </c>
      <c r="S1119" t="s">
        <v>85</v>
      </c>
      <c r="T1119" t="s">
        <v>14088</v>
      </c>
      <c r="U1119">
        <v>376</v>
      </c>
      <c r="V1119">
        <v>4</v>
      </c>
    </row>
    <row r="1120" spans="1:22" x14ac:dyDescent="0.35">
      <c r="A1120" t="s">
        <v>14087</v>
      </c>
      <c r="B1120" t="s">
        <v>111</v>
      </c>
      <c r="C1120" t="s">
        <v>82</v>
      </c>
      <c r="D1120" t="b">
        <v>1</v>
      </c>
      <c r="E1120" t="b">
        <v>1</v>
      </c>
      <c r="F1120" t="s">
        <v>89</v>
      </c>
      <c r="G1120" t="b">
        <v>1</v>
      </c>
      <c r="H1120" t="s">
        <v>71</v>
      </c>
      <c r="I1120" t="b">
        <v>1</v>
      </c>
      <c r="J1120" t="s">
        <v>70</v>
      </c>
      <c r="K1120" t="b">
        <v>1</v>
      </c>
      <c r="L1120">
        <v>1</v>
      </c>
      <c r="M1120" t="b">
        <v>0</v>
      </c>
      <c r="N1120" t="b">
        <v>0</v>
      </c>
      <c r="O1120" t="b">
        <v>1</v>
      </c>
      <c r="P1120" t="s">
        <v>69</v>
      </c>
      <c r="Q1120" t="s">
        <v>14086</v>
      </c>
      <c r="R1120" t="s">
        <v>14085</v>
      </c>
      <c r="S1120" t="s">
        <v>290</v>
      </c>
      <c r="T1120" t="s">
        <v>14084</v>
      </c>
      <c r="U1120">
        <v>375</v>
      </c>
      <c r="V1120">
        <v>3.5</v>
      </c>
    </row>
    <row r="1121" spans="1:22" x14ac:dyDescent="0.35">
      <c r="A1121" t="s">
        <v>14083</v>
      </c>
      <c r="B1121" t="s">
        <v>74</v>
      </c>
      <c r="C1121" t="s">
        <v>82</v>
      </c>
      <c r="D1121" t="b">
        <v>1</v>
      </c>
      <c r="E1121" t="b">
        <v>1</v>
      </c>
      <c r="F1121" t="s">
        <v>106</v>
      </c>
      <c r="G1121" t="b">
        <v>1</v>
      </c>
      <c r="H1121" t="s">
        <v>71</v>
      </c>
      <c r="I1121" t="b">
        <v>1</v>
      </c>
      <c r="J1121" t="s">
        <v>70</v>
      </c>
      <c r="K1121" t="b">
        <v>1</v>
      </c>
      <c r="L1121">
        <v>2</v>
      </c>
      <c r="M1121" t="b">
        <v>0</v>
      </c>
      <c r="N1121" t="b">
        <v>1</v>
      </c>
      <c r="O1121" t="b">
        <v>1</v>
      </c>
      <c r="P1121" t="s">
        <v>88</v>
      </c>
      <c r="Q1121" t="s">
        <v>14082</v>
      </c>
      <c r="R1121" t="s">
        <v>954</v>
      </c>
      <c r="S1121" t="s">
        <v>93</v>
      </c>
      <c r="T1121" t="s">
        <v>4918</v>
      </c>
      <c r="U1121">
        <v>375</v>
      </c>
      <c r="V1121">
        <v>4</v>
      </c>
    </row>
    <row r="1122" spans="1:22" x14ac:dyDescent="0.35">
      <c r="A1122" t="s">
        <v>14081</v>
      </c>
      <c r="B1122" t="s">
        <v>111</v>
      </c>
      <c r="C1122" t="s">
        <v>82</v>
      </c>
      <c r="D1122" t="b">
        <v>1</v>
      </c>
      <c r="E1122" t="b">
        <v>1</v>
      </c>
      <c r="F1122" t="s">
        <v>106</v>
      </c>
      <c r="G1122" t="b">
        <v>0</v>
      </c>
      <c r="H1122" t="s">
        <v>71</v>
      </c>
      <c r="I1122" t="b">
        <v>1</v>
      </c>
      <c r="J1122" t="s">
        <v>70</v>
      </c>
      <c r="K1122" t="b">
        <v>1</v>
      </c>
      <c r="L1122">
        <v>1</v>
      </c>
      <c r="M1122" t="b">
        <v>0</v>
      </c>
      <c r="N1122" t="b">
        <v>0</v>
      </c>
      <c r="O1122" t="b">
        <v>1</v>
      </c>
      <c r="P1122" t="s">
        <v>88</v>
      </c>
      <c r="Q1122" t="s">
        <v>14080</v>
      </c>
      <c r="R1122" t="s">
        <v>98</v>
      </c>
      <c r="S1122" t="s">
        <v>6</v>
      </c>
      <c r="T1122" t="s">
        <v>13733</v>
      </c>
      <c r="U1122">
        <v>375</v>
      </c>
      <c r="V1122">
        <v>4</v>
      </c>
    </row>
    <row r="1123" spans="1:22" x14ac:dyDescent="0.35">
      <c r="A1123" t="s">
        <v>14079</v>
      </c>
      <c r="B1123" t="s">
        <v>74</v>
      </c>
      <c r="C1123" t="s">
        <v>82</v>
      </c>
      <c r="D1123" t="b">
        <v>1</v>
      </c>
      <c r="E1123" t="b">
        <v>0</v>
      </c>
      <c r="F1123" t="s">
        <v>314</v>
      </c>
      <c r="G1123" t="b">
        <v>1</v>
      </c>
      <c r="H1123" t="s">
        <v>71</v>
      </c>
      <c r="I1123" t="b">
        <v>1</v>
      </c>
      <c r="J1123" t="s">
        <v>70</v>
      </c>
      <c r="K1123" t="b">
        <v>1</v>
      </c>
      <c r="L1123">
        <v>2</v>
      </c>
      <c r="M1123" t="b">
        <v>1</v>
      </c>
      <c r="N1123" t="b">
        <v>1</v>
      </c>
      <c r="O1123" t="b">
        <v>1</v>
      </c>
      <c r="P1123" t="s">
        <v>88</v>
      </c>
      <c r="Q1123" t="s">
        <v>14078</v>
      </c>
      <c r="R1123" t="s">
        <v>14077</v>
      </c>
      <c r="S1123" t="s">
        <v>85</v>
      </c>
      <c r="T1123" t="s">
        <v>14076</v>
      </c>
      <c r="U1123">
        <v>375</v>
      </c>
      <c r="V1123">
        <v>3.5</v>
      </c>
    </row>
    <row r="1124" spans="1:22" x14ac:dyDescent="0.35">
      <c r="A1124" t="s">
        <v>7514</v>
      </c>
      <c r="B1124" t="s">
        <v>74</v>
      </c>
      <c r="C1124" t="s">
        <v>82</v>
      </c>
      <c r="D1124" t="b">
        <v>1</v>
      </c>
      <c r="E1124" t="b">
        <v>0</v>
      </c>
      <c r="F1124" t="s">
        <v>72</v>
      </c>
      <c r="G1124" t="b">
        <v>0</v>
      </c>
      <c r="H1124" t="s">
        <v>71</v>
      </c>
      <c r="I1124" t="b">
        <v>0</v>
      </c>
      <c r="J1124" t="s">
        <v>70</v>
      </c>
      <c r="K1124" t="b">
        <v>1</v>
      </c>
      <c r="L1124">
        <v>2</v>
      </c>
      <c r="M1124" t="b">
        <v>0</v>
      </c>
      <c r="N1124" t="b">
        <v>1</v>
      </c>
      <c r="O1124" t="b">
        <v>1</v>
      </c>
      <c r="P1124" t="s">
        <v>88</v>
      </c>
      <c r="Q1124" t="s">
        <v>14075</v>
      </c>
      <c r="R1124" t="s">
        <v>1389</v>
      </c>
      <c r="S1124" t="s">
        <v>6</v>
      </c>
      <c r="T1124" t="s">
        <v>14074</v>
      </c>
      <c r="U1124">
        <v>375</v>
      </c>
      <c r="V1124">
        <v>3.5</v>
      </c>
    </row>
    <row r="1125" spans="1:22" x14ac:dyDescent="0.35">
      <c r="A1125" t="s">
        <v>14073</v>
      </c>
      <c r="B1125" t="s">
        <v>74</v>
      </c>
      <c r="C1125" t="s">
        <v>82</v>
      </c>
      <c r="D1125" t="b">
        <v>1</v>
      </c>
      <c r="E1125" t="b">
        <v>1</v>
      </c>
      <c r="F1125" t="s">
        <v>106</v>
      </c>
      <c r="G1125" t="b">
        <v>1</v>
      </c>
      <c r="H1125" t="s">
        <v>71</v>
      </c>
      <c r="I1125" t="b">
        <v>1</v>
      </c>
      <c r="J1125" t="s">
        <v>70</v>
      </c>
      <c r="K1125" t="b">
        <v>1</v>
      </c>
      <c r="L1125">
        <v>2</v>
      </c>
      <c r="M1125" t="b">
        <v>1</v>
      </c>
      <c r="N1125" t="b">
        <v>1</v>
      </c>
      <c r="O1125" t="b">
        <v>1</v>
      </c>
      <c r="P1125" t="s">
        <v>88</v>
      </c>
      <c r="Q1125" t="s">
        <v>14072</v>
      </c>
      <c r="R1125" t="s">
        <v>14071</v>
      </c>
      <c r="S1125" t="s">
        <v>401</v>
      </c>
      <c r="T1125" t="s">
        <v>14070</v>
      </c>
      <c r="U1125">
        <v>375</v>
      </c>
      <c r="V1125">
        <v>4</v>
      </c>
    </row>
    <row r="1126" spans="1:22" x14ac:dyDescent="0.35">
      <c r="A1126" t="s">
        <v>14069</v>
      </c>
      <c r="B1126" t="s">
        <v>74</v>
      </c>
      <c r="C1126" t="s">
        <v>82</v>
      </c>
      <c r="D1126" t="b">
        <v>1</v>
      </c>
      <c r="E1126" t="b">
        <v>1</v>
      </c>
      <c r="F1126" t="s">
        <v>106</v>
      </c>
      <c r="G1126" t="b">
        <v>1</v>
      </c>
      <c r="H1126" t="s">
        <v>71</v>
      </c>
      <c r="I1126" t="b">
        <v>0</v>
      </c>
      <c r="J1126" t="s">
        <v>70</v>
      </c>
      <c r="K1126" t="b">
        <v>1</v>
      </c>
      <c r="L1126">
        <v>2</v>
      </c>
      <c r="M1126" t="b">
        <v>1</v>
      </c>
      <c r="N1126" t="b">
        <v>1</v>
      </c>
      <c r="O1126" t="b">
        <v>1</v>
      </c>
      <c r="P1126" t="s">
        <v>88</v>
      </c>
      <c r="Q1126" t="s">
        <v>14068</v>
      </c>
      <c r="R1126" t="s">
        <v>14067</v>
      </c>
      <c r="S1126" t="s">
        <v>85</v>
      </c>
      <c r="T1126" t="s">
        <v>4664</v>
      </c>
      <c r="U1126">
        <v>375</v>
      </c>
      <c r="V1126">
        <v>4</v>
      </c>
    </row>
    <row r="1127" spans="1:22" x14ac:dyDescent="0.35">
      <c r="A1127" t="s">
        <v>14066</v>
      </c>
      <c r="B1127" t="s">
        <v>90</v>
      </c>
      <c r="C1127" t="s">
        <v>82</v>
      </c>
      <c r="D1127" t="b">
        <v>1</v>
      </c>
      <c r="E1127" t="b">
        <v>1</v>
      </c>
      <c r="F1127" t="s">
        <v>106</v>
      </c>
      <c r="G1127" t="b">
        <v>0</v>
      </c>
      <c r="H1127" t="s">
        <v>71</v>
      </c>
      <c r="I1127" t="b">
        <v>1</v>
      </c>
      <c r="J1127" t="s">
        <v>70</v>
      </c>
      <c r="K1127" t="b">
        <v>1</v>
      </c>
      <c r="L1127">
        <v>1</v>
      </c>
      <c r="M1127" t="b">
        <v>1</v>
      </c>
      <c r="N1127" t="b">
        <v>1</v>
      </c>
      <c r="O1127" t="b">
        <v>1</v>
      </c>
      <c r="P1127" t="s">
        <v>88</v>
      </c>
      <c r="Q1127" t="s">
        <v>14065</v>
      </c>
      <c r="R1127" t="s">
        <v>9431</v>
      </c>
      <c r="S1127" t="s">
        <v>189</v>
      </c>
      <c r="T1127" t="s">
        <v>14064</v>
      </c>
      <c r="U1127">
        <v>375</v>
      </c>
      <c r="V1127">
        <v>4.5</v>
      </c>
    </row>
    <row r="1128" spans="1:22" x14ac:dyDescent="0.35">
      <c r="A1128" t="s">
        <v>14063</v>
      </c>
      <c r="B1128" t="s">
        <v>74</v>
      </c>
      <c r="C1128" t="s">
        <v>82</v>
      </c>
      <c r="D1128" t="b">
        <v>1</v>
      </c>
      <c r="E1128" t="b">
        <v>1</v>
      </c>
      <c r="F1128" t="s">
        <v>117</v>
      </c>
      <c r="G1128" t="b">
        <v>1</v>
      </c>
      <c r="H1128" t="s">
        <v>71</v>
      </c>
      <c r="I1128" t="b">
        <v>1</v>
      </c>
      <c r="J1128" t="s">
        <v>70</v>
      </c>
      <c r="K1128" t="b">
        <v>1</v>
      </c>
      <c r="L1128">
        <v>2</v>
      </c>
      <c r="M1128" t="b">
        <v>0</v>
      </c>
      <c r="N1128" t="b">
        <v>1</v>
      </c>
      <c r="O1128" t="b">
        <v>1</v>
      </c>
      <c r="P1128" t="s">
        <v>69</v>
      </c>
      <c r="Q1128" t="s">
        <v>14062</v>
      </c>
      <c r="R1128" t="s">
        <v>14061</v>
      </c>
      <c r="S1128" t="s">
        <v>93</v>
      </c>
      <c r="T1128" t="s">
        <v>14060</v>
      </c>
      <c r="U1128">
        <v>375</v>
      </c>
      <c r="V1128">
        <v>4</v>
      </c>
    </row>
    <row r="1129" spans="1:22" x14ac:dyDescent="0.35">
      <c r="A1129" t="s">
        <v>14059</v>
      </c>
      <c r="B1129" t="s">
        <v>74</v>
      </c>
      <c r="C1129" t="s">
        <v>82</v>
      </c>
      <c r="D1129" t="b">
        <v>1</v>
      </c>
      <c r="E1129" t="b">
        <v>1</v>
      </c>
      <c r="F1129" t="s">
        <v>106</v>
      </c>
      <c r="G1129" t="b">
        <v>1</v>
      </c>
      <c r="H1129" t="s">
        <v>71</v>
      </c>
      <c r="I1129" t="b">
        <v>1</v>
      </c>
      <c r="J1129" t="s">
        <v>70</v>
      </c>
      <c r="K1129" t="b">
        <v>1</v>
      </c>
      <c r="L1129">
        <v>2</v>
      </c>
      <c r="M1129" t="b">
        <v>1</v>
      </c>
      <c r="N1129" t="b">
        <v>1</v>
      </c>
      <c r="O1129" t="b">
        <v>1</v>
      </c>
      <c r="P1129" t="s">
        <v>69</v>
      </c>
      <c r="Q1129" t="s">
        <v>14058</v>
      </c>
      <c r="R1129" t="s">
        <v>14057</v>
      </c>
      <c r="S1129" t="s">
        <v>161</v>
      </c>
      <c r="T1129" t="s">
        <v>14056</v>
      </c>
      <c r="U1129">
        <v>375</v>
      </c>
      <c r="V1129">
        <v>4</v>
      </c>
    </row>
    <row r="1130" spans="1:22" x14ac:dyDescent="0.35">
      <c r="A1130" t="s">
        <v>14055</v>
      </c>
      <c r="B1130" t="s">
        <v>111</v>
      </c>
      <c r="C1130" t="s">
        <v>82</v>
      </c>
      <c r="D1130" t="b">
        <v>1</v>
      </c>
      <c r="E1130" t="b">
        <v>1</v>
      </c>
      <c r="F1130" t="s">
        <v>106</v>
      </c>
      <c r="G1130" t="b">
        <v>1</v>
      </c>
      <c r="H1130" t="s">
        <v>71</v>
      </c>
      <c r="I1130" t="b">
        <v>0</v>
      </c>
      <c r="J1130" t="s">
        <v>70</v>
      </c>
      <c r="K1130" t="b">
        <v>1</v>
      </c>
      <c r="L1130">
        <v>2</v>
      </c>
      <c r="M1130" t="b">
        <v>1</v>
      </c>
      <c r="N1130" t="b">
        <v>1</v>
      </c>
      <c r="O1130" t="b">
        <v>1</v>
      </c>
      <c r="P1130" t="s">
        <v>88</v>
      </c>
      <c r="Q1130" t="s">
        <v>14054</v>
      </c>
      <c r="R1130" t="s">
        <v>593</v>
      </c>
      <c r="S1130" t="s">
        <v>6</v>
      </c>
      <c r="T1130" t="s">
        <v>14053</v>
      </c>
      <c r="U1130">
        <v>375</v>
      </c>
      <c r="V1130">
        <v>4</v>
      </c>
    </row>
    <row r="1131" spans="1:22" x14ac:dyDescent="0.35">
      <c r="A1131" t="s">
        <v>14052</v>
      </c>
      <c r="B1131" t="s">
        <v>74</v>
      </c>
      <c r="C1131" t="s">
        <v>82</v>
      </c>
      <c r="D1131" t="b">
        <v>1</v>
      </c>
      <c r="E1131" t="b">
        <v>1</v>
      </c>
      <c r="F1131" t="s">
        <v>72</v>
      </c>
      <c r="G1131" t="b">
        <v>1</v>
      </c>
      <c r="H1131" t="s">
        <v>71</v>
      </c>
      <c r="I1131" t="b">
        <v>1</v>
      </c>
      <c r="J1131" t="s">
        <v>70</v>
      </c>
      <c r="K1131" t="b">
        <v>1</v>
      </c>
      <c r="L1131">
        <v>2</v>
      </c>
      <c r="M1131" t="b">
        <v>1</v>
      </c>
      <c r="N1131" t="b">
        <v>1</v>
      </c>
      <c r="O1131" t="b">
        <v>1</v>
      </c>
      <c r="P1131" t="s">
        <v>88</v>
      </c>
      <c r="Q1131" t="s">
        <v>14051</v>
      </c>
      <c r="R1131" t="s">
        <v>14050</v>
      </c>
      <c r="S1131" t="s">
        <v>6</v>
      </c>
      <c r="T1131" t="s">
        <v>14049</v>
      </c>
      <c r="U1131">
        <v>375</v>
      </c>
      <c r="V1131">
        <v>2.5</v>
      </c>
    </row>
    <row r="1132" spans="1:22" x14ac:dyDescent="0.35">
      <c r="A1132" t="s">
        <v>14048</v>
      </c>
      <c r="B1132" t="s">
        <v>111</v>
      </c>
      <c r="C1132" t="s">
        <v>82</v>
      </c>
      <c r="D1132" t="b">
        <v>1</v>
      </c>
      <c r="E1132" t="b">
        <v>1</v>
      </c>
      <c r="F1132" t="s">
        <v>106</v>
      </c>
      <c r="G1132" t="b">
        <v>1</v>
      </c>
      <c r="H1132" t="s">
        <v>71</v>
      </c>
      <c r="I1132" t="b">
        <v>0</v>
      </c>
      <c r="J1132" t="s">
        <v>70</v>
      </c>
      <c r="K1132" t="b">
        <v>1</v>
      </c>
      <c r="L1132">
        <v>2</v>
      </c>
      <c r="M1132" t="b">
        <v>1</v>
      </c>
      <c r="N1132" t="b">
        <v>1</v>
      </c>
      <c r="O1132" t="b">
        <v>1</v>
      </c>
      <c r="P1132" t="s">
        <v>88</v>
      </c>
      <c r="Q1132" t="s">
        <v>14047</v>
      </c>
      <c r="R1132" t="s">
        <v>613</v>
      </c>
      <c r="S1132" t="s">
        <v>6</v>
      </c>
      <c r="T1132" t="s">
        <v>7589</v>
      </c>
      <c r="U1132">
        <v>375</v>
      </c>
      <c r="V1132">
        <v>3.5</v>
      </c>
    </row>
    <row r="1133" spans="1:22" x14ac:dyDescent="0.35">
      <c r="A1133" t="s">
        <v>14046</v>
      </c>
      <c r="B1133" t="s">
        <v>74</v>
      </c>
      <c r="C1133" t="s">
        <v>82</v>
      </c>
      <c r="D1133" t="b">
        <v>1</v>
      </c>
      <c r="E1133" t="b">
        <v>1</v>
      </c>
      <c r="F1133" t="s">
        <v>106</v>
      </c>
      <c r="G1133" t="b">
        <v>1</v>
      </c>
      <c r="H1133" t="s">
        <v>71</v>
      </c>
      <c r="I1133" t="b">
        <v>1</v>
      </c>
      <c r="J1133" t="s">
        <v>70</v>
      </c>
      <c r="K1133" t="b">
        <v>1</v>
      </c>
      <c r="L1133">
        <v>2</v>
      </c>
      <c r="M1133" t="b">
        <v>1</v>
      </c>
      <c r="N1133" t="b">
        <v>1</v>
      </c>
      <c r="O1133" t="b">
        <v>1</v>
      </c>
      <c r="P1133" t="s">
        <v>88</v>
      </c>
      <c r="Q1133" t="s">
        <v>14045</v>
      </c>
      <c r="R1133" t="s">
        <v>548</v>
      </c>
      <c r="S1133" t="s">
        <v>229</v>
      </c>
      <c r="T1133" t="s">
        <v>4388</v>
      </c>
      <c r="U1133">
        <v>374</v>
      </c>
      <c r="V1133">
        <v>4</v>
      </c>
    </row>
    <row r="1134" spans="1:22" x14ac:dyDescent="0.35">
      <c r="A1134" t="s">
        <v>14044</v>
      </c>
      <c r="B1134" t="s">
        <v>74</v>
      </c>
      <c r="C1134" t="s">
        <v>440</v>
      </c>
      <c r="D1134" t="b">
        <v>1</v>
      </c>
      <c r="E1134" t="b">
        <v>0</v>
      </c>
      <c r="F1134" t="s">
        <v>72</v>
      </c>
      <c r="G1134" t="b">
        <v>1</v>
      </c>
      <c r="H1134" t="s">
        <v>71</v>
      </c>
      <c r="I1134" t="b">
        <v>1</v>
      </c>
      <c r="J1134" t="s">
        <v>70</v>
      </c>
      <c r="K1134" t="b">
        <v>1</v>
      </c>
      <c r="L1134">
        <v>3</v>
      </c>
      <c r="M1134" t="b">
        <v>1</v>
      </c>
      <c r="N1134" t="b">
        <v>1</v>
      </c>
      <c r="O1134" t="b">
        <v>1</v>
      </c>
      <c r="P1134" t="s">
        <v>88</v>
      </c>
      <c r="Q1134" t="s">
        <v>14043</v>
      </c>
      <c r="R1134" t="s">
        <v>1650</v>
      </c>
      <c r="S1134" t="s">
        <v>85</v>
      </c>
      <c r="T1134" t="s">
        <v>14042</v>
      </c>
      <c r="U1134">
        <v>374</v>
      </c>
      <c r="V1134">
        <v>4</v>
      </c>
    </row>
    <row r="1135" spans="1:22" x14ac:dyDescent="0.35">
      <c r="A1135" t="s">
        <v>14041</v>
      </c>
      <c r="B1135" t="s">
        <v>74</v>
      </c>
      <c r="C1135" t="s">
        <v>82</v>
      </c>
      <c r="D1135" t="b">
        <v>1</v>
      </c>
      <c r="E1135" t="b">
        <v>1</v>
      </c>
      <c r="F1135" t="s">
        <v>106</v>
      </c>
      <c r="G1135" t="b">
        <v>1</v>
      </c>
      <c r="H1135" t="s">
        <v>71</v>
      </c>
      <c r="I1135" t="b">
        <v>0</v>
      </c>
      <c r="J1135" t="s">
        <v>70</v>
      </c>
      <c r="K1135" t="b">
        <v>1</v>
      </c>
      <c r="L1135">
        <v>2</v>
      </c>
      <c r="M1135" t="b">
        <v>1</v>
      </c>
      <c r="N1135" t="b">
        <v>1</v>
      </c>
      <c r="O1135" t="b">
        <v>1</v>
      </c>
      <c r="P1135" t="s">
        <v>88</v>
      </c>
      <c r="Q1135" t="s">
        <v>14040</v>
      </c>
      <c r="R1135" t="s">
        <v>14039</v>
      </c>
      <c r="S1135" t="s">
        <v>141</v>
      </c>
      <c r="T1135" t="s">
        <v>14038</v>
      </c>
      <c r="U1135">
        <v>374</v>
      </c>
      <c r="V1135">
        <v>3.5</v>
      </c>
    </row>
    <row r="1136" spans="1:22" x14ac:dyDescent="0.35">
      <c r="A1136" t="s">
        <v>14037</v>
      </c>
      <c r="B1136" t="s">
        <v>74</v>
      </c>
      <c r="C1136" t="s">
        <v>212</v>
      </c>
      <c r="D1136" t="b">
        <v>1</v>
      </c>
      <c r="E1136" t="b">
        <v>0</v>
      </c>
      <c r="F1136" t="s">
        <v>81</v>
      </c>
      <c r="G1136" t="b">
        <v>1</v>
      </c>
      <c r="H1136" t="s">
        <v>80</v>
      </c>
      <c r="I1136" t="b">
        <v>0</v>
      </c>
      <c r="J1136" t="s">
        <v>70</v>
      </c>
      <c r="K1136" t="b">
        <v>1</v>
      </c>
      <c r="L1136">
        <v>2</v>
      </c>
      <c r="M1136" t="b">
        <v>1</v>
      </c>
      <c r="N1136" t="b">
        <v>1</v>
      </c>
      <c r="O1136" t="b">
        <v>1</v>
      </c>
      <c r="P1136" t="s">
        <v>69</v>
      </c>
      <c r="Q1136" t="s">
        <v>14036</v>
      </c>
      <c r="R1136" t="s">
        <v>14035</v>
      </c>
      <c r="S1136" t="s">
        <v>120</v>
      </c>
      <c r="T1136" t="s">
        <v>14034</v>
      </c>
      <c r="U1136">
        <v>374</v>
      </c>
      <c r="V1136">
        <v>4</v>
      </c>
    </row>
    <row r="1137" spans="1:22" x14ac:dyDescent="0.35">
      <c r="A1137" t="s">
        <v>14033</v>
      </c>
      <c r="B1137" t="s">
        <v>74</v>
      </c>
      <c r="C1137" t="s">
        <v>82</v>
      </c>
      <c r="D1137" t="b">
        <v>1</v>
      </c>
      <c r="E1137" t="b">
        <v>1</v>
      </c>
      <c r="F1137" t="s">
        <v>106</v>
      </c>
      <c r="G1137" t="b">
        <v>1</v>
      </c>
      <c r="H1137" t="s">
        <v>71</v>
      </c>
      <c r="I1137" t="b">
        <v>1</v>
      </c>
      <c r="J1137" t="s">
        <v>70</v>
      </c>
      <c r="K1137" t="b">
        <v>1</v>
      </c>
      <c r="L1137">
        <v>2</v>
      </c>
      <c r="M1137" t="b">
        <v>1</v>
      </c>
      <c r="N1137" t="b">
        <v>1</v>
      </c>
      <c r="O1137" t="b">
        <v>1</v>
      </c>
      <c r="P1137" t="s">
        <v>69</v>
      </c>
      <c r="Q1137" t="s">
        <v>14032</v>
      </c>
      <c r="R1137" t="s">
        <v>14031</v>
      </c>
      <c r="S1137" t="s">
        <v>6</v>
      </c>
      <c r="T1137" t="s">
        <v>14030</v>
      </c>
      <c r="U1137">
        <v>374</v>
      </c>
      <c r="V1137">
        <v>4</v>
      </c>
    </row>
    <row r="1138" spans="1:22" x14ac:dyDescent="0.35">
      <c r="A1138" t="s">
        <v>14029</v>
      </c>
      <c r="B1138" t="s">
        <v>74</v>
      </c>
      <c r="C1138" t="s">
        <v>82</v>
      </c>
      <c r="D1138" t="b">
        <v>1</v>
      </c>
      <c r="E1138" t="b">
        <v>1</v>
      </c>
      <c r="F1138" t="s">
        <v>106</v>
      </c>
      <c r="G1138" t="b">
        <v>1</v>
      </c>
      <c r="H1138" t="s">
        <v>71</v>
      </c>
      <c r="I1138" t="b">
        <v>1</v>
      </c>
      <c r="J1138" t="s">
        <v>70</v>
      </c>
      <c r="K1138" t="b">
        <v>1</v>
      </c>
      <c r="L1138">
        <v>2</v>
      </c>
      <c r="M1138" t="b">
        <v>0</v>
      </c>
      <c r="N1138" t="b">
        <v>1</v>
      </c>
      <c r="O1138" t="b">
        <v>1</v>
      </c>
      <c r="P1138" t="s">
        <v>88</v>
      </c>
      <c r="Q1138" t="s">
        <v>14028</v>
      </c>
      <c r="R1138" t="s">
        <v>14027</v>
      </c>
      <c r="S1138" t="s">
        <v>85</v>
      </c>
      <c r="T1138" t="s">
        <v>14026</v>
      </c>
      <c r="U1138">
        <v>374</v>
      </c>
      <c r="V1138">
        <v>4.5</v>
      </c>
    </row>
    <row r="1139" spans="1:22" x14ac:dyDescent="0.35">
      <c r="A1139" t="s">
        <v>14025</v>
      </c>
      <c r="B1139" t="s">
        <v>74</v>
      </c>
      <c r="C1139" t="s">
        <v>123</v>
      </c>
      <c r="D1139" t="b">
        <v>1</v>
      </c>
      <c r="E1139" t="b">
        <v>1</v>
      </c>
      <c r="F1139" t="s">
        <v>771</v>
      </c>
      <c r="G1139" t="b">
        <v>1</v>
      </c>
      <c r="H1139" t="s">
        <v>80</v>
      </c>
      <c r="I1139" t="b">
        <v>0</v>
      </c>
      <c r="J1139" t="s">
        <v>70</v>
      </c>
      <c r="K1139" t="b">
        <v>1</v>
      </c>
      <c r="L1139">
        <v>2</v>
      </c>
      <c r="M1139" t="b">
        <v>1</v>
      </c>
      <c r="N1139" t="b">
        <v>1</v>
      </c>
      <c r="O1139" t="b">
        <v>1</v>
      </c>
      <c r="P1139" t="s">
        <v>69</v>
      </c>
      <c r="Q1139" t="s">
        <v>14024</v>
      </c>
      <c r="R1139" t="s">
        <v>14023</v>
      </c>
      <c r="S1139" t="s">
        <v>120</v>
      </c>
      <c r="T1139" t="s">
        <v>14022</v>
      </c>
      <c r="U1139">
        <v>374</v>
      </c>
      <c r="V1139">
        <v>3.5</v>
      </c>
    </row>
    <row r="1140" spans="1:22" x14ac:dyDescent="0.35">
      <c r="A1140" t="s">
        <v>14021</v>
      </c>
      <c r="B1140" t="s">
        <v>111</v>
      </c>
      <c r="C1140" t="s">
        <v>297</v>
      </c>
      <c r="D1140" t="b">
        <v>1</v>
      </c>
      <c r="E1140" t="b">
        <v>1</v>
      </c>
      <c r="F1140" t="s">
        <v>72</v>
      </c>
      <c r="G1140" t="b">
        <v>1</v>
      </c>
      <c r="H1140" t="s">
        <v>71</v>
      </c>
      <c r="I1140" t="b">
        <v>1</v>
      </c>
      <c r="J1140" t="s">
        <v>70</v>
      </c>
      <c r="K1140" t="b">
        <v>1</v>
      </c>
      <c r="L1140">
        <v>2</v>
      </c>
      <c r="M1140" t="b">
        <v>1</v>
      </c>
      <c r="N1140" t="b">
        <v>1</v>
      </c>
      <c r="O1140" t="b">
        <v>1</v>
      </c>
      <c r="P1140" t="s">
        <v>69</v>
      </c>
      <c r="Q1140" t="s">
        <v>14020</v>
      </c>
      <c r="R1140" t="s">
        <v>628</v>
      </c>
      <c r="S1140" t="s">
        <v>6</v>
      </c>
      <c r="T1140" t="s">
        <v>14019</v>
      </c>
      <c r="U1140">
        <v>374</v>
      </c>
      <c r="V1140">
        <v>4</v>
      </c>
    </row>
    <row r="1141" spans="1:22" x14ac:dyDescent="0.35">
      <c r="A1141" t="s">
        <v>14018</v>
      </c>
      <c r="B1141" t="s">
        <v>74</v>
      </c>
      <c r="C1141" t="s">
        <v>297</v>
      </c>
      <c r="D1141" t="b">
        <v>1</v>
      </c>
      <c r="E1141" t="b">
        <v>0</v>
      </c>
      <c r="F1141" t="s">
        <v>72</v>
      </c>
      <c r="G1141" t="b">
        <v>1</v>
      </c>
      <c r="H1141" t="s">
        <v>71</v>
      </c>
      <c r="I1141" t="b">
        <v>1</v>
      </c>
      <c r="J1141" t="s">
        <v>70</v>
      </c>
      <c r="K1141" t="b">
        <v>1</v>
      </c>
      <c r="L1141">
        <v>2</v>
      </c>
      <c r="M1141" t="b">
        <v>1</v>
      </c>
      <c r="N1141" t="b">
        <v>1</v>
      </c>
      <c r="O1141" t="b">
        <v>1</v>
      </c>
      <c r="P1141" t="s">
        <v>88</v>
      </c>
      <c r="Q1141" t="s">
        <v>14017</v>
      </c>
      <c r="R1141" t="s">
        <v>14016</v>
      </c>
      <c r="S1141" t="s">
        <v>6</v>
      </c>
      <c r="T1141" t="s">
        <v>14015</v>
      </c>
      <c r="U1141">
        <v>373</v>
      </c>
      <c r="V1141">
        <v>4</v>
      </c>
    </row>
    <row r="1142" spans="1:22" x14ac:dyDescent="0.35">
      <c r="A1142" t="s">
        <v>14014</v>
      </c>
      <c r="B1142" t="s">
        <v>111</v>
      </c>
      <c r="C1142" t="s">
        <v>82</v>
      </c>
      <c r="D1142" t="b">
        <v>1</v>
      </c>
      <c r="E1142" t="b">
        <v>1</v>
      </c>
      <c r="F1142" t="s">
        <v>771</v>
      </c>
      <c r="G1142" t="b">
        <v>1</v>
      </c>
      <c r="H1142" t="s">
        <v>71</v>
      </c>
      <c r="I1142" t="b">
        <v>1</v>
      </c>
      <c r="J1142" t="s">
        <v>70</v>
      </c>
      <c r="K1142" t="b">
        <v>1</v>
      </c>
      <c r="L1142">
        <v>2</v>
      </c>
      <c r="M1142" t="b">
        <v>1</v>
      </c>
      <c r="N1142" t="b">
        <v>1</v>
      </c>
      <c r="O1142" t="b">
        <v>1</v>
      </c>
      <c r="P1142" t="s">
        <v>88</v>
      </c>
      <c r="Q1142" t="s">
        <v>14013</v>
      </c>
      <c r="R1142" t="s">
        <v>14012</v>
      </c>
      <c r="S1142" t="s">
        <v>6</v>
      </c>
      <c r="T1142" t="s">
        <v>14011</v>
      </c>
      <c r="U1142">
        <v>373</v>
      </c>
      <c r="V1142">
        <v>3</v>
      </c>
    </row>
    <row r="1143" spans="1:22" x14ac:dyDescent="0.35">
      <c r="A1143" t="s">
        <v>14010</v>
      </c>
      <c r="B1143" t="s">
        <v>74</v>
      </c>
      <c r="C1143" t="s">
        <v>236</v>
      </c>
      <c r="D1143" t="b">
        <v>1</v>
      </c>
      <c r="E1143" t="b">
        <v>0</v>
      </c>
      <c r="F1143" t="s">
        <v>72</v>
      </c>
      <c r="G1143" t="b">
        <v>1</v>
      </c>
      <c r="H1143" t="s">
        <v>71</v>
      </c>
      <c r="I1143" t="b">
        <v>0</v>
      </c>
      <c r="J1143" t="s">
        <v>235</v>
      </c>
      <c r="K1143" t="b">
        <v>1</v>
      </c>
      <c r="L1143">
        <v>3</v>
      </c>
      <c r="M1143" t="b">
        <v>1</v>
      </c>
      <c r="N1143" t="b">
        <v>1</v>
      </c>
      <c r="O1143" t="b">
        <v>1</v>
      </c>
      <c r="P1143" t="s">
        <v>69</v>
      </c>
      <c r="Q1143" t="s">
        <v>14009</v>
      </c>
      <c r="R1143" t="s">
        <v>14008</v>
      </c>
      <c r="S1143" t="s">
        <v>166</v>
      </c>
      <c r="T1143" t="s">
        <v>14007</v>
      </c>
      <c r="U1143">
        <v>373</v>
      </c>
      <c r="V1143">
        <v>4</v>
      </c>
    </row>
    <row r="1144" spans="1:22" x14ac:dyDescent="0.35">
      <c r="A1144" t="s">
        <v>14006</v>
      </c>
      <c r="B1144" t="s">
        <v>74</v>
      </c>
      <c r="C1144" t="s">
        <v>82</v>
      </c>
      <c r="D1144" t="b">
        <v>1</v>
      </c>
      <c r="E1144" t="b">
        <v>1</v>
      </c>
      <c r="F1144" t="s">
        <v>117</v>
      </c>
      <c r="G1144" t="b">
        <v>1</v>
      </c>
      <c r="H1144" t="s">
        <v>71</v>
      </c>
      <c r="I1144" t="b">
        <v>1</v>
      </c>
      <c r="J1144" t="s">
        <v>70</v>
      </c>
      <c r="K1144" t="b">
        <v>1</v>
      </c>
      <c r="L1144">
        <v>2</v>
      </c>
      <c r="M1144" t="b">
        <v>0</v>
      </c>
      <c r="N1144" t="b">
        <v>1</v>
      </c>
      <c r="O1144" t="b">
        <v>1</v>
      </c>
      <c r="P1144" t="s">
        <v>69</v>
      </c>
      <c r="Q1144" t="s">
        <v>14005</v>
      </c>
      <c r="R1144" t="s">
        <v>14004</v>
      </c>
      <c r="S1144" t="s">
        <v>131</v>
      </c>
      <c r="T1144" t="s">
        <v>14003</v>
      </c>
      <c r="U1144">
        <v>373</v>
      </c>
      <c r="V1144">
        <v>4</v>
      </c>
    </row>
    <row r="1145" spans="1:22" x14ac:dyDescent="0.35">
      <c r="A1145" t="s">
        <v>14002</v>
      </c>
      <c r="B1145" t="s">
        <v>74</v>
      </c>
      <c r="C1145" t="s">
        <v>82</v>
      </c>
      <c r="D1145" t="b">
        <v>1</v>
      </c>
      <c r="E1145" t="b">
        <v>1</v>
      </c>
      <c r="F1145" t="s">
        <v>72</v>
      </c>
      <c r="G1145" t="b">
        <v>1</v>
      </c>
      <c r="H1145" t="s">
        <v>71</v>
      </c>
      <c r="I1145" t="b">
        <v>1</v>
      </c>
      <c r="J1145" t="s">
        <v>70</v>
      </c>
      <c r="K1145" t="b">
        <v>1</v>
      </c>
      <c r="L1145">
        <v>2</v>
      </c>
      <c r="M1145" t="b">
        <v>1</v>
      </c>
      <c r="N1145" t="b">
        <v>1</v>
      </c>
      <c r="O1145" t="b">
        <v>1</v>
      </c>
      <c r="P1145" t="s">
        <v>69</v>
      </c>
      <c r="Q1145" t="s">
        <v>14001</v>
      </c>
      <c r="R1145" t="s">
        <v>13043</v>
      </c>
      <c r="S1145" t="s">
        <v>6</v>
      </c>
      <c r="T1145" t="s">
        <v>14000</v>
      </c>
      <c r="U1145">
        <v>373</v>
      </c>
      <c r="V1145">
        <v>4</v>
      </c>
    </row>
    <row r="1146" spans="1:22" x14ac:dyDescent="0.35">
      <c r="A1146" t="s">
        <v>13999</v>
      </c>
      <c r="B1146" t="s">
        <v>111</v>
      </c>
      <c r="C1146" t="s">
        <v>82</v>
      </c>
      <c r="D1146" t="b">
        <v>1</v>
      </c>
      <c r="E1146" t="b">
        <v>1</v>
      </c>
      <c r="F1146" t="s">
        <v>106</v>
      </c>
      <c r="G1146" t="b">
        <v>0</v>
      </c>
      <c r="H1146" t="s">
        <v>71</v>
      </c>
      <c r="I1146" t="b">
        <v>1</v>
      </c>
      <c r="J1146" t="s">
        <v>70</v>
      </c>
      <c r="K1146" t="b">
        <v>1</v>
      </c>
      <c r="L1146">
        <v>1</v>
      </c>
      <c r="M1146" t="b">
        <v>0</v>
      </c>
      <c r="N1146" t="b">
        <v>0</v>
      </c>
      <c r="O1146" t="b">
        <v>1</v>
      </c>
      <c r="P1146" t="s">
        <v>69</v>
      </c>
      <c r="Q1146" t="s">
        <v>13998</v>
      </c>
      <c r="R1146" t="s">
        <v>13997</v>
      </c>
      <c r="S1146" t="s">
        <v>13996</v>
      </c>
      <c r="T1146" t="s">
        <v>13995</v>
      </c>
      <c r="U1146">
        <v>373</v>
      </c>
      <c r="V1146">
        <v>4.5</v>
      </c>
    </row>
    <row r="1147" spans="1:22" x14ac:dyDescent="0.35">
      <c r="A1147" t="s">
        <v>13994</v>
      </c>
      <c r="B1147" t="s">
        <v>90</v>
      </c>
      <c r="C1147" t="s">
        <v>82</v>
      </c>
      <c r="D1147" t="b">
        <v>1</v>
      </c>
      <c r="E1147" t="b">
        <v>1</v>
      </c>
      <c r="F1147" t="s">
        <v>106</v>
      </c>
      <c r="G1147" t="b">
        <v>1</v>
      </c>
      <c r="H1147" t="s">
        <v>71</v>
      </c>
      <c r="I1147" t="b">
        <v>1</v>
      </c>
      <c r="J1147" t="s">
        <v>70</v>
      </c>
      <c r="K1147" t="b">
        <v>1</v>
      </c>
      <c r="L1147">
        <v>1</v>
      </c>
      <c r="M1147" t="b">
        <v>0</v>
      </c>
      <c r="N1147" t="b">
        <v>0</v>
      </c>
      <c r="O1147" t="b">
        <v>1</v>
      </c>
      <c r="P1147" t="s">
        <v>88</v>
      </c>
      <c r="Q1147" t="s">
        <v>13993</v>
      </c>
      <c r="R1147" t="s">
        <v>13992</v>
      </c>
      <c r="S1147" t="s">
        <v>6</v>
      </c>
      <c r="T1147" t="s">
        <v>13991</v>
      </c>
      <c r="U1147">
        <v>373</v>
      </c>
      <c r="V1147">
        <v>4.5</v>
      </c>
    </row>
    <row r="1148" spans="1:22" x14ac:dyDescent="0.35">
      <c r="A1148" t="s">
        <v>13990</v>
      </c>
      <c r="B1148" t="s">
        <v>111</v>
      </c>
      <c r="C1148" t="s">
        <v>82</v>
      </c>
      <c r="D1148" t="b">
        <v>1</v>
      </c>
      <c r="E1148" t="b">
        <v>1</v>
      </c>
      <c r="F1148" t="s">
        <v>106</v>
      </c>
      <c r="G1148" t="b">
        <v>1</v>
      </c>
      <c r="H1148" t="s">
        <v>71</v>
      </c>
      <c r="I1148" t="b">
        <v>0</v>
      </c>
      <c r="J1148" t="s">
        <v>70</v>
      </c>
      <c r="K1148" t="b">
        <v>1</v>
      </c>
      <c r="L1148">
        <v>1</v>
      </c>
      <c r="M1148" t="b">
        <v>0</v>
      </c>
      <c r="N1148" t="b">
        <v>1</v>
      </c>
      <c r="O1148" t="b">
        <v>1</v>
      </c>
      <c r="P1148" t="s">
        <v>69</v>
      </c>
      <c r="Q1148" t="s">
        <v>13989</v>
      </c>
      <c r="R1148" t="s">
        <v>1192</v>
      </c>
      <c r="S1148" t="s">
        <v>189</v>
      </c>
      <c r="T1148" t="s">
        <v>13988</v>
      </c>
      <c r="U1148">
        <v>373</v>
      </c>
      <c r="V1148">
        <v>4</v>
      </c>
    </row>
    <row r="1149" spans="1:22" x14ac:dyDescent="0.35">
      <c r="A1149" t="s">
        <v>13987</v>
      </c>
      <c r="B1149" t="s">
        <v>74</v>
      </c>
      <c r="C1149" t="s">
        <v>82</v>
      </c>
      <c r="D1149" t="b">
        <v>1</v>
      </c>
      <c r="E1149" t="b">
        <v>0</v>
      </c>
      <c r="F1149" t="s">
        <v>81</v>
      </c>
      <c r="G1149" t="b">
        <v>1</v>
      </c>
      <c r="H1149" t="s">
        <v>71</v>
      </c>
      <c r="I1149" t="b">
        <v>1</v>
      </c>
      <c r="J1149" t="s">
        <v>70</v>
      </c>
      <c r="K1149" t="b">
        <v>1</v>
      </c>
      <c r="L1149">
        <v>2</v>
      </c>
      <c r="M1149" t="b">
        <v>1</v>
      </c>
      <c r="N1149" t="b">
        <v>1</v>
      </c>
      <c r="O1149" t="b">
        <v>1</v>
      </c>
      <c r="P1149" t="s">
        <v>69</v>
      </c>
      <c r="Q1149" t="s">
        <v>13986</v>
      </c>
      <c r="R1149" t="s">
        <v>13985</v>
      </c>
      <c r="S1149" t="s">
        <v>239</v>
      </c>
      <c r="T1149" t="s">
        <v>13984</v>
      </c>
      <c r="U1149">
        <v>372</v>
      </c>
      <c r="V1149">
        <v>4</v>
      </c>
    </row>
    <row r="1150" spans="1:22" x14ac:dyDescent="0.35">
      <c r="A1150" t="s">
        <v>13983</v>
      </c>
      <c r="B1150" t="s">
        <v>74</v>
      </c>
      <c r="C1150" t="s">
        <v>73</v>
      </c>
      <c r="D1150" t="b">
        <v>1</v>
      </c>
      <c r="E1150" t="b">
        <v>0</v>
      </c>
      <c r="F1150" t="s">
        <v>771</v>
      </c>
      <c r="G1150" t="b">
        <v>1</v>
      </c>
      <c r="H1150" t="s">
        <v>71</v>
      </c>
      <c r="I1150" t="b">
        <v>1</v>
      </c>
      <c r="J1150" t="s">
        <v>70</v>
      </c>
      <c r="K1150" t="b">
        <v>1</v>
      </c>
      <c r="L1150">
        <v>2</v>
      </c>
      <c r="M1150" t="b">
        <v>0</v>
      </c>
      <c r="N1150" t="b">
        <v>1</v>
      </c>
      <c r="O1150" t="b">
        <v>1</v>
      </c>
      <c r="P1150" t="s">
        <v>69</v>
      </c>
      <c r="Q1150" t="s">
        <v>13982</v>
      </c>
      <c r="R1150" t="s">
        <v>13981</v>
      </c>
      <c r="S1150" t="s">
        <v>239</v>
      </c>
      <c r="T1150" t="s">
        <v>12791</v>
      </c>
      <c r="U1150">
        <v>372</v>
      </c>
      <c r="V1150">
        <v>3</v>
      </c>
    </row>
    <row r="1151" spans="1:22" x14ac:dyDescent="0.35">
      <c r="A1151" t="s">
        <v>13980</v>
      </c>
      <c r="B1151" t="s">
        <v>74</v>
      </c>
      <c r="C1151" t="s">
        <v>73</v>
      </c>
      <c r="D1151" t="b">
        <v>1</v>
      </c>
      <c r="E1151" t="b">
        <v>0</v>
      </c>
      <c r="F1151" t="s">
        <v>278</v>
      </c>
      <c r="G1151" t="b">
        <v>1</v>
      </c>
      <c r="H1151" t="s">
        <v>71</v>
      </c>
      <c r="I1151" t="b">
        <v>1</v>
      </c>
      <c r="J1151" t="s">
        <v>70</v>
      </c>
      <c r="K1151" t="b">
        <v>1</v>
      </c>
      <c r="L1151">
        <v>2</v>
      </c>
      <c r="M1151" t="b">
        <v>1</v>
      </c>
      <c r="N1151" t="b">
        <v>1</v>
      </c>
      <c r="O1151" t="b">
        <v>1</v>
      </c>
      <c r="P1151" t="s">
        <v>88</v>
      </c>
      <c r="Q1151" t="s">
        <v>13979</v>
      </c>
      <c r="R1151" t="s">
        <v>13978</v>
      </c>
      <c r="S1151" t="s">
        <v>166</v>
      </c>
      <c r="T1151" t="s">
        <v>13977</v>
      </c>
      <c r="U1151">
        <v>372</v>
      </c>
      <c r="V1151">
        <v>3</v>
      </c>
    </row>
    <row r="1152" spans="1:22" x14ac:dyDescent="0.35">
      <c r="A1152" t="s">
        <v>12839</v>
      </c>
      <c r="B1152" t="s">
        <v>74</v>
      </c>
      <c r="C1152" t="s">
        <v>426</v>
      </c>
      <c r="D1152" t="b">
        <v>1</v>
      </c>
      <c r="E1152" t="b">
        <v>1</v>
      </c>
      <c r="F1152" t="s">
        <v>106</v>
      </c>
      <c r="G1152" t="b">
        <v>1</v>
      </c>
      <c r="H1152" t="s">
        <v>71</v>
      </c>
      <c r="I1152" t="b">
        <v>1</v>
      </c>
      <c r="J1152" t="s">
        <v>70</v>
      </c>
      <c r="K1152" t="b">
        <v>1</v>
      </c>
      <c r="L1152">
        <v>2</v>
      </c>
      <c r="M1152" t="b">
        <v>1</v>
      </c>
      <c r="N1152" t="b">
        <v>1</v>
      </c>
      <c r="O1152" t="b">
        <v>1</v>
      </c>
      <c r="P1152" t="s">
        <v>69</v>
      </c>
      <c r="Q1152" t="s">
        <v>13976</v>
      </c>
      <c r="R1152" t="s">
        <v>13975</v>
      </c>
      <c r="S1152" t="s">
        <v>85</v>
      </c>
      <c r="T1152" t="s">
        <v>13974</v>
      </c>
      <c r="U1152">
        <v>372</v>
      </c>
      <c r="V1152">
        <v>4</v>
      </c>
    </row>
    <row r="1153" spans="1:22" x14ac:dyDescent="0.35">
      <c r="A1153" t="s">
        <v>13973</v>
      </c>
      <c r="B1153" t="s">
        <v>74</v>
      </c>
      <c r="C1153" t="s">
        <v>82</v>
      </c>
      <c r="D1153" t="b">
        <v>1</v>
      </c>
      <c r="E1153" t="b">
        <v>1</v>
      </c>
      <c r="F1153" t="s">
        <v>106</v>
      </c>
      <c r="G1153" t="b">
        <v>1</v>
      </c>
      <c r="H1153" t="s">
        <v>71</v>
      </c>
      <c r="I1153" t="b">
        <v>1</v>
      </c>
      <c r="J1153" t="s">
        <v>70</v>
      </c>
      <c r="K1153" t="b">
        <v>1</v>
      </c>
      <c r="L1153">
        <v>2</v>
      </c>
      <c r="M1153" t="b">
        <v>0</v>
      </c>
      <c r="N1153" t="b">
        <v>1</v>
      </c>
      <c r="O1153" t="b">
        <v>1</v>
      </c>
      <c r="P1153" t="s">
        <v>88</v>
      </c>
      <c r="Q1153" t="s">
        <v>13972</v>
      </c>
      <c r="R1153" t="s">
        <v>13971</v>
      </c>
      <c r="S1153" t="s">
        <v>85</v>
      </c>
      <c r="T1153" t="s">
        <v>9723</v>
      </c>
      <c r="U1153">
        <v>372</v>
      </c>
      <c r="V1153">
        <v>4.5</v>
      </c>
    </row>
    <row r="1154" spans="1:22" x14ac:dyDescent="0.35">
      <c r="A1154" t="s">
        <v>13970</v>
      </c>
      <c r="B1154" t="s">
        <v>74</v>
      </c>
      <c r="C1154" t="s">
        <v>82</v>
      </c>
      <c r="D1154" t="b">
        <v>1</v>
      </c>
      <c r="E1154" t="b">
        <v>1</v>
      </c>
      <c r="F1154" t="s">
        <v>106</v>
      </c>
      <c r="G1154" t="b">
        <v>1</v>
      </c>
      <c r="H1154" t="s">
        <v>71</v>
      </c>
      <c r="I1154" t="b">
        <v>1</v>
      </c>
      <c r="J1154" t="s">
        <v>70</v>
      </c>
      <c r="K1154" t="b">
        <v>1</v>
      </c>
      <c r="L1154">
        <v>2</v>
      </c>
      <c r="M1154" t="b">
        <v>1</v>
      </c>
      <c r="N1154" t="b">
        <v>1</v>
      </c>
      <c r="O1154" t="b">
        <v>1</v>
      </c>
      <c r="P1154" t="s">
        <v>69</v>
      </c>
      <c r="Q1154" t="s">
        <v>13969</v>
      </c>
      <c r="R1154" t="s">
        <v>13968</v>
      </c>
      <c r="S1154" t="s">
        <v>85</v>
      </c>
      <c r="T1154" t="s">
        <v>13967</v>
      </c>
      <c r="U1154">
        <v>372</v>
      </c>
      <c r="V1154">
        <v>3.5</v>
      </c>
    </row>
    <row r="1155" spans="1:22" x14ac:dyDescent="0.35">
      <c r="A1155" t="s">
        <v>13966</v>
      </c>
      <c r="B1155" t="s">
        <v>74</v>
      </c>
      <c r="C1155" t="s">
        <v>236</v>
      </c>
      <c r="D1155" t="b">
        <v>1</v>
      </c>
      <c r="E1155" t="b">
        <v>0</v>
      </c>
      <c r="F1155" t="s">
        <v>72</v>
      </c>
      <c r="G1155" t="b">
        <v>1</v>
      </c>
      <c r="H1155" t="s">
        <v>71</v>
      </c>
      <c r="I1155" t="b">
        <v>1</v>
      </c>
      <c r="J1155" t="s">
        <v>70</v>
      </c>
      <c r="K1155" t="b">
        <v>1</v>
      </c>
      <c r="L1155">
        <v>2</v>
      </c>
      <c r="M1155" t="b">
        <v>1</v>
      </c>
      <c r="N1155" t="b">
        <v>1</v>
      </c>
      <c r="O1155" t="b">
        <v>1</v>
      </c>
      <c r="P1155" t="s">
        <v>69</v>
      </c>
      <c r="Q1155" t="s">
        <v>13965</v>
      </c>
      <c r="R1155" t="s">
        <v>13964</v>
      </c>
      <c r="S1155" t="s">
        <v>77</v>
      </c>
      <c r="T1155" t="s">
        <v>13963</v>
      </c>
      <c r="U1155">
        <v>372</v>
      </c>
      <c r="V1155">
        <v>4</v>
      </c>
    </row>
    <row r="1156" spans="1:22" x14ac:dyDescent="0.35">
      <c r="A1156" t="s">
        <v>13962</v>
      </c>
      <c r="B1156" t="s">
        <v>74</v>
      </c>
      <c r="C1156" t="s">
        <v>123</v>
      </c>
      <c r="D1156" t="b">
        <v>1</v>
      </c>
      <c r="E1156" t="b">
        <v>1</v>
      </c>
      <c r="F1156" t="s">
        <v>106</v>
      </c>
      <c r="G1156" t="b">
        <v>0</v>
      </c>
      <c r="H1156" t="s">
        <v>71</v>
      </c>
      <c r="I1156" t="b">
        <v>0</v>
      </c>
      <c r="J1156" t="s">
        <v>70</v>
      </c>
      <c r="K1156" t="b">
        <v>1</v>
      </c>
      <c r="L1156">
        <v>2</v>
      </c>
      <c r="M1156" t="b">
        <v>0</v>
      </c>
      <c r="N1156" t="b">
        <v>1</v>
      </c>
      <c r="O1156" t="b">
        <v>1</v>
      </c>
      <c r="P1156" t="s">
        <v>88</v>
      </c>
      <c r="Q1156" t="s">
        <v>13961</v>
      </c>
      <c r="R1156" t="s">
        <v>13960</v>
      </c>
      <c r="S1156" t="s">
        <v>120</v>
      </c>
      <c r="T1156" t="s">
        <v>13959</v>
      </c>
      <c r="U1156">
        <v>372</v>
      </c>
      <c r="V1156">
        <v>3.5</v>
      </c>
    </row>
    <row r="1157" spans="1:22" x14ac:dyDescent="0.35">
      <c r="A1157" t="s">
        <v>13958</v>
      </c>
      <c r="B1157" t="s">
        <v>74</v>
      </c>
      <c r="C1157" t="s">
        <v>82</v>
      </c>
      <c r="D1157" t="b">
        <v>1</v>
      </c>
      <c r="E1157" t="b">
        <v>1</v>
      </c>
      <c r="F1157" t="s">
        <v>1022</v>
      </c>
      <c r="G1157" t="b">
        <v>1</v>
      </c>
      <c r="H1157" t="s">
        <v>80</v>
      </c>
      <c r="I1157" t="b">
        <v>0</v>
      </c>
      <c r="J1157" t="s">
        <v>70</v>
      </c>
      <c r="K1157" t="b">
        <v>1</v>
      </c>
      <c r="L1157">
        <v>2</v>
      </c>
      <c r="M1157" t="b">
        <v>0</v>
      </c>
      <c r="N1157" t="b">
        <v>1</v>
      </c>
      <c r="O1157" t="b">
        <v>1</v>
      </c>
      <c r="P1157" t="s">
        <v>69</v>
      </c>
      <c r="Q1157" t="s">
        <v>13957</v>
      </c>
      <c r="R1157" t="s">
        <v>13956</v>
      </c>
      <c r="S1157" t="s">
        <v>6</v>
      </c>
      <c r="T1157" t="s">
        <v>1212</v>
      </c>
      <c r="U1157">
        <v>371</v>
      </c>
      <c r="V1157">
        <v>2.5</v>
      </c>
    </row>
    <row r="1158" spans="1:22" x14ac:dyDescent="0.35">
      <c r="A1158" t="s">
        <v>13955</v>
      </c>
      <c r="B1158" t="s">
        <v>90</v>
      </c>
      <c r="C1158" t="s">
        <v>82</v>
      </c>
      <c r="D1158" t="b">
        <v>1</v>
      </c>
      <c r="E1158" t="b">
        <v>1</v>
      </c>
      <c r="F1158" t="s">
        <v>106</v>
      </c>
      <c r="G1158" t="b">
        <v>1</v>
      </c>
      <c r="H1158" t="s">
        <v>71</v>
      </c>
      <c r="I1158" t="b">
        <v>0</v>
      </c>
      <c r="J1158" t="s">
        <v>70</v>
      </c>
      <c r="K1158" t="b">
        <v>1</v>
      </c>
      <c r="L1158">
        <v>1</v>
      </c>
      <c r="M1158" t="b">
        <v>1</v>
      </c>
      <c r="N1158" t="b">
        <v>1</v>
      </c>
      <c r="O1158" t="b">
        <v>1</v>
      </c>
      <c r="P1158" t="s">
        <v>88</v>
      </c>
      <c r="Q1158" t="s">
        <v>13954</v>
      </c>
      <c r="R1158" t="s">
        <v>13953</v>
      </c>
      <c r="S1158" t="s">
        <v>6</v>
      </c>
      <c r="T1158" t="s">
        <v>13952</v>
      </c>
      <c r="U1158">
        <v>371</v>
      </c>
      <c r="V1158">
        <v>4.5</v>
      </c>
    </row>
    <row r="1159" spans="1:22" x14ac:dyDescent="0.35">
      <c r="A1159" t="s">
        <v>2464</v>
      </c>
      <c r="B1159" t="s">
        <v>74</v>
      </c>
      <c r="C1159" t="s">
        <v>4833</v>
      </c>
      <c r="D1159" t="b">
        <v>1</v>
      </c>
      <c r="E1159" t="b">
        <v>0</v>
      </c>
      <c r="F1159" t="s">
        <v>72</v>
      </c>
      <c r="G1159" t="b">
        <v>0</v>
      </c>
      <c r="H1159" t="s">
        <v>71</v>
      </c>
      <c r="I1159" t="b">
        <v>1</v>
      </c>
      <c r="J1159" t="s">
        <v>235</v>
      </c>
      <c r="K1159" t="b">
        <v>1</v>
      </c>
      <c r="L1159">
        <v>4</v>
      </c>
      <c r="M1159" t="b">
        <v>1</v>
      </c>
      <c r="N1159" t="b">
        <v>1</v>
      </c>
      <c r="O1159" t="b">
        <v>0</v>
      </c>
      <c r="P1159" t="s">
        <v>88</v>
      </c>
      <c r="Q1159" t="s">
        <v>13951</v>
      </c>
      <c r="R1159" t="s">
        <v>10001</v>
      </c>
      <c r="S1159" t="s">
        <v>6</v>
      </c>
      <c r="T1159" t="s">
        <v>13950</v>
      </c>
      <c r="U1159">
        <v>371</v>
      </c>
      <c r="V1159">
        <v>3.5</v>
      </c>
    </row>
    <row r="1160" spans="1:22" x14ac:dyDescent="0.35">
      <c r="A1160" t="s">
        <v>13949</v>
      </c>
      <c r="B1160" t="s">
        <v>90</v>
      </c>
      <c r="C1160" t="s">
        <v>82</v>
      </c>
      <c r="D1160" t="b">
        <v>1</v>
      </c>
      <c r="E1160" t="b">
        <v>1</v>
      </c>
      <c r="F1160" t="s">
        <v>474</v>
      </c>
      <c r="G1160" t="b">
        <v>0</v>
      </c>
      <c r="H1160" t="s">
        <v>71</v>
      </c>
      <c r="I1160" t="b">
        <v>1</v>
      </c>
      <c r="J1160" t="s">
        <v>70</v>
      </c>
      <c r="K1160" t="b">
        <v>1</v>
      </c>
      <c r="L1160">
        <v>1</v>
      </c>
      <c r="M1160" t="b">
        <v>0</v>
      </c>
      <c r="N1160" t="b">
        <v>1</v>
      </c>
      <c r="O1160" t="b">
        <v>1</v>
      </c>
      <c r="P1160" t="s">
        <v>69</v>
      </c>
      <c r="Q1160" t="s">
        <v>13948</v>
      </c>
      <c r="R1160" t="s">
        <v>13947</v>
      </c>
      <c r="S1160" t="s">
        <v>6</v>
      </c>
      <c r="T1160" t="s">
        <v>13946</v>
      </c>
      <c r="U1160">
        <v>371</v>
      </c>
      <c r="V1160">
        <v>4.5</v>
      </c>
    </row>
    <row r="1161" spans="1:22" x14ac:dyDescent="0.35">
      <c r="A1161" t="s">
        <v>13945</v>
      </c>
      <c r="B1161" t="s">
        <v>74</v>
      </c>
      <c r="C1161" t="s">
        <v>297</v>
      </c>
      <c r="D1161" t="b">
        <v>1</v>
      </c>
      <c r="E1161" t="b">
        <v>1</v>
      </c>
      <c r="F1161" t="s">
        <v>106</v>
      </c>
      <c r="G1161" t="b">
        <v>1</v>
      </c>
      <c r="H1161" t="s">
        <v>71</v>
      </c>
      <c r="I1161" t="b">
        <v>1</v>
      </c>
      <c r="J1161" t="s">
        <v>70</v>
      </c>
      <c r="K1161" t="b">
        <v>1</v>
      </c>
      <c r="L1161">
        <v>2</v>
      </c>
      <c r="M1161" t="b">
        <v>1</v>
      </c>
      <c r="N1161" t="b">
        <v>1</v>
      </c>
      <c r="O1161" t="b">
        <v>1</v>
      </c>
      <c r="P1161" t="s">
        <v>69</v>
      </c>
      <c r="Q1161" t="s">
        <v>13944</v>
      </c>
      <c r="R1161" t="s">
        <v>13943</v>
      </c>
      <c r="S1161" t="s">
        <v>275</v>
      </c>
      <c r="T1161" t="s">
        <v>13942</v>
      </c>
      <c r="U1161">
        <v>370</v>
      </c>
      <c r="V1161">
        <v>3.5</v>
      </c>
    </row>
    <row r="1162" spans="1:22" x14ac:dyDescent="0.35">
      <c r="A1162" t="s">
        <v>13941</v>
      </c>
      <c r="B1162" t="s">
        <v>111</v>
      </c>
      <c r="C1162" t="s">
        <v>82</v>
      </c>
      <c r="D1162" t="b">
        <v>1</v>
      </c>
      <c r="E1162" t="b">
        <v>1</v>
      </c>
      <c r="F1162" t="s">
        <v>106</v>
      </c>
      <c r="G1162" t="b">
        <v>0</v>
      </c>
      <c r="H1162" t="s">
        <v>71</v>
      </c>
      <c r="I1162" t="b">
        <v>1</v>
      </c>
      <c r="J1162" t="s">
        <v>70</v>
      </c>
      <c r="K1162" t="b">
        <v>1</v>
      </c>
      <c r="L1162">
        <v>2</v>
      </c>
      <c r="M1162" t="b">
        <v>0</v>
      </c>
      <c r="N1162" t="b">
        <v>1</v>
      </c>
      <c r="O1162" t="b">
        <v>1</v>
      </c>
      <c r="P1162" t="s">
        <v>88</v>
      </c>
      <c r="Q1162" t="s">
        <v>13940</v>
      </c>
      <c r="R1162" t="s">
        <v>13939</v>
      </c>
      <c r="S1162" t="s">
        <v>239</v>
      </c>
      <c r="T1162" t="s">
        <v>3257</v>
      </c>
      <c r="U1162">
        <v>370</v>
      </c>
      <c r="V1162">
        <v>4</v>
      </c>
    </row>
    <row r="1163" spans="1:22" x14ac:dyDescent="0.35">
      <c r="A1163" t="s">
        <v>13938</v>
      </c>
      <c r="B1163" t="s">
        <v>90</v>
      </c>
      <c r="C1163" t="s">
        <v>82</v>
      </c>
      <c r="D1163" t="b">
        <v>1</v>
      </c>
      <c r="E1163" t="b">
        <v>1</v>
      </c>
      <c r="F1163" t="s">
        <v>117</v>
      </c>
      <c r="G1163" t="b">
        <v>0</v>
      </c>
      <c r="H1163" t="s">
        <v>71</v>
      </c>
      <c r="I1163" t="b">
        <v>1</v>
      </c>
      <c r="J1163" t="s">
        <v>70</v>
      </c>
      <c r="K1163" t="b">
        <v>1</v>
      </c>
      <c r="L1163">
        <v>2</v>
      </c>
      <c r="M1163" t="b">
        <v>0</v>
      </c>
      <c r="N1163" t="b">
        <v>1</v>
      </c>
      <c r="O1163" t="b">
        <v>1</v>
      </c>
      <c r="P1163" t="s">
        <v>88</v>
      </c>
      <c r="Q1163" t="s">
        <v>13937</v>
      </c>
      <c r="R1163" t="s">
        <v>13936</v>
      </c>
      <c r="S1163" t="s">
        <v>66</v>
      </c>
      <c r="T1163" t="s">
        <v>13935</v>
      </c>
      <c r="U1163">
        <v>370</v>
      </c>
      <c r="V1163">
        <v>3.5</v>
      </c>
    </row>
    <row r="1164" spans="1:22" x14ac:dyDescent="0.35">
      <c r="A1164" t="s">
        <v>13934</v>
      </c>
      <c r="B1164" t="s">
        <v>90</v>
      </c>
      <c r="C1164" t="s">
        <v>82</v>
      </c>
      <c r="D1164" t="b">
        <v>1</v>
      </c>
      <c r="E1164" t="b">
        <v>1</v>
      </c>
      <c r="F1164" t="s">
        <v>474</v>
      </c>
      <c r="G1164" t="b">
        <v>1</v>
      </c>
      <c r="H1164" t="s">
        <v>71</v>
      </c>
      <c r="I1164" t="b">
        <v>1</v>
      </c>
      <c r="J1164" t="s">
        <v>70</v>
      </c>
      <c r="K1164" t="b">
        <v>1</v>
      </c>
      <c r="L1164">
        <v>1</v>
      </c>
      <c r="M1164" t="b">
        <v>0</v>
      </c>
      <c r="N1164" t="b">
        <v>1</v>
      </c>
      <c r="O1164" t="b">
        <v>1</v>
      </c>
      <c r="P1164" t="s">
        <v>88</v>
      </c>
      <c r="Q1164" t="s">
        <v>13933</v>
      </c>
      <c r="R1164" t="s">
        <v>13932</v>
      </c>
      <c r="S1164" t="s">
        <v>401</v>
      </c>
      <c r="T1164" t="s">
        <v>13931</v>
      </c>
      <c r="U1164">
        <v>370</v>
      </c>
      <c r="V1164">
        <v>2.5</v>
      </c>
    </row>
    <row r="1165" spans="1:22" x14ac:dyDescent="0.35">
      <c r="A1165" t="s">
        <v>12833</v>
      </c>
      <c r="B1165" t="s">
        <v>74</v>
      </c>
      <c r="C1165" t="s">
        <v>82</v>
      </c>
      <c r="D1165" t="b">
        <v>1</v>
      </c>
      <c r="E1165" t="b">
        <v>1</v>
      </c>
      <c r="F1165" t="s">
        <v>272</v>
      </c>
      <c r="G1165" t="b">
        <v>1</v>
      </c>
      <c r="H1165" t="s">
        <v>71</v>
      </c>
      <c r="I1165" t="b">
        <v>1</v>
      </c>
      <c r="J1165" t="s">
        <v>70</v>
      </c>
      <c r="K1165" t="b">
        <v>1</v>
      </c>
      <c r="L1165">
        <v>1</v>
      </c>
      <c r="M1165" t="b">
        <v>0</v>
      </c>
      <c r="N1165" t="b">
        <v>1</v>
      </c>
      <c r="O1165" t="b">
        <v>1</v>
      </c>
      <c r="P1165" t="s">
        <v>69</v>
      </c>
      <c r="Q1165" t="s">
        <v>13930</v>
      </c>
      <c r="R1165" t="s">
        <v>13929</v>
      </c>
      <c r="S1165" t="s">
        <v>93</v>
      </c>
      <c r="T1165" t="s">
        <v>13928</v>
      </c>
      <c r="U1165">
        <v>370</v>
      </c>
      <c r="V1165">
        <v>4</v>
      </c>
    </row>
    <row r="1166" spans="1:22" x14ac:dyDescent="0.35">
      <c r="A1166" t="s">
        <v>13927</v>
      </c>
      <c r="B1166" t="s">
        <v>111</v>
      </c>
      <c r="C1166" t="s">
        <v>82</v>
      </c>
      <c r="D1166" t="b">
        <v>1</v>
      </c>
      <c r="E1166" t="b">
        <v>1</v>
      </c>
      <c r="F1166" t="s">
        <v>106</v>
      </c>
      <c r="G1166" t="b">
        <v>1</v>
      </c>
      <c r="H1166" t="s">
        <v>71</v>
      </c>
      <c r="I1166" t="b">
        <v>1</v>
      </c>
      <c r="J1166" t="s">
        <v>70</v>
      </c>
      <c r="K1166" t="b">
        <v>1</v>
      </c>
      <c r="L1166">
        <v>1</v>
      </c>
      <c r="M1166" t="b">
        <v>0</v>
      </c>
      <c r="N1166" t="b">
        <v>0</v>
      </c>
      <c r="O1166" t="b">
        <v>1</v>
      </c>
      <c r="P1166" t="s">
        <v>88</v>
      </c>
      <c r="Q1166" t="s">
        <v>13926</v>
      </c>
      <c r="R1166" t="s">
        <v>13925</v>
      </c>
      <c r="S1166" t="s">
        <v>189</v>
      </c>
      <c r="T1166" t="s">
        <v>13924</v>
      </c>
      <c r="U1166">
        <v>369</v>
      </c>
      <c r="V1166">
        <v>4</v>
      </c>
    </row>
    <row r="1167" spans="1:22" x14ac:dyDescent="0.35">
      <c r="A1167" t="s">
        <v>13923</v>
      </c>
      <c r="B1167" t="s">
        <v>111</v>
      </c>
      <c r="C1167" t="s">
        <v>2749</v>
      </c>
      <c r="D1167" t="b">
        <v>1</v>
      </c>
      <c r="E1167" t="b">
        <v>1</v>
      </c>
      <c r="F1167" t="s">
        <v>474</v>
      </c>
      <c r="G1167" t="b">
        <v>0</v>
      </c>
      <c r="H1167" t="s">
        <v>71</v>
      </c>
      <c r="I1167" t="b">
        <v>1</v>
      </c>
      <c r="J1167" t="s">
        <v>70</v>
      </c>
      <c r="K1167" t="b">
        <v>1</v>
      </c>
      <c r="L1167">
        <v>2</v>
      </c>
      <c r="M1167" t="b">
        <v>0</v>
      </c>
      <c r="N1167" t="b">
        <v>0</v>
      </c>
      <c r="O1167" t="b">
        <v>1</v>
      </c>
      <c r="P1167" t="s">
        <v>69</v>
      </c>
      <c r="Q1167" t="s">
        <v>13922</v>
      </c>
      <c r="R1167" t="s">
        <v>13921</v>
      </c>
      <c r="S1167" t="s">
        <v>239</v>
      </c>
      <c r="T1167" t="s">
        <v>11280</v>
      </c>
      <c r="U1167">
        <v>369</v>
      </c>
      <c r="V1167">
        <v>4</v>
      </c>
    </row>
    <row r="1168" spans="1:22" x14ac:dyDescent="0.35">
      <c r="A1168" t="s">
        <v>13920</v>
      </c>
      <c r="B1168" t="s">
        <v>74</v>
      </c>
      <c r="C1168" t="s">
        <v>82</v>
      </c>
      <c r="D1168" t="b">
        <v>1</v>
      </c>
      <c r="E1168" t="b">
        <v>1</v>
      </c>
      <c r="F1168" t="s">
        <v>72</v>
      </c>
      <c r="G1168" t="b">
        <v>1</v>
      </c>
      <c r="H1168" t="s">
        <v>71</v>
      </c>
      <c r="I1168" t="b">
        <v>1</v>
      </c>
      <c r="J1168" t="s">
        <v>70</v>
      </c>
      <c r="K1168" t="b">
        <v>1</v>
      </c>
      <c r="L1168">
        <v>2</v>
      </c>
      <c r="M1168" t="b">
        <v>1</v>
      </c>
      <c r="N1168" t="b">
        <v>1</v>
      </c>
      <c r="O1168" t="b">
        <v>1</v>
      </c>
      <c r="P1168" t="s">
        <v>69</v>
      </c>
      <c r="Q1168" t="s">
        <v>13919</v>
      </c>
      <c r="R1168" t="s">
        <v>13918</v>
      </c>
      <c r="S1168" t="s">
        <v>290</v>
      </c>
      <c r="T1168" t="s">
        <v>1410</v>
      </c>
      <c r="U1168">
        <v>369</v>
      </c>
      <c r="V1168">
        <v>4</v>
      </c>
    </row>
    <row r="1169" spans="1:22" x14ac:dyDescent="0.35">
      <c r="A1169" t="s">
        <v>13917</v>
      </c>
      <c r="B1169" t="s">
        <v>90</v>
      </c>
      <c r="C1169" t="s">
        <v>82</v>
      </c>
      <c r="D1169" t="b">
        <v>1</v>
      </c>
      <c r="E1169" t="b">
        <v>1</v>
      </c>
      <c r="F1169" t="s">
        <v>474</v>
      </c>
      <c r="G1169" t="b">
        <v>1</v>
      </c>
      <c r="H1169" t="s">
        <v>71</v>
      </c>
      <c r="I1169" t="b">
        <v>1</v>
      </c>
      <c r="J1169" t="s">
        <v>70</v>
      </c>
      <c r="K1169" t="b">
        <v>1</v>
      </c>
      <c r="L1169">
        <v>2</v>
      </c>
      <c r="M1169" t="b">
        <v>0</v>
      </c>
      <c r="N1169" t="b">
        <v>0</v>
      </c>
      <c r="O1169" t="b">
        <v>1</v>
      </c>
      <c r="P1169" t="s">
        <v>69</v>
      </c>
      <c r="Q1169" t="s">
        <v>13916</v>
      </c>
      <c r="R1169" t="s">
        <v>13915</v>
      </c>
      <c r="S1169" t="s">
        <v>6</v>
      </c>
      <c r="T1169" t="s">
        <v>13914</v>
      </c>
      <c r="U1169">
        <v>369</v>
      </c>
      <c r="V1169">
        <v>4</v>
      </c>
    </row>
    <row r="1170" spans="1:22" x14ac:dyDescent="0.35">
      <c r="A1170" t="s">
        <v>13913</v>
      </c>
      <c r="B1170" t="s">
        <v>74</v>
      </c>
      <c r="C1170" t="s">
        <v>82</v>
      </c>
      <c r="D1170" t="b">
        <v>1</v>
      </c>
      <c r="E1170" t="b">
        <v>1</v>
      </c>
      <c r="F1170" t="s">
        <v>72</v>
      </c>
      <c r="G1170" t="b">
        <v>0</v>
      </c>
      <c r="H1170" t="s">
        <v>71</v>
      </c>
      <c r="I1170" t="b">
        <v>0</v>
      </c>
      <c r="J1170" t="s">
        <v>70</v>
      </c>
      <c r="K1170" t="b">
        <v>1</v>
      </c>
      <c r="L1170">
        <v>2</v>
      </c>
      <c r="M1170" t="b">
        <v>1</v>
      </c>
      <c r="N1170" t="b">
        <v>1</v>
      </c>
      <c r="O1170" t="b">
        <v>1</v>
      </c>
      <c r="P1170" t="s">
        <v>88</v>
      </c>
      <c r="Q1170" t="s">
        <v>13912</v>
      </c>
      <c r="R1170" t="s">
        <v>295</v>
      </c>
      <c r="S1170" t="s">
        <v>85</v>
      </c>
      <c r="T1170" t="s">
        <v>8422</v>
      </c>
      <c r="U1170">
        <v>368</v>
      </c>
      <c r="V1170">
        <v>3</v>
      </c>
    </row>
    <row r="1171" spans="1:22" x14ac:dyDescent="0.35">
      <c r="A1171" t="s">
        <v>13911</v>
      </c>
      <c r="B1171" t="s">
        <v>74</v>
      </c>
      <c r="C1171" t="s">
        <v>82</v>
      </c>
      <c r="D1171" t="b">
        <v>1</v>
      </c>
      <c r="E1171" t="b">
        <v>0</v>
      </c>
      <c r="F1171" t="s">
        <v>89</v>
      </c>
      <c r="G1171" t="b">
        <v>1</v>
      </c>
      <c r="H1171" t="s">
        <v>71</v>
      </c>
      <c r="I1171" t="b">
        <v>1</v>
      </c>
      <c r="J1171" t="s">
        <v>70</v>
      </c>
      <c r="K1171" t="b">
        <v>1</v>
      </c>
      <c r="L1171">
        <v>2</v>
      </c>
      <c r="M1171" t="b">
        <v>0</v>
      </c>
      <c r="N1171" t="b">
        <v>1</v>
      </c>
      <c r="O1171" t="b">
        <v>1</v>
      </c>
      <c r="P1171" t="s">
        <v>69</v>
      </c>
      <c r="Q1171" t="s">
        <v>13910</v>
      </c>
      <c r="R1171" t="s">
        <v>13909</v>
      </c>
      <c r="S1171" t="s">
        <v>189</v>
      </c>
      <c r="T1171" t="s">
        <v>7369</v>
      </c>
      <c r="U1171">
        <v>368</v>
      </c>
      <c r="V1171">
        <v>3.5</v>
      </c>
    </row>
    <row r="1172" spans="1:22" x14ac:dyDescent="0.35">
      <c r="A1172" t="s">
        <v>13908</v>
      </c>
      <c r="B1172" t="s">
        <v>74</v>
      </c>
      <c r="C1172" t="s">
        <v>82</v>
      </c>
      <c r="D1172" t="b">
        <v>1</v>
      </c>
      <c r="E1172" t="b">
        <v>1</v>
      </c>
      <c r="F1172" t="s">
        <v>106</v>
      </c>
      <c r="G1172" t="b">
        <v>1</v>
      </c>
      <c r="H1172" t="s">
        <v>71</v>
      </c>
      <c r="I1172" t="b">
        <v>1</v>
      </c>
      <c r="J1172" t="s">
        <v>70</v>
      </c>
      <c r="K1172" t="b">
        <v>1</v>
      </c>
      <c r="L1172">
        <v>2</v>
      </c>
      <c r="M1172" t="b">
        <v>1</v>
      </c>
      <c r="N1172" t="b">
        <v>1</v>
      </c>
      <c r="O1172" t="b">
        <v>1</v>
      </c>
      <c r="P1172" t="s">
        <v>69</v>
      </c>
      <c r="Q1172" t="s">
        <v>13907</v>
      </c>
      <c r="R1172" t="s">
        <v>11162</v>
      </c>
      <c r="S1172" t="s">
        <v>93</v>
      </c>
      <c r="T1172" t="s">
        <v>8800</v>
      </c>
      <c r="U1172">
        <v>368</v>
      </c>
      <c r="V1172">
        <v>3.5</v>
      </c>
    </row>
    <row r="1173" spans="1:22" x14ac:dyDescent="0.35">
      <c r="A1173" t="s">
        <v>13906</v>
      </c>
      <c r="B1173" t="s">
        <v>74</v>
      </c>
      <c r="C1173" t="s">
        <v>856</v>
      </c>
      <c r="D1173" t="b">
        <v>1</v>
      </c>
      <c r="E1173" t="b">
        <v>1</v>
      </c>
      <c r="F1173" t="s">
        <v>106</v>
      </c>
      <c r="G1173" t="b">
        <v>1</v>
      </c>
      <c r="H1173" t="s">
        <v>71</v>
      </c>
      <c r="I1173" t="b">
        <v>0</v>
      </c>
      <c r="J1173" t="s">
        <v>70</v>
      </c>
      <c r="K1173" t="b">
        <v>1</v>
      </c>
      <c r="L1173">
        <v>2</v>
      </c>
      <c r="M1173" t="b">
        <v>1</v>
      </c>
      <c r="N1173" t="b">
        <v>1</v>
      </c>
      <c r="O1173" t="b">
        <v>1</v>
      </c>
      <c r="P1173" t="s">
        <v>88</v>
      </c>
      <c r="Q1173" t="s">
        <v>13905</v>
      </c>
      <c r="R1173" t="s">
        <v>13904</v>
      </c>
      <c r="S1173" t="s">
        <v>6</v>
      </c>
      <c r="T1173" t="s">
        <v>13903</v>
      </c>
      <c r="U1173">
        <v>368</v>
      </c>
      <c r="V1173">
        <v>4.5</v>
      </c>
    </row>
    <row r="1174" spans="1:22" x14ac:dyDescent="0.35">
      <c r="A1174" t="s">
        <v>13902</v>
      </c>
      <c r="B1174" t="s">
        <v>74</v>
      </c>
      <c r="C1174" t="s">
        <v>82</v>
      </c>
      <c r="D1174" t="b">
        <v>1</v>
      </c>
      <c r="E1174" t="b">
        <v>1</v>
      </c>
      <c r="F1174" t="s">
        <v>106</v>
      </c>
      <c r="G1174" t="b">
        <v>1</v>
      </c>
      <c r="H1174" t="s">
        <v>71</v>
      </c>
      <c r="I1174" t="b">
        <v>1</v>
      </c>
      <c r="J1174" t="s">
        <v>70</v>
      </c>
      <c r="K1174" t="b">
        <v>1</v>
      </c>
      <c r="L1174">
        <v>2</v>
      </c>
      <c r="M1174" t="b">
        <v>1</v>
      </c>
      <c r="N1174" t="b">
        <v>1</v>
      </c>
      <c r="O1174" t="b">
        <v>1</v>
      </c>
      <c r="P1174" t="s">
        <v>69</v>
      </c>
      <c r="Q1174" t="s">
        <v>13901</v>
      </c>
      <c r="R1174" t="s">
        <v>13900</v>
      </c>
      <c r="S1174" t="s">
        <v>93</v>
      </c>
      <c r="T1174" t="s">
        <v>13899</v>
      </c>
      <c r="U1174">
        <v>368</v>
      </c>
      <c r="V1174">
        <v>4</v>
      </c>
    </row>
    <row r="1175" spans="1:22" x14ac:dyDescent="0.35">
      <c r="A1175" t="s">
        <v>13898</v>
      </c>
      <c r="B1175" t="s">
        <v>74</v>
      </c>
      <c r="C1175" t="s">
        <v>82</v>
      </c>
      <c r="D1175" t="b">
        <v>1</v>
      </c>
      <c r="E1175" t="b">
        <v>1</v>
      </c>
      <c r="F1175" t="s">
        <v>106</v>
      </c>
      <c r="G1175" t="b">
        <v>1</v>
      </c>
      <c r="H1175" t="s">
        <v>71</v>
      </c>
      <c r="I1175" t="b">
        <v>1</v>
      </c>
      <c r="J1175" t="s">
        <v>70</v>
      </c>
      <c r="K1175" t="b">
        <v>1</v>
      </c>
      <c r="L1175">
        <v>2</v>
      </c>
      <c r="M1175" t="b">
        <v>1</v>
      </c>
      <c r="N1175" t="b">
        <v>0</v>
      </c>
      <c r="O1175" t="b">
        <v>1</v>
      </c>
      <c r="P1175" t="s">
        <v>69</v>
      </c>
      <c r="Q1175" t="s">
        <v>13897</v>
      </c>
      <c r="R1175" t="s">
        <v>13896</v>
      </c>
      <c r="S1175" t="s">
        <v>166</v>
      </c>
      <c r="T1175" t="s">
        <v>13895</v>
      </c>
      <c r="U1175">
        <v>368</v>
      </c>
      <c r="V1175">
        <v>4.5</v>
      </c>
    </row>
    <row r="1176" spans="1:22" x14ac:dyDescent="0.35">
      <c r="A1176" t="s">
        <v>7250</v>
      </c>
      <c r="B1176" t="s">
        <v>74</v>
      </c>
      <c r="C1176" t="s">
        <v>82</v>
      </c>
      <c r="D1176" t="b">
        <v>1</v>
      </c>
      <c r="E1176" t="b">
        <v>1</v>
      </c>
      <c r="F1176" t="s">
        <v>117</v>
      </c>
      <c r="G1176" t="b">
        <v>1</v>
      </c>
      <c r="H1176" t="s">
        <v>71</v>
      </c>
      <c r="I1176" t="b">
        <v>1</v>
      </c>
      <c r="J1176" t="s">
        <v>70</v>
      </c>
      <c r="K1176" t="b">
        <v>1</v>
      </c>
      <c r="L1176">
        <v>2</v>
      </c>
      <c r="M1176" t="b">
        <v>0</v>
      </c>
      <c r="N1176" t="b">
        <v>1</v>
      </c>
      <c r="O1176" t="b">
        <v>1</v>
      </c>
      <c r="P1176" t="s">
        <v>88</v>
      </c>
      <c r="Q1176" t="s">
        <v>13894</v>
      </c>
      <c r="R1176" t="s">
        <v>5813</v>
      </c>
      <c r="S1176" t="s">
        <v>85</v>
      </c>
      <c r="T1176" t="s">
        <v>13893</v>
      </c>
      <c r="U1176">
        <v>367</v>
      </c>
      <c r="V1176">
        <v>3.5</v>
      </c>
    </row>
    <row r="1177" spans="1:22" x14ac:dyDescent="0.35">
      <c r="A1177" t="s">
        <v>13892</v>
      </c>
      <c r="B1177" t="s">
        <v>111</v>
      </c>
      <c r="C1177" t="s">
        <v>556</v>
      </c>
      <c r="D1177" t="b">
        <v>1</v>
      </c>
      <c r="E1177" t="b">
        <v>0</v>
      </c>
      <c r="F1177" t="s">
        <v>555</v>
      </c>
      <c r="G1177" t="b">
        <v>0</v>
      </c>
      <c r="H1177" t="s">
        <v>71</v>
      </c>
      <c r="I1177" t="b">
        <v>1</v>
      </c>
      <c r="J1177" t="s">
        <v>70</v>
      </c>
      <c r="K1177" t="b">
        <v>1</v>
      </c>
      <c r="L1177">
        <v>1</v>
      </c>
      <c r="M1177" t="b">
        <v>0</v>
      </c>
      <c r="N1177" t="b">
        <v>0</v>
      </c>
      <c r="O1177" t="b">
        <v>1</v>
      </c>
      <c r="P1177" t="s">
        <v>69</v>
      </c>
      <c r="Q1177" t="s">
        <v>13891</v>
      </c>
      <c r="R1177" t="s">
        <v>10221</v>
      </c>
      <c r="S1177" t="s">
        <v>93</v>
      </c>
      <c r="T1177" t="s">
        <v>9565</v>
      </c>
      <c r="U1177">
        <v>367</v>
      </c>
      <c r="V1177">
        <v>4</v>
      </c>
    </row>
    <row r="1178" spans="1:22" x14ac:dyDescent="0.35">
      <c r="A1178" t="s">
        <v>13890</v>
      </c>
      <c r="B1178" t="s">
        <v>74</v>
      </c>
      <c r="C1178" t="s">
        <v>82</v>
      </c>
      <c r="D1178" t="b">
        <v>1</v>
      </c>
      <c r="E1178" t="b">
        <v>0</v>
      </c>
      <c r="F1178" t="s">
        <v>72</v>
      </c>
      <c r="G1178" t="b">
        <v>1</v>
      </c>
      <c r="H1178" t="s">
        <v>71</v>
      </c>
      <c r="I1178" t="b">
        <v>1</v>
      </c>
      <c r="J1178" t="s">
        <v>70</v>
      </c>
      <c r="K1178" t="b">
        <v>1</v>
      </c>
      <c r="L1178">
        <v>2</v>
      </c>
      <c r="M1178" t="b">
        <v>1</v>
      </c>
      <c r="N1178" t="b">
        <v>1</v>
      </c>
      <c r="O1178" t="b">
        <v>1</v>
      </c>
      <c r="P1178" t="s">
        <v>88</v>
      </c>
      <c r="Q1178" t="s">
        <v>13889</v>
      </c>
      <c r="R1178" t="s">
        <v>13888</v>
      </c>
      <c r="S1178" t="s">
        <v>93</v>
      </c>
      <c r="T1178" t="s">
        <v>13887</v>
      </c>
      <c r="U1178">
        <v>367</v>
      </c>
      <c r="V1178">
        <v>4</v>
      </c>
    </row>
    <row r="1179" spans="1:22" x14ac:dyDescent="0.35">
      <c r="A1179" t="s">
        <v>13886</v>
      </c>
      <c r="B1179" t="s">
        <v>90</v>
      </c>
      <c r="C1179" t="s">
        <v>82</v>
      </c>
      <c r="D1179" t="b">
        <v>1</v>
      </c>
      <c r="E1179" t="b">
        <v>1</v>
      </c>
      <c r="F1179" t="s">
        <v>106</v>
      </c>
      <c r="G1179" t="b">
        <v>0</v>
      </c>
      <c r="H1179" t="s">
        <v>71</v>
      </c>
      <c r="I1179" t="b">
        <v>0</v>
      </c>
      <c r="J1179" t="s">
        <v>70</v>
      </c>
      <c r="K1179" t="b">
        <v>1</v>
      </c>
      <c r="L1179">
        <v>1</v>
      </c>
      <c r="M1179" t="b">
        <v>0</v>
      </c>
      <c r="N1179" t="b">
        <v>0</v>
      </c>
      <c r="O1179" t="b">
        <v>1</v>
      </c>
      <c r="P1179" t="s">
        <v>88</v>
      </c>
      <c r="Q1179" t="s">
        <v>13885</v>
      </c>
      <c r="R1179" t="s">
        <v>13884</v>
      </c>
      <c r="S1179" t="s">
        <v>85</v>
      </c>
      <c r="T1179" t="s">
        <v>13883</v>
      </c>
      <c r="U1179">
        <v>367</v>
      </c>
      <c r="V1179">
        <v>4</v>
      </c>
    </row>
    <row r="1180" spans="1:22" x14ac:dyDescent="0.35">
      <c r="A1180" t="s">
        <v>13882</v>
      </c>
      <c r="B1180" t="s">
        <v>74</v>
      </c>
      <c r="C1180" t="s">
        <v>586</v>
      </c>
      <c r="D1180" t="b">
        <v>1</v>
      </c>
      <c r="E1180" t="b">
        <v>1</v>
      </c>
      <c r="F1180" t="s">
        <v>449</v>
      </c>
      <c r="G1180" t="b">
        <v>0</v>
      </c>
      <c r="H1180" t="s">
        <v>71</v>
      </c>
      <c r="I1180" t="b">
        <v>1</v>
      </c>
      <c r="J1180" t="s">
        <v>70</v>
      </c>
      <c r="K1180" t="b">
        <v>1</v>
      </c>
      <c r="L1180">
        <v>2</v>
      </c>
      <c r="M1180" t="b">
        <v>1</v>
      </c>
      <c r="N1180" t="b">
        <v>1</v>
      </c>
      <c r="O1180" t="b">
        <v>1</v>
      </c>
      <c r="P1180" t="s">
        <v>88</v>
      </c>
      <c r="Q1180" t="s">
        <v>13881</v>
      </c>
      <c r="R1180" t="s">
        <v>13880</v>
      </c>
      <c r="S1180" t="s">
        <v>285</v>
      </c>
      <c r="T1180" t="s">
        <v>13879</v>
      </c>
      <c r="U1180">
        <v>367</v>
      </c>
      <c r="V1180">
        <v>4</v>
      </c>
    </row>
    <row r="1181" spans="1:22" x14ac:dyDescent="0.35">
      <c r="A1181" t="s">
        <v>13878</v>
      </c>
      <c r="B1181" t="s">
        <v>74</v>
      </c>
      <c r="C1181" t="s">
        <v>360</v>
      </c>
      <c r="D1181" t="b">
        <v>1</v>
      </c>
      <c r="E1181" t="b">
        <v>1</v>
      </c>
      <c r="F1181" t="s">
        <v>314</v>
      </c>
      <c r="G1181" t="b">
        <v>1</v>
      </c>
      <c r="H1181" t="s">
        <v>71</v>
      </c>
      <c r="I1181" t="b">
        <v>1</v>
      </c>
      <c r="J1181" t="s">
        <v>70</v>
      </c>
      <c r="K1181" t="b">
        <v>1</v>
      </c>
      <c r="L1181">
        <v>2</v>
      </c>
      <c r="M1181" t="b">
        <v>1</v>
      </c>
      <c r="N1181" t="b">
        <v>1</v>
      </c>
      <c r="O1181" t="b">
        <v>1</v>
      </c>
      <c r="P1181" t="s">
        <v>69</v>
      </c>
      <c r="Q1181" t="s">
        <v>13877</v>
      </c>
      <c r="R1181" t="s">
        <v>13876</v>
      </c>
      <c r="S1181" t="s">
        <v>6</v>
      </c>
      <c r="T1181" t="s">
        <v>13875</v>
      </c>
      <c r="U1181">
        <v>366</v>
      </c>
      <c r="V1181">
        <v>4.5</v>
      </c>
    </row>
    <row r="1182" spans="1:22" x14ac:dyDescent="0.35">
      <c r="A1182" t="s">
        <v>13874</v>
      </c>
      <c r="B1182" t="s">
        <v>74</v>
      </c>
      <c r="C1182" t="s">
        <v>82</v>
      </c>
      <c r="D1182" t="b">
        <v>1</v>
      </c>
      <c r="E1182" t="b">
        <v>1</v>
      </c>
      <c r="F1182" t="s">
        <v>72</v>
      </c>
      <c r="G1182" t="b">
        <v>1</v>
      </c>
      <c r="H1182" t="s">
        <v>71</v>
      </c>
      <c r="I1182" t="b">
        <v>1</v>
      </c>
      <c r="J1182" t="s">
        <v>70</v>
      </c>
      <c r="K1182" t="b">
        <v>1</v>
      </c>
      <c r="L1182">
        <v>2</v>
      </c>
      <c r="M1182" t="b">
        <v>1</v>
      </c>
      <c r="N1182" t="b">
        <v>1</v>
      </c>
      <c r="O1182" t="b">
        <v>1</v>
      </c>
      <c r="P1182" t="s">
        <v>88</v>
      </c>
      <c r="Q1182" t="s">
        <v>13873</v>
      </c>
      <c r="R1182" t="s">
        <v>13872</v>
      </c>
      <c r="S1182" t="s">
        <v>93</v>
      </c>
      <c r="T1182" t="s">
        <v>13871</v>
      </c>
      <c r="U1182">
        <v>366</v>
      </c>
      <c r="V1182">
        <v>3</v>
      </c>
    </row>
    <row r="1183" spans="1:22" x14ac:dyDescent="0.35">
      <c r="A1183" t="s">
        <v>13870</v>
      </c>
      <c r="B1183" t="s">
        <v>74</v>
      </c>
      <c r="C1183" t="s">
        <v>236</v>
      </c>
      <c r="D1183" t="b">
        <v>1</v>
      </c>
      <c r="E1183" t="b">
        <v>0</v>
      </c>
      <c r="F1183" t="s">
        <v>72</v>
      </c>
      <c r="G1183" t="b">
        <v>0</v>
      </c>
      <c r="H1183" t="s">
        <v>71</v>
      </c>
      <c r="I1183" t="b">
        <v>0</v>
      </c>
      <c r="J1183" t="s">
        <v>235</v>
      </c>
      <c r="K1183" t="b">
        <v>1</v>
      </c>
      <c r="L1183">
        <v>3</v>
      </c>
      <c r="M1183" t="b">
        <v>1</v>
      </c>
      <c r="N1183" t="b">
        <v>1</v>
      </c>
      <c r="O1183" t="b">
        <v>0</v>
      </c>
      <c r="P1183" t="s">
        <v>69</v>
      </c>
      <c r="Q1183" t="s">
        <v>13869</v>
      </c>
      <c r="R1183" t="s">
        <v>13868</v>
      </c>
      <c r="S1183" t="s">
        <v>6</v>
      </c>
      <c r="T1183" t="s">
        <v>13867</v>
      </c>
      <c r="U1183">
        <v>366</v>
      </c>
      <c r="V1183">
        <v>4</v>
      </c>
    </row>
    <row r="1184" spans="1:22" x14ac:dyDescent="0.35">
      <c r="A1184" t="s">
        <v>13866</v>
      </c>
      <c r="B1184" t="s">
        <v>74</v>
      </c>
      <c r="C1184" t="s">
        <v>82</v>
      </c>
      <c r="D1184" t="b">
        <v>1</v>
      </c>
      <c r="E1184" t="b">
        <v>0</v>
      </c>
      <c r="F1184" t="s">
        <v>81</v>
      </c>
      <c r="G1184" t="b">
        <v>1</v>
      </c>
      <c r="H1184" t="s">
        <v>71</v>
      </c>
      <c r="I1184" t="b">
        <v>1</v>
      </c>
      <c r="J1184" t="s">
        <v>70</v>
      </c>
      <c r="K1184" t="b">
        <v>1</v>
      </c>
      <c r="L1184">
        <v>2</v>
      </c>
      <c r="M1184" t="b">
        <v>0</v>
      </c>
      <c r="N1184" t="b">
        <v>1</v>
      </c>
      <c r="O1184" t="b">
        <v>1</v>
      </c>
      <c r="P1184" t="s">
        <v>69</v>
      </c>
      <c r="Q1184" t="s">
        <v>13865</v>
      </c>
      <c r="R1184" t="s">
        <v>13864</v>
      </c>
      <c r="S1184" t="s">
        <v>6</v>
      </c>
      <c r="T1184" t="s">
        <v>13863</v>
      </c>
      <c r="U1184">
        <v>366</v>
      </c>
      <c r="V1184">
        <v>3.5</v>
      </c>
    </row>
    <row r="1185" spans="1:22" x14ac:dyDescent="0.35">
      <c r="A1185" t="s">
        <v>13862</v>
      </c>
      <c r="B1185" t="s">
        <v>74</v>
      </c>
      <c r="C1185" t="s">
        <v>82</v>
      </c>
      <c r="D1185" t="b">
        <v>1</v>
      </c>
      <c r="E1185" t="b">
        <v>1</v>
      </c>
      <c r="F1185" t="s">
        <v>101</v>
      </c>
      <c r="G1185" t="b">
        <v>0</v>
      </c>
      <c r="H1185" t="s">
        <v>71</v>
      </c>
      <c r="I1185" t="b">
        <v>0</v>
      </c>
      <c r="J1185" t="s">
        <v>70</v>
      </c>
      <c r="K1185" t="b">
        <v>1</v>
      </c>
      <c r="L1185">
        <v>2</v>
      </c>
      <c r="M1185" t="b">
        <v>1</v>
      </c>
      <c r="N1185" t="b">
        <v>1</v>
      </c>
      <c r="O1185" t="b">
        <v>1</v>
      </c>
      <c r="P1185" t="s">
        <v>88</v>
      </c>
      <c r="Q1185" t="s">
        <v>13861</v>
      </c>
      <c r="R1185" t="s">
        <v>13860</v>
      </c>
      <c r="S1185" t="s">
        <v>6</v>
      </c>
      <c r="T1185" t="s">
        <v>13859</v>
      </c>
      <c r="U1185">
        <v>366</v>
      </c>
      <c r="V1185">
        <v>4</v>
      </c>
    </row>
    <row r="1186" spans="1:22" x14ac:dyDescent="0.35">
      <c r="A1186" t="s">
        <v>13858</v>
      </c>
      <c r="B1186" t="s">
        <v>74</v>
      </c>
      <c r="C1186" t="s">
        <v>82</v>
      </c>
      <c r="D1186" t="b">
        <v>1</v>
      </c>
      <c r="E1186" t="b">
        <v>0</v>
      </c>
      <c r="F1186" t="s">
        <v>72</v>
      </c>
      <c r="G1186" t="b">
        <v>1</v>
      </c>
      <c r="H1186" t="s">
        <v>71</v>
      </c>
      <c r="I1186" t="b">
        <v>1</v>
      </c>
      <c r="J1186" t="s">
        <v>70</v>
      </c>
      <c r="K1186" t="b">
        <v>1</v>
      </c>
      <c r="L1186">
        <v>2</v>
      </c>
      <c r="M1186" t="b">
        <v>1</v>
      </c>
      <c r="N1186" t="b">
        <v>1</v>
      </c>
      <c r="O1186" t="b">
        <v>1</v>
      </c>
      <c r="P1186" t="s">
        <v>69</v>
      </c>
      <c r="Q1186" t="s">
        <v>13857</v>
      </c>
      <c r="R1186" t="s">
        <v>13856</v>
      </c>
      <c r="S1186" t="s">
        <v>166</v>
      </c>
      <c r="T1186" t="s">
        <v>13855</v>
      </c>
      <c r="U1186">
        <v>366</v>
      </c>
      <c r="V1186">
        <v>4</v>
      </c>
    </row>
    <row r="1187" spans="1:22" x14ac:dyDescent="0.35">
      <c r="A1187" t="s">
        <v>13854</v>
      </c>
      <c r="B1187" t="s">
        <v>74</v>
      </c>
      <c r="C1187" t="s">
        <v>82</v>
      </c>
      <c r="D1187" t="b">
        <v>1</v>
      </c>
      <c r="E1187" t="b">
        <v>1</v>
      </c>
      <c r="F1187" t="s">
        <v>106</v>
      </c>
      <c r="G1187" t="b">
        <v>1</v>
      </c>
      <c r="H1187" t="s">
        <v>71</v>
      </c>
      <c r="I1187" t="b">
        <v>0</v>
      </c>
      <c r="J1187" t="s">
        <v>70</v>
      </c>
      <c r="K1187" t="b">
        <v>1</v>
      </c>
      <c r="L1187">
        <v>2</v>
      </c>
      <c r="M1187" t="b">
        <v>0</v>
      </c>
      <c r="N1187" t="b">
        <v>1</v>
      </c>
      <c r="O1187" t="b">
        <v>1</v>
      </c>
      <c r="P1187" t="s">
        <v>88</v>
      </c>
      <c r="Q1187" t="s">
        <v>13853</v>
      </c>
      <c r="R1187" t="s">
        <v>13852</v>
      </c>
      <c r="S1187" t="s">
        <v>229</v>
      </c>
      <c r="T1187" t="s">
        <v>13851</v>
      </c>
      <c r="U1187">
        <v>365</v>
      </c>
      <c r="V1187">
        <v>4.5</v>
      </c>
    </row>
    <row r="1188" spans="1:22" x14ac:dyDescent="0.35">
      <c r="A1188" t="s">
        <v>13850</v>
      </c>
      <c r="B1188" t="s">
        <v>74</v>
      </c>
      <c r="C1188" t="s">
        <v>2749</v>
      </c>
      <c r="D1188" t="b">
        <v>1</v>
      </c>
      <c r="E1188" t="b">
        <v>0</v>
      </c>
      <c r="F1188" t="s">
        <v>106</v>
      </c>
      <c r="G1188" t="b">
        <v>1</v>
      </c>
      <c r="H1188" t="s">
        <v>80</v>
      </c>
      <c r="I1188" t="b">
        <v>0</v>
      </c>
      <c r="J1188" t="s">
        <v>70</v>
      </c>
      <c r="K1188" t="b">
        <v>1</v>
      </c>
      <c r="L1188">
        <v>2</v>
      </c>
      <c r="M1188" t="b">
        <v>1</v>
      </c>
      <c r="N1188" t="b">
        <v>1</v>
      </c>
      <c r="O1188" t="b">
        <v>1</v>
      </c>
      <c r="P1188" t="s">
        <v>88</v>
      </c>
      <c r="Q1188" t="s">
        <v>13849</v>
      </c>
      <c r="R1188" t="s">
        <v>13848</v>
      </c>
      <c r="S1188" t="s">
        <v>66</v>
      </c>
      <c r="T1188" t="s">
        <v>13847</v>
      </c>
      <c r="U1188">
        <v>365</v>
      </c>
      <c r="V1188">
        <v>4.5</v>
      </c>
    </row>
    <row r="1189" spans="1:22" x14ac:dyDescent="0.35">
      <c r="A1189" t="s">
        <v>13846</v>
      </c>
      <c r="B1189" t="s">
        <v>74</v>
      </c>
      <c r="C1189" t="s">
        <v>82</v>
      </c>
      <c r="D1189" t="b">
        <v>1</v>
      </c>
      <c r="E1189" t="b">
        <v>1</v>
      </c>
      <c r="F1189" t="s">
        <v>128</v>
      </c>
      <c r="G1189" t="b">
        <v>0</v>
      </c>
      <c r="H1189" t="s">
        <v>71</v>
      </c>
      <c r="I1189" t="b">
        <v>1</v>
      </c>
      <c r="J1189" t="s">
        <v>70</v>
      </c>
      <c r="K1189" t="b">
        <v>1</v>
      </c>
      <c r="L1189">
        <v>2</v>
      </c>
      <c r="M1189" t="b">
        <v>0</v>
      </c>
      <c r="N1189" t="b">
        <v>1</v>
      </c>
      <c r="O1189" t="b">
        <v>1</v>
      </c>
      <c r="P1189" t="s">
        <v>69</v>
      </c>
      <c r="Q1189" t="s">
        <v>13845</v>
      </c>
      <c r="R1189" t="s">
        <v>13844</v>
      </c>
      <c r="S1189" t="s">
        <v>66</v>
      </c>
      <c r="T1189" t="s">
        <v>13843</v>
      </c>
      <c r="U1189">
        <v>365</v>
      </c>
      <c r="V1189">
        <v>4</v>
      </c>
    </row>
    <row r="1190" spans="1:22" x14ac:dyDescent="0.35">
      <c r="A1190" t="s">
        <v>13842</v>
      </c>
      <c r="B1190" t="s">
        <v>90</v>
      </c>
      <c r="C1190" t="s">
        <v>123</v>
      </c>
      <c r="D1190" t="b">
        <v>0</v>
      </c>
      <c r="E1190" t="b">
        <v>1</v>
      </c>
      <c r="F1190" t="s">
        <v>106</v>
      </c>
      <c r="G1190" t="b">
        <v>0</v>
      </c>
      <c r="H1190" t="s">
        <v>71</v>
      </c>
      <c r="I1190" t="b">
        <v>0</v>
      </c>
      <c r="J1190" t="s">
        <v>70</v>
      </c>
      <c r="K1190" t="b">
        <v>1</v>
      </c>
      <c r="L1190">
        <v>2</v>
      </c>
      <c r="M1190" t="b">
        <v>0</v>
      </c>
      <c r="N1190" t="b">
        <v>1</v>
      </c>
      <c r="O1190" t="b">
        <v>1</v>
      </c>
      <c r="P1190" t="s">
        <v>88</v>
      </c>
      <c r="Q1190" t="s">
        <v>13841</v>
      </c>
      <c r="R1190" t="s">
        <v>13840</v>
      </c>
      <c r="S1190" t="s">
        <v>717</v>
      </c>
      <c r="T1190" t="s">
        <v>13839</v>
      </c>
      <c r="U1190">
        <v>365</v>
      </c>
      <c r="V1190">
        <v>3.5</v>
      </c>
    </row>
    <row r="1191" spans="1:22" x14ac:dyDescent="0.35">
      <c r="A1191" t="s">
        <v>13838</v>
      </c>
      <c r="B1191" t="s">
        <v>90</v>
      </c>
      <c r="C1191" t="s">
        <v>360</v>
      </c>
      <c r="D1191" t="b">
        <v>1</v>
      </c>
      <c r="E1191" t="b">
        <v>1</v>
      </c>
      <c r="F1191" t="s">
        <v>89</v>
      </c>
      <c r="G1191" t="b">
        <v>0</v>
      </c>
      <c r="H1191" t="s">
        <v>71</v>
      </c>
      <c r="I1191" t="b">
        <v>1</v>
      </c>
      <c r="J1191" t="s">
        <v>70</v>
      </c>
      <c r="K1191" t="b">
        <v>1</v>
      </c>
      <c r="L1191">
        <v>1</v>
      </c>
      <c r="M1191" t="b">
        <v>0</v>
      </c>
      <c r="N1191" t="b">
        <v>0</v>
      </c>
      <c r="O1191" t="b">
        <v>1</v>
      </c>
      <c r="P1191" t="s">
        <v>88</v>
      </c>
      <c r="Q1191" t="s">
        <v>13837</v>
      </c>
      <c r="R1191" t="s">
        <v>98</v>
      </c>
      <c r="S1191" t="s">
        <v>85</v>
      </c>
      <c r="T1191" t="s">
        <v>13836</v>
      </c>
      <c r="U1191">
        <v>365</v>
      </c>
      <c r="V1191">
        <v>4</v>
      </c>
    </row>
    <row r="1192" spans="1:22" x14ac:dyDescent="0.35">
      <c r="A1192" t="s">
        <v>13835</v>
      </c>
      <c r="B1192" t="s">
        <v>74</v>
      </c>
      <c r="C1192" t="s">
        <v>259</v>
      </c>
      <c r="D1192" t="b">
        <v>1</v>
      </c>
      <c r="E1192" t="b">
        <v>0</v>
      </c>
      <c r="F1192" t="s">
        <v>72</v>
      </c>
      <c r="G1192" t="b">
        <v>1</v>
      </c>
      <c r="H1192" t="s">
        <v>71</v>
      </c>
      <c r="I1192" t="b">
        <v>0</v>
      </c>
      <c r="J1192" t="s">
        <v>235</v>
      </c>
      <c r="K1192" t="b">
        <v>1</v>
      </c>
      <c r="L1192">
        <v>3</v>
      </c>
      <c r="M1192" t="b">
        <v>1</v>
      </c>
      <c r="N1192" t="b">
        <v>1</v>
      </c>
      <c r="O1192" t="b">
        <v>0</v>
      </c>
      <c r="P1192" t="s">
        <v>69</v>
      </c>
      <c r="Q1192" t="s">
        <v>13834</v>
      </c>
      <c r="R1192" t="s">
        <v>13833</v>
      </c>
      <c r="S1192" t="s">
        <v>77</v>
      </c>
      <c r="T1192" t="s">
        <v>13832</v>
      </c>
      <c r="U1192">
        <v>365</v>
      </c>
      <c r="V1192">
        <v>4</v>
      </c>
    </row>
    <row r="1193" spans="1:22" x14ac:dyDescent="0.35">
      <c r="A1193" t="s">
        <v>13831</v>
      </c>
      <c r="B1193" t="s">
        <v>111</v>
      </c>
      <c r="C1193" t="s">
        <v>82</v>
      </c>
      <c r="D1193" t="b">
        <v>1</v>
      </c>
      <c r="E1193" t="b">
        <v>1</v>
      </c>
      <c r="F1193" t="s">
        <v>106</v>
      </c>
      <c r="G1193" t="b">
        <v>0</v>
      </c>
      <c r="H1193" t="s">
        <v>71</v>
      </c>
      <c r="I1193" t="b">
        <v>1</v>
      </c>
      <c r="J1193" t="s">
        <v>70</v>
      </c>
      <c r="K1193" t="b">
        <v>1</v>
      </c>
      <c r="L1193">
        <v>1</v>
      </c>
      <c r="M1193" t="b">
        <v>0</v>
      </c>
      <c r="N1193" t="b">
        <v>0</v>
      </c>
      <c r="O1193" t="b">
        <v>1</v>
      </c>
      <c r="P1193" t="s">
        <v>69</v>
      </c>
      <c r="Q1193" t="s">
        <v>13830</v>
      </c>
      <c r="R1193" t="s">
        <v>13829</v>
      </c>
      <c r="S1193" t="s">
        <v>189</v>
      </c>
      <c r="T1193" t="s">
        <v>5162</v>
      </c>
      <c r="U1193">
        <v>364</v>
      </c>
      <c r="V1193">
        <v>4.5</v>
      </c>
    </row>
    <row r="1194" spans="1:22" x14ac:dyDescent="0.35">
      <c r="A1194" t="s">
        <v>13828</v>
      </c>
      <c r="B1194" t="s">
        <v>74</v>
      </c>
      <c r="C1194" t="s">
        <v>138</v>
      </c>
      <c r="D1194" t="b">
        <v>1</v>
      </c>
      <c r="E1194" t="b">
        <v>0</v>
      </c>
      <c r="F1194" t="s">
        <v>72</v>
      </c>
      <c r="G1194" t="b">
        <v>0</v>
      </c>
      <c r="H1194" t="s">
        <v>71</v>
      </c>
      <c r="I1194" t="b">
        <v>0</v>
      </c>
      <c r="J1194" t="s">
        <v>70</v>
      </c>
      <c r="K1194" t="b">
        <v>0</v>
      </c>
      <c r="L1194">
        <v>3</v>
      </c>
      <c r="M1194" t="b">
        <v>1</v>
      </c>
      <c r="N1194" t="b">
        <v>1</v>
      </c>
      <c r="O1194" t="b">
        <v>0</v>
      </c>
      <c r="P1194" t="s">
        <v>88</v>
      </c>
      <c r="Q1194" t="s">
        <v>13827</v>
      </c>
      <c r="R1194" t="s">
        <v>13826</v>
      </c>
      <c r="S1194" t="s">
        <v>66</v>
      </c>
      <c r="T1194" t="s">
        <v>13825</v>
      </c>
      <c r="U1194">
        <v>364</v>
      </c>
      <c r="V1194">
        <v>4</v>
      </c>
    </row>
    <row r="1195" spans="1:22" x14ac:dyDescent="0.35">
      <c r="A1195" t="s">
        <v>13824</v>
      </c>
      <c r="D1195" t="b">
        <v>0</v>
      </c>
      <c r="E1195" t="b">
        <v>1</v>
      </c>
      <c r="F1195" t="s">
        <v>555</v>
      </c>
      <c r="H1195" t="s">
        <v>71</v>
      </c>
      <c r="I1195" t="b">
        <v>0</v>
      </c>
      <c r="J1195" t="s">
        <v>70</v>
      </c>
      <c r="K1195" t="b">
        <v>1</v>
      </c>
      <c r="L1195">
        <v>2</v>
      </c>
      <c r="M1195" t="b">
        <v>0</v>
      </c>
      <c r="O1195" t="b">
        <v>1</v>
      </c>
      <c r="P1195" t="s">
        <v>69</v>
      </c>
      <c r="Q1195" t="s">
        <v>13823</v>
      </c>
      <c r="R1195" t="s">
        <v>13822</v>
      </c>
      <c r="S1195" t="s">
        <v>6</v>
      </c>
      <c r="T1195" t="s">
        <v>13821</v>
      </c>
      <c r="U1195">
        <v>364</v>
      </c>
      <c r="V1195">
        <v>3.5</v>
      </c>
    </row>
    <row r="1196" spans="1:22" x14ac:dyDescent="0.35">
      <c r="A1196" t="s">
        <v>12375</v>
      </c>
      <c r="B1196" t="s">
        <v>74</v>
      </c>
      <c r="C1196" t="s">
        <v>138</v>
      </c>
      <c r="D1196" t="b">
        <v>1</v>
      </c>
      <c r="E1196" t="b">
        <v>0</v>
      </c>
      <c r="F1196" t="s">
        <v>72</v>
      </c>
      <c r="G1196" t="b">
        <v>0</v>
      </c>
      <c r="H1196" t="s">
        <v>71</v>
      </c>
      <c r="I1196" t="b">
        <v>0</v>
      </c>
      <c r="J1196" t="s">
        <v>70</v>
      </c>
      <c r="K1196" t="b">
        <v>1</v>
      </c>
      <c r="L1196">
        <v>3</v>
      </c>
      <c r="M1196" t="b">
        <v>1</v>
      </c>
      <c r="N1196" t="b">
        <v>1</v>
      </c>
      <c r="O1196" t="b">
        <v>0</v>
      </c>
      <c r="P1196" t="s">
        <v>88</v>
      </c>
      <c r="Q1196" t="s">
        <v>13820</v>
      </c>
      <c r="R1196" t="s">
        <v>628</v>
      </c>
      <c r="S1196" t="s">
        <v>6</v>
      </c>
      <c r="T1196" t="s">
        <v>13819</v>
      </c>
      <c r="U1196">
        <v>364</v>
      </c>
      <c r="V1196">
        <v>3.5</v>
      </c>
    </row>
    <row r="1197" spans="1:22" x14ac:dyDescent="0.35">
      <c r="A1197" t="s">
        <v>12987</v>
      </c>
      <c r="B1197" t="s">
        <v>74</v>
      </c>
      <c r="C1197" t="s">
        <v>82</v>
      </c>
      <c r="D1197" t="b">
        <v>1</v>
      </c>
      <c r="E1197" t="b">
        <v>1</v>
      </c>
      <c r="F1197" t="s">
        <v>106</v>
      </c>
      <c r="G1197" t="b">
        <v>1</v>
      </c>
      <c r="H1197" t="s">
        <v>71</v>
      </c>
      <c r="I1197" t="b">
        <v>0</v>
      </c>
      <c r="J1197" t="s">
        <v>70</v>
      </c>
      <c r="K1197" t="b">
        <v>1</v>
      </c>
      <c r="L1197">
        <v>2</v>
      </c>
      <c r="M1197" t="b">
        <v>1</v>
      </c>
      <c r="N1197" t="b">
        <v>1</v>
      </c>
      <c r="O1197" t="b">
        <v>1</v>
      </c>
      <c r="P1197" t="s">
        <v>88</v>
      </c>
      <c r="Q1197" t="s">
        <v>13818</v>
      </c>
      <c r="R1197" t="s">
        <v>1770</v>
      </c>
      <c r="S1197" t="s">
        <v>6</v>
      </c>
      <c r="T1197" t="s">
        <v>13817</v>
      </c>
      <c r="U1197">
        <v>363</v>
      </c>
      <c r="V1197">
        <v>3.5</v>
      </c>
    </row>
    <row r="1198" spans="1:22" x14ac:dyDescent="0.35">
      <c r="A1198" t="s">
        <v>13816</v>
      </c>
      <c r="B1198" t="s">
        <v>74</v>
      </c>
      <c r="C1198" t="s">
        <v>123</v>
      </c>
      <c r="D1198" t="b">
        <v>1</v>
      </c>
      <c r="E1198" t="b">
        <v>1</v>
      </c>
      <c r="F1198" t="s">
        <v>106</v>
      </c>
      <c r="G1198" t="b">
        <v>1</v>
      </c>
      <c r="H1198" t="s">
        <v>71</v>
      </c>
      <c r="I1198" t="b">
        <v>1</v>
      </c>
      <c r="J1198" t="s">
        <v>70</v>
      </c>
      <c r="K1198" t="b">
        <v>1</v>
      </c>
      <c r="L1198">
        <v>2</v>
      </c>
      <c r="M1198" t="b">
        <v>1</v>
      </c>
      <c r="N1198" t="b">
        <v>1</v>
      </c>
      <c r="O1198" t="b">
        <v>1</v>
      </c>
      <c r="P1198" t="s">
        <v>69</v>
      </c>
      <c r="Q1198" t="s">
        <v>13815</v>
      </c>
      <c r="R1198" t="s">
        <v>13814</v>
      </c>
      <c r="S1198" t="s">
        <v>285</v>
      </c>
      <c r="T1198" t="s">
        <v>13813</v>
      </c>
      <c r="U1198">
        <v>363</v>
      </c>
      <c r="V1198">
        <v>4.5</v>
      </c>
    </row>
    <row r="1199" spans="1:22" x14ac:dyDescent="0.35">
      <c r="A1199" t="s">
        <v>13812</v>
      </c>
      <c r="B1199" t="s">
        <v>90</v>
      </c>
      <c r="C1199" t="s">
        <v>82</v>
      </c>
      <c r="D1199" t="b">
        <v>1</v>
      </c>
      <c r="E1199" t="b">
        <v>1</v>
      </c>
      <c r="F1199" t="s">
        <v>117</v>
      </c>
      <c r="G1199" t="b">
        <v>0</v>
      </c>
      <c r="H1199" t="s">
        <v>71</v>
      </c>
      <c r="I1199" t="b">
        <v>1</v>
      </c>
      <c r="J1199" t="s">
        <v>70</v>
      </c>
      <c r="K1199" t="b">
        <v>1</v>
      </c>
      <c r="L1199">
        <v>2</v>
      </c>
      <c r="M1199" t="b">
        <v>0</v>
      </c>
      <c r="N1199" t="b">
        <v>1</v>
      </c>
      <c r="O1199" t="b">
        <v>1</v>
      </c>
      <c r="P1199" t="s">
        <v>69</v>
      </c>
      <c r="Q1199" t="s">
        <v>13811</v>
      </c>
      <c r="R1199" t="s">
        <v>13810</v>
      </c>
      <c r="S1199" t="s">
        <v>66</v>
      </c>
      <c r="T1199" t="s">
        <v>13809</v>
      </c>
      <c r="U1199">
        <v>363</v>
      </c>
      <c r="V1199">
        <v>4</v>
      </c>
    </row>
    <row r="1200" spans="1:22" x14ac:dyDescent="0.35">
      <c r="A1200" t="s">
        <v>13808</v>
      </c>
      <c r="B1200" t="s">
        <v>111</v>
      </c>
      <c r="C1200" t="s">
        <v>82</v>
      </c>
      <c r="D1200" t="b">
        <v>1</v>
      </c>
      <c r="E1200" t="b">
        <v>1</v>
      </c>
      <c r="F1200" t="s">
        <v>771</v>
      </c>
      <c r="G1200" t="b">
        <v>1</v>
      </c>
      <c r="H1200" t="s">
        <v>71</v>
      </c>
      <c r="I1200" t="b">
        <v>1</v>
      </c>
      <c r="J1200" t="s">
        <v>70</v>
      </c>
      <c r="K1200" t="b">
        <v>1</v>
      </c>
      <c r="L1200">
        <v>2</v>
      </c>
      <c r="M1200" t="b">
        <v>1</v>
      </c>
      <c r="N1200" t="b">
        <v>1</v>
      </c>
      <c r="O1200" t="b">
        <v>1</v>
      </c>
      <c r="P1200" t="s">
        <v>69</v>
      </c>
      <c r="Q1200" t="s">
        <v>13807</v>
      </c>
      <c r="R1200" t="s">
        <v>954</v>
      </c>
      <c r="S1200" t="s">
        <v>189</v>
      </c>
      <c r="T1200" t="s">
        <v>13806</v>
      </c>
      <c r="U1200">
        <v>362</v>
      </c>
      <c r="V1200">
        <v>3</v>
      </c>
    </row>
    <row r="1201" spans="1:22" x14ac:dyDescent="0.35">
      <c r="A1201" t="s">
        <v>13805</v>
      </c>
      <c r="B1201" t="s">
        <v>90</v>
      </c>
      <c r="C1201" t="s">
        <v>82</v>
      </c>
      <c r="D1201" t="b">
        <v>1</v>
      </c>
      <c r="E1201" t="b">
        <v>1</v>
      </c>
      <c r="F1201" t="s">
        <v>117</v>
      </c>
      <c r="G1201" t="b">
        <v>0</v>
      </c>
      <c r="H1201" t="s">
        <v>71</v>
      </c>
      <c r="I1201" t="b">
        <v>0</v>
      </c>
      <c r="J1201" t="s">
        <v>70</v>
      </c>
      <c r="K1201" t="b">
        <v>1</v>
      </c>
      <c r="L1201">
        <v>2</v>
      </c>
      <c r="M1201" t="b">
        <v>0</v>
      </c>
      <c r="N1201" t="b">
        <v>1</v>
      </c>
      <c r="O1201" t="b">
        <v>1</v>
      </c>
      <c r="P1201" t="s">
        <v>88</v>
      </c>
      <c r="Q1201" t="s">
        <v>13804</v>
      </c>
      <c r="R1201" t="s">
        <v>13803</v>
      </c>
      <c r="S1201" t="s">
        <v>189</v>
      </c>
      <c r="T1201" t="s">
        <v>8838</v>
      </c>
      <c r="U1201">
        <v>362</v>
      </c>
      <c r="V1201">
        <v>3.5</v>
      </c>
    </row>
    <row r="1202" spans="1:22" x14ac:dyDescent="0.35">
      <c r="A1202" t="s">
        <v>12450</v>
      </c>
      <c r="B1202" t="s">
        <v>111</v>
      </c>
      <c r="C1202" t="s">
        <v>82</v>
      </c>
      <c r="D1202" t="b">
        <v>1</v>
      </c>
      <c r="E1202" t="b">
        <v>1</v>
      </c>
      <c r="F1202" t="s">
        <v>106</v>
      </c>
      <c r="G1202" t="b">
        <v>0</v>
      </c>
      <c r="H1202" t="s">
        <v>71</v>
      </c>
      <c r="I1202" t="b">
        <v>1</v>
      </c>
      <c r="J1202" t="s">
        <v>70</v>
      </c>
      <c r="K1202" t="b">
        <v>1</v>
      </c>
      <c r="L1202">
        <v>2</v>
      </c>
      <c r="M1202" t="b">
        <v>0</v>
      </c>
      <c r="N1202" t="b">
        <v>1</v>
      </c>
      <c r="O1202" t="b">
        <v>1</v>
      </c>
      <c r="P1202" t="s">
        <v>88</v>
      </c>
      <c r="Q1202" t="s">
        <v>13802</v>
      </c>
      <c r="R1202" t="s">
        <v>13801</v>
      </c>
      <c r="S1202" t="s">
        <v>290</v>
      </c>
      <c r="T1202" t="s">
        <v>3257</v>
      </c>
      <c r="U1202">
        <v>362</v>
      </c>
      <c r="V1202">
        <v>4</v>
      </c>
    </row>
    <row r="1203" spans="1:22" x14ac:dyDescent="0.35">
      <c r="A1203" t="s">
        <v>13800</v>
      </c>
      <c r="B1203" t="s">
        <v>74</v>
      </c>
      <c r="C1203" t="s">
        <v>82</v>
      </c>
      <c r="D1203" t="b">
        <v>1</v>
      </c>
      <c r="E1203" t="b">
        <v>1</v>
      </c>
      <c r="F1203" t="s">
        <v>359</v>
      </c>
      <c r="G1203" t="b">
        <v>1</v>
      </c>
      <c r="H1203" t="s">
        <v>71</v>
      </c>
      <c r="I1203" t="b">
        <v>1</v>
      </c>
      <c r="J1203" t="s">
        <v>70</v>
      </c>
      <c r="K1203" t="b">
        <v>1</v>
      </c>
      <c r="L1203">
        <v>2</v>
      </c>
      <c r="M1203" t="b">
        <v>1</v>
      </c>
      <c r="N1203" t="b">
        <v>1</v>
      </c>
      <c r="O1203" t="b">
        <v>1</v>
      </c>
      <c r="P1203" t="s">
        <v>88</v>
      </c>
      <c r="Q1203" t="s">
        <v>13799</v>
      </c>
      <c r="R1203" t="s">
        <v>13798</v>
      </c>
      <c r="S1203" t="s">
        <v>85</v>
      </c>
      <c r="T1203" t="s">
        <v>13797</v>
      </c>
      <c r="U1203">
        <v>362</v>
      </c>
      <c r="V1203">
        <v>3.5</v>
      </c>
    </row>
    <row r="1204" spans="1:22" x14ac:dyDescent="0.35">
      <c r="A1204" t="s">
        <v>13796</v>
      </c>
      <c r="B1204" t="s">
        <v>74</v>
      </c>
      <c r="C1204" t="s">
        <v>898</v>
      </c>
      <c r="D1204" t="b">
        <v>1</v>
      </c>
      <c r="E1204" t="b">
        <v>0</v>
      </c>
      <c r="F1204" t="s">
        <v>81</v>
      </c>
      <c r="G1204" t="b">
        <v>1</v>
      </c>
      <c r="H1204" t="s">
        <v>80</v>
      </c>
      <c r="I1204" t="b">
        <v>1</v>
      </c>
      <c r="J1204" t="s">
        <v>70</v>
      </c>
      <c r="K1204" t="b">
        <v>1</v>
      </c>
      <c r="L1204">
        <v>2</v>
      </c>
      <c r="M1204" t="b">
        <v>0</v>
      </c>
      <c r="N1204" t="b">
        <v>1</v>
      </c>
      <c r="O1204" t="b">
        <v>1</v>
      </c>
      <c r="P1204" t="s">
        <v>88</v>
      </c>
      <c r="Q1204" t="s">
        <v>13795</v>
      </c>
      <c r="R1204" t="s">
        <v>13794</v>
      </c>
      <c r="S1204" t="s">
        <v>120</v>
      </c>
      <c r="T1204" t="s">
        <v>13793</v>
      </c>
      <c r="U1204">
        <v>362</v>
      </c>
      <c r="V1204">
        <v>3.5</v>
      </c>
    </row>
    <row r="1205" spans="1:22" x14ac:dyDescent="0.35">
      <c r="A1205" t="s">
        <v>13792</v>
      </c>
      <c r="B1205" t="s">
        <v>74</v>
      </c>
      <c r="C1205" t="s">
        <v>82</v>
      </c>
      <c r="D1205" t="b">
        <v>1</v>
      </c>
      <c r="E1205" t="b">
        <v>0</v>
      </c>
      <c r="F1205" t="s">
        <v>72</v>
      </c>
      <c r="G1205" t="b">
        <v>0</v>
      </c>
      <c r="H1205" t="s">
        <v>100</v>
      </c>
      <c r="I1205" t="b">
        <v>0</v>
      </c>
      <c r="J1205" t="s">
        <v>70</v>
      </c>
      <c r="K1205" t="b">
        <v>1</v>
      </c>
      <c r="L1205">
        <v>2</v>
      </c>
      <c r="M1205" t="b">
        <v>1</v>
      </c>
      <c r="N1205" t="b">
        <v>1</v>
      </c>
      <c r="O1205" t="b">
        <v>0</v>
      </c>
      <c r="P1205" t="s">
        <v>88</v>
      </c>
      <c r="Q1205" t="s">
        <v>13791</v>
      </c>
      <c r="R1205" t="s">
        <v>613</v>
      </c>
      <c r="S1205" t="s">
        <v>290</v>
      </c>
      <c r="T1205" t="s">
        <v>13790</v>
      </c>
      <c r="U1205">
        <v>362</v>
      </c>
      <c r="V1205">
        <v>4</v>
      </c>
    </row>
    <row r="1206" spans="1:22" x14ac:dyDescent="0.35">
      <c r="A1206" t="s">
        <v>13789</v>
      </c>
      <c r="B1206" t="s">
        <v>74</v>
      </c>
      <c r="C1206" t="s">
        <v>82</v>
      </c>
      <c r="D1206" t="b">
        <v>1</v>
      </c>
      <c r="E1206" t="b">
        <v>1</v>
      </c>
      <c r="F1206" t="s">
        <v>106</v>
      </c>
      <c r="G1206" t="b">
        <v>1</v>
      </c>
      <c r="H1206" t="s">
        <v>71</v>
      </c>
      <c r="I1206" t="b">
        <v>1</v>
      </c>
      <c r="J1206" t="s">
        <v>70</v>
      </c>
      <c r="K1206" t="b">
        <v>1</v>
      </c>
      <c r="L1206">
        <v>2</v>
      </c>
      <c r="M1206" t="b">
        <v>0</v>
      </c>
      <c r="N1206" t="b">
        <v>1</v>
      </c>
      <c r="O1206" t="b">
        <v>1</v>
      </c>
      <c r="P1206" t="s">
        <v>69</v>
      </c>
      <c r="Q1206" t="s">
        <v>13788</v>
      </c>
      <c r="R1206" t="s">
        <v>13787</v>
      </c>
      <c r="S1206" t="s">
        <v>6</v>
      </c>
      <c r="T1206" t="s">
        <v>13786</v>
      </c>
      <c r="U1206">
        <v>362</v>
      </c>
      <c r="V1206">
        <v>3.5</v>
      </c>
    </row>
    <row r="1207" spans="1:22" x14ac:dyDescent="0.35">
      <c r="A1207" t="s">
        <v>13785</v>
      </c>
      <c r="B1207" t="s">
        <v>111</v>
      </c>
      <c r="C1207" t="s">
        <v>82</v>
      </c>
      <c r="D1207" t="b">
        <v>1</v>
      </c>
      <c r="E1207" t="b">
        <v>1</v>
      </c>
      <c r="F1207" t="s">
        <v>81</v>
      </c>
      <c r="G1207" t="b">
        <v>1</v>
      </c>
      <c r="H1207" t="s">
        <v>71</v>
      </c>
      <c r="I1207" t="b">
        <v>0</v>
      </c>
      <c r="J1207" t="s">
        <v>70</v>
      </c>
      <c r="K1207" t="b">
        <v>1</v>
      </c>
      <c r="L1207">
        <v>2</v>
      </c>
      <c r="M1207" t="b">
        <v>1</v>
      </c>
      <c r="N1207" t="b">
        <v>1</v>
      </c>
      <c r="O1207" t="b">
        <v>1</v>
      </c>
      <c r="P1207" t="s">
        <v>69</v>
      </c>
      <c r="Q1207" t="s">
        <v>13784</v>
      </c>
      <c r="R1207" t="s">
        <v>13783</v>
      </c>
      <c r="S1207" t="s">
        <v>6</v>
      </c>
      <c r="T1207" t="s">
        <v>13782</v>
      </c>
      <c r="U1207">
        <v>362</v>
      </c>
      <c r="V1207">
        <v>3.5</v>
      </c>
    </row>
    <row r="1208" spans="1:22" x14ac:dyDescent="0.35">
      <c r="A1208" t="s">
        <v>13781</v>
      </c>
      <c r="B1208" t="s">
        <v>111</v>
      </c>
      <c r="C1208" t="s">
        <v>82</v>
      </c>
      <c r="D1208" t="b">
        <v>1</v>
      </c>
      <c r="E1208" t="b">
        <v>1</v>
      </c>
      <c r="F1208" t="s">
        <v>117</v>
      </c>
      <c r="G1208" t="b">
        <v>0</v>
      </c>
      <c r="H1208" t="s">
        <v>71</v>
      </c>
      <c r="I1208" t="b">
        <v>1</v>
      </c>
      <c r="J1208" t="s">
        <v>70</v>
      </c>
      <c r="K1208" t="b">
        <v>1</v>
      </c>
      <c r="L1208">
        <v>2</v>
      </c>
      <c r="M1208" t="b">
        <v>0</v>
      </c>
      <c r="N1208" t="b">
        <v>1</v>
      </c>
      <c r="O1208" t="b">
        <v>1</v>
      </c>
      <c r="P1208" t="s">
        <v>69</v>
      </c>
      <c r="Q1208" t="s">
        <v>13780</v>
      </c>
      <c r="R1208" t="s">
        <v>13779</v>
      </c>
      <c r="S1208" t="s">
        <v>93</v>
      </c>
      <c r="T1208" t="s">
        <v>3419</v>
      </c>
      <c r="U1208">
        <v>362</v>
      </c>
      <c r="V1208">
        <v>4</v>
      </c>
    </row>
    <row r="1209" spans="1:22" x14ac:dyDescent="0.35">
      <c r="A1209" t="s">
        <v>13778</v>
      </c>
      <c r="B1209" t="s">
        <v>74</v>
      </c>
      <c r="C1209" t="s">
        <v>82</v>
      </c>
      <c r="D1209" t="b">
        <v>1</v>
      </c>
      <c r="E1209" t="b">
        <v>1</v>
      </c>
      <c r="F1209" t="s">
        <v>106</v>
      </c>
      <c r="G1209" t="b">
        <v>1</v>
      </c>
      <c r="H1209" t="s">
        <v>71</v>
      </c>
      <c r="I1209" t="b">
        <v>1</v>
      </c>
      <c r="J1209" t="s">
        <v>70</v>
      </c>
      <c r="K1209" t="b">
        <v>1</v>
      </c>
      <c r="L1209">
        <v>2</v>
      </c>
      <c r="M1209" t="b">
        <v>1</v>
      </c>
      <c r="N1209" t="b">
        <v>1</v>
      </c>
      <c r="O1209" t="b">
        <v>1</v>
      </c>
      <c r="P1209" t="s">
        <v>69</v>
      </c>
      <c r="Q1209" t="s">
        <v>13777</v>
      </c>
      <c r="R1209" t="s">
        <v>98</v>
      </c>
      <c r="S1209" t="s">
        <v>6</v>
      </c>
      <c r="T1209" t="s">
        <v>13776</v>
      </c>
      <c r="U1209">
        <v>361</v>
      </c>
      <c r="V1209">
        <v>3.5</v>
      </c>
    </row>
    <row r="1210" spans="1:22" x14ac:dyDescent="0.35">
      <c r="A1210" t="s">
        <v>13775</v>
      </c>
      <c r="B1210" t="s">
        <v>74</v>
      </c>
      <c r="C1210" t="s">
        <v>440</v>
      </c>
      <c r="D1210" t="b">
        <v>1</v>
      </c>
      <c r="E1210" t="b">
        <v>0</v>
      </c>
      <c r="F1210" t="s">
        <v>72</v>
      </c>
      <c r="G1210" t="b">
        <v>0</v>
      </c>
      <c r="H1210" t="s">
        <v>71</v>
      </c>
      <c r="I1210" t="b">
        <v>0</v>
      </c>
      <c r="J1210" t="s">
        <v>70</v>
      </c>
      <c r="K1210" t="b">
        <v>1</v>
      </c>
      <c r="L1210">
        <v>3</v>
      </c>
      <c r="M1210" t="b">
        <v>1</v>
      </c>
      <c r="N1210" t="b">
        <v>1</v>
      </c>
      <c r="O1210" t="b">
        <v>0</v>
      </c>
      <c r="P1210" t="s">
        <v>88</v>
      </c>
      <c r="Q1210" t="e">
        <f>-Le6cwbZL4tDZwNHwipfKg</f>
        <v>#NAME?</v>
      </c>
      <c r="R1210" t="s">
        <v>13774</v>
      </c>
      <c r="S1210" t="s">
        <v>6</v>
      </c>
      <c r="T1210" t="s">
        <v>13773</v>
      </c>
      <c r="U1210">
        <v>361</v>
      </c>
      <c r="V1210">
        <v>4.5</v>
      </c>
    </row>
    <row r="1211" spans="1:22" x14ac:dyDescent="0.35">
      <c r="A1211" t="s">
        <v>13772</v>
      </c>
      <c r="B1211" t="s">
        <v>90</v>
      </c>
      <c r="C1211" t="s">
        <v>82</v>
      </c>
      <c r="D1211" t="b">
        <v>1</v>
      </c>
      <c r="E1211" t="b">
        <v>1</v>
      </c>
      <c r="F1211" t="s">
        <v>89</v>
      </c>
      <c r="G1211" t="b">
        <v>0</v>
      </c>
      <c r="H1211" t="s">
        <v>71</v>
      </c>
      <c r="I1211" t="b">
        <v>0</v>
      </c>
      <c r="J1211" t="s">
        <v>70</v>
      </c>
      <c r="K1211" t="b">
        <v>1</v>
      </c>
      <c r="L1211">
        <v>2</v>
      </c>
      <c r="M1211" t="b">
        <v>0</v>
      </c>
      <c r="N1211" t="b">
        <v>1</v>
      </c>
      <c r="O1211" t="b">
        <v>1</v>
      </c>
      <c r="P1211" t="s">
        <v>69</v>
      </c>
      <c r="Q1211" t="s">
        <v>13771</v>
      </c>
      <c r="R1211" t="s">
        <v>13770</v>
      </c>
      <c r="S1211" t="s">
        <v>166</v>
      </c>
      <c r="T1211" t="s">
        <v>13769</v>
      </c>
      <c r="U1211">
        <v>361</v>
      </c>
      <c r="V1211">
        <v>4.5</v>
      </c>
    </row>
    <row r="1212" spans="1:22" x14ac:dyDescent="0.35">
      <c r="A1212" t="s">
        <v>13768</v>
      </c>
      <c r="B1212" t="s">
        <v>74</v>
      </c>
      <c r="C1212" t="s">
        <v>82</v>
      </c>
      <c r="D1212" t="b">
        <v>1</v>
      </c>
      <c r="E1212" t="b">
        <v>1</v>
      </c>
      <c r="F1212" t="s">
        <v>72</v>
      </c>
      <c r="G1212" t="b">
        <v>0</v>
      </c>
      <c r="H1212" t="s">
        <v>71</v>
      </c>
      <c r="I1212" t="b">
        <v>1</v>
      </c>
      <c r="J1212" t="s">
        <v>70</v>
      </c>
      <c r="K1212" t="b">
        <v>1</v>
      </c>
      <c r="L1212">
        <v>2</v>
      </c>
      <c r="M1212" t="b">
        <v>1</v>
      </c>
      <c r="N1212" t="b">
        <v>1</v>
      </c>
      <c r="O1212" t="b">
        <v>1</v>
      </c>
      <c r="P1212" t="s">
        <v>88</v>
      </c>
      <c r="Q1212" t="s">
        <v>13767</v>
      </c>
      <c r="R1212" t="s">
        <v>9659</v>
      </c>
      <c r="S1212" t="s">
        <v>85</v>
      </c>
      <c r="T1212" t="s">
        <v>9069</v>
      </c>
      <c r="U1212">
        <v>361</v>
      </c>
      <c r="V1212">
        <v>3.5</v>
      </c>
    </row>
    <row r="1213" spans="1:22" x14ac:dyDescent="0.35">
      <c r="A1213" t="s">
        <v>13766</v>
      </c>
      <c r="B1213" t="s">
        <v>74</v>
      </c>
      <c r="C1213" t="s">
        <v>426</v>
      </c>
      <c r="D1213" t="b">
        <v>1</v>
      </c>
      <c r="E1213" t="b">
        <v>0</v>
      </c>
      <c r="F1213" t="s">
        <v>771</v>
      </c>
      <c r="G1213" t="b">
        <v>1</v>
      </c>
      <c r="H1213" t="s">
        <v>71</v>
      </c>
      <c r="I1213" t="b">
        <v>1</v>
      </c>
      <c r="J1213" t="s">
        <v>70</v>
      </c>
      <c r="K1213" t="b">
        <v>1</v>
      </c>
      <c r="L1213">
        <v>2</v>
      </c>
      <c r="M1213" t="b">
        <v>1</v>
      </c>
      <c r="N1213" t="b">
        <v>1</v>
      </c>
      <c r="O1213" t="b">
        <v>1</v>
      </c>
      <c r="P1213" t="s">
        <v>69</v>
      </c>
      <c r="Q1213" t="s">
        <v>13765</v>
      </c>
      <c r="R1213" t="s">
        <v>13764</v>
      </c>
      <c r="S1213" t="s">
        <v>85</v>
      </c>
      <c r="T1213" t="s">
        <v>13763</v>
      </c>
      <c r="U1213">
        <v>361</v>
      </c>
      <c r="V1213">
        <v>4.5</v>
      </c>
    </row>
    <row r="1214" spans="1:22" x14ac:dyDescent="0.35">
      <c r="A1214" t="s">
        <v>13762</v>
      </c>
      <c r="B1214" t="s">
        <v>74</v>
      </c>
      <c r="C1214" t="s">
        <v>259</v>
      </c>
      <c r="D1214" t="b">
        <v>1</v>
      </c>
      <c r="E1214" t="b">
        <v>0</v>
      </c>
      <c r="F1214" t="s">
        <v>72</v>
      </c>
      <c r="G1214" t="b">
        <v>1</v>
      </c>
      <c r="H1214" t="s">
        <v>71</v>
      </c>
      <c r="I1214" t="b">
        <v>0</v>
      </c>
      <c r="J1214" t="s">
        <v>235</v>
      </c>
      <c r="K1214" t="b">
        <v>1</v>
      </c>
      <c r="L1214">
        <v>3</v>
      </c>
      <c r="M1214" t="b">
        <v>1</v>
      </c>
      <c r="N1214" t="b">
        <v>1</v>
      </c>
      <c r="O1214" t="b">
        <v>1</v>
      </c>
      <c r="P1214" t="s">
        <v>69</v>
      </c>
      <c r="Q1214" t="s">
        <v>13761</v>
      </c>
      <c r="R1214" t="s">
        <v>13760</v>
      </c>
      <c r="S1214" t="s">
        <v>6</v>
      </c>
      <c r="T1214" t="s">
        <v>13759</v>
      </c>
      <c r="U1214">
        <v>360</v>
      </c>
      <c r="V1214">
        <v>4</v>
      </c>
    </row>
    <row r="1215" spans="1:22" x14ac:dyDescent="0.35">
      <c r="A1215" t="s">
        <v>6548</v>
      </c>
      <c r="B1215" t="s">
        <v>74</v>
      </c>
      <c r="C1215" t="s">
        <v>259</v>
      </c>
      <c r="D1215" t="b">
        <v>1</v>
      </c>
      <c r="E1215" t="b">
        <v>0</v>
      </c>
      <c r="F1215" t="s">
        <v>72</v>
      </c>
      <c r="G1215" t="b">
        <v>1</v>
      </c>
      <c r="H1215" t="s">
        <v>71</v>
      </c>
      <c r="I1215" t="b">
        <v>1</v>
      </c>
      <c r="J1215" t="s">
        <v>235</v>
      </c>
      <c r="K1215" t="b">
        <v>1</v>
      </c>
      <c r="L1215">
        <v>4</v>
      </c>
      <c r="M1215" t="b">
        <v>1</v>
      </c>
      <c r="N1215" t="b">
        <v>1</v>
      </c>
      <c r="O1215" t="b">
        <v>0</v>
      </c>
      <c r="P1215" t="s">
        <v>88</v>
      </c>
      <c r="Q1215" t="s">
        <v>13758</v>
      </c>
      <c r="R1215" t="s">
        <v>617</v>
      </c>
      <c r="S1215" t="s">
        <v>6</v>
      </c>
      <c r="T1215" t="s">
        <v>13757</v>
      </c>
      <c r="U1215">
        <v>360</v>
      </c>
      <c r="V1215">
        <v>4</v>
      </c>
    </row>
    <row r="1216" spans="1:22" x14ac:dyDescent="0.35">
      <c r="A1216" t="s">
        <v>13756</v>
      </c>
      <c r="B1216" t="s">
        <v>74</v>
      </c>
      <c r="C1216" t="s">
        <v>73</v>
      </c>
      <c r="D1216" t="b">
        <v>1</v>
      </c>
      <c r="E1216" t="b">
        <v>1</v>
      </c>
      <c r="F1216" t="s">
        <v>106</v>
      </c>
      <c r="G1216" t="b">
        <v>0</v>
      </c>
      <c r="H1216" t="s">
        <v>71</v>
      </c>
      <c r="I1216" t="b">
        <v>0</v>
      </c>
      <c r="J1216" t="s">
        <v>70</v>
      </c>
      <c r="K1216" t="b">
        <v>1</v>
      </c>
      <c r="L1216">
        <v>2</v>
      </c>
      <c r="M1216" t="b">
        <v>1</v>
      </c>
      <c r="N1216" t="b">
        <v>1</v>
      </c>
      <c r="O1216" t="b">
        <v>1</v>
      </c>
      <c r="P1216" t="s">
        <v>69</v>
      </c>
      <c r="Q1216" t="s">
        <v>13755</v>
      </c>
      <c r="R1216" t="s">
        <v>4089</v>
      </c>
      <c r="S1216" t="s">
        <v>6</v>
      </c>
      <c r="T1216" t="s">
        <v>13754</v>
      </c>
      <c r="U1216">
        <v>360</v>
      </c>
      <c r="V1216">
        <v>4</v>
      </c>
    </row>
    <row r="1217" spans="1:22" x14ac:dyDescent="0.35">
      <c r="A1217" t="s">
        <v>13753</v>
      </c>
      <c r="B1217" t="s">
        <v>90</v>
      </c>
      <c r="C1217" t="s">
        <v>82</v>
      </c>
      <c r="D1217" t="b">
        <v>1</v>
      </c>
      <c r="E1217" t="b">
        <v>1</v>
      </c>
      <c r="F1217" t="s">
        <v>106</v>
      </c>
      <c r="G1217" t="b">
        <v>1</v>
      </c>
      <c r="H1217" t="s">
        <v>71</v>
      </c>
      <c r="I1217" t="b">
        <v>1</v>
      </c>
      <c r="J1217" t="s">
        <v>70</v>
      </c>
      <c r="K1217" t="b">
        <v>1</v>
      </c>
      <c r="L1217">
        <v>1</v>
      </c>
      <c r="M1217" t="b">
        <v>1</v>
      </c>
      <c r="N1217" t="b">
        <v>0</v>
      </c>
      <c r="O1217" t="b">
        <v>1</v>
      </c>
      <c r="P1217" t="s">
        <v>69</v>
      </c>
      <c r="Q1217" t="s">
        <v>13752</v>
      </c>
      <c r="R1217" t="s">
        <v>3200</v>
      </c>
      <c r="S1217" t="s">
        <v>85</v>
      </c>
      <c r="T1217" t="s">
        <v>13751</v>
      </c>
      <c r="U1217">
        <v>360</v>
      </c>
      <c r="V1217">
        <v>4.5</v>
      </c>
    </row>
    <row r="1218" spans="1:22" x14ac:dyDescent="0.35">
      <c r="A1218" t="s">
        <v>13750</v>
      </c>
      <c r="B1218" t="s">
        <v>74</v>
      </c>
      <c r="C1218" t="s">
        <v>82</v>
      </c>
      <c r="D1218" t="b">
        <v>1</v>
      </c>
      <c r="E1218" t="b">
        <v>1</v>
      </c>
      <c r="F1218" t="s">
        <v>72</v>
      </c>
      <c r="G1218" t="b">
        <v>1</v>
      </c>
      <c r="H1218" t="s">
        <v>71</v>
      </c>
      <c r="I1218" t="b">
        <v>1</v>
      </c>
      <c r="J1218" t="s">
        <v>70</v>
      </c>
      <c r="K1218" t="b">
        <v>1</v>
      </c>
      <c r="L1218">
        <v>2</v>
      </c>
      <c r="M1218" t="b">
        <v>0</v>
      </c>
      <c r="N1218" t="b">
        <v>1</v>
      </c>
      <c r="O1218" t="b">
        <v>1</v>
      </c>
      <c r="P1218" t="s">
        <v>69</v>
      </c>
      <c r="Q1218" t="s">
        <v>13749</v>
      </c>
      <c r="R1218" t="s">
        <v>13748</v>
      </c>
      <c r="S1218" t="s">
        <v>66</v>
      </c>
      <c r="T1218" t="s">
        <v>13747</v>
      </c>
      <c r="U1218">
        <v>360</v>
      </c>
      <c r="V1218">
        <v>3.5</v>
      </c>
    </row>
    <row r="1219" spans="1:22" x14ac:dyDescent="0.35">
      <c r="A1219" t="s">
        <v>6844</v>
      </c>
      <c r="B1219" t="s">
        <v>74</v>
      </c>
      <c r="C1219" t="s">
        <v>73</v>
      </c>
      <c r="D1219" t="b">
        <v>1</v>
      </c>
      <c r="E1219" t="b">
        <v>0</v>
      </c>
      <c r="F1219" t="s">
        <v>72</v>
      </c>
      <c r="G1219" t="b">
        <v>0</v>
      </c>
      <c r="H1219" t="s">
        <v>71</v>
      </c>
      <c r="I1219" t="b">
        <v>0</v>
      </c>
      <c r="J1219" t="s">
        <v>235</v>
      </c>
      <c r="K1219" t="b">
        <v>1</v>
      </c>
      <c r="L1219">
        <v>4</v>
      </c>
      <c r="M1219" t="b">
        <v>1</v>
      </c>
      <c r="N1219" t="b">
        <v>1</v>
      </c>
      <c r="O1219" t="b">
        <v>0</v>
      </c>
      <c r="P1219" t="s">
        <v>88</v>
      </c>
      <c r="Q1219" t="s">
        <v>13746</v>
      </c>
      <c r="R1219" t="s">
        <v>13745</v>
      </c>
      <c r="S1219" t="s">
        <v>6</v>
      </c>
      <c r="T1219" t="s">
        <v>13744</v>
      </c>
      <c r="U1219">
        <v>360</v>
      </c>
      <c r="V1219">
        <v>3.5</v>
      </c>
    </row>
    <row r="1220" spans="1:22" x14ac:dyDescent="0.35">
      <c r="A1220" t="s">
        <v>13743</v>
      </c>
      <c r="B1220" t="s">
        <v>111</v>
      </c>
      <c r="C1220" t="s">
        <v>82</v>
      </c>
      <c r="D1220" t="b">
        <v>1</v>
      </c>
      <c r="E1220" t="b">
        <v>1</v>
      </c>
      <c r="F1220" t="s">
        <v>359</v>
      </c>
      <c r="G1220" t="b">
        <v>1</v>
      </c>
      <c r="H1220" t="s">
        <v>100</v>
      </c>
      <c r="I1220" t="b">
        <v>1</v>
      </c>
      <c r="J1220" t="s">
        <v>70</v>
      </c>
      <c r="K1220" t="b">
        <v>1</v>
      </c>
      <c r="L1220">
        <v>1</v>
      </c>
      <c r="M1220" t="b">
        <v>1</v>
      </c>
      <c r="N1220" t="b">
        <v>1</v>
      </c>
      <c r="O1220" t="b">
        <v>1</v>
      </c>
      <c r="P1220" t="s">
        <v>69</v>
      </c>
      <c r="Q1220" t="s">
        <v>13742</v>
      </c>
      <c r="R1220" t="s">
        <v>13741</v>
      </c>
      <c r="S1220" t="s">
        <v>1679</v>
      </c>
      <c r="T1220" t="s">
        <v>13740</v>
      </c>
      <c r="U1220">
        <v>360</v>
      </c>
      <c r="V1220">
        <v>4.5</v>
      </c>
    </row>
    <row r="1221" spans="1:22" x14ac:dyDescent="0.35">
      <c r="A1221" t="s">
        <v>13739</v>
      </c>
      <c r="B1221" t="s">
        <v>74</v>
      </c>
      <c r="C1221" t="s">
        <v>138</v>
      </c>
      <c r="D1221" t="b">
        <v>1</v>
      </c>
      <c r="E1221" t="b">
        <v>0</v>
      </c>
      <c r="F1221" t="s">
        <v>106</v>
      </c>
      <c r="G1221" t="b">
        <v>1</v>
      </c>
      <c r="H1221" t="s">
        <v>71</v>
      </c>
      <c r="I1221" t="b">
        <v>1</v>
      </c>
      <c r="J1221" t="s">
        <v>70</v>
      </c>
      <c r="K1221" t="b">
        <v>1</v>
      </c>
      <c r="L1221">
        <v>2</v>
      </c>
      <c r="M1221" t="b">
        <v>1</v>
      </c>
      <c r="N1221" t="b">
        <v>1</v>
      </c>
      <c r="O1221" t="b">
        <v>1</v>
      </c>
      <c r="P1221" t="s">
        <v>69</v>
      </c>
      <c r="Q1221" t="s">
        <v>13738</v>
      </c>
      <c r="R1221" t="s">
        <v>13737</v>
      </c>
      <c r="S1221" t="s">
        <v>6</v>
      </c>
      <c r="T1221" t="s">
        <v>12269</v>
      </c>
      <c r="U1221">
        <v>360</v>
      </c>
      <c r="V1221">
        <v>4</v>
      </c>
    </row>
    <row r="1222" spans="1:22" x14ac:dyDescent="0.35">
      <c r="A1222" t="s">
        <v>13736</v>
      </c>
      <c r="B1222" t="s">
        <v>74</v>
      </c>
      <c r="C1222" t="s">
        <v>426</v>
      </c>
      <c r="D1222" t="b">
        <v>1</v>
      </c>
      <c r="E1222" t="b">
        <v>1</v>
      </c>
      <c r="F1222" t="s">
        <v>153</v>
      </c>
      <c r="G1222" t="b">
        <v>1</v>
      </c>
      <c r="H1222" t="s">
        <v>71</v>
      </c>
      <c r="I1222" t="b">
        <v>1</v>
      </c>
      <c r="J1222" t="s">
        <v>70</v>
      </c>
      <c r="K1222" t="b">
        <v>1</v>
      </c>
      <c r="L1222">
        <v>2</v>
      </c>
      <c r="M1222" t="b">
        <v>0</v>
      </c>
      <c r="N1222" t="b">
        <v>1</v>
      </c>
      <c r="O1222" t="b">
        <v>1</v>
      </c>
      <c r="P1222" t="s">
        <v>88</v>
      </c>
      <c r="Q1222" t="s">
        <v>13735</v>
      </c>
      <c r="R1222" t="s">
        <v>13734</v>
      </c>
      <c r="S1222" t="s">
        <v>6</v>
      </c>
      <c r="T1222" t="s">
        <v>13733</v>
      </c>
      <c r="U1222">
        <v>359</v>
      </c>
      <c r="V1222">
        <v>4</v>
      </c>
    </row>
    <row r="1223" spans="1:22" x14ac:dyDescent="0.35">
      <c r="A1223" t="s">
        <v>13732</v>
      </c>
      <c r="B1223" t="s">
        <v>74</v>
      </c>
      <c r="C1223" t="s">
        <v>138</v>
      </c>
      <c r="D1223" t="b">
        <v>1</v>
      </c>
      <c r="E1223" t="b">
        <v>0</v>
      </c>
      <c r="F1223" t="s">
        <v>314</v>
      </c>
      <c r="G1223" t="b">
        <v>0</v>
      </c>
      <c r="H1223" t="s">
        <v>71</v>
      </c>
      <c r="I1223" t="b">
        <v>1</v>
      </c>
      <c r="J1223" t="s">
        <v>70</v>
      </c>
      <c r="K1223" t="b">
        <v>1</v>
      </c>
      <c r="L1223">
        <v>2</v>
      </c>
      <c r="M1223" t="b">
        <v>1</v>
      </c>
      <c r="N1223" t="b">
        <v>1</v>
      </c>
      <c r="O1223" t="b">
        <v>1</v>
      </c>
      <c r="P1223" t="s">
        <v>88</v>
      </c>
      <c r="Q1223" t="s">
        <v>13731</v>
      </c>
      <c r="R1223" t="s">
        <v>13730</v>
      </c>
      <c r="S1223" t="s">
        <v>131</v>
      </c>
      <c r="T1223" t="s">
        <v>13729</v>
      </c>
      <c r="U1223">
        <v>359</v>
      </c>
      <c r="V1223">
        <v>4</v>
      </c>
    </row>
    <row r="1224" spans="1:22" x14ac:dyDescent="0.35">
      <c r="A1224" t="s">
        <v>13728</v>
      </c>
      <c r="B1224" t="s">
        <v>74</v>
      </c>
      <c r="C1224" t="s">
        <v>82</v>
      </c>
      <c r="D1224" t="b">
        <v>1</v>
      </c>
      <c r="E1224" t="b">
        <v>1</v>
      </c>
      <c r="F1224" t="s">
        <v>106</v>
      </c>
      <c r="G1224" t="b">
        <v>1</v>
      </c>
      <c r="H1224" t="s">
        <v>71</v>
      </c>
      <c r="I1224" t="b">
        <v>0</v>
      </c>
      <c r="J1224" t="s">
        <v>70</v>
      </c>
      <c r="K1224" t="b">
        <v>1</v>
      </c>
      <c r="L1224">
        <v>2</v>
      </c>
      <c r="M1224" t="b">
        <v>1</v>
      </c>
      <c r="N1224" t="b">
        <v>1</v>
      </c>
      <c r="O1224" t="b">
        <v>1</v>
      </c>
      <c r="P1224" t="s">
        <v>69</v>
      </c>
      <c r="Q1224" t="s">
        <v>13727</v>
      </c>
      <c r="R1224" t="s">
        <v>194</v>
      </c>
      <c r="S1224" t="s">
        <v>6</v>
      </c>
      <c r="T1224" t="s">
        <v>13726</v>
      </c>
      <c r="U1224">
        <v>359</v>
      </c>
      <c r="V1224">
        <v>3.5</v>
      </c>
    </row>
    <row r="1225" spans="1:22" x14ac:dyDescent="0.35">
      <c r="A1225" t="s">
        <v>13725</v>
      </c>
      <c r="B1225" t="s">
        <v>74</v>
      </c>
      <c r="C1225" t="s">
        <v>82</v>
      </c>
      <c r="D1225" t="b">
        <v>1</v>
      </c>
      <c r="E1225" t="b">
        <v>1</v>
      </c>
      <c r="F1225" t="s">
        <v>106</v>
      </c>
      <c r="G1225" t="b">
        <v>1</v>
      </c>
      <c r="H1225" t="s">
        <v>71</v>
      </c>
      <c r="I1225" t="b">
        <v>0</v>
      </c>
      <c r="J1225" t="s">
        <v>70</v>
      </c>
      <c r="K1225" t="b">
        <v>1</v>
      </c>
      <c r="L1225">
        <v>2</v>
      </c>
      <c r="M1225" t="b">
        <v>0</v>
      </c>
      <c r="N1225" t="b">
        <v>1</v>
      </c>
      <c r="O1225" t="b">
        <v>1</v>
      </c>
      <c r="P1225" t="s">
        <v>88</v>
      </c>
      <c r="Q1225" t="s">
        <v>13724</v>
      </c>
      <c r="R1225" t="s">
        <v>98</v>
      </c>
      <c r="S1225" t="s">
        <v>290</v>
      </c>
      <c r="T1225" t="s">
        <v>13723</v>
      </c>
      <c r="U1225">
        <v>359</v>
      </c>
      <c r="V1225">
        <v>4</v>
      </c>
    </row>
    <row r="1226" spans="1:22" x14ac:dyDescent="0.35">
      <c r="A1226" t="s">
        <v>13722</v>
      </c>
      <c r="B1226" t="s">
        <v>90</v>
      </c>
      <c r="C1226" t="s">
        <v>556</v>
      </c>
      <c r="D1226" t="b">
        <v>0</v>
      </c>
      <c r="E1226" t="b">
        <v>1</v>
      </c>
      <c r="F1226" t="s">
        <v>106</v>
      </c>
      <c r="G1226" t="b">
        <v>0</v>
      </c>
      <c r="H1226" t="s">
        <v>71</v>
      </c>
      <c r="I1226" t="b">
        <v>1</v>
      </c>
      <c r="J1226" t="s">
        <v>70</v>
      </c>
      <c r="K1226" t="b">
        <v>1</v>
      </c>
      <c r="L1226">
        <v>1</v>
      </c>
      <c r="M1226" t="b">
        <v>0</v>
      </c>
      <c r="N1226" t="b">
        <v>0</v>
      </c>
      <c r="O1226" t="b">
        <v>1</v>
      </c>
      <c r="P1226" t="s">
        <v>88</v>
      </c>
      <c r="Q1226" t="s">
        <v>13721</v>
      </c>
      <c r="R1226" t="s">
        <v>13720</v>
      </c>
      <c r="S1226" t="s">
        <v>6</v>
      </c>
      <c r="T1226" t="s">
        <v>13719</v>
      </c>
      <c r="U1226">
        <v>359</v>
      </c>
      <c r="V1226">
        <v>4</v>
      </c>
    </row>
    <row r="1227" spans="1:22" x14ac:dyDescent="0.35">
      <c r="A1227" t="s">
        <v>13718</v>
      </c>
      <c r="B1227" t="s">
        <v>111</v>
      </c>
      <c r="C1227" t="s">
        <v>123</v>
      </c>
      <c r="D1227" t="b">
        <v>1</v>
      </c>
      <c r="E1227" t="b">
        <v>1</v>
      </c>
      <c r="F1227" t="s">
        <v>72</v>
      </c>
      <c r="G1227" t="b">
        <v>1</v>
      </c>
      <c r="H1227" t="s">
        <v>71</v>
      </c>
      <c r="I1227" t="b">
        <v>0</v>
      </c>
      <c r="J1227" t="s">
        <v>70</v>
      </c>
      <c r="K1227" t="b">
        <v>0</v>
      </c>
      <c r="L1227">
        <v>2</v>
      </c>
      <c r="M1227" t="b">
        <v>0</v>
      </c>
      <c r="N1227" t="b">
        <v>1</v>
      </c>
      <c r="O1227" t="b">
        <v>1</v>
      </c>
      <c r="P1227" t="s">
        <v>69</v>
      </c>
      <c r="Q1227" t="s">
        <v>13717</v>
      </c>
      <c r="R1227" t="s">
        <v>13716</v>
      </c>
      <c r="S1227" t="s">
        <v>285</v>
      </c>
      <c r="T1227" t="s">
        <v>13715</v>
      </c>
      <c r="U1227">
        <v>359</v>
      </c>
      <c r="V1227">
        <v>4.5</v>
      </c>
    </row>
    <row r="1228" spans="1:22" x14ac:dyDescent="0.35">
      <c r="A1228" t="s">
        <v>13714</v>
      </c>
      <c r="B1228" t="s">
        <v>74</v>
      </c>
      <c r="C1228" t="s">
        <v>440</v>
      </c>
      <c r="D1228" t="b">
        <v>1</v>
      </c>
      <c r="E1228" t="b">
        <v>0</v>
      </c>
      <c r="F1228" t="s">
        <v>72</v>
      </c>
      <c r="G1228" t="b">
        <v>0</v>
      </c>
      <c r="H1228" t="s">
        <v>71</v>
      </c>
      <c r="I1228" t="b">
        <v>1</v>
      </c>
      <c r="J1228" t="s">
        <v>70</v>
      </c>
      <c r="K1228" t="b">
        <v>1</v>
      </c>
      <c r="L1228">
        <v>3</v>
      </c>
      <c r="M1228" t="b">
        <v>1</v>
      </c>
      <c r="N1228" t="b">
        <v>1</v>
      </c>
      <c r="O1228" t="b">
        <v>0</v>
      </c>
      <c r="P1228" t="s">
        <v>88</v>
      </c>
      <c r="Q1228" t="s">
        <v>13713</v>
      </c>
      <c r="R1228" t="s">
        <v>13712</v>
      </c>
      <c r="S1228" t="s">
        <v>85</v>
      </c>
      <c r="T1228" t="s">
        <v>13711</v>
      </c>
      <c r="U1228">
        <v>359</v>
      </c>
      <c r="V1228">
        <v>4.5</v>
      </c>
    </row>
    <row r="1229" spans="1:22" x14ac:dyDescent="0.35">
      <c r="A1229" t="s">
        <v>13710</v>
      </c>
      <c r="B1229" t="s">
        <v>90</v>
      </c>
      <c r="C1229" t="s">
        <v>82</v>
      </c>
      <c r="D1229" t="b">
        <v>1</v>
      </c>
      <c r="E1229" t="b">
        <v>1</v>
      </c>
      <c r="F1229" t="s">
        <v>771</v>
      </c>
      <c r="G1229" t="b">
        <v>0</v>
      </c>
      <c r="H1229" t="s">
        <v>71</v>
      </c>
      <c r="I1229" t="b">
        <v>1</v>
      </c>
      <c r="J1229" t="s">
        <v>70</v>
      </c>
      <c r="K1229" t="b">
        <v>1</v>
      </c>
      <c r="L1229">
        <v>1</v>
      </c>
      <c r="M1229" t="b">
        <v>0</v>
      </c>
      <c r="N1229" t="b">
        <v>0</v>
      </c>
      <c r="O1229" t="b">
        <v>1</v>
      </c>
      <c r="P1229" t="s">
        <v>69</v>
      </c>
      <c r="Q1229" t="s">
        <v>13709</v>
      </c>
      <c r="R1229" t="s">
        <v>1345</v>
      </c>
      <c r="S1229" t="s">
        <v>131</v>
      </c>
      <c r="T1229" t="s">
        <v>13708</v>
      </c>
      <c r="U1229">
        <v>359</v>
      </c>
      <c r="V1229">
        <v>4</v>
      </c>
    </row>
    <row r="1230" spans="1:22" x14ac:dyDescent="0.35">
      <c r="A1230" t="s">
        <v>13707</v>
      </c>
      <c r="B1230" t="s">
        <v>111</v>
      </c>
      <c r="C1230" t="s">
        <v>82</v>
      </c>
      <c r="D1230" t="b">
        <v>1</v>
      </c>
      <c r="E1230" t="b">
        <v>1</v>
      </c>
      <c r="F1230" t="s">
        <v>106</v>
      </c>
      <c r="G1230" t="b">
        <v>0</v>
      </c>
      <c r="H1230" t="s">
        <v>71</v>
      </c>
      <c r="I1230" t="b">
        <v>0</v>
      </c>
      <c r="J1230" t="s">
        <v>70</v>
      </c>
      <c r="K1230" t="b">
        <v>1</v>
      </c>
      <c r="L1230">
        <v>2</v>
      </c>
      <c r="M1230" t="b">
        <v>1</v>
      </c>
      <c r="N1230" t="b">
        <v>1</v>
      </c>
      <c r="O1230" t="b">
        <v>1</v>
      </c>
      <c r="P1230" t="s">
        <v>88</v>
      </c>
      <c r="Q1230" t="s">
        <v>13706</v>
      </c>
      <c r="R1230" t="s">
        <v>593</v>
      </c>
      <c r="S1230" t="s">
        <v>6</v>
      </c>
      <c r="T1230" t="s">
        <v>13705</v>
      </c>
      <c r="U1230">
        <v>359</v>
      </c>
      <c r="V1230">
        <v>4</v>
      </c>
    </row>
    <row r="1231" spans="1:22" x14ac:dyDescent="0.35">
      <c r="A1231" t="s">
        <v>13704</v>
      </c>
      <c r="B1231" t="s">
        <v>74</v>
      </c>
      <c r="C1231" t="s">
        <v>82</v>
      </c>
      <c r="D1231" t="b">
        <v>1</v>
      </c>
      <c r="E1231" t="b">
        <v>1</v>
      </c>
      <c r="F1231" t="s">
        <v>106</v>
      </c>
      <c r="G1231" t="b">
        <v>1</v>
      </c>
      <c r="H1231" t="s">
        <v>71</v>
      </c>
      <c r="I1231" t="b">
        <v>0</v>
      </c>
      <c r="J1231" t="s">
        <v>70</v>
      </c>
      <c r="K1231" t="b">
        <v>1</v>
      </c>
      <c r="L1231">
        <v>2</v>
      </c>
      <c r="M1231" t="b">
        <v>0</v>
      </c>
      <c r="N1231" t="b">
        <v>1</v>
      </c>
      <c r="O1231" t="b">
        <v>1</v>
      </c>
      <c r="P1231" t="s">
        <v>1660</v>
      </c>
      <c r="Q1231" t="s">
        <v>13703</v>
      </c>
      <c r="R1231" t="s">
        <v>13702</v>
      </c>
      <c r="S1231" t="s">
        <v>85</v>
      </c>
      <c r="T1231" t="s">
        <v>9723</v>
      </c>
      <c r="U1231">
        <v>359</v>
      </c>
      <c r="V1231">
        <v>4</v>
      </c>
    </row>
    <row r="1232" spans="1:22" x14ac:dyDescent="0.35">
      <c r="A1232" t="s">
        <v>13701</v>
      </c>
      <c r="B1232" t="s">
        <v>74</v>
      </c>
      <c r="C1232" t="s">
        <v>123</v>
      </c>
      <c r="D1232" t="b">
        <v>1</v>
      </c>
      <c r="G1232" t="b">
        <v>1</v>
      </c>
      <c r="H1232" t="s">
        <v>71</v>
      </c>
      <c r="I1232" t="b">
        <v>1</v>
      </c>
      <c r="K1232" t="b">
        <v>1</v>
      </c>
      <c r="L1232">
        <v>2</v>
      </c>
      <c r="M1232" t="b">
        <v>1</v>
      </c>
      <c r="O1232" t="b">
        <v>1</v>
      </c>
      <c r="P1232" t="s">
        <v>88</v>
      </c>
      <c r="Q1232" t="s">
        <v>13700</v>
      </c>
      <c r="R1232" t="s">
        <v>13699</v>
      </c>
      <c r="S1232" t="s">
        <v>120</v>
      </c>
      <c r="T1232" t="s">
        <v>13698</v>
      </c>
      <c r="U1232">
        <v>359</v>
      </c>
      <c r="V1232">
        <v>3.5</v>
      </c>
    </row>
    <row r="1233" spans="1:22" x14ac:dyDescent="0.35">
      <c r="A1233" t="s">
        <v>13697</v>
      </c>
      <c r="B1233" t="s">
        <v>74</v>
      </c>
      <c r="C1233" t="s">
        <v>73</v>
      </c>
      <c r="D1233" t="b">
        <v>1</v>
      </c>
      <c r="E1233" t="b">
        <v>0</v>
      </c>
      <c r="F1233" t="s">
        <v>72</v>
      </c>
      <c r="G1233" t="b">
        <v>1</v>
      </c>
      <c r="H1233" t="s">
        <v>71</v>
      </c>
      <c r="I1233" t="b">
        <v>1</v>
      </c>
      <c r="J1233" t="s">
        <v>70</v>
      </c>
      <c r="K1233" t="b">
        <v>1</v>
      </c>
      <c r="L1233">
        <v>2</v>
      </c>
      <c r="M1233" t="b">
        <v>1</v>
      </c>
      <c r="N1233" t="b">
        <v>1</v>
      </c>
      <c r="O1233" t="b">
        <v>1</v>
      </c>
      <c r="P1233" t="s">
        <v>69</v>
      </c>
      <c r="Q1233" t="s">
        <v>13696</v>
      </c>
      <c r="R1233" t="s">
        <v>13695</v>
      </c>
      <c r="S1233" t="s">
        <v>77</v>
      </c>
      <c r="T1233" t="s">
        <v>13694</v>
      </c>
      <c r="U1233">
        <v>358</v>
      </c>
      <c r="V1233">
        <v>3.5</v>
      </c>
    </row>
    <row r="1234" spans="1:22" x14ac:dyDescent="0.35">
      <c r="A1234" t="s">
        <v>13693</v>
      </c>
      <c r="B1234" t="s">
        <v>74</v>
      </c>
      <c r="C1234" t="s">
        <v>73</v>
      </c>
      <c r="D1234" t="b">
        <v>1</v>
      </c>
      <c r="E1234" t="b">
        <v>0</v>
      </c>
      <c r="F1234" t="s">
        <v>72</v>
      </c>
      <c r="G1234" t="b">
        <v>1</v>
      </c>
      <c r="H1234" t="s">
        <v>71</v>
      </c>
      <c r="I1234" t="b">
        <v>0</v>
      </c>
      <c r="J1234" t="s">
        <v>70</v>
      </c>
      <c r="K1234" t="b">
        <v>1</v>
      </c>
      <c r="L1234">
        <v>2</v>
      </c>
      <c r="M1234" t="b">
        <v>1</v>
      </c>
      <c r="N1234" t="b">
        <v>1</v>
      </c>
      <c r="O1234" t="b">
        <v>1</v>
      </c>
      <c r="P1234" t="s">
        <v>88</v>
      </c>
      <c r="Q1234" t="s">
        <v>13692</v>
      </c>
      <c r="R1234" t="s">
        <v>13691</v>
      </c>
      <c r="S1234" t="s">
        <v>6</v>
      </c>
      <c r="T1234" t="s">
        <v>13690</v>
      </c>
      <c r="U1234">
        <v>358</v>
      </c>
      <c r="V1234">
        <v>3.5</v>
      </c>
    </row>
    <row r="1235" spans="1:22" x14ac:dyDescent="0.35">
      <c r="A1235" t="s">
        <v>13689</v>
      </c>
      <c r="B1235" t="s">
        <v>111</v>
      </c>
      <c r="C1235" t="s">
        <v>82</v>
      </c>
      <c r="D1235" t="b">
        <v>1</v>
      </c>
      <c r="E1235" t="b">
        <v>1</v>
      </c>
      <c r="F1235" t="s">
        <v>106</v>
      </c>
      <c r="G1235" t="b">
        <v>1</v>
      </c>
      <c r="H1235" t="s">
        <v>71</v>
      </c>
      <c r="I1235" t="b">
        <v>1</v>
      </c>
      <c r="J1235" t="s">
        <v>70</v>
      </c>
      <c r="K1235" t="b">
        <v>0</v>
      </c>
      <c r="L1235">
        <v>2</v>
      </c>
      <c r="M1235" t="b">
        <v>0</v>
      </c>
      <c r="N1235" t="b">
        <v>1</v>
      </c>
      <c r="O1235" t="b">
        <v>1</v>
      </c>
      <c r="P1235" t="s">
        <v>88</v>
      </c>
      <c r="Q1235" t="s">
        <v>13688</v>
      </c>
      <c r="R1235" t="s">
        <v>13687</v>
      </c>
      <c r="S1235" t="s">
        <v>77</v>
      </c>
      <c r="T1235" t="s">
        <v>13686</v>
      </c>
      <c r="U1235">
        <v>358</v>
      </c>
      <c r="V1235">
        <v>4</v>
      </c>
    </row>
    <row r="1236" spans="1:22" x14ac:dyDescent="0.35">
      <c r="A1236" t="s">
        <v>13685</v>
      </c>
      <c r="B1236" t="s">
        <v>111</v>
      </c>
      <c r="C1236" t="s">
        <v>82</v>
      </c>
      <c r="D1236" t="b">
        <v>1</v>
      </c>
      <c r="E1236" t="b">
        <v>1</v>
      </c>
      <c r="F1236" t="s">
        <v>106</v>
      </c>
      <c r="G1236" t="b">
        <v>1</v>
      </c>
      <c r="H1236" t="s">
        <v>71</v>
      </c>
      <c r="I1236" t="b">
        <v>1</v>
      </c>
      <c r="J1236" t="s">
        <v>70</v>
      </c>
      <c r="K1236" t="b">
        <v>1</v>
      </c>
      <c r="L1236">
        <v>2</v>
      </c>
      <c r="M1236" t="b">
        <v>0</v>
      </c>
      <c r="N1236" t="b">
        <v>0</v>
      </c>
      <c r="O1236" t="b">
        <v>1</v>
      </c>
      <c r="P1236" t="s">
        <v>69</v>
      </c>
      <c r="Q1236" t="s">
        <v>13684</v>
      </c>
      <c r="R1236" t="s">
        <v>13683</v>
      </c>
      <c r="S1236" t="s">
        <v>323</v>
      </c>
      <c r="T1236" t="s">
        <v>13682</v>
      </c>
      <c r="U1236">
        <v>358</v>
      </c>
      <c r="V1236">
        <v>3.5</v>
      </c>
    </row>
    <row r="1237" spans="1:22" x14ac:dyDescent="0.35">
      <c r="A1237" t="s">
        <v>13681</v>
      </c>
      <c r="B1237" t="s">
        <v>74</v>
      </c>
      <c r="C1237" t="s">
        <v>73</v>
      </c>
      <c r="D1237" t="b">
        <v>1</v>
      </c>
      <c r="E1237" t="b">
        <v>1</v>
      </c>
      <c r="F1237" t="s">
        <v>72</v>
      </c>
      <c r="G1237" t="b">
        <v>1</v>
      </c>
      <c r="H1237" t="s">
        <v>71</v>
      </c>
      <c r="I1237" t="b">
        <v>1</v>
      </c>
      <c r="J1237" t="s">
        <v>70</v>
      </c>
      <c r="K1237" t="b">
        <v>1</v>
      </c>
      <c r="L1237">
        <v>2</v>
      </c>
      <c r="M1237" t="b">
        <v>1</v>
      </c>
      <c r="N1237" t="b">
        <v>1</v>
      </c>
      <c r="O1237" t="b">
        <v>1</v>
      </c>
      <c r="P1237" t="s">
        <v>69</v>
      </c>
      <c r="Q1237" t="s">
        <v>13680</v>
      </c>
      <c r="R1237" t="s">
        <v>13679</v>
      </c>
      <c r="S1237" t="s">
        <v>367</v>
      </c>
      <c r="T1237" t="s">
        <v>13678</v>
      </c>
      <c r="U1237">
        <v>357</v>
      </c>
      <c r="V1237">
        <v>4</v>
      </c>
    </row>
    <row r="1238" spans="1:22" x14ac:dyDescent="0.35">
      <c r="A1238" t="s">
        <v>4036</v>
      </c>
      <c r="B1238" t="s">
        <v>74</v>
      </c>
      <c r="C1238" t="s">
        <v>73</v>
      </c>
      <c r="D1238" t="b">
        <v>1</v>
      </c>
      <c r="E1238" t="b">
        <v>0</v>
      </c>
      <c r="F1238" t="s">
        <v>72</v>
      </c>
      <c r="G1238" t="b">
        <v>0</v>
      </c>
      <c r="H1238" t="s">
        <v>71</v>
      </c>
      <c r="I1238" t="b">
        <v>0</v>
      </c>
      <c r="J1238" t="s">
        <v>70</v>
      </c>
      <c r="K1238" t="b">
        <v>1</v>
      </c>
      <c r="L1238">
        <v>2</v>
      </c>
      <c r="M1238" t="b">
        <v>1</v>
      </c>
      <c r="N1238" t="b">
        <v>1</v>
      </c>
      <c r="O1238" t="b">
        <v>1</v>
      </c>
      <c r="P1238" t="s">
        <v>88</v>
      </c>
      <c r="Q1238" t="s">
        <v>13677</v>
      </c>
      <c r="R1238" t="s">
        <v>13676</v>
      </c>
      <c r="S1238" t="s">
        <v>6</v>
      </c>
      <c r="T1238" t="s">
        <v>13675</v>
      </c>
      <c r="U1238">
        <v>357</v>
      </c>
      <c r="V1238">
        <v>3</v>
      </c>
    </row>
    <row r="1239" spans="1:22" x14ac:dyDescent="0.35">
      <c r="A1239" t="s">
        <v>13674</v>
      </c>
      <c r="B1239" t="s">
        <v>111</v>
      </c>
      <c r="C1239" t="s">
        <v>82</v>
      </c>
      <c r="D1239" t="b">
        <v>1</v>
      </c>
      <c r="E1239" t="b">
        <v>1</v>
      </c>
      <c r="F1239" t="s">
        <v>474</v>
      </c>
      <c r="G1239" t="b">
        <v>0</v>
      </c>
      <c r="H1239" t="s">
        <v>71</v>
      </c>
      <c r="I1239" t="b">
        <v>1</v>
      </c>
      <c r="J1239" t="s">
        <v>70</v>
      </c>
      <c r="K1239" t="b">
        <v>1</v>
      </c>
      <c r="L1239">
        <v>2</v>
      </c>
      <c r="M1239" t="b">
        <v>0</v>
      </c>
      <c r="N1239" t="b">
        <v>1</v>
      </c>
      <c r="O1239" t="b">
        <v>1</v>
      </c>
      <c r="P1239" t="s">
        <v>69</v>
      </c>
      <c r="Q1239" t="s">
        <v>13673</v>
      </c>
      <c r="R1239" t="s">
        <v>13672</v>
      </c>
      <c r="S1239" t="s">
        <v>13671</v>
      </c>
      <c r="T1239" t="s">
        <v>13670</v>
      </c>
      <c r="U1239">
        <v>357</v>
      </c>
      <c r="V1239">
        <v>4.5</v>
      </c>
    </row>
    <row r="1240" spans="1:22" x14ac:dyDescent="0.35">
      <c r="A1240" t="s">
        <v>5823</v>
      </c>
      <c r="B1240" t="s">
        <v>111</v>
      </c>
      <c r="C1240" t="s">
        <v>82</v>
      </c>
      <c r="D1240" t="b">
        <v>1</v>
      </c>
      <c r="E1240" t="b">
        <v>1</v>
      </c>
      <c r="F1240" t="s">
        <v>106</v>
      </c>
      <c r="G1240" t="b">
        <v>1</v>
      </c>
      <c r="H1240" t="s">
        <v>71</v>
      </c>
      <c r="I1240" t="b">
        <v>1</v>
      </c>
      <c r="J1240" t="s">
        <v>70</v>
      </c>
      <c r="K1240" t="b">
        <v>1</v>
      </c>
      <c r="L1240">
        <v>2</v>
      </c>
      <c r="M1240" t="b">
        <v>0</v>
      </c>
      <c r="N1240" t="b">
        <v>0</v>
      </c>
      <c r="O1240" t="b">
        <v>1</v>
      </c>
      <c r="P1240" t="s">
        <v>88</v>
      </c>
      <c r="Q1240" t="s">
        <v>13669</v>
      </c>
      <c r="R1240" t="s">
        <v>1481</v>
      </c>
      <c r="S1240" t="s">
        <v>6</v>
      </c>
      <c r="T1240" t="s">
        <v>13668</v>
      </c>
      <c r="U1240">
        <v>357</v>
      </c>
      <c r="V1240">
        <v>4</v>
      </c>
    </row>
    <row r="1241" spans="1:22" x14ac:dyDescent="0.35">
      <c r="A1241" t="s">
        <v>13667</v>
      </c>
      <c r="B1241" t="s">
        <v>74</v>
      </c>
      <c r="C1241" t="s">
        <v>236</v>
      </c>
      <c r="D1241" t="b">
        <v>1</v>
      </c>
      <c r="E1241" t="b">
        <v>0</v>
      </c>
      <c r="F1241" t="s">
        <v>72</v>
      </c>
      <c r="G1241" t="b">
        <v>1</v>
      </c>
      <c r="H1241" t="s">
        <v>71</v>
      </c>
      <c r="I1241" t="b">
        <v>1</v>
      </c>
      <c r="J1241" t="s">
        <v>235</v>
      </c>
      <c r="K1241" t="b">
        <v>1</v>
      </c>
      <c r="L1241">
        <v>3</v>
      </c>
      <c r="M1241" t="b">
        <v>1</v>
      </c>
      <c r="N1241" t="b">
        <v>1</v>
      </c>
      <c r="O1241" t="b">
        <v>1</v>
      </c>
      <c r="P1241" t="s">
        <v>69</v>
      </c>
      <c r="Q1241" t="s">
        <v>13666</v>
      </c>
      <c r="R1241" t="s">
        <v>13665</v>
      </c>
      <c r="S1241" t="s">
        <v>3188</v>
      </c>
      <c r="T1241" t="s">
        <v>13664</v>
      </c>
      <c r="U1241">
        <v>356</v>
      </c>
      <c r="V1241">
        <v>4</v>
      </c>
    </row>
    <row r="1242" spans="1:22" x14ac:dyDescent="0.35">
      <c r="A1242" t="s">
        <v>13663</v>
      </c>
      <c r="B1242" t="s">
        <v>90</v>
      </c>
      <c r="C1242" t="s">
        <v>360</v>
      </c>
      <c r="D1242" t="b">
        <v>1</v>
      </c>
      <c r="E1242" t="b">
        <v>1</v>
      </c>
      <c r="F1242" t="s">
        <v>117</v>
      </c>
      <c r="G1242" t="b">
        <v>0</v>
      </c>
      <c r="H1242" t="s">
        <v>71</v>
      </c>
      <c r="I1242" t="b">
        <v>0</v>
      </c>
      <c r="J1242" t="s">
        <v>70</v>
      </c>
      <c r="K1242" t="b">
        <v>0</v>
      </c>
      <c r="L1242">
        <v>2</v>
      </c>
      <c r="M1242" t="b">
        <v>0</v>
      </c>
      <c r="N1242" t="b">
        <v>1</v>
      </c>
      <c r="O1242" t="b">
        <v>1</v>
      </c>
      <c r="P1242" t="s">
        <v>88</v>
      </c>
      <c r="Q1242" t="s">
        <v>13662</v>
      </c>
      <c r="R1242" t="s">
        <v>2248</v>
      </c>
      <c r="S1242" t="s">
        <v>166</v>
      </c>
      <c r="T1242" t="s">
        <v>13661</v>
      </c>
      <c r="U1242">
        <v>356</v>
      </c>
      <c r="V1242">
        <v>4</v>
      </c>
    </row>
    <row r="1243" spans="1:22" x14ac:dyDescent="0.35">
      <c r="A1243" t="s">
        <v>13660</v>
      </c>
      <c r="B1243" t="s">
        <v>90</v>
      </c>
      <c r="C1243" t="s">
        <v>82</v>
      </c>
      <c r="D1243" t="b">
        <v>1</v>
      </c>
      <c r="E1243" t="b">
        <v>1</v>
      </c>
      <c r="F1243" t="s">
        <v>106</v>
      </c>
      <c r="G1243" t="b">
        <v>1</v>
      </c>
      <c r="H1243" t="s">
        <v>71</v>
      </c>
      <c r="I1243" t="b">
        <v>0</v>
      </c>
      <c r="J1243" t="s">
        <v>70</v>
      </c>
      <c r="K1243" t="b">
        <v>1</v>
      </c>
      <c r="L1243">
        <v>1</v>
      </c>
      <c r="M1243" t="b">
        <v>0</v>
      </c>
      <c r="N1243" t="b">
        <v>1</v>
      </c>
      <c r="O1243" t="b">
        <v>1</v>
      </c>
      <c r="P1243" t="s">
        <v>88</v>
      </c>
      <c r="Q1243" t="s">
        <v>13659</v>
      </c>
      <c r="R1243" t="s">
        <v>13658</v>
      </c>
      <c r="S1243" t="s">
        <v>290</v>
      </c>
      <c r="T1243" t="s">
        <v>13657</v>
      </c>
      <c r="U1243">
        <v>356</v>
      </c>
      <c r="V1243">
        <v>4.5</v>
      </c>
    </row>
    <row r="1244" spans="1:22" x14ac:dyDescent="0.35">
      <c r="A1244" t="s">
        <v>13656</v>
      </c>
      <c r="B1244" t="s">
        <v>111</v>
      </c>
      <c r="C1244" t="s">
        <v>82</v>
      </c>
      <c r="D1244" t="b">
        <v>1</v>
      </c>
      <c r="E1244" t="b">
        <v>1</v>
      </c>
      <c r="F1244" t="s">
        <v>106</v>
      </c>
      <c r="G1244" t="b">
        <v>1</v>
      </c>
      <c r="H1244" t="s">
        <v>71</v>
      </c>
      <c r="I1244" t="b">
        <v>1</v>
      </c>
      <c r="J1244" t="s">
        <v>70</v>
      </c>
      <c r="K1244" t="b">
        <v>1</v>
      </c>
      <c r="L1244">
        <v>2</v>
      </c>
      <c r="M1244" t="b">
        <v>1</v>
      </c>
      <c r="N1244" t="b">
        <v>1</v>
      </c>
      <c r="O1244" t="b">
        <v>1</v>
      </c>
      <c r="P1244" t="s">
        <v>69</v>
      </c>
      <c r="Q1244" t="s">
        <v>13655</v>
      </c>
      <c r="R1244" t="s">
        <v>13654</v>
      </c>
      <c r="S1244" t="s">
        <v>85</v>
      </c>
      <c r="T1244" t="s">
        <v>13653</v>
      </c>
      <c r="U1244">
        <v>356</v>
      </c>
      <c r="V1244">
        <v>4</v>
      </c>
    </row>
    <row r="1245" spans="1:22" x14ac:dyDescent="0.35">
      <c r="A1245" t="s">
        <v>13652</v>
      </c>
      <c r="D1245" t="b">
        <v>1</v>
      </c>
      <c r="L1245">
        <v>1</v>
      </c>
      <c r="P1245" t="s">
        <v>88</v>
      </c>
      <c r="Q1245" t="s">
        <v>13651</v>
      </c>
      <c r="R1245" t="s">
        <v>13650</v>
      </c>
      <c r="S1245" t="s">
        <v>6</v>
      </c>
      <c r="T1245" t="s">
        <v>13649</v>
      </c>
      <c r="U1245">
        <v>356</v>
      </c>
      <c r="V1245">
        <v>5</v>
      </c>
    </row>
    <row r="1246" spans="1:22" x14ac:dyDescent="0.35">
      <c r="A1246" t="s">
        <v>13648</v>
      </c>
      <c r="B1246" t="s">
        <v>74</v>
      </c>
      <c r="C1246" t="s">
        <v>82</v>
      </c>
      <c r="D1246" t="b">
        <v>1</v>
      </c>
      <c r="E1246" t="b">
        <v>1</v>
      </c>
      <c r="F1246" t="s">
        <v>101</v>
      </c>
      <c r="G1246" t="b">
        <v>1</v>
      </c>
      <c r="H1246" t="s">
        <v>71</v>
      </c>
      <c r="I1246" t="b">
        <v>1</v>
      </c>
      <c r="J1246" t="s">
        <v>70</v>
      </c>
      <c r="K1246" t="b">
        <v>1</v>
      </c>
      <c r="L1246">
        <v>2</v>
      </c>
      <c r="M1246" t="b">
        <v>1</v>
      </c>
      <c r="N1246" t="b">
        <v>1</v>
      </c>
      <c r="O1246" t="b">
        <v>1</v>
      </c>
      <c r="P1246" t="s">
        <v>69</v>
      </c>
      <c r="Q1246" t="s">
        <v>13647</v>
      </c>
      <c r="R1246" t="s">
        <v>13646</v>
      </c>
      <c r="S1246" t="s">
        <v>6</v>
      </c>
      <c r="T1246" t="s">
        <v>13645</v>
      </c>
      <c r="U1246">
        <v>356</v>
      </c>
      <c r="V1246">
        <v>3.5</v>
      </c>
    </row>
    <row r="1247" spans="1:22" x14ac:dyDescent="0.35">
      <c r="A1247" t="s">
        <v>13644</v>
      </c>
      <c r="B1247" t="s">
        <v>90</v>
      </c>
      <c r="C1247" t="s">
        <v>236</v>
      </c>
      <c r="D1247" t="b">
        <v>1</v>
      </c>
      <c r="E1247" t="b">
        <v>1</v>
      </c>
      <c r="F1247" t="s">
        <v>555</v>
      </c>
      <c r="G1247" t="b">
        <v>0</v>
      </c>
      <c r="H1247" t="s">
        <v>71</v>
      </c>
      <c r="I1247" t="b">
        <v>1</v>
      </c>
      <c r="J1247" t="s">
        <v>70</v>
      </c>
      <c r="K1247" t="b">
        <v>0</v>
      </c>
      <c r="L1247">
        <v>1</v>
      </c>
      <c r="M1247" t="b">
        <v>0</v>
      </c>
      <c r="N1247" t="b">
        <v>1</v>
      </c>
      <c r="O1247" t="b">
        <v>1</v>
      </c>
      <c r="P1247" t="s">
        <v>88</v>
      </c>
      <c r="Q1247" t="s">
        <v>13643</v>
      </c>
      <c r="R1247" t="s">
        <v>13642</v>
      </c>
      <c r="S1247" t="s">
        <v>6</v>
      </c>
      <c r="T1247" t="s">
        <v>13641</v>
      </c>
      <c r="U1247">
        <v>356</v>
      </c>
      <c r="V1247">
        <v>4.5</v>
      </c>
    </row>
    <row r="1248" spans="1:22" x14ac:dyDescent="0.35">
      <c r="A1248" t="s">
        <v>13640</v>
      </c>
      <c r="B1248" t="s">
        <v>111</v>
      </c>
      <c r="C1248" t="s">
        <v>426</v>
      </c>
      <c r="D1248" t="b">
        <v>1</v>
      </c>
      <c r="E1248" t="b">
        <v>1</v>
      </c>
      <c r="F1248" t="s">
        <v>106</v>
      </c>
      <c r="G1248" t="b">
        <v>1</v>
      </c>
      <c r="H1248" t="s">
        <v>71</v>
      </c>
      <c r="I1248" t="b">
        <v>1</v>
      </c>
      <c r="J1248" t="s">
        <v>70</v>
      </c>
      <c r="K1248" t="b">
        <v>1</v>
      </c>
      <c r="L1248">
        <v>2</v>
      </c>
      <c r="M1248" t="b">
        <v>1</v>
      </c>
      <c r="N1248" t="b">
        <v>1</v>
      </c>
      <c r="O1248" t="b">
        <v>1</v>
      </c>
      <c r="P1248" t="s">
        <v>88</v>
      </c>
      <c r="Q1248" t="s">
        <v>13639</v>
      </c>
      <c r="R1248" t="s">
        <v>4304</v>
      </c>
      <c r="S1248" t="s">
        <v>1459</v>
      </c>
      <c r="T1248" t="s">
        <v>13638</v>
      </c>
      <c r="U1248">
        <v>355</v>
      </c>
      <c r="V1248">
        <v>3.5</v>
      </c>
    </row>
    <row r="1249" spans="1:22" x14ac:dyDescent="0.35">
      <c r="A1249" t="s">
        <v>12274</v>
      </c>
      <c r="B1249" t="s">
        <v>74</v>
      </c>
      <c r="C1249" t="s">
        <v>5933</v>
      </c>
      <c r="D1249" t="b">
        <v>1</v>
      </c>
      <c r="E1249" t="b">
        <v>1</v>
      </c>
      <c r="F1249" t="s">
        <v>106</v>
      </c>
      <c r="G1249" t="b">
        <v>1</v>
      </c>
      <c r="H1249" t="s">
        <v>80</v>
      </c>
      <c r="I1249" t="b">
        <v>0</v>
      </c>
      <c r="J1249" t="s">
        <v>70</v>
      </c>
      <c r="K1249" t="b">
        <v>1</v>
      </c>
      <c r="L1249">
        <v>2</v>
      </c>
      <c r="M1249" t="b">
        <v>0</v>
      </c>
      <c r="N1249" t="b">
        <v>1</v>
      </c>
      <c r="O1249" t="b">
        <v>1</v>
      </c>
      <c r="P1249" t="s">
        <v>88</v>
      </c>
      <c r="Q1249" t="s">
        <v>13637</v>
      </c>
      <c r="R1249" t="s">
        <v>13636</v>
      </c>
      <c r="S1249" t="s">
        <v>6</v>
      </c>
      <c r="T1249" t="s">
        <v>13635</v>
      </c>
      <c r="U1249">
        <v>355</v>
      </c>
      <c r="V1249">
        <v>3.5</v>
      </c>
    </row>
    <row r="1250" spans="1:22" x14ac:dyDescent="0.35">
      <c r="A1250" t="s">
        <v>13634</v>
      </c>
      <c r="B1250" t="s">
        <v>74</v>
      </c>
      <c r="C1250" t="s">
        <v>426</v>
      </c>
      <c r="D1250" t="b">
        <v>1</v>
      </c>
      <c r="E1250" t="b">
        <v>1</v>
      </c>
      <c r="F1250" t="s">
        <v>417</v>
      </c>
      <c r="G1250" t="b">
        <v>1</v>
      </c>
      <c r="H1250" t="s">
        <v>71</v>
      </c>
      <c r="I1250" t="b">
        <v>1</v>
      </c>
      <c r="J1250" t="s">
        <v>70</v>
      </c>
      <c r="K1250" t="b">
        <v>1</v>
      </c>
      <c r="L1250">
        <v>2</v>
      </c>
      <c r="M1250" t="b">
        <v>1</v>
      </c>
      <c r="N1250" t="b">
        <v>1</v>
      </c>
      <c r="O1250" t="b">
        <v>1</v>
      </c>
      <c r="P1250" t="s">
        <v>88</v>
      </c>
      <c r="Q1250" t="s">
        <v>13633</v>
      </c>
      <c r="R1250" t="s">
        <v>13632</v>
      </c>
      <c r="S1250" t="s">
        <v>141</v>
      </c>
      <c r="T1250" t="s">
        <v>13631</v>
      </c>
      <c r="U1250">
        <v>355</v>
      </c>
      <c r="V1250">
        <v>4</v>
      </c>
    </row>
    <row r="1251" spans="1:22" x14ac:dyDescent="0.35">
      <c r="A1251" t="s">
        <v>13630</v>
      </c>
      <c r="B1251" t="s">
        <v>111</v>
      </c>
      <c r="C1251" t="s">
        <v>123</v>
      </c>
      <c r="D1251" t="b">
        <v>1</v>
      </c>
      <c r="E1251" t="b">
        <v>1</v>
      </c>
      <c r="F1251" t="s">
        <v>106</v>
      </c>
      <c r="G1251" t="b">
        <v>0</v>
      </c>
      <c r="H1251" t="s">
        <v>71</v>
      </c>
      <c r="I1251" t="b">
        <v>0</v>
      </c>
      <c r="J1251" t="s">
        <v>70</v>
      </c>
      <c r="K1251" t="b">
        <v>1</v>
      </c>
      <c r="L1251">
        <v>1</v>
      </c>
      <c r="M1251" t="b">
        <v>0</v>
      </c>
      <c r="N1251" t="b">
        <v>1</v>
      </c>
      <c r="O1251" t="b">
        <v>1</v>
      </c>
      <c r="P1251" t="s">
        <v>88</v>
      </c>
      <c r="Q1251" t="s">
        <v>13629</v>
      </c>
      <c r="R1251" t="s">
        <v>609</v>
      </c>
      <c r="S1251" t="s">
        <v>120</v>
      </c>
      <c r="T1251" t="s">
        <v>10968</v>
      </c>
      <c r="U1251">
        <v>355</v>
      </c>
      <c r="V1251">
        <v>4</v>
      </c>
    </row>
    <row r="1252" spans="1:22" x14ac:dyDescent="0.35">
      <c r="A1252" t="s">
        <v>13628</v>
      </c>
      <c r="B1252" t="s">
        <v>111</v>
      </c>
      <c r="C1252" t="s">
        <v>82</v>
      </c>
      <c r="D1252" t="b">
        <v>1</v>
      </c>
      <c r="E1252" t="b">
        <v>1</v>
      </c>
      <c r="F1252" t="s">
        <v>72</v>
      </c>
      <c r="G1252" t="b">
        <v>1</v>
      </c>
      <c r="H1252" t="s">
        <v>71</v>
      </c>
      <c r="I1252" t="b">
        <v>0</v>
      </c>
      <c r="J1252" t="s">
        <v>70</v>
      </c>
      <c r="K1252" t="b">
        <v>1</v>
      </c>
      <c r="L1252">
        <v>2</v>
      </c>
      <c r="M1252" t="b">
        <v>1</v>
      </c>
      <c r="N1252" t="b">
        <v>1</v>
      </c>
      <c r="O1252" t="b">
        <v>1</v>
      </c>
      <c r="P1252" t="s">
        <v>88</v>
      </c>
      <c r="Q1252" t="s">
        <v>13627</v>
      </c>
      <c r="R1252" t="s">
        <v>13626</v>
      </c>
      <c r="S1252" t="s">
        <v>6</v>
      </c>
      <c r="T1252" t="s">
        <v>13625</v>
      </c>
      <c r="U1252">
        <v>355</v>
      </c>
      <c r="V1252">
        <v>4.5</v>
      </c>
    </row>
    <row r="1253" spans="1:22" x14ac:dyDescent="0.35">
      <c r="A1253" t="s">
        <v>13624</v>
      </c>
      <c r="B1253" t="s">
        <v>74</v>
      </c>
      <c r="C1253" t="s">
        <v>73</v>
      </c>
      <c r="D1253" t="b">
        <v>1</v>
      </c>
      <c r="E1253" t="b">
        <v>0</v>
      </c>
      <c r="F1253" t="s">
        <v>72</v>
      </c>
      <c r="G1253" t="b">
        <v>0</v>
      </c>
      <c r="H1253" t="s">
        <v>71</v>
      </c>
      <c r="I1253" t="b">
        <v>0</v>
      </c>
      <c r="J1253" t="s">
        <v>235</v>
      </c>
      <c r="K1253" t="b">
        <v>1</v>
      </c>
      <c r="L1253">
        <v>4</v>
      </c>
      <c r="M1253" t="b">
        <v>1</v>
      </c>
      <c r="N1253" t="b">
        <v>1</v>
      </c>
      <c r="O1253" t="b">
        <v>0</v>
      </c>
      <c r="P1253" t="s">
        <v>69</v>
      </c>
      <c r="Q1253" t="s">
        <v>13623</v>
      </c>
      <c r="R1253" t="s">
        <v>13622</v>
      </c>
      <c r="S1253" t="s">
        <v>93</v>
      </c>
      <c r="T1253" t="s">
        <v>13621</v>
      </c>
      <c r="U1253">
        <v>355</v>
      </c>
      <c r="V1253">
        <v>4</v>
      </c>
    </row>
    <row r="1254" spans="1:22" x14ac:dyDescent="0.35">
      <c r="A1254" t="s">
        <v>13620</v>
      </c>
      <c r="B1254" t="s">
        <v>74</v>
      </c>
      <c r="C1254" t="s">
        <v>123</v>
      </c>
      <c r="D1254" t="b">
        <v>1</v>
      </c>
      <c r="E1254" t="b">
        <v>1</v>
      </c>
      <c r="F1254" t="s">
        <v>449</v>
      </c>
      <c r="G1254" t="b">
        <v>1</v>
      </c>
      <c r="H1254" t="s">
        <v>71</v>
      </c>
      <c r="I1254" t="b">
        <v>1</v>
      </c>
      <c r="J1254" t="s">
        <v>70</v>
      </c>
      <c r="K1254" t="b">
        <v>1</v>
      </c>
      <c r="L1254">
        <v>2</v>
      </c>
      <c r="M1254" t="b">
        <v>0</v>
      </c>
      <c r="N1254" t="b">
        <v>1</v>
      </c>
      <c r="O1254" t="b">
        <v>1</v>
      </c>
      <c r="P1254" t="s">
        <v>69</v>
      </c>
      <c r="Q1254" t="s">
        <v>13619</v>
      </c>
      <c r="R1254" t="s">
        <v>13618</v>
      </c>
      <c r="S1254" t="s">
        <v>120</v>
      </c>
      <c r="T1254" t="s">
        <v>13617</v>
      </c>
      <c r="U1254">
        <v>355</v>
      </c>
      <c r="V1254">
        <v>3.5</v>
      </c>
    </row>
    <row r="1255" spans="1:22" x14ac:dyDescent="0.35">
      <c r="A1255" t="s">
        <v>13616</v>
      </c>
      <c r="B1255" t="s">
        <v>74</v>
      </c>
      <c r="C1255" t="s">
        <v>123</v>
      </c>
      <c r="D1255" t="b">
        <v>1</v>
      </c>
      <c r="E1255" t="b">
        <v>1</v>
      </c>
      <c r="F1255" t="s">
        <v>117</v>
      </c>
      <c r="G1255" t="b">
        <v>0</v>
      </c>
      <c r="H1255" t="s">
        <v>71</v>
      </c>
      <c r="I1255" t="b">
        <v>1</v>
      </c>
      <c r="J1255" t="s">
        <v>70</v>
      </c>
      <c r="K1255" t="b">
        <v>0</v>
      </c>
      <c r="L1255">
        <v>2</v>
      </c>
      <c r="M1255" t="b">
        <v>1</v>
      </c>
      <c r="N1255" t="b">
        <v>1</v>
      </c>
      <c r="O1255" t="b">
        <v>1</v>
      </c>
      <c r="P1255" t="s">
        <v>69</v>
      </c>
      <c r="Q1255" t="s">
        <v>13615</v>
      </c>
      <c r="R1255" t="s">
        <v>13614</v>
      </c>
      <c r="S1255" t="s">
        <v>120</v>
      </c>
      <c r="T1255" t="s">
        <v>13613</v>
      </c>
      <c r="U1255">
        <v>355</v>
      </c>
      <c r="V1255">
        <v>4</v>
      </c>
    </row>
    <row r="1256" spans="1:22" x14ac:dyDescent="0.35">
      <c r="A1256" t="s">
        <v>13612</v>
      </c>
      <c r="B1256" t="s">
        <v>111</v>
      </c>
      <c r="C1256" t="s">
        <v>82</v>
      </c>
      <c r="D1256" t="b">
        <v>1</v>
      </c>
      <c r="E1256" t="b">
        <v>1</v>
      </c>
      <c r="F1256" t="s">
        <v>106</v>
      </c>
      <c r="G1256" t="b">
        <v>1</v>
      </c>
      <c r="H1256" t="s">
        <v>71</v>
      </c>
      <c r="I1256" t="b">
        <v>0</v>
      </c>
      <c r="J1256" t="s">
        <v>70</v>
      </c>
      <c r="K1256" t="b">
        <v>1</v>
      </c>
      <c r="L1256">
        <v>1</v>
      </c>
      <c r="M1256" t="b">
        <v>0</v>
      </c>
      <c r="N1256" t="b">
        <v>1</v>
      </c>
      <c r="O1256" t="b">
        <v>1</v>
      </c>
      <c r="P1256" t="s">
        <v>69</v>
      </c>
      <c r="Q1256" t="s">
        <v>13611</v>
      </c>
      <c r="R1256" t="s">
        <v>13610</v>
      </c>
      <c r="S1256" t="s">
        <v>290</v>
      </c>
      <c r="T1256" t="s">
        <v>13609</v>
      </c>
      <c r="U1256">
        <v>354</v>
      </c>
      <c r="V1256">
        <v>4</v>
      </c>
    </row>
    <row r="1257" spans="1:22" x14ac:dyDescent="0.35">
      <c r="A1257" t="s">
        <v>13608</v>
      </c>
      <c r="B1257" t="s">
        <v>74</v>
      </c>
      <c r="C1257" t="s">
        <v>82</v>
      </c>
      <c r="D1257" t="b">
        <v>1</v>
      </c>
      <c r="E1257" t="b">
        <v>1</v>
      </c>
      <c r="F1257" t="s">
        <v>106</v>
      </c>
      <c r="G1257" t="b">
        <v>1</v>
      </c>
      <c r="H1257" t="s">
        <v>71</v>
      </c>
      <c r="I1257" t="b">
        <v>1</v>
      </c>
      <c r="J1257" t="s">
        <v>70</v>
      </c>
      <c r="K1257" t="b">
        <v>1</v>
      </c>
      <c r="L1257">
        <v>2</v>
      </c>
      <c r="M1257" t="b">
        <v>0</v>
      </c>
      <c r="N1257" t="b">
        <v>1</v>
      </c>
      <c r="O1257" t="b">
        <v>1</v>
      </c>
      <c r="P1257" t="s">
        <v>88</v>
      </c>
      <c r="Q1257" t="s">
        <v>13607</v>
      </c>
      <c r="R1257" t="s">
        <v>13606</v>
      </c>
      <c r="S1257" t="s">
        <v>93</v>
      </c>
      <c r="T1257" t="s">
        <v>13605</v>
      </c>
      <c r="U1257">
        <v>354</v>
      </c>
      <c r="V1257">
        <v>4</v>
      </c>
    </row>
    <row r="1258" spans="1:22" x14ac:dyDescent="0.35">
      <c r="A1258" t="s">
        <v>13604</v>
      </c>
      <c r="B1258" t="s">
        <v>74</v>
      </c>
      <c r="C1258" t="s">
        <v>82</v>
      </c>
      <c r="D1258" t="b">
        <v>1</v>
      </c>
      <c r="E1258" t="b">
        <v>1</v>
      </c>
      <c r="F1258" t="s">
        <v>72</v>
      </c>
      <c r="G1258" t="b">
        <v>1</v>
      </c>
      <c r="H1258" t="s">
        <v>71</v>
      </c>
      <c r="I1258" t="b">
        <v>0</v>
      </c>
      <c r="J1258" t="s">
        <v>70</v>
      </c>
      <c r="K1258" t="b">
        <v>1</v>
      </c>
      <c r="L1258">
        <v>2</v>
      </c>
      <c r="M1258" t="b">
        <v>1</v>
      </c>
      <c r="N1258" t="b">
        <v>1</v>
      </c>
      <c r="O1258" t="b">
        <v>1</v>
      </c>
      <c r="P1258" t="s">
        <v>88</v>
      </c>
      <c r="Q1258" t="s">
        <v>13603</v>
      </c>
      <c r="R1258" t="s">
        <v>2256</v>
      </c>
      <c r="S1258" t="s">
        <v>6</v>
      </c>
      <c r="T1258" t="s">
        <v>6991</v>
      </c>
      <c r="U1258">
        <v>354</v>
      </c>
      <c r="V1258">
        <v>4</v>
      </c>
    </row>
    <row r="1259" spans="1:22" x14ac:dyDescent="0.35">
      <c r="A1259" t="s">
        <v>13602</v>
      </c>
      <c r="B1259" t="s">
        <v>111</v>
      </c>
      <c r="C1259" t="s">
        <v>82</v>
      </c>
      <c r="D1259" t="b">
        <v>1</v>
      </c>
      <c r="E1259" t="b">
        <v>1</v>
      </c>
      <c r="F1259" t="s">
        <v>106</v>
      </c>
      <c r="G1259" t="b">
        <v>0</v>
      </c>
      <c r="H1259" t="s">
        <v>71</v>
      </c>
      <c r="I1259" t="b">
        <v>1</v>
      </c>
      <c r="J1259" t="s">
        <v>70</v>
      </c>
      <c r="K1259" t="b">
        <v>1</v>
      </c>
      <c r="L1259">
        <v>1</v>
      </c>
      <c r="M1259" t="b">
        <v>0</v>
      </c>
      <c r="N1259" t="b">
        <v>1</v>
      </c>
      <c r="O1259" t="b">
        <v>1</v>
      </c>
      <c r="P1259" t="s">
        <v>88</v>
      </c>
      <c r="Q1259" t="s">
        <v>13601</v>
      </c>
      <c r="R1259" t="s">
        <v>1192</v>
      </c>
      <c r="S1259" t="s">
        <v>141</v>
      </c>
      <c r="T1259" t="s">
        <v>13600</v>
      </c>
      <c r="U1259">
        <v>354</v>
      </c>
      <c r="V1259">
        <v>4.5</v>
      </c>
    </row>
    <row r="1260" spans="1:22" x14ac:dyDescent="0.35">
      <c r="A1260" t="s">
        <v>13599</v>
      </c>
      <c r="B1260" t="s">
        <v>111</v>
      </c>
      <c r="C1260" t="s">
        <v>82</v>
      </c>
      <c r="D1260" t="b">
        <v>1</v>
      </c>
      <c r="E1260" t="b">
        <v>1</v>
      </c>
      <c r="F1260" t="s">
        <v>106</v>
      </c>
      <c r="G1260" t="b">
        <v>0</v>
      </c>
      <c r="H1260" t="s">
        <v>71</v>
      </c>
      <c r="I1260" t="b">
        <v>0</v>
      </c>
      <c r="J1260" t="s">
        <v>70</v>
      </c>
      <c r="K1260" t="b">
        <v>1</v>
      </c>
      <c r="L1260">
        <v>2</v>
      </c>
      <c r="M1260" t="b">
        <v>1</v>
      </c>
      <c r="N1260" t="b">
        <v>1</v>
      </c>
      <c r="O1260" t="b">
        <v>1</v>
      </c>
      <c r="P1260" t="s">
        <v>88</v>
      </c>
      <c r="Q1260" t="s">
        <v>13598</v>
      </c>
      <c r="R1260" t="s">
        <v>477</v>
      </c>
      <c r="S1260" t="s">
        <v>6</v>
      </c>
      <c r="T1260" t="s">
        <v>13597</v>
      </c>
      <c r="U1260">
        <v>354</v>
      </c>
      <c r="V1260">
        <v>4.5</v>
      </c>
    </row>
    <row r="1261" spans="1:22" x14ac:dyDescent="0.35">
      <c r="A1261" t="s">
        <v>13596</v>
      </c>
      <c r="B1261" t="s">
        <v>74</v>
      </c>
      <c r="C1261" t="s">
        <v>123</v>
      </c>
      <c r="D1261" t="b">
        <v>1</v>
      </c>
      <c r="E1261" t="b">
        <v>1</v>
      </c>
      <c r="F1261" t="s">
        <v>106</v>
      </c>
      <c r="G1261" t="b">
        <v>0</v>
      </c>
      <c r="H1261" t="s">
        <v>71</v>
      </c>
      <c r="I1261" t="b">
        <v>0</v>
      </c>
      <c r="J1261" t="s">
        <v>70</v>
      </c>
      <c r="K1261" t="b">
        <v>1</v>
      </c>
      <c r="L1261">
        <v>2</v>
      </c>
      <c r="M1261" t="b">
        <v>1</v>
      </c>
      <c r="N1261" t="b">
        <v>1</v>
      </c>
      <c r="O1261" t="b">
        <v>1</v>
      </c>
      <c r="P1261" t="s">
        <v>69</v>
      </c>
      <c r="Q1261" t="s">
        <v>13595</v>
      </c>
      <c r="R1261" t="s">
        <v>13594</v>
      </c>
      <c r="S1261" t="s">
        <v>4836</v>
      </c>
      <c r="T1261" t="s">
        <v>13593</v>
      </c>
      <c r="U1261">
        <v>354</v>
      </c>
      <c r="V1261">
        <v>4</v>
      </c>
    </row>
    <row r="1262" spans="1:22" x14ac:dyDescent="0.35">
      <c r="A1262" t="s">
        <v>13592</v>
      </c>
      <c r="B1262" t="s">
        <v>90</v>
      </c>
      <c r="C1262" t="s">
        <v>82</v>
      </c>
      <c r="D1262" t="b">
        <v>1</v>
      </c>
      <c r="E1262" t="b">
        <v>1</v>
      </c>
      <c r="F1262" t="s">
        <v>117</v>
      </c>
      <c r="G1262" t="b">
        <v>0</v>
      </c>
      <c r="H1262" t="s">
        <v>71</v>
      </c>
      <c r="I1262" t="b">
        <v>0</v>
      </c>
      <c r="J1262" t="s">
        <v>70</v>
      </c>
      <c r="K1262" t="b">
        <v>1</v>
      </c>
      <c r="L1262">
        <v>2</v>
      </c>
      <c r="M1262" t="b">
        <v>0</v>
      </c>
      <c r="N1262" t="b">
        <v>1</v>
      </c>
      <c r="O1262" t="b">
        <v>1</v>
      </c>
      <c r="P1262" t="s">
        <v>88</v>
      </c>
      <c r="Q1262" t="s">
        <v>13591</v>
      </c>
      <c r="R1262" t="s">
        <v>13590</v>
      </c>
      <c r="S1262" t="s">
        <v>66</v>
      </c>
      <c r="T1262" t="s">
        <v>13589</v>
      </c>
      <c r="U1262">
        <v>353</v>
      </c>
      <c r="V1262">
        <v>3.5</v>
      </c>
    </row>
    <row r="1263" spans="1:22" x14ac:dyDescent="0.35">
      <c r="A1263" t="s">
        <v>13588</v>
      </c>
      <c r="B1263" t="s">
        <v>74</v>
      </c>
      <c r="C1263" t="s">
        <v>73</v>
      </c>
      <c r="D1263" t="b">
        <v>1</v>
      </c>
      <c r="E1263" t="b">
        <v>0</v>
      </c>
      <c r="F1263" t="s">
        <v>449</v>
      </c>
      <c r="G1263" t="b">
        <v>1</v>
      </c>
      <c r="H1263" t="s">
        <v>71</v>
      </c>
      <c r="I1263" t="b">
        <v>1</v>
      </c>
      <c r="J1263" t="s">
        <v>70</v>
      </c>
      <c r="K1263" t="b">
        <v>1</v>
      </c>
      <c r="L1263">
        <v>3</v>
      </c>
      <c r="M1263" t="b">
        <v>1</v>
      </c>
      <c r="N1263" t="b">
        <v>1</v>
      </c>
      <c r="O1263" t="b">
        <v>1</v>
      </c>
      <c r="P1263" t="s">
        <v>69</v>
      </c>
      <c r="Q1263" t="s">
        <v>13587</v>
      </c>
      <c r="R1263" t="s">
        <v>13586</v>
      </c>
      <c r="S1263" t="s">
        <v>6</v>
      </c>
      <c r="T1263" t="s">
        <v>13585</v>
      </c>
      <c r="U1263">
        <v>353</v>
      </c>
      <c r="V1263">
        <v>3.5</v>
      </c>
    </row>
    <row r="1264" spans="1:22" x14ac:dyDescent="0.35">
      <c r="A1264" t="s">
        <v>13584</v>
      </c>
      <c r="B1264" t="s">
        <v>90</v>
      </c>
      <c r="C1264" t="s">
        <v>82</v>
      </c>
      <c r="D1264" t="b">
        <v>1</v>
      </c>
      <c r="E1264" t="b">
        <v>1</v>
      </c>
      <c r="F1264" t="s">
        <v>117</v>
      </c>
      <c r="G1264" t="b">
        <v>0</v>
      </c>
      <c r="H1264" t="s">
        <v>71</v>
      </c>
      <c r="I1264" t="b">
        <v>1</v>
      </c>
      <c r="J1264" t="s">
        <v>70</v>
      </c>
      <c r="K1264" t="b">
        <v>1</v>
      </c>
      <c r="L1264">
        <v>2</v>
      </c>
      <c r="M1264" t="b">
        <v>0</v>
      </c>
      <c r="N1264" t="b">
        <v>1</v>
      </c>
      <c r="O1264" t="b">
        <v>1</v>
      </c>
      <c r="P1264" t="s">
        <v>88</v>
      </c>
      <c r="Q1264" t="s">
        <v>13583</v>
      </c>
      <c r="R1264" t="s">
        <v>13582</v>
      </c>
      <c r="S1264" t="s">
        <v>6</v>
      </c>
      <c r="T1264" t="s">
        <v>4679</v>
      </c>
      <c r="U1264">
        <v>353</v>
      </c>
      <c r="V1264">
        <v>3.5</v>
      </c>
    </row>
    <row r="1265" spans="1:22" x14ac:dyDescent="0.35">
      <c r="A1265" t="s">
        <v>13581</v>
      </c>
      <c r="B1265" t="s">
        <v>90</v>
      </c>
      <c r="C1265" t="s">
        <v>82</v>
      </c>
      <c r="D1265" t="b">
        <v>1</v>
      </c>
      <c r="E1265" t="b">
        <v>1</v>
      </c>
      <c r="F1265" t="s">
        <v>106</v>
      </c>
      <c r="G1265" t="b">
        <v>1</v>
      </c>
      <c r="H1265" t="s">
        <v>71</v>
      </c>
      <c r="I1265" t="b">
        <v>0</v>
      </c>
      <c r="J1265" t="s">
        <v>70</v>
      </c>
      <c r="K1265" t="b">
        <v>1</v>
      </c>
      <c r="L1265">
        <v>1</v>
      </c>
      <c r="M1265" t="b">
        <v>0</v>
      </c>
      <c r="N1265" t="b">
        <v>0</v>
      </c>
      <c r="O1265" t="b">
        <v>1</v>
      </c>
      <c r="P1265" t="s">
        <v>88</v>
      </c>
      <c r="Q1265" t="s">
        <v>13580</v>
      </c>
      <c r="R1265" t="s">
        <v>13579</v>
      </c>
      <c r="S1265" t="s">
        <v>290</v>
      </c>
      <c r="T1265" t="s">
        <v>3115</v>
      </c>
      <c r="U1265">
        <v>353</v>
      </c>
      <c r="V1265">
        <v>4</v>
      </c>
    </row>
    <row r="1266" spans="1:22" x14ac:dyDescent="0.35">
      <c r="A1266" t="s">
        <v>13578</v>
      </c>
      <c r="B1266" t="s">
        <v>74</v>
      </c>
      <c r="C1266" t="s">
        <v>82</v>
      </c>
      <c r="D1266" t="b">
        <v>1</v>
      </c>
      <c r="E1266" t="b">
        <v>1</v>
      </c>
      <c r="F1266" t="s">
        <v>89</v>
      </c>
      <c r="G1266" t="b">
        <v>0</v>
      </c>
      <c r="H1266" t="s">
        <v>71</v>
      </c>
      <c r="I1266" t="b">
        <v>0</v>
      </c>
      <c r="J1266" t="s">
        <v>70</v>
      </c>
      <c r="K1266" t="b">
        <v>1</v>
      </c>
      <c r="L1266">
        <v>2</v>
      </c>
      <c r="M1266" t="b">
        <v>0</v>
      </c>
      <c r="N1266" t="b">
        <v>1</v>
      </c>
      <c r="O1266" t="b">
        <v>1</v>
      </c>
      <c r="P1266" t="s">
        <v>88</v>
      </c>
      <c r="Q1266" t="s">
        <v>13577</v>
      </c>
      <c r="R1266" t="s">
        <v>13576</v>
      </c>
      <c r="S1266" t="s">
        <v>85</v>
      </c>
      <c r="T1266" t="s">
        <v>13575</v>
      </c>
      <c r="U1266">
        <v>353</v>
      </c>
      <c r="V1266">
        <v>3.5</v>
      </c>
    </row>
    <row r="1267" spans="1:22" x14ac:dyDescent="0.35">
      <c r="A1267" t="s">
        <v>13574</v>
      </c>
      <c r="B1267" t="s">
        <v>74</v>
      </c>
      <c r="C1267" t="s">
        <v>360</v>
      </c>
      <c r="D1267" t="b">
        <v>1</v>
      </c>
      <c r="E1267" t="b">
        <v>0</v>
      </c>
      <c r="F1267" t="s">
        <v>106</v>
      </c>
      <c r="G1267" t="b">
        <v>1</v>
      </c>
      <c r="H1267" t="s">
        <v>71</v>
      </c>
      <c r="I1267" t="b">
        <v>0</v>
      </c>
      <c r="J1267" t="s">
        <v>70</v>
      </c>
      <c r="K1267" t="b">
        <v>1</v>
      </c>
      <c r="L1267">
        <v>2</v>
      </c>
      <c r="M1267" t="b">
        <v>0</v>
      </c>
      <c r="N1267" t="b">
        <v>1</v>
      </c>
      <c r="O1267" t="b">
        <v>1</v>
      </c>
      <c r="P1267" t="s">
        <v>69</v>
      </c>
      <c r="Q1267" t="s">
        <v>13573</v>
      </c>
      <c r="R1267" t="s">
        <v>13572</v>
      </c>
      <c r="S1267" t="s">
        <v>85</v>
      </c>
      <c r="T1267" t="s">
        <v>13571</v>
      </c>
      <c r="U1267">
        <v>353</v>
      </c>
      <c r="V1267">
        <v>4</v>
      </c>
    </row>
    <row r="1268" spans="1:22" x14ac:dyDescent="0.35">
      <c r="A1268" t="s">
        <v>13570</v>
      </c>
      <c r="B1268" t="s">
        <v>74</v>
      </c>
      <c r="C1268" t="s">
        <v>82</v>
      </c>
      <c r="D1268" t="b">
        <v>1</v>
      </c>
      <c r="E1268" t="b">
        <v>1</v>
      </c>
      <c r="F1268" t="s">
        <v>106</v>
      </c>
      <c r="G1268" t="b">
        <v>1</v>
      </c>
      <c r="H1268" t="s">
        <v>71</v>
      </c>
      <c r="I1268" t="b">
        <v>1</v>
      </c>
      <c r="J1268" t="s">
        <v>70</v>
      </c>
      <c r="K1268" t="b">
        <v>1</v>
      </c>
      <c r="L1268">
        <v>2</v>
      </c>
      <c r="M1268" t="b">
        <v>1</v>
      </c>
      <c r="N1268" t="b">
        <v>1</v>
      </c>
      <c r="O1268" t="b">
        <v>1</v>
      </c>
      <c r="P1268" t="s">
        <v>88</v>
      </c>
      <c r="Q1268" t="s">
        <v>13569</v>
      </c>
      <c r="R1268" t="s">
        <v>1697</v>
      </c>
      <c r="S1268" t="s">
        <v>290</v>
      </c>
      <c r="T1268" t="s">
        <v>13568</v>
      </c>
      <c r="U1268">
        <v>352</v>
      </c>
      <c r="V1268">
        <v>4</v>
      </c>
    </row>
    <row r="1269" spans="1:22" x14ac:dyDescent="0.35">
      <c r="A1269" t="s">
        <v>13567</v>
      </c>
      <c r="B1269" t="s">
        <v>90</v>
      </c>
      <c r="C1269" t="s">
        <v>82</v>
      </c>
      <c r="D1269" t="b">
        <v>1</v>
      </c>
      <c r="E1269" t="b">
        <v>1</v>
      </c>
      <c r="F1269" t="s">
        <v>106</v>
      </c>
      <c r="G1269" t="b">
        <v>0</v>
      </c>
      <c r="H1269" t="s">
        <v>71</v>
      </c>
      <c r="I1269" t="b">
        <v>1</v>
      </c>
      <c r="J1269" t="s">
        <v>70</v>
      </c>
      <c r="K1269" t="b">
        <v>1</v>
      </c>
      <c r="L1269">
        <v>1</v>
      </c>
      <c r="M1269" t="b">
        <v>0</v>
      </c>
      <c r="N1269" t="b">
        <v>0</v>
      </c>
      <c r="O1269" t="b">
        <v>1</v>
      </c>
      <c r="P1269" t="s">
        <v>69</v>
      </c>
      <c r="Q1269" t="s">
        <v>13566</v>
      </c>
      <c r="R1269" t="s">
        <v>13565</v>
      </c>
      <c r="S1269" t="s">
        <v>239</v>
      </c>
      <c r="T1269" t="s">
        <v>13564</v>
      </c>
      <c r="U1269">
        <v>352</v>
      </c>
      <c r="V1269">
        <v>4.5</v>
      </c>
    </row>
    <row r="1270" spans="1:22" x14ac:dyDescent="0.35">
      <c r="A1270" t="s">
        <v>13563</v>
      </c>
      <c r="B1270" t="s">
        <v>90</v>
      </c>
      <c r="C1270" t="s">
        <v>123</v>
      </c>
      <c r="D1270" t="b">
        <v>1</v>
      </c>
      <c r="E1270" t="b">
        <v>1</v>
      </c>
      <c r="F1270" t="s">
        <v>771</v>
      </c>
      <c r="G1270" t="b">
        <v>1</v>
      </c>
      <c r="H1270" t="s">
        <v>71</v>
      </c>
      <c r="I1270" t="b">
        <v>0</v>
      </c>
      <c r="J1270" t="s">
        <v>70</v>
      </c>
      <c r="K1270" t="b">
        <v>1</v>
      </c>
      <c r="L1270">
        <v>1</v>
      </c>
      <c r="M1270" t="b">
        <v>0</v>
      </c>
      <c r="N1270" t="b">
        <v>0</v>
      </c>
      <c r="O1270" t="b">
        <v>1</v>
      </c>
      <c r="P1270" t="s">
        <v>88</v>
      </c>
      <c r="Q1270" t="s">
        <v>13562</v>
      </c>
      <c r="R1270" t="s">
        <v>6648</v>
      </c>
      <c r="S1270" t="s">
        <v>120</v>
      </c>
      <c r="T1270" t="s">
        <v>13561</v>
      </c>
      <c r="U1270">
        <v>352</v>
      </c>
      <c r="V1270">
        <v>4</v>
      </c>
    </row>
    <row r="1271" spans="1:22" x14ac:dyDescent="0.35">
      <c r="A1271" t="s">
        <v>13560</v>
      </c>
      <c r="B1271" t="s">
        <v>90</v>
      </c>
      <c r="C1271" t="s">
        <v>82</v>
      </c>
      <c r="D1271" t="b">
        <v>1</v>
      </c>
      <c r="E1271" t="b">
        <v>1</v>
      </c>
      <c r="F1271" t="s">
        <v>106</v>
      </c>
      <c r="G1271" t="b">
        <v>0</v>
      </c>
      <c r="H1271" t="s">
        <v>71</v>
      </c>
      <c r="I1271" t="b">
        <v>1</v>
      </c>
      <c r="J1271" t="s">
        <v>70</v>
      </c>
      <c r="K1271" t="b">
        <v>1</v>
      </c>
      <c r="L1271">
        <v>2</v>
      </c>
      <c r="M1271" t="b">
        <v>0</v>
      </c>
      <c r="N1271" t="b">
        <v>1</v>
      </c>
      <c r="O1271" t="b">
        <v>1</v>
      </c>
      <c r="P1271" t="s">
        <v>88</v>
      </c>
      <c r="Q1271" t="s">
        <v>13559</v>
      </c>
      <c r="R1271" t="s">
        <v>13558</v>
      </c>
      <c r="S1271" t="s">
        <v>3910</v>
      </c>
      <c r="T1271" t="s">
        <v>13557</v>
      </c>
      <c r="U1271">
        <v>352</v>
      </c>
      <c r="V1271">
        <v>4.5</v>
      </c>
    </row>
    <row r="1272" spans="1:22" x14ac:dyDescent="0.35">
      <c r="A1272" t="s">
        <v>2190</v>
      </c>
      <c r="B1272" t="s">
        <v>90</v>
      </c>
      <c r="C1272" t="s">
        <v>82</v>
      </c>
      <c r="D1272" t="b">
        <v>1</v>
      </c>
      <c r="E1272" t="b">
        <v>1</v>
      </c>
      <c r="F1272" t="s">
        <v>89</v>
      </c>
      <c r="G1272" t="b">
        <v>1</v>
      </c>
      <c r="H1272" t="s">
        <v>71</v>
      </c>
      <c r="I1272" t="b">
        <v>1</v>
      </c>
      <c r="J1272" t="s">
        <v>70</v>
      </c>
      <c r="K1272" t="b">
        <v>1</v>
      </c>
      <c r="L1272">
        <v>1</v>
      </c>
      <c r="M1272" t="b">
        <v>0</v>
      </c>
      <c r="N1272" t="b">
        <v>0</v>
      </c>
      <c r="O1272" t="b">
        <v>1</v>
      </c>
      <c r="P1272" t="s">
        <v>88</v>
      </c>
      <c r="Q1272" t="s">
        <v>13556</v>
      </c>
      <c r="R1272" t="s">
        <v>13555</v>
      </c>
      <c r="S1272" t="s">
        <v>6</v>
      </c>
      <c r="T1272" t="s">
        <v>1946</v>
      </c>
      <c r="U1272">
        <v>352</v>
      </c>
      <c r="V1272">
        <v>4</v>
      </c>
    </row>
    <row r="1273" spans="1:22" x14ac:dyDescent="0.35">
      <c r="A1273" t="s">
        <v>13554</v>
      </c>
      <c r="B1273" t="s">
        <v>111</v>
      </c>
      <c r="C1273" t="s">
        <v>82</v>
      </c>
      <c r="D1273" t="b">
        <v>1</v>
      </c>
      <c r="E1273" t="b">
        <v>1</v>
      </c>
      <c r="F1273" t="s">
        <v>106</v>
      </c>
      <c r="G1273" t="b">
        <v>1</v>
      </c>
      <c r="H1273" t="s">
        <v>71</v>
      </c>
      <c r="I1273" t="b">
        <v>1</v>
      </c>
      <c r="J1273" t="s">
        <v>70</v>
      </c>
      <c r="K1273" t="b">
        <v>1</v>
      </c>
      <c r="L1273">
        <v>2</v>
      </c>
      <c r="M1273" t="b">
        <v>0</v>
      </c>
      <c r="N1273" t="b">
        <v>0</v>
      </c>
      <c r="O1273" t="b">
        <v>1</v>
      </c>
      <c r="P1273" t="s">
        <v>69</v>
      </c>
      <c r="Q1273" t="s">
        <v>13553</v>
      </c>
      <c r="R1273" t="s">
        <v>13552</v>
      </c>
      <c r="S1273" t="s">
        <v>141</v>
      </c>
      <c r="T1273" t="s">
        <v>13551</v>
      </c>
      <c r="U1273">
        <v>352</v>
      </c>
      <c r="V1273">
        <v>4.5</v>
      </c>
    </row>
    <row r="1274" spans="1:22" x14ac:dyDescent="0.35">
      <c r="A1274" t="s">
        <v>13550</v>
      </c>
      <c r="B1274" t="s">
        <v>90</v>
      </c>
      <c r="C1274" t="s">
        <v>82</v>
      </c>
      <c r="D1274" t="b">
        <v>1</v>
      </c>
      <c r="E1274" t="b">
        <v>1</v>
      </c>
      <c r="F1274" t="s">
        <v>106</v>
      </c>
      <c r="G1274" t="b">
        <v>0</v>
      </c>
      <c r="H1274" t="s">
        <v>71</v>
      </c>
      <c r="I1274" t="b">
        <v>1</v>
      </c>
      <c r="J1274" t="s">
        <v>70</v>
      </c>
      <c r="K1274" t="b">
        <v>1</v>
      </c>
      <c r="L1274">
        <v>2</v>
      </c>
      <c r="M1274" t="b">
        <v>0</v>
      </c>
      <c r="N1274" t="b">
        <v>0</v>
      </c>
      <c r="O1274" t="b">
        <v>1</v>
      </c>
      <c r="P1274" t="s">
        <v>88</v>
      </c>
      <c r="Q1274" t="s">
        <v>13549</v>
      </c>
      <c r="R1274" t="s">
        <v>13548</v>
      </c>
      <c r="S1274" t="s">
        <v>239</v>
      </c>
      <c r="T1274" t="s">
        <v>13547</v>
      </c>
      <c r="U1274">
        <v>351</v>
      </c>
      <c r="V1274">
        <v>4.5</v>
      </c>
    </row>
    <row r="1275" spans="1:22" x14ac:dyDescent="0.35">
      <c r="A1275" t="s">
        <v>13546</v>
      </c>
      <c r="B1275" t="s">
        <v>111</v>
      </c>
      <c r="C1275" t="s">
        <v>123</v>
      </c>
      <c r="D1275" t="b">
        <v>0</v>
      </c>
      <c r="E1275" t="b">
        <v>1</v>
      </c>
      <c r="F1275" t="s">
        <v>106</v>
      </c>
      <c r="G1275" t="b">
        <v>0</v>
      </c>
      <c r="H1275" t="s">
        <v>80</v>
      </c>
      <c r="I1275" t="b">
        <v>0</v>
      </c>
      <c r="J1275" t="s">
        <v>70</v>
      </c>
      <c r="K1275" t="b">
        <v>1</v>
      </c>
      <c r="L1275">
        <v>1</v>
      </c>
      <c r="M1275" t="b">
        <v>0</v>
      </c>
      <c r="N1275" t="b">
        <v>1</v>
      </c>
      <c r="O1275" t="b">
        <v>1</v>
      </c>
      <c r="P1275" t="s">
        <v>88</v>
      </c>
      <c r="Q1275" t="s">
        <v>13545</v>
      </c>
      <c r="R1275" t="s">
        <v>1192</v>
      </c>
      <c r="S1275" t="s">
        <v>120</v>
      </c>
      <c r="T1275" t="s">
        <v>13544</v>
      </c>
      <c r="U1275">
        <v>351</v>
      </c>
      <c r="V1275">
        <v>3.5</v>
      </c>
    </row>
    <row r="1276" spans="1:22" x14ac:dyDescent="0.35">
      <c r="A1276" t="s">
        <v>13543</v>
      </c>
      <c r="B1276" t="s">
        <v>90</v>
      </c>
      <c r="C1276" t="s">
        <v>1878</v>
      </c>
      <c r="D1276" t="b">
        <v>1</v>
      </c>
      <c r="E1276" t="b">
        <v>1</v>
      </c>
      <c r="F1276" t="s">
        <v>1166</v>
      </c>
      <c r="G1276" t="b">
        <v>0</v>
      </c>
      <c r="H1276" t="s">
        <v>71</v>
      </c>
      <c r="I1276" t="b">
        <v>0</v>
      </c>
      <c r="J1276" t="s">
        <v>70</v>
      </c>
      <c r="K1276" t="b">
        <v>0</v>
      </c>
      <c r="L1276">
        <v>2</v>
      </c>
      <c r="M1276" t="b">
        <v>0</v>
      </c>
      <c r="N1276" t="b">
        <v>0</v>
      </c>
      <c r="O1276" t="b">
        <v>1</v>
      </c>
      <c r="P1276" t="s">
        <v>88</v>
      </c>
      <c r="Q1276" t="s">
        <v>13542</v>
      </c>
      <c r="R1276" t="s">
        <v>13541</v>
      </c>
      <c r="S1276" t="s">
        <v>6</v>
      </c>
      <c r="T1276" t="s">
        <v>13540</v>
      </c>
      <c r="U1276">
        <v>351</v>
      </c>
      <c r="V1276">
        <v>3.5</v>
      </c>
    </row>
    <row r="1277" spans="1:22" x14ac:dyDescent="0.35">
      <c r="A1277" t="s">
        <v>13539</v>
      </c>
      <c r="B1277" t="s">
        <v>74</v>
      </c>
      <c r="C1277" t="s">
        <v>212</v>
      </c>
      <c r="D1277" t="b">
        <v>1</v>
      </c>
      <c r="E1277" t="b">
        <v>0</v>
      </c>
      <c r="F1277" t="s">
        <v>72</v>
      </c>
      <c r="G1277" t="b">
        <v>0</v>
      </c>
      <c r="H1277" t="s">
        <v>554</v>
      </c>
      <c r="I1277" t="b">
        <v>0</v>
      </c>
      <c r="J1277" t="s">
        <v>70</v>
      </c>
      <c r="K1277" t="b">
        <v>1</v>
      </c>
      <c r="L1277">
        <v>2</v>
      </c>
      <c r="M1277" t="b">
        <v>1</v>
      </c>
      <c r="N1277" t="b">
        <v>1</v>
      </c>
      <c r="O1277" t="b">
        <v>1</v>
      </c>
      <c r="P1277" t="s">
        <v>88</v>
      </c>
      <c r="Q1277" t="s">
        <v>13538</v>
      </c>
      <c r="R1277" t="s">
        <v>13537</v>
      </c>
      <c r="S1277" t="s">
        <v>120</v>
      </c>
      <c r="T1277" t="s">
        <v>13536</v>
      </c>
      <c r="U1277">
        <v>351</v>
      </c>
      <c r="V1277">
        <v>4</v>
      </c>
    </row>
    <row r="1278" spans="1:22" x14ac:dyDescent="0.35">
      <c r="A1278" t="s">
        <v>6844</v>
      </c>
      <c r="B1278" t="s">
        <v>74</v>
      </c>
      <c r="C1278" t="s">
        <v>259</v>
      </c>
      <c r="D1278" t="b">
        <v>1</v>
      </c>
      <c r="E1278" t="b">
        <v>0</v>
      </c>
      <c r="F1278" t="s">
        <v>72</v>
      </c>
      <c r="G1278" t="b">
        <v>0</v>
      </c>
      <c r="H1278" t="s">
        <v>71</v>
      </c>
      <c r="I1278" t="b">
        <v>0</v>
      </c>
      <c r="J1278" t="s">
        <v>70</v>
      </c>
      <c r="K1278" t="b">
        <v>1</v>
      </c>
      <c r="L1278">
        <v>3</v>
      </c>
      <c r="M1278" t="b">
        <v>1</v>
      </c>
      <c r="N1278" t="b">
        <v>1</v>
      </c>
      <c r="O1278" t="b">
        <v>0</v>
      </c>
      <c r="P1278" t="s">
        <v>88</v>
      </c>
      <c r="Q1278" t="s">
        <v>13535</v>
      </c>
      <c r="R1278" t="s">
        <v>1271</v>
      </c>
      <c r="S1278" t="s">
        <v>6</v>
      </c>
      <c r="T1278" t="s">
        <v>13534</v>
      </c>
      <c r="U1278">
        <v>351</v>
      </c>
      <c r="V1278">
        <v>3.5</v>
      </c>
    </row>
    <row r="1279" spans="1:22" x14ac:dyDescent="0.35">
      <c r="A1279" t="s">
        <v>13533</v>
      </c>
      <c r="B1279" t="s">
        <v>90</v>
      </c>
      <c r="C1279" t="s">
        <v>123</v>
      </c>
      <c r="D1279" t="b">
        <v>1</v>
      </c>
      <c r="E1279" t="b">
        <v>1</v>
      </c>
      <c r="F1279" t="s">
        <v>106</v>
      </c>
      <c r="G1279" t="b">
        <v>1</v>
      </c>
      <c r="H1279" t="s">
        <v>71</v>
      </c>
      <c r="I1279" t="b">
        <v>0</v>
      </c>
      <c r="J1279" t="s">
        <v>70</v>
      </c>
      <c r="K1279" t="b">
        <v>0</v>
      </c>
      <c r="L1279">
        <v>2</v>
      </c>
      <c r="M1279" t="b">
        <v>1</v>
      </c>
      <c r="N1279" t="b">
        <v>1</v>
      </c>
      <c r="O1279" t="b">
        <v>1</v>
      </c>
      <c r="P1279" t="s">
        <v>88</v>
      </c>
      <c r="Q1279" t="s">
        <v>13532</v>
      </c>
      <c r="R1279" t="s">
        <v>389</v>
      </c>
      <c r="S1279" t="s">
        <v>120</v>
      </c>
      <c r="T1279" t="s">
        <v>12955</v>
      </c>
      <c r="U1279">
        <v>351</v>
      </c>
      <c r="V1279">
        <v>4</v>
      </c>
    </row>
    <row r="1280" spans="1:22" x14ac:dyDescent="0.35">
      <c r="A1280" t="s">
        <v>13531</v>
      </c>
      <c r="B1280" t="s">
        <v>74</v>
      </c>
      <c r="C1280" t="s">
        <v>82</v>
      </c>
      <c r="D1280" t="b">
        <v>1</v>
      </c>
      <c r="E1280" t="b">
        <v>1</v>
      </c>
      <c r="F1280" t="s">
        <v>106</v>
      </c>
      <c r="G1280" t="b">
        <v>1</v>
      </c>
      <c r="H1280" t="s">
        <v>71</v>
      </c>
      <c r="I1280" t="b">
        <v>0</v>
      </c>
      <c r="J1280" t="s">
        <v>70</v>
      </c>
      <c r="K1280" t="b">
        <v>1</v>
      </c>
      <c r="L1280">
        <v>2</v>
      </c>
      <c r="M1280" t="b">
        <v>0</v>
      </c>
      <c r="N1280" t="b">
        <v>1</v>
      </c>
      <c r="O1280" t="b">
        <v>1</v>
      </c>
      <c r="P1280" t="s">
        <v>88</v>
      </c>
      <c r="Q1280" t="s">
        <v>13530</v>
      </c>
      <c r="R1280" t="s">
        <v>13529</v>
      </c>
      <c r="S1280" t="s">
        <v>406</v>
      </c>
      <c r="T1280" t="s">
        <v>13528</v>
      </c>
      <c r="U1280">
        <v>351</v>
      </c>
      <c r="V1280">
        <v>3.5</v>
      </c>
    </row>
    <row r="1281" spans="1:22" x14ac:dyDescent="0.35">
      <c r="A1281" t="s">
        <v>3904</v>
      </c>
      <c r="B1281" t="s">
        <v>74</v>
      </c>
      <c r="C1281" t="s">
        <v>440</v>
      </c>
      <c r="D1281" t="b">
        <v>1</v>
      </c>
      <c r="E1281" t="b">
        <v>0</v>
      </c>
      <c r="F1281" t="s">
        <v>72</v>
      </c>
      <c r="G1281" t="b">
        <v>0</v>
      </c>
      <c r="H1281" t="s">
        <v>100</v>
      </c>
      <c r="I1281" t="b">
        <v>0</v>
      </c>
      <c r="J1281" t="s">
        <v>70</v>
      </c>
      <c r="K1281" t="b">
        <v>1</v>
      </c>
      <c r="L1281">
        <v>2</v>
      </c>
      <c r="M1281" t="b">
        <v>1</v>
      </c>
      <c r="N1281" t="b">
        <v>1</v>
      </c>
      <c r="O1281" t="b">
        <v>1</v>
      </c>
      <c r="P1281" t="s">
        <v>88</v>
      </c>
      <c r="Q1281" t="s">
        <v>13527</v>
      </c>
      <c r="R1281" t="s">
        <v>13526</v>
      </c>
      <c r="S1281" t="s">
        <v>6</v>
      </c>
      <c r="T1281" t="s">
        <v>13525</v>
      </c>
      <c r="U1281">
        <v>351</v>
      </c>
      <c r="V1281">
        <v>3.5</v>
      </c>
    </row>
    <row r="1282" spans="1:22" x14ac:dyDescent="0.35">
      <c r="A1282" t="s">
        <v>13524</v>
      </c>
      <c r="B1282" t="s">
        <v>74</v>
      </c>
      <c r="C1282" t="s">
        <v>82</v>
      </c>
      <c r="D1282" t="b">
        <v>1</v>
      </c>
      <c r="E1282" t="b">
        <v>1</v>
      </c>
      <c r="F1282" t="s">
        <v>106</v>
      </c>
      <c r="G1282" t="b">
        <v>1</v>
      </c>
      <c r="H1282" t="s">
        <v>71</v>
      </c>
      <c r="I1282" t="b">
        <v>1</v>
      </c>
      <c r="J1282" t="s">
        <v>70</v>
      </c>
      <c r="K1282" t="b">
        <v>1</v>
      </c>
      <c r="L1282">
        <v>2</v>
      </c>
      <c r="M1282" t="b">
        <v>1</v>
      </c>
      <c r="N1282" t="b">
        <v>1</v>
      </c>
      <c r="O1282" t="b">
        <v>1</v>
      </c>
      <c r="P1282" t="s">
        <v>69</v>
      </c>
      <c r="Q1282" t="s">
        <v>13523</v>
      </c>
      <c r="R1282" t="s">
        <v>13522</v>
      </c>
      <c r="S1282" t="s">
        <v>93</v>
      </c>
      <c r="T1282" t="s">
        <v>13521</v>
      </c>
      <c r="U1282">
        <v>351</v>
      </c>
      <c r="V1282">
        <v>4</v>
      </c>
    </row>
    <row r="1283" spans="1:22" x14ac:dyDescent="0.35">
      <c r="A1283" t="s">
        <v>13520</v>
      </c>
      <c r="B1283" t="s">
        <v>111</v>
      </c>
      <c r="C1283" t="s">
        <v>82</v>
      </c>
      <c r="D1283" t="b">
        <v>1</v>
      </c>
      <c r="E1283" t="b">
        <v>1</v>
      </c>
      <c r="F1283" t="s">
        <v>101</v>
      </c>
      <c r="G1283" t="b">
        <v>1</v>
      </c>
      <c r="H1283" t="s">
        <v>71</v>
      </c>
      <c r="I1283" t="b">
        <v>1</v>
      </c>
      <c r="J1283" t="s">
        <v>70</v>
      </c>
      <c r="K1283" t="b">
        <v>1</v>
      </c>
      <c r="L1283">
        <v>2</v>
      </c>
      <c r="M1283" t="b">
        <v>0</v>
      </c>
      <c r="N1283" t="b">
        <v>1</v>
      </c>
      <c r="O1283" t="b">
        <v>1</v>
      </c>
      <c r="P1283" t="s">
        <v>69</v>
      </c>
      <c r="Q1283" t="s">
        <v>13519</v>
      </c>
      <c r="R1283" t="s">
        <v>13518</v>
      </c>
      <c r="S1283" t="s">
        <v>189</v>
      </c>
      <c r="T1283" t="s">
        <v>13517</v>
      </c>
      <c r="U1283">
        <v>351</v>
      </c>
      <c r="V1283">
        <v>4</v>
      </c>
    </row>
    <row r="1284" spans="1:22" x14ac:dyDescent="0.35">
      <c r="A1284" t="s">
        <v>13516</v>
      </c>
      <c r="D1284" t="b">
        <v>1</v>
      </c>
      <c r="I1284" t="b">
        <v>1</v>
      </c>
      <c r="L1284">
        <v>1</v>
      </c>
      <c r="O1284" t="b">
        <v>1</v>
      </c>
      <c r="P1284" t="s">
        <v>69</v>
      </c>
      <c r="Q1284" t="s">
        <v>13515</v>
      </c>
      <c r="R1284" t="s">
        <v>13514</v>
      </c>
      <c r="S1284" t="s">
        <v>93</v>
      </c>
      <c r="T1284" t="s">
        <v>13513</v>
      </c>
      <c r="U1284">
        <v>351</v>
      </c>
      <c r="V1284">
        <v>4.5</v>
      </c>
    </row>
    <row r="1285" spans="1:22" x14ac:dyDescent="0.35">
      <c r="A1285" t="s">
        <v>13512</v>
      </c>
      <c r="B1285" t="s">
        <v>74</v>
      </c>
      <c r="C1285" t="s">
        <v>1878</v>
      </c>
      <c r="D1285" t="b">
        <v>1</v>
      </c>
      <c r="E1285" t="b">
        <v>1</v>
      </c>
      <c r="F1285" t="s">
        <v>106</v>
      </c>
      <c r="G1285" t="b">
        <v>1</v>
      </c>
      <c r="H1285" t="s">
        <v>71</v>
      </c>
      <c r="I1285" t="b">
        <v>1</v>
      </c>
      <c r="J1285" t="s">
        <v>70</v>
      </c>
      <c r="K1285" t="b">
        <v>1</v>
      </c>
      <c r="L1285">
        <v>2</v>
      </c>
      <c r="M1285" t="b">
        <v>0</v>
      </c>
      <c r="N1285" t="b">
        <v>1</v>
      </c>
      <c r="O1285" t="b">
        <v>1</v>
      </c>
      <c r="P1285" t="s">
        <v>88</v>
      </c>
      <c r="Q1285" t="s">
        <v>13511</v>
      </c>
      <c r="R1285" t="s">
        <v>13510</v>
      </c>
      <c r="S1285" t="s">
        <v>6</v>
      </c>
      <c r="T1285" t="s">
        <v>10366</v>
      </c>
      <c r="U1285">
        <v>350</v>
      </c>
      <c r="V1285">
        <v>4</v>
      </c>
    </row>
    <row r="1286" spans="1:22" x14ac:dyDescent="0.35">
      <c r="A1286" t="s">
        <v>13509</v>
      </c>
      <c r="B1286" t="s">
        <v>111</v>
      </c>
      <c r="C1286" t="s">
        <v>82</v>
      </c>
      <c r="D1286" t="b">
        <v>1</v>
      </c>
      <c r="E1286" t="b">
        <v>1</v>
      </c>
      <c r="F1286" t="s">
        <v>117</v>
      </c>
      <c r="G1286" t="b">
        <v>0</v>
      </c>
      <c r="H1286" t="s">
        <v>71</v>
      </c>
      <c r="I1286" t="b">
        <v>0</v>
      </c>
      <c r="J1286" t="s">
        <v>70</v>
      </c>
      <c r="K1286" t="b">
        <v>1</v>
      </c>
      <c r="L1286">
        <v>2</v>
      </c>
      <c r="M1286" t="b">
        <v>0</v>
      </c>
      <c r="N1286" t="b">
        <v>1</v>
      </c>
      <c r="O1286" t="b">
        <v>1</v>
      </c>
      <c r="P1286" t="s">
        <v>88</v>
      </c>
      <c r="Q1286" t="s">
        <v>13508</v>
      </c>
      <c r="R1286" t="s">
        <v>13507</v>
      </c>
      <c r="S1286" t="s">
        <v>323</v>
      </c>
      <c r="T1286" t="s">
        <v>8838</v>
      </c>
      <c r="U1286">
        <v>350</v>
      </c>
      <c r="V1286">
        <v>4</v>
      </c>
    </row>
    <row r="1287" spans="1:22" x14ac:dyDescent="0.35">
      <c r="A1287" t="s">
        <v>13506</v>
      </c>
      <c r="B1287" t="s">
        <v>90</v>
      </c>
      <c r="C1287" t="s">
        <v>82</v>
      </c>
      <c r="D1287" t="b">
        <v>1</v>
      </c>
      <c r="E1287" t="b">
        <v>1</v>
      </c>
      <c r="F1287" t="s">
        <v>89</v>
      </c>
      <c r="G1287" t="b">
        <v>1</v>
      </c>
      <c r="H1287" t="s">
        <v>71</v>
      </c>
      <c r="I1287" t="b">
        <v>0</v>
      </c>
      <c r="J1287" t="s">
        <v>70</v>
      </c>
      <c r="K1287" t="b">
        <v>1</v>
      </c>
      <c r="L1287">
        <v>2</v>
      </c>
      <c r="M1287" t="b">
        <v>0</v>
      </c>
      <c r="N1287" t="b">
        <v>1</v>
      </c>
      <c r="O1287" t="b">
        <v>1</v>
      </c>
      <c r="P1287" t="s">
        <v>88</v>
      </c>
      <c r="Q1287" t="s">
        <v>13505</v>
      </c>
      <c r="R1287" t="s">
        <v>13504</v>
      </c>
      <c r="S1287" t="s">
        <v>6</v>
      </c>
      <c r="T1287" t="s">
        <v>13503</v>
      </c>
      <c r="U1287">
        <v>350</v>
      </c>
      <c r="V1287">
        <v>3.5</v>
      </c>
    </row>
    <row r="1288" spans="1:22" x14ac:dyDescent="0.35">
      <c r="A1288" t="s">
        <v>13502</v>
      </c>
      <c r="B1288" t="s">
        <v>90</v>
      </c>
      <c r="C1288" t="s">
        <v>82</v>
      </c>
      <c r="D1288" t="b">
        <v>1</v>
      </c>
      <c r="E1288" t="b">
        <v>1</v>
      </c>
      <c r="F1288" t="s">
        <v>474</v>
      </c>
      <c r="G1288" t="b">
        <v>1</v>
      </c>
      <c r="H1288" t="s">
        <v>71</v>
      </c>
      <c r="I1288" t="b">
        <v>1</v>
      </c>
      <c r="J1288" t="s">
        <v>70</v>
      </c>
      <c r="K1288" t="b">
        <v>1</v>
      </c>
      <c r="L1288">
        <v>2</v>
      </c>
      <c r="M1288" t="b">
        <v>1</v>
      </c>
      <c r="N1288" t="b">
        <v>1</v>
      </c>
      <c r="O1288" t="b">
        <v>1</v>
      </c>
      <c r="P1288" t="s">
        <v>69</v>
      </c>
      <c r="Q1288" t="s">
        <v>13501</v>
      </c>
      <c r="R1288" t="s">
        <v>9011</v>
      </c>
      <c r="S1288" t="s">
        <v>239</v>
      </c>
      <c r="T1288" t="s">
        <v>4551</v>
      </c>
      <c r="U1288">
        <v>350</v>
      </c>
      <c r="V1288">
        <v>4</v>
      </c>
    </row>
    <row r="1289" spans="1:22" x14ac:dyDescent="0.35">
      <c r="A1289" t="s">
        <v>13500</v>
      </c>
      <c r="B1289" t="s">
        <v>90</v>
      </c>
      <c r="C1289" t="s">
        <v>82</v>
      </c>
      <c r="D1289" t="b">
        <v>1</v>
      </c>
      <c r="E1289" t="b">
        <v>1</v>
      </c>
      <c r="F1289" t="s">
        <v>106</v>
      </c>
      <c r="G1289" t="b">
        <v>0</v>
      </c>
      <c r="H1289" t="s">
        <v>71</v>
      </c>
      <c r="I1289" t="b">
        <v>1</v>
      </c>
      <c r="J1289" t="s">
        <v>70</v>
      </c>
      <c r="K1289" t="b">
        <v>1</v>
      </c>
      <c r="L1289">
        <v>1</v>
      </c>
      <c r="M1289" t="b">
        <v>0</v>
      </c>
      <c r="N1289" t="b">
        <v>0</v>
      </c>
      <c r="O1289" t="b">
        <v>1</v>
      </c>
      <c r="P1289" t="s">
        <v>88</v>
      </c>
      <c r="Q1289" t="s">
        <v>13499</v>
      </c>
      <c r="R1289" t="s">
        <v>4082</v>
      </c>
      <c r="S1289" t="s">
        <v>290</v>
      </c>
      <c r="T1289" t="s">
        <v>13498</v>
      </c>
      <c r="U1289">
        <v>350</v>
      </c>
      <c r="V1289">
        <v>4</v>
      </c>
    </row>
    <row r="1290" spans="1:22" x14ac:dyDescent="0.35">
      <c r="A1290" t="s">
        <v>12364</v>
      </c>
      <c r="B1290" t="s">
        <v>111</v>
      </c>
      <c r="C1290" t="s">
        <v>82</v>
      </c>
      <c r="D1290" t="b">
        <v>1</v>
      </c>
      <c r="E1290" t="b">
        <v>1</v>
      </c>
      <c r="F1290" t="s">
        <v>106</v>
      </c>
      <c r="G1290" t="b">
        <v>1</v>
      </c>
      <c r="H1290" t="s">
        <v>71</v>
      </c>
      <c r="I1290" t="b">
        <v>0</v>
      </c>
      <c r="J1290" t="s">
        <v>70</v>
      </c>
      <c r="K1290" t="b">
        <v>1</v>
      </c>
      <c r="L1290">
        <v>2</v>
      </c>
      <c r="M1290" t="b">
        <v>1</v>
      </c>
      <c r="N1290" t="b">
        <v>1</v>
      </c>
      <c r="O1290" t="b">
        <v>1</v>
      </c>
      <c r="P1290" t="s">
        <v>88</v>
      </c>
      <c r="Q1290" t="s">
        <v>13497</v>
      </c>
      <c r="R1290" t="s">
        <v>13496</v>
      </c>
      <c r="S1290" t="s">
        <v>275</v>
      </c>
      <c r="T1290" t="s">
        <v>13495</v>
      </c>
      <c r="U1290">
        <v>350</v>
      </c>
      <c r="V1290">
        <v>4</v>
      </c>
    </row>
    <row r="1291" spans="1:22" x14ac:dyDescent="0.35">
      <c r="A1291" t="s">
        <v>13494</v>
      </c>
      <c r="B1291" t="s">
        <v>74</v>
      </c>
      <c r="C1291" t="s">
        <v>73</v>
      </c>
      <c r="D1291" t="b">
        <v>1</v>
      </c>
      <c r="E1291" t="b">
        <v>0</v>
      </c>
      <c r="F1291" t="s">
        <v>72</v>
      </c>
      <c r="G1291" t="b">
        <v>1</v>
      </c>
      <c r="H1291" t="s">
        <v>71</v>
      </c>
      <c r="I1291" t="b">
        <v>1</v>
      </c>
      <c r="J1291" t="s">
        <v>70</v>
      </c>
      <c r="K1291" t="b">
        <v>1</v>
      </c>
      <c r="L1291">
        <v>2</v>
      </c>
      <c r="M1291" t="b">
        <v>0</v>
      </c>
      <c r="N1291" t="b">
        <v>1</v>
      </c>
      <c r="O1291" t="b">
        <v>1</v>
      </c>
      <c r="P1291" t="s">
        <v>69</v>
      </c>
      <c r="Q1291" t="s">
        <v>13493</v>
      </c>
      <c r="R1291" t="s">
        <v>13492</v>
      </c>
      <c r="S1291" t="s">
        <v>131</v>
      </c>
      <c r="T1291" t="s">
        <v>13491</v>
      </c>
      <c r="U1291">
        <v>350</v>
      </c>
      <c r="V1291">
        <v>4</v>
      </c>
    </row>
    <row r="1292" spans="1:22" x14ac:dyDescent="0.35">
      <c r="A1292" t="s">
        <v>13490</v>
      </c>
      <c r="B1292" t="s">
        <v>90</v>
      </c>
      <c r="C1292" t="s">
        <v>82</v>
      </c>
      <c r="D1292" t="b">
        <v>1</v>
      </c>
      <c r="E1292" t="b">
        <v>1</v>
      </c>
      <c r="F1292" t="s">
        <v>474</v>
      </c>
      <c r="G1292" t="b">
        <v>0</v>
      </c>
      <c r="H1292" t="s">
        <v>100</v>
      </c>
      <c r="I1292" t="b">
        <v>1</v>
      </c>
      <c r="J1292" t="s">
        <v>70</v>
      </c>
      <c r="K1292" t="b">
        <v>0</v>
      </c>
      <c r="L1292">
        <v>2</v>
      </c>
      <c r="M1292" t="b">
        <v>0</v>
      </c>
      <c r="N1292" t="b">
        <v>1</v>
      </c>
      <c r="O1292" t="b">
        <v>1</v>
      </c>
      <c r="P1292" t="s">
        <v>69</v>
      </c>
      <c r="Q1292" t="s">
        <v>13489</v>
      </c>
      <c r="R1292" t="s">
        <v>13488</v>
      </c>
      <c r="S1292" t="s">
        <v>93</v>
      </c>
      <c r="T1292" t="s">
        <v>13487</v>
      </c>
      <c r="U1292">
        <v>350</v>
      </c>
      <c r="V1292">
        <v>4</v>
      </c>
    </row>
    <row r="1293" spans="1:22" x14ac:dyDescent="0.35">
      <c r="A1293" t="s">
        <v>13486</v>
      </c>
      <c r="B1293" t="s">
        <v>74</v>
      </c>
      <c r="C1293" t="s">
        <v>297</v>
      </c>
      <c r="D1293" t="b">
        <v>1</v>
      </c>
      <c r="E1293" t="b">
        <v>1</v>
      </c>
      <c r="F1293" t="s">
        <v>449</v>
      </c>
      <c r="G1293" t="b">
        <v>0</v>
      </c>
      <c r="H1293" t="s">
        <v>71</v>
      </c>
      <c r="I1293" t="b">
        <v>1</v>
      </c>
      <c r="J1293" t="s">
        <v>70</v>
      </c>
      <c r="K1293" t="b">
        <v>1</v>
      </c>
      <c r="L1293">
        <v>2</v>
      </c>
      <c r="M1293" t="b">
        <v>1</v>
      </c>
      <c r="N1293" t="b">
        <v>1</v>
      </c>
      <c r="O1293" t="b">
        <v>1</v>
      </c>
      <c r="P1293" t="s">
        <v>69</v>
      </c>
      <c r="Q1293" t="s">
        <v>13485</v>
      </c>
      <c r="R1293" t="s">
        <v>13484</v>
      </c>
      <c r="S1293" t="s">
        <v>77</v>
      </c>
      <c r="T1293" t="s">
        <v>13483</v>
      </c>
      <c r="U1293">
        <v>349</v>
      </c>
      <c r="V1293">
        <v>4</v>
      </c>
    </row>
    <row r="1294" spans="1:22" x14ac:dyDescent="0.35">
      <c r="A1294" t="s">
        <v>13482</v>
      </c>
      <c r="B1294" t="s">
        <v>111</v>
      </c>
      <c r="C1294" t="s">
        <v>82</v>
      </c>
      <c r="D1294" t="b">
        <v>1</v>
      </c>
      <c r="E1294" t="b">
        <v>0</v>
      </c>
      <c r="F1294" t="s">
        <v>106</v>
      </c>
      <c r="G1294" t="b">
        <v>1</v>
      </c>
      <c r="H1294" t="s">
        <v>71</v>
      </c>
      <c r="I1294" t="b">
        <v>1</v>
      </c>
      <c r="J1294" t="s">
        <v>70</v>
      </c>
      <c r="K1294" t="b">
        <v>1</v>
      </c>
      <c r="L1294">
        <v>2</v>
      </c>
      <c r="M1294" t="b">
        <v>1</v>
      </c>
      <c r="N1294" t="b">
        <v>1</v>
      </c>
      <c r="O1294" t="b">
        <v>1</v>
      </c>
      <c r="P1294" t="s">
        <v>69</v>
      </c>
      <c r="Q1294" t="s">
        <v>13481</v>
      </c>
      <c r="R1294" t="s">
        <v>13480</v>
      </c>
      <c r="S1294" t="s">
        <v>85</v>
      </c>
      <c r="T1294" t="s">
        <v>13479</v>
      </c>
      <c r="U1294">
        <v>349</v>
      </c>
      <c r="V1294">
        <v>3.5</v>
      </c>
    </row>
    <row r="1295" spans="1:22" x14ac:dyDescent="0.35">
      <c r="A1295" t="s">
        <v>13478</v>
      </c>
      <c r="B1295" t="s">
        <v>74</v>
      </c>
      <c r="C1295" t="s">
        <v>73</v>
      </c>
      <c r="D1295" t="b">
        <v>1</v>
      </c>
      <c r="E1295" t="b">
        <v>1</v>
      </c>
      <c r="F1295" t="s">
        <v>13477</v>
      </c>
      <c r="G1295" t="b">
        <v>1</v>
      </c>
      <c r="H1295" t="s">
        <v>71</v>
      </c>
      <c r="I1295" t="b">
        <v>1</v>
      </c>
      <c r="J1295" t="s">
        <v>70</v>
      </c>
      <c r="K1295" t="b">
        <v>1</v>
      </c>
      <c r="L1295">
        <v>2</v>
      </c>
      <c r="M1295" t="b">
        <v>1</v>
      </c>
      <c r="N1295" t="b">
        <v>1</v>
      </c>
      <c r="O1295" t="b">
        <v>1</v>
      </c>
      <c r="P1295" t="s">
        <v>69</v>
      </c>
      <c r="Q1295" t="s">
        <v>13476</v>
      </c>
      <c r="R1295" t="s">
        <v>13475</v>
      </c>
      <c r="S1295" t="s">
        <v>93</v>
      </c>
      <c r="T1295" t="s">
        <v>13474</v>
      </c>
      <c r="U1295">
        <v>349</v>
      </c>
      <c r="V1295">
        <v>4</v>
      </c>
    </row>
    <row r="1296" spans="1:22" x14ac:dyDescent="0.35">
      <c r="A1296" t="s">
        <v>13473</v>
      </c>
      <c r="B1296" t="s">
        <v>74</v>
      </c>
      <c r="C1296" t="s">
        <v>82</v>
      </c>
      <c r="D1296" t="b">
        <v>1</v>
      </c>
      <c r="E1296" t="b">
        <v>1</v>
      </c>
      <c r="F1296" t="s">
        <v>771</v>
      </c>
      <c r="G1296" t="b">
        <v>1</v>
      </c>
      <c r="H1296" t="s">
        <v>71</v>
      </c>
      <c r="I1296" t="b">
        <v>1</v>
      </c>
      <c r="J1296" t="s">
        <v>70</v>
      </c>
      <c r="K1296" t="b">
        <v>1</v>
      </c>
      <c r="L1296">
        <v>2</v>
      </c>
      <c r="M1296" t="b">
        <v>0</v>
      </c>
      <c r="N1296" t="b">
        <v>1</v>
      </c>
      <c r="O1296" t="b">
        <v>1</v>
      </c>
      <c r="P1296" t="s">
        <v>69</v>
      </c>
      <c r="Q1296" t="s">
        <v>13472</v>
      </c>
      <c r="R1296" t="s">
        <v>13471</v>
      </c>
      <c r="S1296" t="s">
        <v>6</v>
      </c>
      <c r="T1296" t="s">
        <v>13470</v>
      </c>
      <c r="U1296">
        <v>348</v>
      </c>
      <c r="V1296">
        <v>3.5</v>
      </c>
    </row>
    <row r="1297" spans="1:22" x14ac:dyDescent="0.35">
      <c r="A1297" t="s">
        <v>13469</v>
      </c>
      <c r="B1297" t="s">
        <v>111</v>
      </c>
      <c r="C1297" t="s">
        <v>82</v>
      </c>
      <c r="D1297" t="b">
        <v>1</v>
      </c>
      <c r="E1297" t="b">
        <v>1</v>
      </c>
      <c r="F1297" t="s">
        <v>106</v>
      </c>
      <c r="G1297" t="b">
        <v>1</v>
      </c>
      <c r="H1297" t="s">
        <v>71</v>
      </c>
      <c r="I1297" t="b">
        <v>0</v>
      </c>
      <c r="J1297" t="s">
        <v>70</v>
      </c>
      <c r="K1297" t="b">
        <v>1</v>
      </c>
      <c r="L1297">
        <v>1</v>
      </c>
      <c r="M1297" t="b">
        <v>0</v>
      </c>
      <c r="N1297" t="b">
        <v>1</v>
      </c>
      <c r="O1297" t="b">
        <v>1</v>
      </c>
      <c r="P1297" t="s">
        <v>69</v>
      </c>
      <c r="Q1297" t="s">
        <v>13468</v>
      </c>
      <c r="R1297" t="s">
        <v>13467</v>
      </c>
      <c r="S1297" t="s">
        <v>6</v>
      </c>
      <c r="T1297" t="s">
        <v>13466</v>
      </c>
      <c r="U1297">
        <v>348</v>
      </c>
      <c r="V1297">
        <v>4.5</v>
      </c>
    </row>
    <row r="1298" spans="1:22" x14ac:dyDescent="0.35">
      <c r="A1298" t="s">
        <v>13465</v>
      </c>
      <c r="B1298" t="s">
        <v>111</v>
      </c>
      <c r="C1298" t="s">
        <v>426</v>
      </c>
      <c r="D1298" t="b">
        <v>1</v>
      </c>
      <c r="E1298" t="b">
        <v>1</v>
      </c>
      <c r="F1298" t="s">
        <v>101</v>
      </c>
      <c r="G1298" t="b">
        <v>1</v>
      </c>
      <c r="H1298" t="s">
        <v>71</v>
      </c>
      <c r="I1298" t="b">
        <v>0</v>
      </c>
      <c r="J1298" t="s">
        <v>70</v>
      </c>
      <c r="K1298" t="b">
        <v>1</v>
      </c>
      <c r="L1298">
        <v>1</v>
      </c>
      <c r="M1298" t="b">
        <v>0</v>
      </c>
      <c r="N1298" t="b">
        <v>0</v>
      </c>
      <c r="O1298" t="b">
        <v>1</v>
      </c>
      <c r="P1298" t="s">
        <v>69</v>
      </c>
      <c r="Q1298" t="s">
        <v>13464</v>
      </c>
      <c r="R1298" t="s">
        <v>13463</v>
      </c>
      <c r="S1298" t="s">
        <v>6</v>
      </c>
      <c r="T1298" t="s">
        <v>13462</v>
      </c>
      <c r="U1298">
        <v>348</v>
      </c>
      <c r="V1298">
        <v>4.5</v>
      </c>
    </row>
    <row r="1299" spans="1:22" x14ac:dyDescent="0.35">
      <c r="A1299" t="s">
        <v>13461</v>
      </c>
      <c r="B1299" t="s">
        <v>74</v>
      </c>
      <c r="C1299" t="s">
        <v>212</v>
      </c>
      <c r="D1299" t="b">
        <v>1</v>
      </c>
      <c r="E1299" t="b">
        <v>0</v>
      </c>
      <c r="F1299" t="s">
        <v>72</v>
      </c>
      <c r="G1299" t="b">
        <v>1</v>
      </c>
      <c r="H1299" t="s">
        <v>71</v>
      </c>
      <c r="I1299" t="b">
        <v>1</v>
      </c>
      <c r="J1299" t="s">
        <v>70</v>
      </c>
      <c r="K1299" t="b">
        <v>1</v>
      </c>
      <c r="L1299">
        <v>2</v>
      </c>
      <c r="M1299" t="b">
        <v>1</v>
      </c>
      <c r="N1299" t="b">
        <v>1</v>
      </c>
      <c r="O1299" t="b">
        <v>1</v>
      </c>
      <c r="P1299" t="s">
        <v>69</v>
      </c>
      <c r="Q1299" t="s">
        <v>13460</v>
      </c>
      <c r="R1299" t="s">
        <v>13459</v>
      </c>
      <c r="S1299" t="s">
        <v>120</v>
      </c>
      <c r="T1299" t="s">
        <v>13458</v>
      </c>
      <c r="U1299">
        <v>348</v>
      </c>
      <c r="V1299">
        <v>3.5</v>
      </c>
    </row>
    <row r="1300" spans="1:22" x14ac:dyDescent="0.35">
      <c r="A1300" t="s">
        <v>13457</v>
      </c>
      <c r="B1300" t="s">
        <v>74</v>
      </c>
      <c r="C1300" t="s">
        <v>82</v>
      </c>
      <c r="D1300" t="b">
        <v>1</v>
      </c>
      <c r="E1300" t="b">
        <v>1</v>
      </c>
      <c r="F1300" t="s">
        <v>101</v>
      </c>
      <c r="G1300" t="b">
        <v>1</v>
      </c>
      <c r="H1300" t="s">
        <v>71</v>
      </c>
      <c r="I1300" t="b">
        <v>1</v>
      </c>
      <c r="J1300" t="s">
        <v>70</v>
      </c>
      <c r="K1300" t="b">
        <v>1</v>
      </c>
      <c r="L1300">
        <v>2</v>
      </c>
      <c r="M1300" t="b">
        <v>1</v>
      </c>
      <c r="N1300" t="b">
        <v>1</v>
      </c>
      <c r="O1300" t="b">
        <v>1</v>
      </c>
      <c r="P1300" t="s">
        <v>69</v>
      </c>
      <c r="Q1300" t="s">
        <v>13456</v>
      </c>
      <c r="R1300" t="s">
        <v>13455</v>
      </c>
      <c r="S1300" t="s">
        <v>189</v>
      </c>
      <c r="T1300" t="s">
        <v>6175</v>
      </c>
      <c r="U1300">
        <v>348</v>
      </c>
      <c r="V1300">
        <v>3.5</v>
      </c>
    </row>
    <row r="1301" spans="1:22" x14ac:dyDescent="0.35">
      <c r="A1301" t="s">
        <v>13454</v>
      </c>
      <c r="B1301" t="s">
        <v>74</v>
      </c>
      <c r="C1301" t="s">
        <v>10118</v>
      </c>
      <c r="D1301" t="b">
        <v>1</v>
      </c>
      <c r="E1301" t="b">
        <v>0</v>
      </c>
      <c r="F1301" t="s">
        <v>72</v>
      </c>
      <c r="G1301" t="b">
        <v>0</v>
      </c>
      <c r="H1301" t="s">
        <v>71</v>
      </c>
      <c r="I1301" t="b">
        <v>0</v>
      </c>
      <c r="J1301" t="s">
        <v>235</v>
      </c>
      <c r="K1301" t="b">
        <v>1</v>
      </c>
      <c r="L1301">
        <v>3</v>
      </c>
      <c r="M1301" t="b">
        <v>1</v>
      </c>
      <c r="N1301" t="b">
        <v>1</v>
      </c>
      <c r="O1301" t="b">
        <v>0</v>
      </c>
      <c r="P1301" t="s">
        <v>88</v>
      </c>
      <c r="Q1301" t="s">
        <v>13453</v>
      </c>
      <c r="R1301" t="s">
        <v>13452</v>
      </c>
      <c r="S1301" t="s">
        <v>66</v>
      </c>
      <c r="T1301" t="s">
        <v>13451</v>
      </c>
      <c r="U1301">
        <v>348</v>
      </c>
      <c r="V1301">
        <v>4.5</v>
      </c>
    </row>
    <row r="1302" spans="1:22" x14ac:dyDescent="0.35">
      <c r="A1302" t="s">
        <v>13450</v>
      </c>
      <c r="B1302" t="s">
        <v>74</v>
      </c>
      <c r="C1302" t="s">
        <v>123</v>
      </c>
      <c r="D1302" t="b">
        <v>1</v>
      </c>
      <c r="E1302" t="b">
        <v>0</v>
      </c>
      <c r="F1302" t="s">
        <v>72</v>
      </c>
      <c r="G1302" t="b">
        <v>0</v>
      </c>
      <c r="H1302" t="s">
        <v>80</v>
      </c>
      <c r="I1302" t="b">
        <v>1</v>
      </c>
      <c r="J1302" t="s">
        <v>70</v>
      </c>
      <c r="K1302" t="b">
        <v>1</v>
      </c>
      <c r="L1302">
        <v>2</v>
      </c>
      <c r="M1302" t="b">
        <v>1</v>
      </c>
      <c r="N1302" t="b">
        <v>1</v>
      </c>
      <c r="O1302" t="b">
        <v>1</v>
      </c>
      <c r="P1302" t="s">
        <v>88</v>
      </c>
      <c r="Q1302" t="s">
        <v>13449</v>
      </c>
      <c r="R1302" t="s">
        <v>13448</v>
      </c>
      <c r="S1302" t="s">
        <v>120</v>
      </c>
      <c r="T1302" t="s">
        <v>13447</v>
      </c>
      <c r="U1302">
        <v>348</v>
      </c>
      <c r="V1302">
        <v>4</v>
      </c>
    </row>
    <row r="1303" spans="1:22" x14ac:dyDescent="0.35">
      <c r="A1303" t="s">
        <v>13446</v>
      </c>
      <c r="B1303" t="s">
        <v>74</v>
      </c>
      <c r="C1303" t="s">
        <v>82</v>
      </c>
      <c r="D1303" t="b">
        <v>1</v>
      </c>
      <c r="E1303" t="b">
        <v>0</v>
      </c>
      <c r="F1303" t="s">
        <v>771</v>
      </c>
      <c r="G1303" t="b">
        <v>1</v>
      </c>
      <c r="H1303" t="s">
        <v>80</v>
      </c>
      <c r="I1303" t="b">
        <v>1</v>
      </c>
      <c r="J1303" t="s">
        <v>70</v>
      </c>
      <c r="K1303" t="b">
        <v>1</v>
      </c>
      <c r="L1303">
        <v>2</v>
      </c>
      <c r="M1303" t="b">
        <v>1</v>
      </c>
      <c r="N1303" t="b">
        <v>1</v>
      </c>
      <c r="O1303" t="b">
        <v>1</v>
      </c>
      <c r="P1303" t="s">
        <v>69</v>
      </c>
      <c r="Q1303" t="s">
        <v>13445</v>
      </c>
      <c r="R1303" t="s">
        <v>13444</v>
      </c>
      <c r="S1303" t="s">
        <v>6</v>
      </c>
      <c r="T1303" t="s">
        <v>13443</v>
      </c>
      <c r="U1303">
        <v>348</v>
      </c>
      <c r="V1303">
        <v>3</v>
      </c>
    </row>
    <row r="1304" spans="1:22" x14ac:dyDescent="0.35">
      <c r="B1304" t="s">
        <v>90</v>
      </c>
      <c r="C1304" t="s">
        <v>82</v>
      </c>
      <c r="D1304" t="b">
        <v>1</v>
      </c>
      <c r="E1304" t="b">
        <v>1</v>
      </c>
      <c r="F1304" t="s">
        <v>1198</v>
      </c>
      <c r="G1304" t="b">
        <v>1</v>
      </c>
      <c r="H1304" t="s">
        <v>71</v>
      </c>
      <c r="I1304" t="b">
        <v>1</v>
      </c>
      <c r="J1304" t="s">
        <v>70</v>
      </c>
      <c r="K1304" t="b">
        <v>1</v>
      </c>
      <c r="L1304">
        <v>1</v>
      </c>
      <c r="M1304" t="b">
        <v>0</v>
      </c>
      <c r="N1304" t="b">
        <v>0</v>
      </c>
      <c r="O1304" t="b">
        <v>1</v>
      </c>
      <c r="P1304" t="s">
        <v>88</v>
      </c>
      <c r="Q1304" t="s">
        <v>13442</v>
      </c>
      <c r="R1304" t="s">
        <v>13441</v>
      </c>
      <c r="S1304" t="s">
        <v>6</v>
      </c>
      <c r="T1304" t="s">
        <v>13440</v>
      </c>
      <c r="U1304">
        <v>347</v>
      </c>
      <c r="V1304">
        <v>4</v>
      </c>
    </row>
    <row r="1305" spans="1:22" x14ac:dyDescent="0.35">
      <c r="A1305" t="s">
        <v>13439</v>
      </c>
      <c r="B1305" t="s">
        <v>111</v>
      </c>
      <c r="C1305" t="s">
        <v>82</v>
      </c>
      <c r="D1305" t="b">
        <v>1</v>
      </c>
      <c r="E1305" t="b">
        <v>1</v>
      </c>
      <c r="F1305" t="s">
        <v>771</v>
      </c>
      <c r="G1305" t="b">
        <v>1</v>
      </c>
      <c r="H1305" t="s">
        <v>71</v>
      </c>
      <c r="I1305" t="b">
        <v>0</v>
      </c>
      <c r="J1305" t="s">
        <v>70</v>
      </c>
      <c r="K1305" t="b">
        <v>1</v>
      </c>
      <c r="L1305">
        <v>2</v>
      </c>
      <c r="M1305" t="b">
        <v>0</v>
      </c>
      <c r="N1305" t="b">
        <v>0</v>
      </c>
      <c r="O1305" t="b">
        <v>1</v>
      </c>
      <c r="P1305" t="s">
        <v>69</v>
      </c>
      <c r="Q1305" t="s">
        <v>13438</v>
      </c>
      <c r="R1305" t="s">
        <v>13437</v>
      </c>
      <c r="S1305" t="s">
        <v>6</v>
      </c>
      <c r="T1305" t="s">
        <v>13436</v>
      </c>
      <c r="U1305">
        <v>347</v>
      </c>
      <c r="V1305">
        <v>4</v>
      </c>
    </row>
    <row r="1306" spans="1:22" x14ac:dyDescent="0.35">
      <c r="A1306" t="s">
        <v>13435</v>
      </c>
      <c r="B1306" t="s">
        <v>90</v>
      </c>
      <c r="C1306" t="s">
        <v>82</v>
      </c>
      <c r="D1306" t="b">
        <v>1</v>
      </c>
      <c r="E1306" t="b">
        <v>1</v>
      </c>
      <c r="F1306" t="s">
        <v>106</v>
      </c>
      <c r="G1306" t="b">
        <v>0</v>
      </c>
      <c r="H1306" t="s">
        <v>71</v>
      </c>
      <c r="I1306" t="b">
        <v>0</v>
      </c>
      <c r="J1306" t="s">
        <v>70</v>
      </c>
      <c r="K1306" t="b">
        <v>1</v>
      </c>
      <c r="L1306">
        <v>2</v>
      </c>
      <c r="M1306" t="b">
        <v>0</v>
      </c>
      <c r="N1306" t="b">
        <v>1</v>
      </c>
      <c r="O1306" t="b">
        <v>1</v>
      </c>
      <c r="P1306" t="s">
        <v>88</v>
      </c>
      <c r="Q1306" t="s">
        <v>13434</v>
      </c>
      <c r="R1306" t="s">
        <v>593</v>
      </c>
      <c r="S1306" t="s">
        <v>239</v>
      </c>
      <c r="T1306" t="s">
        <v>1902</v>
      </c>
      <c r="U1306">
        <v>347</v>
      </c>
      <c r="V1306">
        <v>4</v>
      </c>
    </row>
    <row r="1307" spans="1:22" x14ac:dyDescent="0.35">
      <c r="A1307" t="s">
        <v>13433</v>
      </c>
      <c r="B1307" t="s">
        <v>74</v>
      </c>
      <c r="C1307" t="s">
        <v>73</v>
      </c>
      <c r="D1307" t="b">
        <v>1</v>
      </c>
      <c r="E1307" t="b">
        <v>0</v>
      </c>
      <c r="F1307" t="s">
        <v>449</v>
      </c>
      <c r="G1307" t="b">
        <v>1</v>
      </c>
      <c r="H1307" t="s">
        <v>80</v>
      </c>
      <c r="I1307" t="b">
        <v>1</v>
      </c>
      <c r="J1307" t="s">
        <v>70</v>
      </c>
      <c r="K1307" t="b">
        <v>1</v>
      </c>
      <c r="L1307">
        <v>2</v>
      </c>
      <c r="M1307" t="b">
        <v>1</v>
      </c>
      <c r="N1307" t="b">
        <v>1</v>
      </c>
      <c r="O1307" t="b">
        <v>1</v>
      </c>
      <c r="P1307" t="s">
        <v>69</v>
      </c>
      <c r="Q1307" t="s">
        <v>13432</v>
      </c>
      <c r="R1307" t="s">
        <v>13431</v>
      </c>
      <c r="S1307" t="s">
        <v>93</v>
      </c>
      <c r="T1307" t="s">
        <v>13430</v>
      </c>
      <c r="U1307">
        <v>347</v>
      </c>
      <c r="V1307">
        <v>3.5</v>
      </c>
    </row>
    <row r="1308" spans="1:22" x14ac:dyDescent="0.35">
      <c r="A1308" t="s">
        <v>13429</v>
      </c>
      <c r="B1308" t="s">
        <v>74</v>
      </c>
      <c r="C1308" t="s">
        <v>82</v>
      </c>
      <c r="D1308" t="b">
        <v>1</v>
      </c>
      <c r="E1308" t="b">
        <v>1</v>
      </c>
      <c r="F1308" t="s">
        <v>106</v>
      </c>
      <c r="G1308" t="b">
        <v>1</v>
      </c>
      <c r="H1308" t="s">
        <v>71</v>
      </c>
      <c r="I1308" t="b">
        <v>1</v>
      </c>
      <c r="J1308" t="s">
        <v>70</v>
      </c>
      <c r="K1308" t="b">
        <v>1</v>
      </c>
      <c r="L1308">
        <v>2</v>
      </c>
      <c r="M1308" t="b">
        <v>1</v>
      </c>
      <c r="N1308" t="b">
        <v>1</v>
      </c>
      <c r="O1308" t="b">
        <v>1</v>
      </c>
      <c r="P1308" t="s">
        <v>69</v>
      </c>
      <c r="Q1308" t="s">
        <v>13428</v>
      </c>
      <c r="R1308" t="s">
        <v>13427</v>
      </c>
      <c r="S1308" t="s">
        <v>85</v>
      </c>
      <c r="T1308" t="s">
        <v>13426</v>
      </c>
      <c r="U1308">
        <v>346</v>
      </c>
      <c r="V1308">
        <v>3.5</v>
      </c>
    </row>
    <row r="1309" spans="1:22" x14ac:dyDescent="0.35">
      <c r="A1309" t="s">
        <v>13425</v>
      </c>
      <c r="B1309" t="s">
        <v>111</v>
      </c>
      <c r="C1309" t="s">
        <v>82</v>
      </c>
      <c r="D1309" t="b">
        <v>1</v>
      </c>
      <c r="E1309" t="b">
        <v>1</v>
      </c>
      <c r="F1309" t="s">
        <v>106</v>
      </c>
      <c r="G1309" t="b">
        <v>1</v>
      </c>
      <c r="H1309" t="s">
        <v>71</v>
      </c>
      <c r="I1309" t="b">
        <v>0</v>
      </c>
      <c r="J1309" t="s">
        <v>70</v>
      </c>
      <c r="K1309" t="b">
        <v>1</v>
      </c>
      <c r="L1309">
        <v>2</v>
      </c>
      <c r="M1309" t="b">
        <v>0</v>
      </c>
      <c r="N1309" t="b">
        <v>1</v>
      </c>
      <c r="O1309" t="b">
        <v>1</v>
      </c>
      <c r="P1309" t="s">
        <v>88</v>
      </c>
      <c r="Q1309" t="s">
        <v>13424</v>
      </c>
      <c r="R1309" t="s">
        <v>13423</v>
      </c>
      <c r="S1309" t="s">
        <v>141</v>
      </c>
      <c r="T1309" t="s">
        <v>13422</v>
      </c>
      <c r="U1309">
        <v>346</v>
      </c>
      <c r="V1309">
        <v>4</v>
      </c>
    </row>
    <row r="1310" spans="1:22" x14ac:dyDescent="0.35">
      <c r="A1310" t="s">
        <v>13421</v>
      </c>
      <c r="B1310" t="s">
        <v>111</v>
      </c>
      <c r="C1310" t="s">
        <v>82</v>
      </c>
      <c r="D1310" t="b">
        <v>1</v>
      </c>
      <c r="E1310" t="b">
        <v>1</v>
      </c>
      <c r="F1310" t="s">
        <v>117</v>
      </c>
      <c r="G1310" t="b">
        <v>1</v>
      </c>
      <c r="H1310" t="s">
        <v>71</v>
      </c>
      <c r="I1310" t="b">
        <v>0</v>
      </c>
      <c r="J1310" t="s">
        <v>70</v>
      </c>
      <c r="K1310" t="b">
        <v>0</v>
      </c>
      <c r="L1310">
        <v>2</v>
      </c>
      <c r="M1310" t="b">
        <v>0</v>
      </c>
      <c r="N1310" t="b">
        <v>1</v>
      </c>
      <c r="O1310" t="b">
        <v>1</v>
      </c>
      <c r="P1310" t="s">
        <v>69</v>
      </c>
      <c r="Q1310" t="s">
        <v>13420</v>
      </c>
      <c r="R1310" t="s">
        <v>1625</v>
      </c>
      <c r="S1310" t="s">
        <v>275</v>
      </c>
      <c r="T1310" t="s">
        <v>13419</v>
      </c>
      <c r="U1310">
        <v>346</v>
      </c>
      <c r="V1310">
        <v>4</v>
      </c>
    </row>
    <row r="1311" spans="1:22" x14ac:dyDescent="0.35">
      <c r="A1311" t="s">
        <v>13418</v>
      </c>
      <c r="B1311" t="s">
        <v>90</v>
      </c>
      <c r="C1311" t="s">
        <v>82</v>
      </c>
      <c r="D1311" t="b">
        <v>1</v>
      </c>
      <c r="E1311" t="b">
        <v>1</v>
      </c>
      <c r="F1311" t="s">
        <v>272</v>
      </c>
      <c r="G1311" t="b">
        <v>0</v>
      </c>
      <c r="H1311" t="s">
        <v>71</v>
      </c>
      <c r="I1311" t="b">
        <v>1</v>
      </c>
      <c r="J1311" t="s">
        <v>70</v>
      </c>
      <c r="K1311" t="b">
        <v>1</v>
      </c>
      <c r="L1311">
        <v>1</v>
      </c>
      <c r="M1311" t="b">
        <v>1</v>
      </c>
      <c r="N1311" t="b">
        <v>0</v>
      </c>
      <c r="O1311" t="b">
        <v>1</v>
      </c>
      <c r="P1311" t="s">
        <v>69</v>
      </c>
      <c r="Q1311" t="s">
        <v>13417</v>
      </c>
      <c r="R1311" t="s">
        <v>13416</v>
      </c>
      <c r="S1311" t="s">
        <v>1459</v>
      </c>
      <c r="T1311" t="s">
        <v>13415</v>
      </c>
      <c r="U1311">
        <v>346</v>
      </c>
      <c r="V1311">
        <v>4.5</v>
      </c>
    </row>
    <row r="1312" spans="1:22" x14ac:dyDescent="0.35">
      <c r="A1312" t="s">
        <v>13414</v>
      </c>
      <c r="B1312" t="s">
        <v>90</v>
      </c>
      <c r="C1312" t="s">
        <v>82</v>
      </c>
      <c r="D1312" t="b">
        <v>1</v>
      </c>
      <c r="E1312" t="b">
        <v>1</v>
      </c>
      <c r="F1312" t="s">
        <v>106</v>
      </c>
      <c r="G1312" t="b">
        <v>1</v>
      </c>
      <c r="H1312" t="s">
        <v>71</v>
      </c>
      <c r="I1312" t="b">
        <v>1</v>
      </c>
      <c r="J1312" t="s">
        <v>70</v>
      </c>
      <c r="K1312" t="b">
        <v>1</v>
      </c>
      <c r="L1312">
        <v>2</v>
      </c>
      <c r="M1312" t="b">
        <v>1</v>
      </c>
      <c r="N1312" t="b">
        <v>1</v>
      </c>
      <c r="O1312" t="b">
        <v>1</v>
      </c>
      <c r="Q1312" t="s">
        <v>13413</v>
      </c>
      <c r="R1312" t="s">
        <v>13412</v>
      </c>
      <c r="S1312" t="s">
        <v>6</v>
      </c>
      <c r="T1312" t="s">
        <v>13411</v>
      </c>
      <c r="U1312">
        <v>345</v>
      </c>
      <c r="V1312">
        <v>3.5</v>
      </c>
    </row>
    <row r="1313" spans="1:22" x14ac:dyDescent="0.35">
      <c r="A1313" t="s">
        <v>13410</v>
      </c>
      <c r="B1313" t="s">
        <v>111</v>
      </c>
      <c r="C1313" t="s">
        <v>82</v>
      </c>
      <c r="D1313" t="b">
        <v>1</v>
      </c>
      <c r="E1313" t="b">
        <v>1</v>
      </c>
      <c r="F1313" t="s">
        <v>106</v>
      </c>
      <c r="G1313" t="b">
        <v>1</v>
      </c>
      <c r="H1313" t="s">
        <v>100</v>
      </c>
      <c r="I1313" t="b">
        <v>0</v>
      </c>
      <c r="J1313" t="s">
        <v>70</v>
      </c>
      <c r="K1313" t="b">
        <v>1</v>
      </c>
      <c r="L1313">
        <v>2</v>
      </c>
      <c r="M1313" t="b">
        <v>1</v>
      </c>
      <c r="N1313" t="b">
        <v>1</v>
      </c>
      <c r="O1313" t="b">
        <v>1</v>
      </c>
      <c r="P1313" t="s">
        <v>69</v>
      </c>
      <c r="Q1313" t="s">
        <v>13409</v>
      </c>
      <c r="R1313" t="s">
        <v>13408</v>
      </c>
      <c r="S1313" t="s">
        <v>6</v>
      </c>
      <c r="T1313" t="s">
        <v>13407</v>
      </c>
      <c r="U1313">
        <v>345</v>
      </c>
      <c r="V1313">
        <v>4.5</v>
      </c>
    </row>
    <row r="1314" spans="1:22" x14ac:dyDescent="0.35">
      <c r="A1314" t="s">
        <v>13406</v>
      </c>
      <c r="B1314" t="s">
        <v>74</v>
      </c>
      <c r="C1314" t="s">
        <v>82</v>
      </c>
      <c r="D1314" t="b">
        <v>1</v>
      </c>
      <c r="E1314" t="b">
        <v>0</v>
      </c>
      <c r="F1314" t="s">
        <v>771</v>
      </c>
      <c r="G1314" t="b">
        <v>1</v>
      </c>
      <c r="H1314" t="s">
        <v>71</v>
      </c>
      <c r="I1314" t="b">
        <v>1</v>
      </c>
      <c r="J1314" t="s">
        <v>70</v>
      </c>
      <c r="K1314" t="b">
        <v>1</v>
      </c>
      <c r="L1314">
        <v>2</v>
      </c>
      <c r="M1314" t="b">
        <v>1</v>
      </c>
      <c r="N1314" t="b">
        <v>1</v>
      </c>
      <c r="O1314" t="b">
        <v>1</v>
      </c>
      <c r="P1314" t="s">
        <v>69</v>
      </c>
      <c r="Q1314" t="s">
        <v>13405</v>
      </c>
      <c r="R1314" t="s">
        <v>13404</v>
      </c>
      <c r="S1314" t="s">
        <v>6</v>
      </c>
      <c r="T1314" t="s">
        <v>9784</v>
      </c>
      <c r="U1314">
        <v>344</v>
      </c>
      <c r="V1314">
        <v>4</v>
      </c>
    </row>
    <row r="1315" spans="1:22" x14ac:dyDescent="0.35">
      <c r="A1315" t="s">
        <v>13403</v>
      </c>
      <c r="B1315" t="s">
        <v>111</v>
      </c>
      <c r="C1315" t="s">
        <v>82</v>
      </c>
      <c r="D1315" t="b">
        <v>1</v>
      </c>
      <c r="E1315" t="b">
        <v>1</v>
      </c>
      <c r="F1315" t="s">
        <v>771</v>
      </c>
      <c r="G1315" t="b">
        <v>1</v>
      </c>
      <c r="H1315" t="s">
        <v>71</v>
      </c>
      <c r="I1315" t="b">
        <v>0</v>
      </c>
      <c r="J1315" t="s">
        <v>70</v>
      </c>
      <c r="K1315" t="b">
        <v>1</v>
      </c>
      <c r="L1315">
        <v>2</v>
      </c>
      <c r="M1315" t="b">
        <v>1</v>
      </c>
      <c r="N1315" t="b">
        <v>1</v>
      </c>
      <c r="O1315" t="b">
        <v>1</v>
      </c>
      <c r="P1315" t="s">
        <v>69</v>
      </c>
      <c r="Q1315" t="s">
        <v>13402</v>
      </c>
      <c r="R1315" t="s">
        <v>13401</v>
      </c>
      <c r="S1315" t="s">
        <v>6</v>
      </c>
      <c r="T1315" t="s">
        <v>13400</v>
      </c>
      <c r="U1315">
        <v>344</v>
      </c>
      <c r="V1315">
        <v>3.5</v>
      </c>
    </row>
    <row r="1316" spans="1:22" x14ac:dyDescent="0.35">
      <c r="A1316" t="s">
        <v>13399</v>
      </c>
      <c r="B1316" t="s">
        <v>90</v>
      </c>
      <c r="C1316" t="s">
        <v>82</v>
      </c>
      <c r="D1316" t="b">
        <v>1</v>
      </c>
      <c r="E1316" t="b">
        <v>1</v>
      </c>
      <c r="F1316" t="s">
        <v>474</v>
      </c>
      <c r="G1316" t="b">
        <v>1</v>
      </c>
      <c r="H1316" t="s">
        <v>71</v>
      </c>
      <c r="I1316" t="b">
        <v>1</v>
      </c>
      <c r="J1316" t="s">
        <v>70</v>
      </c>
      <c r="K1316" t="b">
        <v>1</v>
      </c>
      <c r="L1316">
        <v>2</v>
      </c>
      <c r="M1316" t="b">
        <v>0</v>
      </c>
      <c r="N1316" t="b">
        <v>0</v>
      </c>
      <c r="O1316" t="b">
        <v>1</v>
      </c>
      <c r="P1316" t="s">
        <v>69</v>
      </c>
      <c r="Q1316" t="s">
        <v>13398</v>
      </c>
      <c r="R1316" t="s">
        <v>13397</v>
      </c>
      <c r="S1316" t="s">
        <v>6</v>
      </c>
      <c r="T1316" t="s">
        <v>13396</v>
      </c>
      <c r="U1316">
        <v>344</v>
      </c>
      <c r="V1316">
        <v>3.5</v>
      </c>
    </row>
    <row r="1317" spans="1:22" x14ac:dyDescent="0.35">
      <c r="A1317" t="s">
        <v>13395</v>
      </c>
      <c r="B1317" t="s">
        <v>74</v>
      </c>
      <c r="C1317" t="s">
        <v>1878</v>
      </c>
      <c r="D1317" t="b">
        <v>1</v>
      </c>
      <c r="E1317" t="b">
        <v>0</v>
      </c>
      <c r="F1317" t="s">
        <v>89</v>
      </c>
      <c r="G1317" t="b">
        <v>1</v>
      </c>
      <c r="H1317" t="s">
        <v>80</v>
      </c>
      <c r="I1317" t="b">
        <v>1</v>
      </c>
      <c r="J1317" t="s">
        <v>70</v>
      </c>
      <c r="K1317" t="b">
        <v>1</v>
      </c>
      <c r="L1317">
        <v>2</v>
      </c>
      <c r="M1317" t="b">
        <v>0</v>
      </c>
      <c r="N1317" t="b">
        <v>1</v>
      </c>
      <c r="O1317" t="b">
        <v>1</v>
      </c>
      <c r="P1317" t="s">
        <v>69</v>
      </c>
      <c r="Q1317" t="s">
        <v>13394</v>
      </c>
      <c r="R1317" t="s">
        <v>13393</v>
      </c>
      <c r="S1317" t="s">
        <v>6</v>
      </c>
      <c r="T1317" t="s">
        <v>13392</v>
      </c>
      <c r="U1317">
        <v>344</v>
      </c>
      <c r="V1317">
        <v>2</v>
      </c>
    </row>
    <row r="1318" spans="1:22" x14ac:dyDescent="0.35">
      <c r="A1318" t="s">
        <v>13391</v>
      </c>
      <c r="B1318" t="s">
        <v>74</v>
      </c>
      <c r="C1318" t="s">
        <v>138</v>
      </c>
      <c r="D1318" t="b">
        <v>1</v>
      </c>
      <c r="E1318" t="b">
        <v>1</v>
      </c>
      <c r="F1318" t="s">
        <v>106</v>
      </c>
      <c r="G1318" t="b">
        <v>1</v>
      </c>
      <c r="H1318" t="s">
        <v>71</v>
      </c>
      <c r="I1318" t="b">
        <v>1</v>
      </c>
      <c r="J1318" t="s">
        <v>70</v>
      </c>
      <c r="K1318" t="b">
        <v>1</v>
      </c>
      <c r="L1318">
        <v>2</v>
      </c>
      <c r="M1318" t="b">
        <v>0</v>
      </c>
      <c r="N1318" t="b">
        <v>1</v>
      </c>
      <c r="O1318" t="b">
        <v>1</v>
      </c>
      <c r="P1318" t="s">
        <v>69</v>
      </c>
      <c r="Q1318" t="s">
        <v>13390</v>
      </c>
      <c r="R1318" t="s">
        <v>4422</v>
      </c>
      <c r="S1318" t="s">
        <v>85</v>
      </c>
      <c r="T1318" t="s">
        <v>13389</v>
      </c>
      <c r="U1318">
        <v>344</v>
      </c>
      <c r="V1318">
        <v>3.5</v>
      </c>
    </row>
    <row r="1319" spans="1:22" x14ac:dyDescent="0.35">
      <c r="A1319" t="s">
        <v>13388</v>
      </c>
      <c r="B1319" t="s">
        <v>74</v>
      </c>
      <c r="C1319" t="s">
        <v>82</v>
      </c>
      <c r="D1319" t="b">
        <v>1</v>
      </c>
      <c r="E1319" t="b">
        <v>0</v>
      </c>
      <c r="F1319" t="s">
        <v>1198</v>
      </c>
      <c r="G1319" t="b">
        <v>1</v>
      </c>
      <c r="H1319" t="s">
        <v>554</v>
      </c>
      <c r="I1319" t="b">
        <v>1</v>
      </c>
      <c r="J1319" t="s">
        <v>70</v>
      </c>
      <c r="K1319" t="b">
        <v>1</v>
      </c>
      <c r="L1319">
        <v>2</v>
      </c>
      <c r="M1319" t="b">
        <v>1</v>
      </c>
      <c r="N1319" t="b">
        <v>1</v>
      </c>
      <c r="O1319" t="b">
        <v>1</v>
      </c>
      <c r="P1319" t="s">
        <v>88</v>
      </c>
      <c r="Q1319" t="s">
        <v>13387</v>
      </c>
      <c r="R1319" t="s">
        <v>13386</v>
      </c>
      <c r="S1319" t="s">
        <v>141</v>
      </c>
      <c r="T1319" t="s">
        <v>13385</v>
      </c>
      <c r="U1319">
        <v>344</v>
      </c>
      <c r="V1319">
        <v>1.5</v>
      </c>
    </row>
    <row r="1320" spans="1:22" x14ac:dyDescent="0.35">
      <c r="A1320" t="s">
        <v>13384</v>
      </c>
      <c r="B1320" t="s">
        <v>74</v>
      </c>
      <c r="C1320" t="s">
        <v>82</v>
      </c>
      <c r="D1320" t="b">
        <v>1</v>
      </c>
      <c r="E1320" t="b">
        <v>1</v>
      </c>
      <c r="F1320" t="s">
        <v>106</v>
      </c>
      <c r="G1320" t="b">
        <v>1</v>
      </c>
      <c r="H1320" t="s">
        <v>71</v>
      </c>
      <c r="I1320" t="b">
        <v>1</v>
      </c>
      <c r="J1320" t="s">
        <v>70</v>
      </c>
      <c r="K1320" t="b">
        <v>1</v>
      </c>
      <c r="L1320">
        <v>1</v>
      </c>
      <c r="M1320" t="b">
        <v>1</v>
      </c>
      <c r="N1320" t="b">
        <v>1</v>
      </c>
      <c r="O1320" t="b">
        <v>1</v>
      </c>
      <c r="P1320" t="s">
        <v>69</v>
      </c>
      <c r="Q1320" t="s">
        <v>13383</v>
      </c>
      <c r="R1320" t="s">
        <v>98</v>
      </c>
      <c r="S1320" t="s">
        <v>77</v>
      </c>
      <c r="T1320" t="s">
        <v>13382</v>
      </c>
      <c r="U1320">
        <v>344</v>
      </c>
      <c r="V1320">
        <v>4</v>
      </c>
    </row>
    <row r="1321" spans="1:22" x14ac:dyDescent="0.35">
      <c r="A1321" t="s">
        <v>13381</v>
      </c>
      <c r="B1321" t="s">
        <v>74</v>
      </c>
      <c r="C1321" t="s">
        <v>212</v>
      </c>
      <c r="D1321" t="b">
        <v>1</v>
      </c>
      <c r="E1321" t="b">
        <v>1</v>
      </c>
      <c r="F1321" t="s">
        <v>117</v>
      </c>
      <c r="G1321" t="b">
        <v>0</v>
      </c>
      <c r="H1321" t="s">
        <v>71</v>
      </c>
      <c r="I1321" t="b">
        <v>0</v>
      </c>
      <c r="J1321" t="s">
        <v>70</v>
      </c>
      <c r="K1321" t="b">
        <v>1</v>
      </c>
      <c r="L1321">
        <v>2</v>
      </c>
      <c r="M1321" t="b">
        <v>0</v>
      </c>
      <c r="N1321" t="b">
        <v>1</v>
      </c>
      <c r="O1321" t="b">
        <v>1</v>
      </c>
      <c r="P1321" t="s">
        <v>69</v>
      </c>
      <c r="Q1321" t="s">
        <v>13380</v>
      </c>
      <c r="R1321" t="s">
        <v>13379</v>
      </c>
      <c r="S1321" t="s">
        <v>285</v>
      </c>
      <c r="T1321" t="s">
        <v>13378</v>
      </c>
      <c r="U1321">
        <v>344</v>
      </c>
      <c r="V1321">
        <v>4</v>
      </c>
    </row>
    <row r="1322" spans="1:22" x14ac:dyDescent="0.35">
      <c r="A1322" t="s">
        <v>13377</v>
      </c>
      <c r="B1322" t="s">
        <v>74</v>
      </c>
      <c r="C1322" t="s">
        <v>73</v>
      </c>
      <c r="D1322" t="b">
        <v>1</v>
      </c>
      <c r="E1322" t="b">
        <v>0</v>
      </c>
      <c r="F1322" t="s">
        <v>314</v>
      </c>
      <c r="G1322" t="b">
        <v>0</v>
      </c>
      <c r="H1322" t="s">
        <v>71</v>
      </c>
      <c r="I1322" t="b">
        <v>0</v>
      </c>
      <c r="J1322" t="s">
        <v>70</v>
      </c>
      <c r="K1322" t="b">
        <v>1</v>
      </c>
      <c r="L1322">
        <v>2</v>
      </c>
      <c r="M1322" t="b">
        <v>1</v>
      </c>
      <c r="N1322" t="b">
        <v>1</v>
      </c>
      <c r="O1322" t="b">
        <v>1</v>
      </c>
      <c r="P1322" t="s">
        <v>69</v>
      </c>
      <c r="Q1322" t="s">
        <v>13376</v>
      </c>
      <c r="R1322" t="s">
        <v>13375</v>
      </c>
      <c r="S1322" t="s">
        <v>66</v>
      </c>
      <c r="T1322" t="s">
        <v>13374</v>
      </c>
      <c r="U1322">
        <v>344</v>
      </c>
      <c r="V1322">
        <v>3.5</v>
      </c>
    </row>
    <row r="1323" spans="1:22" x14ac:dyDescent="0.35">
      <c r="A1323" t="s">
        <v>13373</v>
      </c>
      <c r="B1323" t="s">
        <v>74</v>
      </c>
      <c r="C1323" t="s">
        <v>82</v>
      </c>
      <c r="D1323" t="b">
        <v>1</v>
      </c>
      <c r="E1323" t="b">
        <v>1</v>
      </c>
      <c r="F1323" t="s">
        <v>106</v>
      </c>
      <c r="G1323" t="b">
        <v>0</v>
      </c>
      <c r="H1323" t="s">
        <v>71</v>
      </c>
      <c r="I1323" t="b">
        <v>0</v>
      </c>
      <c r="J1323" t="s">
        <v>70</v>
      </c>
      <c r="K1323" t="b">
        <v>1</v>
      </c>
      <c r="L1323">
        <v>2</v>
      </c>
      <c r="M1323" t="b">
        <v>1</v>
      </c>
      <c r="N1323" t="b">
        <v>1</v>
      </c>
      <c r="O1323" t="b">
        <v>1</v>
      </c>
      <c r="P1323" t="s">
        <v>88</v>
      </c>
      <c r="Q1323" t="s">
        <v>13372</v>
      </c>
      <c r="R1323" t="s">
        <v>13371</v>
      </c>
      <c r="S1323" t="s">
        <v>6</v>
      </c>
      <c r="T1323" t="s">
        <v>13370</v>
      </c>
      <c r="U1323">
        <v>344</v>
      </c>
      <c r="V1323">
        <v>3</v>
      </c>
    </row>
    <row r="1324" spans="1:22" x14ac:dyDescent="0.35">
      <c r="A1324" t="s">
        <v>13369</v>
      </c>
      <c r="B1324" t="s">
        <v>74</v>
      </c>
      <c r="C1324" t="s">
        <v>212</v>
      </c>
      <c r="D1324" t="b">
        <v>1</v>
      </c>
      <c r="E1324" t="b">
        <v>0</v>
      </c>
      <c r="F1324" t="s">
        <v>72</v>
      </c>
      <c r="G1324" t="b">
        <v>0</v>
      </c>
      <c r="H1324" t="s">
        <v>71</v>
      </c>
      <c r="I1324" t="b">
        <v>1</v>
      </c>
      <c r="J1324" t="s">
        <v>70</v>
      </c>
      <c r="K1324" t="b">
        <v>1</v>
      </c>
      <c r="L1324">
        <v>3</v>
      </c>
      <c r="M1324" t="b">
        <v>1</v>
      </c>
      <c r="N1324" t="b">
        <v>1</v>
      </c>
      <c r="O1324" t="b">
        <v>0</v>
      </c>
      <c r="P1324" t="s">
        <v>88</v>
      </c>
      <c r="Q1324" t="s">
        <v>13368</v>
      </c>
      <c r="R1324" t="s">
        <v>2256</v>
      </c>
      <c r="S1324" t="s">
        <v>120</v>
      </c>
      <c r="T1324" t="s">
        <v>13367</v>
      </c>
      <c r="U1324">
        <v>344</v>
      </c>
      <c r="V1324">
        <v>4</v>
      </c>
    </row>
    <row r="1325" spans="1:22" x14ac:dyDescent="0.35">
      <c r="A1325" t="s">
        <v>13366</v>
      </c>
      <c r="B1325" t="s">
        <v>74</v>
      </c>
      <c r="C1325" t="s">
        <v>556</v>
      </c>
      <c r="D1325" t="b">
        <v>1</v>
      </c>
      <c r="E1325" t="b">
        <v>1</v>
      </c>
      <c r="F1325" t="s">
        <v>106</v>
      </c>
      <c r="G1325" t="b">
        <v>1</v>
      </c>
      <c r="H1325" t="s">
        <v>71</v>
      </c>
      <c r="I1325" t="b">
        <v>1</v>
      </c>
      <c r="J1325" t="s">
        <v>70</v>
      </c>
      <c r="K1325" t="b">
        <v>1</v>
      </c>
      <c r="L1325">
        <v>2</v>
      </c>
      <c r="M1325" t="b">
        <v>1</v>
      </c>
      <c r="N1325" t="b">
        <v>1</v>
      </c>
      <c r="O1325" t="b">
        <v>1</v>
      </c>
      <c r="P1325" t="s">
        <v>69</v>
      </c>
      <c r="Q1325" t="s">
        <v>13365</v>
      </c>
      <c r="R1325" t="s">
        <v>13364</v>
      </c>
      <c r="S1325" t="s">
        <v>77</v>
      </c>
      <c r="T1325" t="s">
        <v>13363</v>
      </c>
      <c r="U1325">
        <v>343</v>
      </c>
      <c r="V1325">
        <v>4</v>
      </c>
    </row>
    <row r="1326" spans="1:22" x14ac:dyDescent="0.35">
      <c r="A1326" t="s">
        <v>13362</v>
      </c>
      <c r="B1326" t="s">
        <v>90</v>
      </c>
      <c r="C1326" t="s">
        <v>82</v>
      </c>
      <c r="D1326" t="b">
        <v>1</v>
      </c>
      <c r="E1326" t="b">
        <v>1</v>
      </c>
      <c r="F1326" t="s">
        <v>319</v>
      </c>
      <c r="G1326" t="b">
        <v>1</v>
      </c>
      <c r="H1326" t="s">
        <v>71</v>
      </c>
      <c r="I1326" t="b">
        <v>1</v>
      </c>
      <c r="J1326" t="s">
        <v>70</v>
      </c>
      <c r="K1326" t="b">
        <v>0</v>
      </c>
      <c r="L1326">
        <v>1</v>
      </c>
      <c r="M1326" t="b">
        <v>0</v>
      </c>
      <c r="N1326" t="b">
        <v>0</v>
      </c>
      <c r="O1326" t="b">
        <v>1</v>
      </c>
      <c r="P1326" t="s">
        <v>88</v>
      </c>
      <c r="Q1326" t="s">
        <v>13361</v>
      </c>
      <c r="R1326" t="s">
        <v>13360</v>
      </c>
      <c r="S1326" t="s">
        <v>275</v>
      </c>
      <c r="T1326" t="s">
        <v>13359</v>
      </c>
      <c r="U1326">
        <v>343</v>
      </c>
      <c r="V1326">
        <v>4</v>
      </c>
    </row>
    <row r="1327" spans="1:22" x14ac:dyDescent="0.35">
      <c r="A1327" t="s">
        <v>13358</v>
      </c>
      <c r="B1327" t="s">
        <v>111</v>
      </c>
      <c r="C1327" t="s">
        <v>82</v>
      </c>
      <c r="D1327" t="b">
        <v>1</v>
      </c>
      <c r="E1327" t="b">
        <v>1</v>
      </c>
      <c r="F1327" t="s">
        <v>106</v>
      </c>
      <c r="G1327" t="b">
        <v>1</v>
      </c>
      <c r="H1327" t="s">
        <v>71</v>
      </c>
      <c r="I1327" t="b">
        <v>0</v>
      </c>
      <c r="J1327" t="s">
        <v>70</v>
      </c>
      <c r="K1327" t="b">
        <v>1</v>
      </c>
      <c r="L1327">
        <v>2</v>
      </c>
      <c r="M1327" t="b">
        <v>1</v>
      </c>
      <c r="N1327" t="b">
        <v>1</v>
      </c>
      <c r="O1327" t="b">
        <v>1</v>
      </c>
      <c r="P1327" t="s">
        <v>88</v>
      </c>
      <c r="Q1327" t="s">
        <v>13357</v>
      </c>
      <c r="R1327" t="s">
        <v>4478</v>
      </c>
      <c r="S1327" t="s">
        <v>93</v>
      </c>
      <c r="T1327" t="s">
        <v>13356</v>
      </c>
      <c r="U1327">
        <v>343</v>
      </c>
      <c r="V1327">
        <v>3.5</v>
      </c>
    </row>
    <row r="1328" spans="1:22" x14ac:dyDescent="0.35">
      <c r="A1328" t="s">
        <v>2464</v>
      </c>
      <c r="B1328" t="s">
        <v>74</v>
      </c>
      <c r="C1328" t="s">
        <v>138</v>
      </c>
      <c r="D1328" t="b">
        <v>1</v>
      </c>
      <c r="E1328" t="b">
        <v>0</v>
      </c>
      <c r="F1328" t="s">
        <v>81</v>
      </c>
      <c r="G1328" t="b">
        <v>0</v>
      </c>
      <c r="H1328" t="s">
        <v>71</v>
      </c>
      <c r="I1328" t="b">
        <v>0</v>
      </c>
      <c r="J1328" t="s">
        <v>70</v>
      </c>
      <c r="K1328" t="b">
        <v>1</v>
      </c>
      <c r="L1328">
        <v>3</v>
      </c>
      <c r="M1328" t="b">
        <v>1</v>
      </c>
      <c r="N1328" t="b">
        <v>1</v>
      </c>
      <c r="O1328" t="b">
        <v>0</v>
      </c>
      <c r="P1328" t="s">
        <v>88</v>
      </c>
      <c r="Q1328" t="s">
        <v>13355</v>
      </c>
      <c r="R1328" t="s">
        <v>628</v>
      </c>
      <c r="S1328" t="s">
        <v>6</v>
      </c>
      <c r="T1328" t="s">
        <v>13354</v>
      </c>
      <c r="U1328">
        <v>343</v>
      </c>
      <c r="V1328">
        <v>3.5</v>
      </c>
    </row>
    <row r="1329" spans="1:22" x14ac:dyDescent="0.35">
      <c r="A1329" t="s">
        <v>13353</v>
      </c>
      <c r="B1329" t="s">
        <v>90</v>
      </c>
      <c r="C1329" t="s">
        <v>82</v>
      </c>
      <c r="D1329" t="b">
        <v>1</v>
      </c>
      <c r="E1329" t="b">
        <v>1</v>
      </c>
      <c r="F1329" t="s">
        <v>89</v>
      </c>
      <c r="G1329" t="b">
        <v>0</v>
      </c>
      <c r="H1329" t="s">
        <v>71</v>
      </c>
      <c r="I1329" t="b">
        <v>0</v>
      </c>
      <c r="J1329" t="s">
        <v>70</v>
      </c>
      <c r="K1329" t="b">
        <v>1</v>
      </c>
      <c r="L1329">
        <v>1</v>
      </c>
      <c r="M1329" t="b">
        <v>0</v>
      </c>
      <c r="N1329" t="b">
        <v>0</v>
      </c>
      <c r="O1329" t="b">
        <v>1</v>
      </c>
      <c r="P1329" t="s">
        <v>69</v>
      </c>
      <c r="Q1329" t="s">
        <v>13352</v>
      </c>
      <c r="R1329" t="s">
        <v>13351</v>
      </c>
      <c r="S1329" t="s">
        <v>6</v>
      </c>
      <c r="T1329" t="s">
        <v>103</v>
      </c>
      <c r="U1329">
        <v>343</v>
      </c>
      <c r="V1329">
        <v>3.5</v>
      </c>
    </row>
    <row r="1330" spans="1:22" x14ac:dyDescent="0.35">
      <c r="A1330" t="s">
        <v>13350</v>
      </c>
      <c r="B1330" t="s">
        <v>74</v>
      </c>
      <c r="C1330" t="s">
        <v>297</v>
      </c>
      <c r="D1330" t="b">
        <v>1</v>
      </c>
      <c r="E1330" t="b">
        <v>0</v>
      </c>
      <c r="F1330" t="s">
        <v>72</v>
      </c>
      <c r="G1330" t="b">
        <v>1</v>
      </c>
      <c r="H1330" t="s">
        <v>71</v>
      </c>
      <c r="I1330" t="b">
        <v>1</v>
      </c>
      <c r="J1330" t="s">
        <v>235</v>
      </c>
      <c r="K1330" t="b">
        <v>1</v>
      </c>
      <c r="L1330">
        <v>3</v>
      </c>
      <c r="M1330" t="b">
        <v>1</v>
      </c>
      <c r="N1330" t="b">
        <v>1</v>
      </c>
      <c r="O1330" t="b">
        <v>0</v>
      </c>
      <c r="P1330" t="s">
        <v>88</v>
      </c>
      <c r="Q1330" t="s">
        <v>13349</v>
      </c>
      <c r="R1330" t="s">
        <v>13348</v>
      </c>
      <c r="S1330" t="s">
        <v>93</v>
      </c>
      <c r="T1330" t="s">
        <v>13347</v>
      </c>
      <c r="U1330">
        <v>343</v>
      </c>
      <c r="V1330">
        <v>4</v>
      </c>
    </row>
    <row r="1331" spans="1:22" x14ac:dyDescent="0.35">
      <c r="A1331" t="s">
        <v>13346</v>
      </c>
      <c r="B1331" t="s">
        <v>74</v>
      </c>
      <c r="C1331" t="s">
        <v>82</v>
      </c>
      <c r="D1331" t="b">
        <v>1</v>
      </c>
      <c r="E1331" t="b">
        <v>1</v>
      </c>
      <c r="F1331" t="s">
        <v>305</v>
      </c>
      <c r="G1331" t="b">
        <v>1</v>
      </c>
      <c r="H1331" t="s">
        <v>71</v>
      </c>
      <c r="I1331" t="b">
        <v>1</v>
      </c>
      <c r="J1331" t="s">
        <v>70</v>
      </c>
      <c r="K1331" t="b">
        <v>1</v>
      </c>
      <c r="L1331">
        <v>2</v>
      </c>
      <c r="M1331" t="b">
        <v>1</v>
      </c>
      <c r="N1331" t="b">
        <v>1</v>
      </c>
      <c r="O1331" t="b">
        <v>1</v>
      </c>
      <c r="P1331" t="s">
        <v>69</v>
      </c>
      <c r="Q1331" t="s">
        <v>13345</v>
      </c>
      <c r="R1331" t="s">
        <v>11498</v>
      </c>
      <c r="S1331" t="s">
        <v>6</v>
      </c>
      <c r="T1331" t="s">
        <v>13344</v>
      </c>
      <c r="U1331">
        <v>342</v>
      </c>
      <c r="V1331">
        <v>4</v>
      </c>
    </row>
    <row r="1332" spans="1:22" x14ac:dyDescent="0.35">
      <c r="A1332" t="s">
        <v>7514</v>
      </c>
      <c r="B1332" t="s">
        <v>74</v>
      </c>
      <c r="C1332" t="s">
        <v>1470</v>
      </c>
      <c r="D1332" t="b">
        <v>1</v>
      </c>
      <c r="E1332" t="b">
        <v>0</v>
      </c>
      <c r="F1332" t="s">
        <v>72</v>
      </c>
      <c r="G1332" t="b">
        <v>0</v>
      </c>
      <c r="H1332" t="s">
        <v>71</v>
      </c>
      <c r="I1332" t="b">
        <v>0</v>
      </c>
      <c r="J1332" t="s">
        <v>235</v>
      </c>
      <c r="K1332" t="b">
        <v>1</v>
      </c>
      <c r="L1332">
        <v>4</v>
      </c>
      <c r="M1332" t="b">
        <v>1</v>
      </c>
      <c r="N1332" t="b">
        <v>1</v>
      </c>
      <c r="O1332" t="b">
        <v>0</v>
      </c>
      <c r="P1332" t="s">
        <v>69</v>
      </c>
      <c r="Q1332" t="s">
        <v>13343</v>
      </c>
      <c r="R1332" t="s">
        <v>13342</v>
      </c>
      <c r="S1332" t="s">
        <v>6</v>
      </c>
      <c r="T1332" t="s">
        <v>13341</v>
      </c>
      <c r="U1332">
        <v>342</v>
      </c>
      <c r="V1332">
        <v>4</v>
      </c>
    </row>
    <row r="1333" spans="1:22" x14ac:dyDescent="0.35">
      <c r="A1333" t="s">
        <v>13340</v>
      </c>
      <c r="B1333" t="s">
        <v>74</v>
      </c>
      <c r="C1333" t="s">
        <v>82</v>
      </c>
      <c r="D1333" t="b">
        <v>1</v>
      </c>
      <c r="E1333" t="b">
        <v>1</v>
      </c>
      <c r="F1333" t="s">
        <v>72</v>
      </c>
      <c r="G1333" t="b">
        <v>1</v>
      </c>
      <c r="H1333" t="s">
        <v>71</v>
      </c>
      <c r="I1333" t="b">
        <v>0</v>
      </c>
      <c r="J1333" t="s">
        <v>70</v>
      </c>
      <c r="K1333" t="b">
        <v>1</v>
      </c>
      <c r="L1333">
        <v>2</v>
      </c>
      <c r="M1333" t="b">
        <v>1</v>
      </c>
      <c r="N1333" t="b">
        <v>1</v>
      </c>
      <c r="O1333" t="b">
        <v>1</v>
      </c>
      <c r="P1333" t="s">
        <v>69</v>
      </c>
      <c r="Q1333" t="s">
        <v>13339</v>
      </c>
      <c r="R1333" t="s">
        <v>13338</v>
      </c>
      <c r="S1333" t="s">
        <v>2179</v>
      </c>
      <c r="T1333" t="s">
        <v>13337</v>
      </c>
      <c r="U1333">
        <v>342</v>
      </c>
      <c r="V1333">
        <v>4</v>
      </c>
    </row>
    <row r="1334" spans="1:22" x14ac:dyDescent="0.35">
      <c r="A1334" t="s">
        <v>13336</v>
      </c>
      <c r="B1334" t="s">
        <v>74</v>
      </c>
      <c r="C1334" t="s">
        <v>360</v>
      </c>
      <c r="D1334" t="b">
        <v>1</v>
      </c>
      <c r="E1334" t="b">
        <v>1</v>
      </c>
      <c r="F1334" t="s">
        <v>81</v>
      </c>
      <c r="G1334" t="b">
        <v>1</v>
      </c>
      <c r="H1334" t="s">
        <v>80</v>
      </c>
      <c r="I1334" t="b">
        <v>1</v>
      </c>
      <c r="J1334" t="s">
        <v>70</v>
      </c>
      <c r="K1334" t="b">
        <v>1</v>
      </c>
      <c r="L1334">
        <v>2</v>
      </c>
      <c r="M1334" t="b">
        <v>0</v>
      </c>
      <c r="N1334" t="b">
        <v>1</v>
      </c>
      <c r="O1334" t="b">
        <v>1</v>
      </c>
      <c r="P1334" t="s">
        <v>88</v>
      </c>
      <c r="Q1334" t="s">
        <v>13335</v>
      </c>
      <c r="R1334" t="s">
        <v>13334</v>
      </c>
      <c r="S1334" t="s">
        <v>2179</v>
      </c>
      <c r="T1334" t="s">
        <v>11403</v>
      </c>
      <c r="U1334">
        <v>342</v>
      </c>
      <c r="V1334">
        <v>4</v>
      </c>
    </row>
    <row r="1335" spans="1:22" x14ac:dyDescent="0.35">
      <c r="A1335" t="s">
        <v>13333</v>
      </c>
      <c r="B1335" t="s">
        <v>74</v>
      </c>
      <c r="C1335" t="s">
        <v>82</v>
      </c>
      <c r="D1335" t="b">
        <v>1</v>
      </c>
      <c r="E1335" t="b">
        <v>1</v>
      </c>
      <c r="F1335" t="s">
        <v>106</v>
      </c>
      <c r="G1335" t="b">
        <v>1</v>
      </c>
      <c r="H1335" t="s">
        <v>71</v>
      </c>
      <c r="I1335" t="b">
        <v>1</v>
      </c>
      <c r="J1335" t="s">
        <v>70</v>
      </c>
      <c r="K1335" t="b">
        <v>1</v>
      </c>
      <c r="L1335">
        <v>2</v>
      </c>
      <c r="M1335" t="b">
        <v>0</v>
      </c>
      <c r="N1335" t="b">
        <v>1</v>
      </c>
      <c r="O1335" t="b">
        <v>1</v>
      </c>
      <c r="P1335" t="s">
        <v>69</v>
      </c>
      <c r="Q1335" t="s">
        <v>13332</v>
      </c>
      <c r="R1335" t="s">
        <v>13331</v>
      </c>
      <c r="S1335" t="s">
        <v>323</v>
      </c>
      <c r="T1335" t="s">
        <v>13330</v>
      </c>
      <c r="U1335">
        <v>342</v>
      </c>
      <c r="V1335">
        <v>4</v>
      </c>
    </row>
    <row r="1336" spans="1:22" x14ac:dyDescent="0.35">
      <c r="A1336" t="s">
        <v>13329</v>
      </c>
      <c r="B1336" t="s">
        <v>111</v>
      </c>
      <c r="C1336" t="s">
        <v>82</v>
      </c>
      <c r="D1336" t="b">
        <v>1</v>
      </c>
      <c r="E1336" t="b">
        <v>1</v>
      </c>
      <c r="F1336" t="s">
        <v>72</v>
      </c>
      <c r="G1336" t="b">
        <v>1</v>
      </c>
      <c r="H1336" t="s">
        <v>71</v>
      </c>
      <c r="I1336" t="b">
        <v>1</v>
      </c>
      <c r="J1336" t="s">
        <v>70</v>
      </c>
      <c r="K1336" t="b">
        <v>1</v>
      </c>
      <c r="L1336">
        <v>2</v>
      </c>
      <c r="M1336" t="b">
        <v>1</v>
      </c>
      <c r="N1336" t="b">
        <v>1</v>
      </c>
      <c r="O1336" t="b">
        <v>1</v>
      </c>
      <c r="P1336" t="s">
        <v>88</v>
      </c>
      <c r="Q1336" t="s">
        <v>13328</v>
      </c>
      <c r="R1336" t="s">
        <v>1460</v>
      </c>
      <c r="S1336" t="s">
        <v>6</v>
      </c>
      <c r="T1336" t="s">
        <v>13327</v>
      </c>
      <c r="U1336">
        <v>342</v>
      </c>
      <c r="V1336">
        <v>3.5</v>
      </c>
    </row>
    <row r="1337" spans="1:22" x14ac:dyDescent="0.35">
      <c r="A1337" t="s">
        <v>13326</v>
      </c>
      <c r="B1337" t="s">
        <v>74</v>
      </c>
      <c r="C1337" t="s">
        <v>222</v>
      </c>
      <c r="D1337" t="b">
        <v>1</v>
      </c>
      <c r="E1337" t="b">
        <v>1</v>
      </c>
      <c r="F1337" t="s">
        <v>4202</v>
      </c>
      <c r="G1337" t="b">
        <v>0</v>
      </c>
      <c r="H1337" t="s">
        <v>71</v>
      </c>
      <c r="I1337" t="b">
        <v>0</v>
      </c>
      <c r="J1337" t="s">
        <v>70</v>
      </c>
      <c r="K1337" t="b">
        <v>1</v>
      </c>
      <c r="L1337">
        <v>2</v>
      </c>
      <c r="M1337" t="b">
        <v>0</v>
      </c>
      <c r="N1337" t="b">
        <v>1</v>
      </c>
      <c r="O1337" t="b">
        <v>1</v>
      </c>
      <c r="P1337" t="s">
        <v>69</v>
      </c>
      <c r="Q1337" t="s">
        <v>13325</v>
      </c>
      <c r="R1337" t="s">
        <v>13324</v>
      </c>
      <c r="S1337" t="s">
        <v>285</v>
      </c>
      <c r="T1337" t="s">
        <v>13323</v>
      </c>
      <c r="U1337">
        <v>342</v>
      </c>
      <c r="V1337">
        <v>4.5</v>
      </c>
    </row>
    <row r="1338" spans="1:22" x14ac:dyDescent="0.35">
      <c r="A1338" t="s">
        <v>13322</v>
      </c>
      <c r="B1338" t="s">
        <v>74</v>
      </c>
      <c r="C1338" t="s">
        <v>123</v>
      </c>
      <c r="D1338" t="b">
        <v>1</v>
      </c>
      <c r="E1338" t="b">
        <v>1</v>
      </c>
      <c r="F1338" t="s">
        <v>117</v>
      </c>
      <c r="G1338" t="b">
        <v>1</v>
      </c>
      <c r="H1338" t="s">
        <v>71</v>
      </c>
      <c r="I1338" t="b">
        <v>1</v>
      </c>
      <c r="J1338" t="s">
        <v>70</v>
      </c>
      <c r="K1338" t="b">
        <v>1</v>
      </c>
      <c r="L1338">
        <v>2</v>
      </c>
      <c r="M1338" t="b">
        <v>1</v>
      </c>
      <c r="N1338" t="b">
        <v>1</v>
      </c>
      <c r="O1338" t="b">
        <v>1</v>
      </c>
      <c r="P1338" t="s">
        <v>69</v>
      </c>
      <c r="Q1338" t="s">
        <v>13321</v>
      </c>
      <c r="R1338" t="s">
        <v>13320</v>
      </c>
      <c r="S1338" t="s">
        <v>120</v>
      </c>
      <c r="T1338" t="s">
        <v>10589</v>
      </c>
      <c r="U1338">
        <v>342</v>
      </c>
      <c r="V1338">
        <v>4</v>
      </c>
    </row>
    <row r="1339" spans="1:22" x14ac:dyDescent="0.35">
      <c r="A1339" t="s">
        <v>13319</v>
      </c>
      <c r="B1339" t="s">
        <v>74</v>
      </c>
      <c r="C1339" t="s">
        <v>82</v>
      </c>
      <c r="D1339" t="b">
        <v>1</v>
      </c>
      <c r="E1339" t="b">
        <v>1</v>
      </c>
      <c r="F1339" t="s">
        <v>106</v>
      </c>
      <c r="G1339" t="b">
        <v>1</v>
      </c>
      <c r="H1339" t="s">
        <v>71</v>
      </c>
      <c r="I1339" t="b">
        <v>1</v>
      </c>
      <c r="J1339" t="s">
        <v>70</v>
      </c>
      <c r="K1339" t="b">
        <v>1</v>
      </c>
      <c r="L1339">
        <v>2</v>
      </c>
      <c r="M1339" t="b">
        <v>1</v>
      </c>
      <c r="N1339" t="b">
        <v>1</v>
      </c>
      <c r="O1339" t="b">
        <v>1</v>
      </c>
      <c r="P1339" t="s">
        <v>69</v>
      </c>
      <c r="Q1339" t="s">
        <v>13318</v>
      </c>
      <c r="R1339" t="s">
        <v>281</v>
      </c>
      <c r="S1339" t="s">
        <v>85</v>
      </c>
      <c r="T1339" t="s">
        <v>13317</v>
      </c>
      <c r="U1339">
        <v>341</v>
      </c>
      <c r="V1339">
        <v>4</v>
      </c>
    </row>
    <row r="1340" spans="1:22" x14ac:dyDescent="0.35">
      <c r="A1340" t="s">
        <v>13316</v>
      </c>
      <c r="B1340" t="s">
        <v>90</v>
      </c>
      <c r="C1340" t="s">
        <v>82</v>
      </c>
      <c r="D1340" t="b">
        <v>1</v>
      </c>
      <c r="E1340" t="b">
        <v>1</v>
      </c>
      <c r="F1340" t="s">
        <v>106</v>
      </c>
      <c r="G1340" t="b">
        <v>1</v>
      </c>
      <c r="H1340" t="s">
        <v>71</v>
      </c>
      <c r="I1340" t="b">
        <v>0</v>
      </c>
      <c r="J1340" t="s">
        <v>70</v>
      </c>
      <c r="K1340" t="b">
        <v>0</v>
      </c>
      <c r="L1340">
        <v>1</v>
      </c>
      <c r="M1340" t="b">
        <v>0</v>
      </c>
      <c r="N1340" t="b">
        <v>0</v>
      </c>
      <c r="O1340" t="b">
        <v>1</v>
      </c>
      <c r="P1340" t="s">
        <v>69</v>
      </c>
      <c r="Q1340" t="s">
        <v>13315</v>
      </c>
      <c r="R1340" t="s">
        <v>98</v>
      </c>
      <c r="S1340" t="s">
        <v>239</v>
      </c>
      <c r="T1340" t="s">
        <v>5327</v>
      </c>
      <c r="U1340">
        <v>341</v>
      </c>
      <c r="V1340">
        <v>4.5</v>
      </c>
    </row>
    <row r="1341" spans="1:22" x14ac:dyDescent="0.35">
      <c r="A1341" t="s">
        <v>13314</v>
      </c>
      <c r="B1341" t="s">
        <v>90</v>
      </c>
      <c r="C1341" t="s">
        <v>123</v>
      </c>
      <c r="D1341" t="b">
        <v>1</v>
      </c>
      <c r="E1341" t="b">
        <v>1</v>
      </c>
      <c r="F1341" t="s">
        <v>89</v>
      </c>
      <c r="G1341" t="b">
        <v>0</v>
      </c>
      <c r="H1341" t="s">
        <v>100</v>
      </c>
      <c r="I1341" t="b">
        <v>0</v>
      </c>
      <c r="J1341" t="s">
        <v>70</v>
      </c>
      <c r="K1341" t="b">
        <v>1</v>
      </c>
      <c r="L1341">
        <v>1</v>
      </c>
      <c r="M1341" t="b">
        <v>0</v>
      </c>
      <c r="N1341" t="b">
        <v>0</v>
      </c>
      <c r="O1341" t="b">
        <v>1</v>
      </c>
      <c r="P1341" t="s">
        <v>88</v>
      </c>
      <c r="Q1341" t="s">
        <v>13313</v>
      </c>
      <c r="R1341" t="s">
        <v>13312</v>
      </c>
      <c r="S1341" t="s">
        <v>120</v>
      </c>
      <c r="T1341" t="s">
        <v>13311</v>
      </c>
      <c r="U1341">
        <v>341</v>
      </c>
      <c r="V1341">
        <v>4.5</v>
      </c>
    </row>
    <row r="1342" spans="1:22" x14ac:dyDescent="0.35">
      <c r="A1342" t="s">
        <v>13310</v>
      </c>
      <c r="B1342" t="s">
        <v>111</v>
      </c>
      <c r="C1342" t="s">
        <v>82</v>
      </c>
      <c r="D1342" t="b">
        <v>1</v>
      </c>
      <c r="E1342" t="b">
        <v>1</v>
      </c>
      <c r="F1342" t="s">
        <v>106</v>
      </c>
      <c r="G1342" t="b">
        <v>1</v>
      </c>
      <c r="H1342" t="s">
        <v>71</v>
      </c>
      <c r="I1342" t="b">
        <v>0</v>
      </c>
      <c r="J1342" t="s">
        <v>70</v>
      </c>
      <c r="K1342" t="b">
        <v>1</v>
      </c>
      <c r="L1342">
        <v>2</v>
      </c>
      <c r="M1342" t="b">
        <v>1</v>
      </c>
      <c r="N1342" t="b">
        <v>1</v>
      </c>
      <c r="O1342" t="b">
        <v>1</v>
      </c>
      <c r="P1342" t="s">
        <v>69</v>
      </c>
      <c r="Q1342" t="s">
        <v>13309</v>
      </c>
      <c r="R1342" t="s">
        <v>2256</v>
      </c>
      <c r="S1342" t="s">
        <v>189</v>
      </c>
      <c r="T1342" t="s">
        <v>13308</v>
      </c>
      <c r="U1342">
        <v>341</v>
      </c>
      <c r="V1342">
        <v>4</v>
      </c>
    </row>
    <row r="1343" spans="1:22" x14ac:dyDescent="0.35">
      <c r="A1343" t="s">
        <v>13307</v>
      </c>
      <c r="B1343" t="s">
        <v>90</v>
      </c>
      <c r="C1343" t="s">
        <v>82</v>
      </c>
      <c r="D1343" t="b">
        <v>1</v>
      </c>
      <c r="E1343" t="b">
        <v>1</v>
      </c>
      <c r="F1343" t="s">
        <v>1166</v>
      </c>
      <c r="G1343" t="b">
        <v>0</v>
      </c>
      <c r="H1343" t="s">
        <v>71</v>
      </c>
      <c r="I1343" t="b">
        <v>1</v>
      </c>
      <c r="J1343" t="s">
        <v>70</v>
      </c>
      <c r="K1343" t="b">
        <v>1</v>
      </c>
      <c r="L1343">
        <v>1</v>
      </c>
      <c r="M1343" t="b">
        <v>0</v>
      </c>
      <c r="N1343" t="b">
        <v>0</v>
      </c>
      <c r="O1343" t="b">
        <v>1</v>
      </c>
      <c r="P1343" t="s">
        <v>69</v>
      </c>
      <c r="Q1343" t="s">
        <v>13306</v>
      </c>
      <c r="R1343" t="s">
        <v>13305</v>
      </c>
      <c r="S1343" t="s">
        <v>77</v>
      </c>
      <c r="T1343" t="s">
        <v>13304</v>
      </c>
      <c r="U1343">
        <v>341</v>
      </c>
      <c r="V1343">
        <v>4.5</v>
      </c>
    </row>
    <row r="1344" spans="1:22" x14ac:dyDescent="0.35">
      <c r="A1344" t="s">
        <v>13303</v>
      </c>
      <c r="B1344" t="s">
        <v>74</v>
      </c>
      <c r="C1344" t="s">
        <v>73</v>
      </c>
      <c r="D1344" t="b">
        <v>1</v>
      </c>
      <c r="E1344" t="b">
        <v>1</v>
      </c>
      <c r="F1344" t="s">
        <v>106</v>
      </c>
      <c r="G1344" t="b">
        <v>1</v>
      </c>
      <c r="H1344" t="s">
        <v>71</v>
      </c>
      <c r="I1344" t="b">
        <v>1</v>
      </c>
      <c r="J1344" t="s">
        <v>70</v>
      </c>
      <c r="K1344" t="b">
        <v>1</v>
      </c>
      <c r="L1344">
        <v>2</v>
      </c>
      <c r="M1344" t="b">
        <v>0</v>
      </c>
      <c r="N1344" t="b">
        <v>0</v>
      </c>
      <c r="O1344" t="b">
        <v>1</v>
      </c>
      <c r="P1344" t="s">
        <v>69</v>
      </c>
      <c r="Q1344" t="s">
        <v>13302</v>
      </c>
      <c r="R1344" t="s">
        <v>13301</v>
      </c>
      <c r="S1344" t="s">
        <v>77</v>
      </c>
      <c r="T1344" t="s">
        <v>13300</v>
      </c>
      <c r="U1344">
        <v>341</v>
      </c>
      <c r="V1344">
        <v>3.5</v>
      </c>
    </row>
    <row r="1345" spans="1:22" x14ac:dyDescent="0.35">
      <c r="A1345" t="s">
        <v>13299</v>
      </c>
      <c r="B1345" t="s">
        <v>90</v>
      </c>
      <c r="C1345" t="s">
        <v>82</v>
      </c>
      <c r="D1345" t="b">
        <v>1</v>
      </c>
      <c r="E1345" t="b">
        <v>1</v>
      </c>
      <c r="F1345" t="s">
        <v>106</v>
      </c>
      <c r="G1345" t="b">
        <v>1</v>
      </c>
      <c r="H1345" t="s">
        <v>71</v>
      </c>
      <c r="I1345" t="b">
        <v>0</v>
      </c>
      <c r="J1345" t="s">
        <v>70</v>
      </c>
      <c r="K1345" t="b">
        <v>1</v>
      </c>
      <c r="L1345">
        <v>1</v>
      </c>
      <c r="M1345" t="b">
        <v>0</v>
      </c>
      <c r="N1345" t="b">
        <v>1</v>
      </c>
      <c r="O1345" t="b">
        <v>1</v>
      </c>
      <c r="P1345" t="s">
        <v>88</v>
      </c>
      <c r="Q1345" t="s">
        <v>13298</v>
      </c>
      <c r="R1345" t="s">
        <v>13297</v>
      </c>
      <c r="S1345" t="s">
        <v>6</v>
      </c>
      <c r="T1345" t="s">
        <v>13296</v>
      </c>
      <c r="U1345">
        <v>341</v>
      </c>
      <c r="V1345">
        <v>4</v>
      </c>
    </row>
    <row r="1346" spans="1:22" x14ac:dyDescent="0.35">
      <c r="A1346" t="s">
        <v>13295</v>
      </c>
      <c r="B1346" t="s">
        <v>74</v>
      </c>
      <c r="C1346" t="s">
        <v>82</v>
      </c>
      <c r="D1346" t="b">
        <v>1</v>
      </c>
      <c r="E1346" t="b">
        <v>1</v>
      </c>
      <c r="F1346" t="s">
        <v>106</v>
      </c>
      <c r="G1346" t="b">
        <v>1</v>
      </c>
      <c r="H1346" t="s">
        <v>71</v>
      </c>
      <c r="I1346" t="b">
        <v>0</v>
      </c>
      <c r="J1346" t="s">
        <v>70</v>
      </c>
      <c r="K1346" t="b">
        <v>1</v>
      </c>
      <c r="L1346">
        <v>2</v>
      </c>
      <c r="M1346" t="b">
        <v>0</v>
      </c>
      <c r="N1346" t="b">
        <v>1</v>
      </c>
      <c r="O1346" t="b">
        <v>1</v>
      </c>
      <c r="P1346" t="s">
        <v>69</v>
      </c>
      <c r="Q1346" t="s">
        <v>13294</v>
      </c>
      <c r="R1346" t="s">
        <v>13293</v>
      </c>
      <c r="S1346" t="s">
        <v>189</v>
      </c>
      <c r="T1346" t="s">
        <v>6049</v>
      </c>
      <c r="U1346">
        <v>341</v>
      </c>
      <c r="V1346">
        <v>3.5</v>
      </c>
    </row>
    <row r="1347" spans="1:22" x14ac:dyDescent="0.35">
      <c r="A1347" t="s">
        <v>13292</v>
      </c>
      <c r="B1347" t="s">
        <v>111</v>
      </c>
      <c r="C1347" t="s">
        <v>82</v>
      </c>
      <c r="D1347" t="b">
        <v>1</v>
      </c>
      <c r="E1347" t="b">
        <v>1</v>
      </c>
      <c r="F1347" t="s">
        <v>106</v>
      </c>
      <c r="G1347" t="b">
        <v>1</v>
      </c>
      <c r="H1347" t="s">
        <v>71</v>
      </c>
      <c r="I1347" t="b">
        <v>0</v>
      </c>
      <c r="J1347" t="s">
        <v>70</v>
      </c>
      <c r="K1347" t="b">
        <v>1</v>
      </c>
      <c r="L1347">
        <v>2</v>
      </c>
      <c r="M1347" t="b">
        <v>1</v>
      </c>
      <c r="N1347" t="b">
        <v>1</v>
      </c>
      <c r="O1347" t="b">
        <v>1</v>
      </c>
      <c r="P1347" t="s">
        <v>88</v>
      </c>
      <c r="Q1347" t="s">
        <v>13291</v>
      </c>
      <c r="R1347" t="s">
        <v>2256</v>
      </c>
      <c r="S1347" t="s">
        <v>6</v>
      </c>
      <c r="T1347" t="s">
        <v>13290</v>
      </c>
      <c r="U1347">
        <v>340</v>
      </c>
      <c r="V1347">
        <v>4</v>
      </c>
    </row>
    <row r="1348" spans="1:22" x14ac:dyDescent="0.35">
      <c r="A1348" t="s">
        <v>13289</v>
      </c>
      <c r="B1348" t="s">
        <v>74</v>
      </c>
      <c r="C1348" t="s">
        <v>82</v>
      </c>
      <c r="D1348" t="b">
        <v>1</v>
      </c>
      <c r="E1348" t="b">
        <v>1</v>
      </c>
      <c r="F1348" t="s">
        <v>106</v>
      </c>
      <c r="G1348" t="b">
        <v>0</v>
      </c>
      <c r="H1348" t="s">
        <v>71</v>
      </c>
      <c r="I1348" t="b">
        <v>0</v>
      </c>
      <c r="J1348" t="s">
        <v>70</v>
      </c>
      <c r="K1348" t="b">
        <v>1</v>
      </c>
      <c r="L1348">
        <v>2</v>
      </c>
      <c r="M1348" t="b">
        <v>1</v>
      </c>
      <c r="N1348" t="b">
        <v>1</v>
      </c>
      <c r="O1348" t="b">
        <v>1</v>
      </c>
      <c r="P1348" t="s">
        <v>88</v>
      </c>
      <c r="Q1348" t="s">
        <v>13288</v>
      </c>
      <c r="R1348" t="s">
        <v>13287</v>
      </c>
      <c r="S1348" t="s">
        <v>93</v>
      </c>
      <c r="T1348" t="s">
        <v>13286</v>
      </c>
      <c r="U1348">
        <v>340</v>
      </c>
      <c r="V1348">
        <v>3.5</v>
      </c>
    </row>
    <row r="1349" spans="1:22" x14ac:dyDescent="0.35">
      <c r="A1349" t="s">
        <v>13285</v>
      </c>
      <c r="B1349" t="s">
        <v>74</v>
      </c>
      <c r="C1349" t="s">
        <v>82</v>
      </c>
      <c r="D1349" t="b">
        <v>1</v>
      </c>
      <c r="E1349" t="b">
        <v>1</v>
      </c>
      <c r="F1349" t="s">
        <v>106</v>
      </c>
      <c r="G1349" t="b">
        <v>1</v>
      </c>
      <c r="H1349" t="s">
        <v>71</v>
      </c>
      <c r="I1349" t="b">
        <v>1</v>
      </c>
      <c r="J1349" t="s">
        <v>70</v>
      </c>
      <c r="K1349" t="b">
        <v>1</v>
      </c>
      <c r="L1349">
        <v>2</v>
      </c>
      <c r="M1349" t="b">
        <v>1</v>
      </c>
      <c r="N1349" t="b">
        <v>1</v>
      </c>
      <c r="O1349" t="b">
        <v>1</v>
      </c>
      <c r="P1349" t="s">
        <v>88</v>
      </c>
      <c r="Q1349" t="s">
        <v>13284</v>
      </c>
      <c r="R1349" t="s">
        <v>847</v>
      </c>
      <c r="S1349" t="s">
        <v>290</v>
      </c>
      <c r="T1349" t="s">
        <v>12573</v>
      </c>
      <c r="U1349">
        <v>340</v>
      </c>
      <c r="V1349">
        <v>3.5</v>
      </c>
    </row>
    <row r="1350" spans="1:22" x14ac:dyDescent="0.35">
      <c r="A1350" t="s">
        <v>13283</v>
      </c>
      <c r="B1350" t="s">
        <v>90</v>
      </c>
      <c r="C1350" t="s">
        <v>82</v>
      </c>
      <c r="D1350" t="b">
        <v>1</v>
      </c>
      <c r="E1350" t="b">
        <v>1</v>
      </c>
      <c r="F1350" t="s">
        <v>89</v>
      </c>
      <c r="G1350" t="b">
        <v>0</v>
      </c>
      <c r="H1350" t="s">
        <v>71</v>
      </c>
      <c r="I1350" t="b">
        <v>0</v>
      </c>
      <c r="J1350" t="s">
        <v>70</v>
      </c>
      <c r="K1350" t="b">
        <v>0</v>
      </c>
      <c r="L1350">
        <v>2</v>
      </c>
      <c r="M1350" t="b">
        <v>0</v>
      </c>
      <c r="N1350" t="b">
        <v>1</v>
      </c>
      <c r="O1350" t="b">
        <v>1</v>
      </c>
      <c r="P1350" t="s">
        <v>88</v>
      </c>
      <c r="Q1350" t="s">
        <v>13282</v>
      </c>
      <c r="R1350" t="s">
        <v>13281</v>
      </c>
      <c r="S1350" t="s">
        <v>6</v>
      </c>
      <c r="T1350" t="s">
        <v>13280</v>
      </c>
      <c r="U1350">
        <v>340</v>
      </c>
      <c r="V1350">
        <v>4.5</v>
      </c>
    </row>
    <row r="1351" spans="1:22" x14ac:dyDescent="0.35">
      <c r="A1351" t="s">
        <v>13279</v>
      </c>
      <c r="B1351" t="s">
        <v>90</v>
      </c>
      <c r="C1351" t="s">
        <v>82</v>
      </c>
      <c r="D1351" t="b">
        <v>1</v>
      </c>
      <c r="E1351" t="b">
        <v>1</v>
      </c>
      <c r="F1351" t="s">
        <v>106</v>
      </c>
      <c r="G1351" t="b">
        <v>0</v>
      </c>
      <c r="H1351" t="s">
        <v>71</v>
      </c>
      <c r="I1351" t="b">
        <v>1</v>
      </c>
      <c r="J1351" t="s">
        <v>70</v>
      </c>
      <c r="K1351" t="b">
        <v>1</v>
      </c>
      <c r="L1351">
        <v>1</v>
      </c>
      <c r="M1351" t="b">
        <v>0</v>
      </c>
      <c r="N1351" t="b">
        <v>0</v>
      </c>
      <c r="O1351" t="b">
        <v>1</v>
      </c>
      <c r="P1351" t="s">
        <v>88</v>
      </c>
      <c r="Q1351" t="s">
        <v>13278</v>
      </c>
      <c r="R1351" t="s">
        <v>13277</v>
      </c>
      <c r="S1351" t="s">
        <v>229</v>
      </c>
      <c r="T1351" t="s">
        <v>13276</v>
      </c>
      <c r="U1351">
        <v>340</v>
      </c>
      <c r="V1351">
        <v>4.5</v>
      </c>
    </row>
    <row r="1352" spans="1:22" x14ac:dyDescent="0.35">
      <c r="A1352" t="s">
        <v>13275</v>
      </c>
      <c r="B1352" t="s">
        <v>90</v>
      </c>
      <c r="C1352" t="s">
        <v>82</v>
      </c>
      <c r="D1352" t="b">
        <v>1</v>
      </c>
      <c r="E1352" t="b">
        <v>1</v>
      </c>
      <c r="F1352" t="s">
        <v>106</v>
      </c>
      <c r="G1352" t="b">
        <v>0</v>
      </c>
      <c r="H1352" t="s">
        <v>71</v>
      </c>
      <c r="I1352" t="b">
        <v>0</v>
      </c>
      <c r="J1352" t="s">
        <v>70</v>
      </c>
      <c r="K1352" t="b">
        <v>1</v>
      </c>
      <c r="L1352">
        <v>1</v>
      </c>
      <c r="M1352" t="b">
        <v>0</v>
      </c>
      <c r="N1352" t="b">
        <v>1</v>
      </c>
      <c r="O1352" t="b">
        <v>1</v>
      </c>
      <c r="P1352" t="s">
        <v>88</v>
      </c>
      <c r="Q1352" t="s">
        <v>13274</v>
      </c>
      <c r="R1352" t="s">
        <v>13273</v>
      </c>
      <c r="S1352" t="s">
        <v>66</v>
      </c>
      <c r="T1352" t="s">
        <v>13272</v>
      </c>
      <c r="U1352">
        <v>339</v>
      </c>
      <c r="V1352">
        <v>2.5</v>
      </c>
    </row>
    <row r="1353" spans="1:22" x14ac:dyDescent="0.35">
      <c r="A1353" t="s">
        <v>13271</v>
      </c>
      <c r="B1353" t="s">
        <v>74</v>
      </c>
      <c r="C1353" t="s">
        <v>82</v>
      </c>
      <c r="D1353" t="b">
        <v>1</v>
      </c>
      <c r="E1353" t="b">
        <v>1</v>
      </c>
      <c r="F1353" t="s">
        <v>106</v>
      </c>
      <c r="G1353" t="b">
        <v>1</v>
      </c>
      <c r="H1353" t="s">
        <v>71</v>
      </c>
      <c r="I1353" t="b">
        <v>0</v>
      </c>
      <c r="J1353" t="s">
        <v>70</v>
      </c>
      <c r="K1353" t="b">
        <v>1</v>
      </c>
      <c r="L1353">
        <v>2</v>
      </c>
      <c r="M1353" t="b">
        <v>1</v>
      </c>
      <c r="N1353" t="b">
        <v>1</v>
      </c>
      <c r="O1353" t="b">
        <v>1</v>
      </c>
      <c r="P1353" t="s">
        <v>88</v>
      </c>
      <c r="Q1353" t="s">
        <v>13270</v>
      </c>
      <c r="R1353" t="s">
        <v>407</v>
      </c>
      <c r="S1353" t="s">
        <v>6</v>
      </c>
      <c r="T1353" t="s">
        <v>13269</v>
      </c>
      <c r="U1353">
        <v>339</v>
      </c>
      <c r="V1353">
        <v>3</v>
      </c>
    </row>
    <row r="1354" spans="1:22" x14ac:dyDescent="0.35">
      <c r="A1354" t="s">
        <v>13268</v>
      </c>
      <c r="B1354" t="s">
        <v>90</v>
      </c>
      <c r="C1354" t="s">
        <v>82</v>
      </c>
      <c r="D1354" t="b">
        <v>1</v>
      </c>
      <c r="E1354" t="b">
        <v>1</v>
      </c>
      <c r="F1354" t="s">
        <v>106</v>
      </c>
      <c r="G1354" t="b">
        <v>0</v>
      </c>
      <c r="H1354" t="s">
        <v>71</v>
      </c>
      <c r="I1354" t="b">
        <v>0</v>
      </c>
      <c r="J1354" t="s">
        <v>70</v>
      </c>
      <c r="K1354" t="b">
        <v>1</v>
      </c>
      <c r="L1354">
        <v>1</v>
      </c>
      <c r="M1354" t="b">
        <v>0</v>
      </c>
      <c r="N1354" t="b">
        <v>1</v>
      </c>
      <c r="O1354" t="b">
        <v>1</v>
      </c>
      <c r="P1354" t="s">
        <v>88</v>
      </c>
      <c r="Q1354" t="s">
        <v>13267</v>
      </c>
      <c r="R1354" t="s">
        <v>1192</v>
      </c>
      <c r="S1354" t="s">
        <v>290</v>
      </c>
      <c r="T1354" t="s">
        <v>13266</v>
      </c>
      <c r="U1354">
        <v>339</v>
      </c>
      <c r="V1354">
        <v>4</v>
      </c>
    </row>
    <row r="1355" spans="1:22" x14ac:dyDescent="0.35">
      <c r="A1355" t="s">
        <v>13265</v>
      </c>
      <c r="B1355" t="s">
        <v>111</v>
      </c>
      <c r="C1355" t="s">
        <v>82</v>
      </c>
      <c r="D1355" t="b">
        <v>1</v>
      </c>
      <c r="E1355" t="b">
        <v>1</v>
      </c>
      <c r="F1355" t="s">
        <v>72</v>
      </c>
      <c r="G1355" t="b">
        <v>1</v>
      </c>
      <c r="H1355" t="s">
        <v>71</v>
      </c>
      <c r="I1355" t="b">
        <v>1</v>
      </c>
      <c r="J1355" t="s">
        <v>70</v>
      </c>
      <c r="K1355" t="b">
        <v>1</v>
      </c>
      <c r="L1355">
        <v>2</v>
      </c>
      <c r="M1355" t="b">
        <v>1</v>
      </c>
      <c r="N1355" t="b">
        <v>1</v>
      </c>
      <c r="O1355" t="b">
        <v>1</v>
      </c>
      <c r="P1355" t="s">
        <v>88</v>
      </c>
      <c r="Q1355" t="s">
        <v>13264</v>
      </c>
      <c r="R1355" t="s">
        <v>13263</v>
      </c>
      <c r="S1355" t="s">
        <v>239</v>
      </c>
      <c r="T1355" t="s">
        <v>13262</v>
      </c>
      <c r="U1355">
        <v>339</v>
      </c>
      <c r="V1355">
        <v>4</v>
      </c>
    </row>
    <row r="1356" spans="1:22" x14ac:dyDescent="0.35">
      <c r="A1356" t="s">
        <v>13261</v>
      </c>
      <c r="B1356" t="s">
        <v>90</v>
      </c>
      <c r="C1356" t="s">
        <v>82</v>
      </c>
      <c r="D1356" t="b">
        <v>1</v>
      </c>
      <c r="E1356" t="b">
        <v>1</v>
      </c>
      <c r="F1356" t="s">
        <v>1166</v>
      </c>
      <c r="G1356" t="b">
        <v>0</v>
      </c>
      <c r="H1356" t="s">
        <v>71</v>
      </c>
      <c r="I1356" t="b">
        <v>1</v>
      </c>
      <c r="J1356" t="s">
        <v>70</v>
      </c>
      <c r="K1356" t="b">
        <v>0</v>
      </c>
      <c r="L1356">
        <v>1</v>
      </c>
      <c r="M1356" t="b">
        <v>0</v>
      </c>
      <c r="N1356" t="b">
        <v>0</v>
      </c>
      <c r="O1356" t="b">
        <v>1</v>
      </c>
      <c r="P1356" t="s">
        <v>69</v>
      </c>
      <c r="Q1356" t="s">
        <v>13260</v>
      </c>
      <c r="R1356" t="s">
        <v>13259</v>
      </c>
      <c r="S1356" t="s">
        <v>66</v>
      </c>
      <c r="T1356" t="s">
        <v>13258</v>
      </c>
      <c r="U1356">
        <v>339</v>
      </c>
      <c r="V1356">
        <v>4.5</v>
      </c>
    </row>
    <row r="1357" spans="1:22" x14ac:dyDescent="0.35">
      <c r="A1357" t="s">
        <v>13257</v>
      </c>
      <c r="B1357" t="s">
        <v>74</v>
      </c>
      <c r="C1357" t="s">
        <v>222</v>
      </c>
      <c r="D1357" t="b">
        <v>1</v>
      </c>
      <c r="E1357" t="b">
        <v>0</v>
      </c>
      <c r="F1357" t="s">
        <v>72</v>
      </c>
      <c r="G1357" t="b">
        <v>0</v>
      </c>
      <c r="H1357" t="s">
        <v>71</v>
      </c>
      <c r="I1357" t="b">
        <v>1</v>
      </c>
      <c r="J1357" t="s">
        <v>70</v>
      </c>
      <c r="K1357" t="b">
        <v>1</v>
      </c>
      <c r="L1357">
        <v>3</v>
      </c>
      <c r="M1357" t="b">
        <v>1</v>
      </c>
      <c r="N1357" t="b">
        <v>1</v>
      </c>
      <c r="O1357" t="b">
        <v>1</v>
      </c>
      <c r="P1357" t="s">
        <v>69</v>
      </c>
      <c r="Q1357" t="s">
        <v>13256</v>
      </c>
      <c r="R1357" t="s">
        <v>13255</v>
      </c>
      <c r="S1357" t="s">
        <v>285</v>
      </c>
      <c r="T1357" t="s">
        <v>13254</v>
      </c>
      <c r="U1357">
        <v>339</v>
      </c>
      <c r="V1357">
        <v>4</v>
      </c>
    </row>
    <row r="1358" spans="1:22" x14ac:dyDescent="0.35">
      <c r="A1358" t="s">
        <v>13253</v>
      </c>
      <c r="B1358" t="s">
        <v>90</v>
      </c>
      <c r="C1358" t="s">
        <v>82</v>
      </c>
      <c r="D1358" t="b">
        <v>1</v>
      </c>
      <c r="E1358" t="b">
        <v>1</v>
      </c>
      <c r="F1358" t="s">
        <v>474</v>
      </c>
      <c r="G1358" t="b">
        <v>0</v>
      </c>
      <c r="H1358" t="s">
        <v>71</v>
      </c>
      <c r="I1358" t="b">
        <v>1</v>
      </c>
      <c r="J1358" t="s">
        <v>70</v>
      </c>
      <c r="K1358" t="b">
        <v>1</v>
      </c>
      <c r="L1358">
        <v>1</v>
      </c>
      <c r="M1358" t="b">
        <v>0</v>
      </c>
      <c r="N1358" t="b">
        <v>1</v>
      </c>
      <c r="O1358" t="b">
        <v>1</v>
      </c>
      <c r="P1358" t="s">
        <v>69</v>
      </c>
      <c r="Q1358" t="s">
        <v>13252</v>
      </c>
      <c r="R1358" t="s">
        <v>13251</v>
      </c>
      <c r="S1358" t="s">
        <v>275</v>
      </c>
      <c r="T1358" t="s">
        <v>9731</v>
      </c>
      <c r="U1358">
        <v>339</v>
      </c>
      <c r="V1358">
        <v>3.5</v>
      </c>
    </row>
    <row r="1359" spans="1:22" x14ac:dyDescent="0.35">
      <c r="A1359" t="s">
        <v>13250</v>
      </c>
      <c r="B1359" t="s">
        <v>74</v>
      </c>
      <c r="C1359" t="s">
        <v>82</v>
      </c>
      <c r="D1359" t="b">
        <v>1</v>
      </c>
      <c r="E1359" t="b">
        <v>1</v>
      </c>
      <c r="F1359" t="s">
        <v>72</v>
      </c>
      <c r="G1359" t="b">
        <v>1</v>
      </c>
      <c r="H1359" t="s">
        <v>71</v>
      </c>
      <c r="I1359" t="b">
        <v>1</v>
      </c>
      <c r="J1359" t="s">
        <v>70</v>
      </c>
      <c r="K1359" t="b">
        <v>1</v>
      </c>
      <c r="L1359">
        <v>2</v>
      </c>
      <c r="M1359" t="b">
        <v>1</v>
      </c>
      <c r="N1359" t="b">
        <v>1</v>
      </c>
      <c r="O1359" t="b">
        <v>1</v>
      </c>
      <c r="P1359" t="s">
        <v>69</v>
      </c>
      <c r="Q1359" t="s">
        <v>13249</v>
      </c>
      <c r="R1359" t="s">
        <v>13248</v>
      </c>
      <c r="S1359" t="s">
        <v>77</v>
      </c>
      <c r="T1359" t="s">
        <v>13247</v>
      </c>
      <c r="U1359">
        <v>339</v>
      </c>
      <c r="V1359">
        <v>4</v>
      </c>
    </row>
    <row r="1360" spans="1:22" x14ac:dyDescent="0.35">
      <c r="A1360" t="s">
        <v>13246</v>
      </c>
      <c r="B1360" t="s">
        <v>111</v>
      </c>
      <c r="C1360" t="s">
        <v>82</v>
      </c>
      <c r="D1360" t="b">
        <v>1</v>
      </c>
      <c r="E1360" t="b">
        <v>1</v>
      </c>
      <c r="F1360" t="s">
        <v>106</v>
      </c>
      <c r="G1360" t="b">
        <v>0</v>
      </c>
      <c r="H1360" t="s">
        <v>71</v>
      </c>
      <c r="I1360" t="b">
        <v>1</v>
      </c>
      <c r="J1360" t="s">
        <v>70</v>
      </c>
      <c r="K1360" t="b">
        <v>1</v>
      </c>
      <c r="L1360">
        <v>2</v>
      </c>
      <c r="M1360" t="b">
        <v>1</v>
      </c>
      <c r="N1360" t="b">
        <v>1</v>
      </c>
      <c r="O1360" t="b">
        <v>1</v>
      </c>
      <c r="P1360" t="s">
        <v>88</v>
      </c>
      <c r="Q1360" t="s">
        <v>13245</v>
      </c>
      <c r="R1360" t="s">
        <v>389</v>
      </c>
      <c r="S1360" t="s">
        <v>66</v>
      </c>
      <c r="T1360" t="s">
        <v>13244</v>
      </c>
      <c r="U1360">
        <v>339</v>
      </c>
      <c r="V1360">
        <v>4</v>
      </c>
    </row>
    <row r="1361" spans="1:22" x14ac:dyDescent="0.35">
      <c r="A1361" t="s">
        <v>13243</v>
      </c>
      <c r="B1361" t="s">
        <v>90</v>
      </c>
      <c r="C1361" t="s">
        <v>82</v>
      </c>
      <c r="D1361" t="b">
        <v>1</v>
      </c>
      <c r="E1361" t="b">
        <v>1</v>
      </c>
      <c r="F1361" t="s">
        <v>359</v>
      </c>
      <c r="G1361" t="b">
        <v>1</v>
      </c>
      <c r="H1361" t="s">
        <v>71</v>
      </c>
      <c r="I1361" t="b">
        <v>1</v>
      </c>
      <c r="J1361" t="s">
        <v>70</v>
      </c>
      <c r="K1361" t="b">
        <v>1</v>
      </c>
      <c r="L1361">
        <v>2</v>
      </c>
      <c r="M1361" t="b">
        <v>0</v>
      </c>
      <c r="N1361" t="b">
        <v>0</v>
      </c>
      <c r="O1361" t="b">
        <v>1</v>
      </c>
      <c r="P1361" t="s">
        <v>69</v>
      </c>
      <c r="Q1361" t="s">
        <v>13242</v>
      </c>
      <c r="R1361" t="s">
        <v>13241</v>
      </c>
      <c r="S1361" t="s">
        <v>6</v>
      </c>
      <c r="T1361" t="s">
        <v>8589</v>
      </c>
      <c r="U1361">
        <v>339</v>
      </c>
      <c r="V1361">
        <v>4</v>
      </c>
    </row>
    <row r="1362" spans="1:22" x14ac:dyDescent="0.35">
      <c r="A1362" t="s">
        <v>13240</v>
      </c>
      <c r="B1362" t="s">
        <v>74</v>
      </c>
      <c r="C1362" t="s">
        <v>82</v>
      </c>
      <c r="D1362" t="b">
        <v>1</v>
      </c>
      <c r="E1362" t="b">
        <v>1</v>
      </c>
      <c r="F1362" t="s">
        <v>106</v>
      </c>
      <c r="G1362" t="b">
        <v>1</v>
      </c>
      <c r="H1362" t="s">
        <v>71</v>
      </c>
      <c r="I1362" t="b">
        <v>1</v>
      </c>
      <c r="J1362" t="s">
        <v>70</v>
      </c>
      <c r="K1362" t="b">
        <v>1</v>
      </c>
      <c r="L1362">
        <v>2</v>
      </c>
      <c r="M1362" t="b">
        <v>1</v>
      </c>
      <c r="N1362" t="b">
        <v>1</v>
      </c>
      <c r="O1362" t="b">
        <v>1</v>
      </c>
      <c r="P1362" t="s">
        <v>88</v>
      </c>
      <c r="Q1362" t="s">
        <v>13239</v>
      </c>
      <c r="R1362" t="s">
        <v>1415</v>
      </c>
      <c r="S1362" t="s">
        <v>85</v>
      </c>
      <c r="T1362" t="s">
        <v>13238</v>
      </c>
      <c r="U1362">
        <v>338</v>
      </c>
      <c r="V1362">
        <v>3.5</v>
      </c>
    </row>
    <row r="1363" spans="1:22" x14ac:dyDescent="0.35">
      <c r="A1363" t="s">
        <v>13237</v>
      </c>
      <c r="B1363" t="s">
        <v>111</v>
      </c>
      <c r="C1363" t="s">
        <v>82</v>
      </c>
      <c r="D1363" t="b">
        <v>1</v>
      </c>
      <c r="E1363" t="b">
        <v>1</v>
      </c>
      <c r="F1363" t="s">
        <v>106</v>
      </c>
      <c r="G1363" t="b">
        <v>1</v>
      </c>
      <c r="H1363" t="s">
        <v>71</v>
      </c>
      <c r="I1363" t="b">
        <v>0</v>
      </c>
      <c r="J1363" t="s">
        <v>70</v>
      </c>
      <c r="K1363" t="b">
        <v>1</v>
      </c>
      <c r="L1363">
        <v>2</v>
      </c>
      <c r="M1363" t="b">
        <v>1</v>
      </c>
      <c r="N1363" t="b">
        <v>1</v>
      </c>
      <c r="O1363" t="b">
        <v>1</v>
      </c>
      <c r="P1363" t="s">
        <v>69</v>
      </c>
      <c r="Q1363" t="s">
        <v>13236</v>
      </c>
      <c r="R1363" t="s">
        <v>13235</v>
      </c>
      <c r="S1363" t="s">
        <v>85</v>
      </c>
      <c r="T1363" t="s">
        <v>13234</v>
      </c>
      <c r="U1363">
        <v>338</v>
      </c>
      <c r="V1363">
        <v>4</v>
      </c>
    </row>
    <row r="1364" spans="1:22" x14ac:dyDescent="0.35">
      <c r="A1364" t="s">
        <v>13233</v>
      </c>
      <c r="B1364" t="s">
        <v>90</v>
      </c>
      <c r="C1364" t="s">
        <v>82</v>
      </c>
      <c r="D1364" t="b">
        <v>1</v>
      </c>
      <c r="E1364" t="b">
        <v>1</v>
      </c>
      <c r="F1364" t="s">
        <v>89</v>
      </c>
      <c r="G1364" t="b">
        <v>1</v>
      </c>
      <c r="H1364" t="s">
        <v>71</v>
      </c>
      <c r="I1364" t="b">
        <v>1</v>
      </c>
      <c r="J1364" t="s">
        <v>70</v>
      </c>
      <c r="K1364" t="b">
        <v>1</v>
      </c>
      <c r="L1364">
        <v>1</v>
      </c>
      <c r="M1364" t="b">
        <v>0</v>
      </c>
      <c r="N1364" t="b">
        <v>0</v>
      </c>
      <c r="O1364" t="b">
        <v>1</v>
      </c>
      <c r="P1364" t="s">
        <v>88</v>
      </c>
      <c r="Q1364" t="s">
        <v>13232</v>
      </c>
      <c r="R1364" t="s">
        <v>13231</v>
      </c>
      <c r="S1364" t="s">
        <v>85</v>
      </c>
      <c r="T1364" t="s">
        <v>13230</v>
      </c>
      <c r="U1364">
        <v>338</v>
      </c>
      <c r="V1364">
        <v>4</v>
      </c>
    </row>
    <row r="1365" spans="1:22" x14ac:dyDescent="0.35">
      <c r="A1365" t="s">
        <v>13229</v>
      </c>
      <c r="B1365" t="s">
        <v>74</v>
      </c>
      <c r="C1365" t="s">
        <v>82</v>
      </c>
      <c r="D1365" t="b">
        <v>1</v>
      </c>
      <c r="E1365" t="b">
        <v>1</v>
      </c>
      <c r="F1365" t="s">
        <v>474</v>
      </c>
      <c r="G1365" t="b">
        <v>1</v>
      </c>
      <c r="H1365" t="s">
        <v>71</v>
      </c>
      <c r="I1365" t="b">
        <v>1</v>
      </c>
      <c r="J1365" t="s">
        <v>70</v>
      </c>
      <c r="K1365" t="b">
        <v>1</v>
      </c>
      <c r="L1365">
        <v>2</v>
      </c>
      <c r="M1365" t="b">
        <v>0</v>
      </c>
      <c r="N1365" t="b">
        <v>1</v>
      </c>
      <c r="O1365" t="b">
        <v>1</v>
      </c>
      <c r="P1365" t="s">
        <v>69</v>
      </c>
      <c r="Q1365" t="s">
        <v>13228</v>
      </c>
      <c r="R1365" t="s">
        <v>13227</v>
      </c>
      <c r="S1365" t="s">
        <v>6</v>
      </c>
      <c r="T1365" t="s">
        <v>13226</v>
      </c>
      <c r="U1365">
        <v>338</v>
      </c>
      <c r="V1365">
        <v>4.5</v>
      </c>
    </row>
    <row r="1366" spans="1:22" x14ac:dyDescent="0.35">
      <c r="A1366" t="s">
        <v>13225</v>
      </c>
      <c r="B1366" t="s">
        <v>74</v>
      </c>
      <c r="C1366" t="s">
        <v>556</v>
      </c>
      <c r="D1366" t="b">
        <v>1</v>
      </c>
      <c r="E1366" t="b">
        <v>0</v>
      </c>
      <c r="F1366" t="s">
        <v>449</v>
      </c>
      <c r="G1366" t="b">
        <v>0</v>
      </c>
      <c r="H1366" t="s">
        <v>71</v>
      </c>
      <c r="I1366" t="b">
        <v>1</v>
      </c>
      <c r="J1366" t="s">
        <v>70</v>
      </c>
      <c r="K1366" t="b">
        <v>1</v>
      </c>
      <c r="L1366">
        <v>2</v>
      </c>
      <c r="M1366" t="b">
        <v>1</v>
      </c>
      <c r="N1366" t="b">
        <v>1</v>
      </c>
      <c r="O1366" t="b">
        <v>1</v>
      </c>
      <c r="P1366" t="s">
        <v>69</v>
      </c>
      <c r="Q1366" t="s">
        <v>13224</v>
      </c>
      <c r="R1366" t="s">
        <v>13223</v>
      </c>
      <c r="S1366" t="s">
        <v>6</v>
      </c>
      <c r="T1366" t="s">
        <v>13222</v>
      </c>
      <c r="U1366">
        <v>338</v>
      </c>
      <c r="V1366">
        <v>3.5</v>
      </c>
    </row>
    <row r="1367" spans="1:22" x14ac:dyDescent="0.35">
      <c r="A1367" t="s">
        <v>13221</v>
      </c>
      <c r="B1367" t="s">
        <v>74</v>
      </c>
      <c r="C1367" t="s">
        <v>297</v>
      </c>
      <c r="D1367" t="b">
        <v>1</v>
      </c>
      <c r="E1367" t="b">
        <v>1</v>
      </c>
      <c r="F1367" t="s">
        <v>72</v>
      </c>
      <c r="G1367" t="b">
        <v>1</v>
      </c>
      <c r="H1367" t="s">
        <v>71</v>
      </c>
      <c r="I1367" t="b">
        <v>0</v>
      </c>
      <c r="J1367" t="s">
        <v>70</v>
      </c>
      <c r="K1367" t="b">
        <v>1</v>
      </c>
      <c r="L1367">
        <v>3</v>
      </c>
      <c r="M1367" t="b">
        <v>1</v>
      </c>
      <c r="N1367" t="b">
        <v>1</v>
      </c>
      <c r="O1367" t="b">
        <v>1</v>
      </c>
      <c r="P1367" t="s">
        <v>88</v>
      </c>
      <c r="Q1367" t="s">
        <v>13220</v>
      </c>
      <c r="R1367" t="s">
        <v>628</v>
      </c>
      <c r="S1367" t="s">
        <v>189</v>
      </c>
      <c r="T1367" t="s">
        <v>13219</v>
      </c>
      <c r="U1367">
        <v>338</v>
      </c>
      <c r="V1367">
        <v>4</v>
      </c>
    </row>
    <row r="1368" spans="1:22" x14ac:dyDescent="0.35">
      <c r="A1368" t="s">
        <v>13218</v>
      </c>
      <c r="B1368" t="s">
        <v>74</v>
      </c>
      <c r="C1368" t="s">
        <v>898</v>
      </c>
      <c r="D1368" t="b">
        <v>1</v>
      </c>
      <c r="E1368" t="b">
        <v>1</v>
      </c>
      <c r="F1368" t="s">
        <v>5553</v>
      </c>
      <c r="G1368" t="b">
        <v>0</v>
      </c>
      <c r="H1368" t="s">
        <v>71</v>
      </c>
      <c r="I1368" t="b">
        <v>1</v>
      </c>
      <c r="J1368" t="s">
        <v>70</v>
      </c>
      <c r="K1368" t="b">
        <v>1</v>
      </c>
      <c r="L1368">
        <v>2</v>
      </c>
      <c r="M1368" t="b">
        <v>0</v>
      </c>
      <c r="N1368" t="b">
        <v>1</v>
      </c>
      <c r="O1368" t="b">
        <v>1</v>
      </c>
      <c r="P1368" t="s">
        <v>69</v>
      </c>
      <c r="Q1368" t="s">
        <v>13217</v>
      </c>
      <c r="R1368" t="s">
        <v>13216</v>
      </c>
      <c r="S1368" t="s">
        <v>120</v>
      </c>
      <c r="T1368" t="s">
        <v>13215</v>
      </c>
      <c r="U1368">
        <v>338</v>
      </c>
      <c r="V1368">
        <v>3.5</v>
      </c>
    </row>
    <row r="1369" spans="1:22" x14ac:dyDescent="0.35">
      <c r="A1369" t="s">
        <v>13214</v>
      </c>
      <c r="B1369" t="s">
        <v>74</v>
      </c>
      <c r="C1369" t="s">
        <v>138</v>
      </c>
      <c r="D1369" t="b">
        <v>1</v>
      </c>
      <c r="G1369" t="b">
        <v>1</v>
      </c>
      <c r="H1369" t="s">
        <v>554</v>
      </c>
      <c r="I1369" t="b">
        <v>0</v>
      </c>
      <c r="K1369" t="b">
        <v>1</v>
      </c>
      <c r="L1369">
        <v>3</v>
      </c>
      <c r="Q1369" t="s">
        <v>13213</v>
      </c>
      <c r="R1369" t="s">
        <v>13212</v>
      </c>
      <c r="S1369" t="s">
        <v>6</v>
      </c>
      <c r="T1369" t="s">
        <v>13211</v>
      </c>
      <c r="U1369">
        <v>338</v>
      </c>
      <c r="V1369">
        <v>3.5</v>
      </c>
    </row>
    <row r="1370" spans="1:22" x14ac:dyDescent="0.35">
      <c r="A1370" t="s">
        <v>10498</v>
      </c>
      <c r="B1370" t="s">
        <v>90</v>
      </c>
      <c r="C1370" t="s">
        <v>1878</v>
      </c>
      <c r="D1370" t="b">
        <v>1</v>
      </c>
      <c r="E1370" t="b">
        <v>1</v>
      </c>
      <c r="F1370" t="s">
        <v>449</v>
      </c>
      <c r="G1370" t="b">
        <v>0</v>
      </c>
      <c r="H1370" t="s">
        <v>71</v>
      </c>
      <c r="I1370" t="b">
        <v>0</v>
      </c>
      <c r="J1370" t="s">
        <v>70</v>
      </c>
      <c r="K1370" t="b">
        <v>1</v>
      </c>
      <c r="L1370">
        <v>2</v>
      </c>
      <c r="M1370" t="b">
        <v>0</v>
      </c>
      <c r="N1370" t="b">
        <v>1</v>
      </c>
      <c r="O1370" t="b">
        <v>0</v>
      </c>
      <c r="P1370" t="s">
        <v>88</v>
      </c>
      <c r="Q1370" t="s">
        <v>13210</v>
      </c>
      <c r="R1370" t="s">
        <v>13209</v>
      </c>
      <c r="S1370" t="s">
        <v>6</v>
      </c>
      <c r="T1370" t="s">
        <v>13208</v>
      </c>
      <c r="U1370">
        <v>337</v>
      </c>
      <c r="V1370">
        <v>3</v>
      </c>
    </row>
    <row r="1371" spans="1:22" x14ac:dyDescent="0.35">
      <c r="A1371" t="s">
        <v>13207</v>
      </c>
      <c r="B1371" t="s">
        <v>90</v>
      </c>
      <c r="C1371" t="s">
        <v>82</v>
      </c>
      <c r="D1371" t="b">
        <v>1</v>
      </c>
      <c r="E1371" t="b">
        <v>1</v>
      </c>
      <c r="F1371" t="s">
        <v>106</v>
      </c>
      <c r="G1371" t="b">
        <v>0</v>
      </c>
      <c r="H1371" t="s">
        <v>71</v>
      </c>
      <c r="I1371" t="b">
        <v>0</v>
      </c>
      <c r="J1371" t="s">
        <v>70</v>
      </c>
      <c r="K1371" t="b">
        <v>1</v>
      </c>
      <c r="L1371">
        <v>1</v>
      </c>
      <c r="M1371" t="b">
        <v>0</v>
      </c>
      <c r="N1371" t="b">
        <v>0</v>
      </c>
      <c r="O1371" t="b">
        <v>1</v>
      </c>
      <c r="P1371" t="s">
        <v>88</v>
      </c>
      <c r="Q1371" t="s">
        <v>13206</v>
      </c>
      <c r="R1371" t="s">
        <v>13205</v>
      </c>
      <c r="S1371" t="s">
        <v>6</v>
      </c>
      <c r="T1371" t="s">
        <v>2413</v>
      </c>
      <c r="U1371">
        <v>337</v>
      </c>
      <c r="V1371">
        <v>4</v>
      </c>
    </row>
    <row r="1372" spans="1:22" x14ac:dyDescent="0.35">
      <c r="A1372" t="s">
        <v>13204</v>
      </c>
      <c r="B1372" t="s">
        <v>74</v>
      </c>
      <c r="C1372" t="s">
        <v>73</v>
      </c>
      <c r="D1372" t="b">
        <v>1</v>
      </c>
      <c r="E1372" t="b">
        <v>0</v>
      </c>
      <c r="F1372" t="s">
        <v>72</v>
      </c>
      <c r="G1372" t="b">
        <v>1</v>
      </c>
      <c r="H1372" t="s">
        <v>71</v>
      </c>
      <c r="I1372" t="b">
        <v>0</v>
      </c>
      <c r="J1372" t="s">
        <v>70</v>
      </c>
      <c r="K1372" t="b">
        <v>1</v>
      </c>
      <c r="L1372">
        <v>2</v>
      </c>
      <c r="M1372" t="b">
        <v>1</v>
      </c>
      <c r="N1372" t="b">
        <v>1</v>
      </c>
      <c r="O1372" t="b">
        <v>1</v>
      </c>
      <c r="P1372" t="s">
        <v>88</v>
      </c>
      <c r="Q1372" t="s">
        <v>13203</v>
      </c>
      <c r="R1372" t="s">
        <v>411</v>
      </c>
      <c r="S1372" t="s">
        <v>66</v>
      </c>
      <c r="T1372" t="s">
        <v>13202</v>
      </c>
      <c r="U1372">
        <v>337</v>
      </c>
      <c r="V1372">
        <v>3</v>
      </c>
    </row>
    <row r="1373" spans="1:22" x14ac:dyDescent="0.35">
      <c r="A1373" t="s">
        <v>9266</v>
      </c>
      <c r="B1373" t="s">
        <v>74</v>
      </c>
      <c r="C1373" t="s">
        <v>73</v>
      </c>
      <c r="D1373" t="b">
        <v>1</v>
      </c>
      <c r="E1373" t="b">
        <v>0</v>
      </c>
      <c r="F1373" t="s">
        <v>72</v>
      </c>
      <c r="G1373" t="b">
        <v>1</v>
      </c>
      <c r="H1373" t="s">
        <v>71</v>
      </c>
      <c r="I1373" t="b">
        <v>0</v>
      </c>
      <c r="J1373" t="s">
        <v>70</v>
      </c>
      <c r="K1373" t="b">
        <v>1</v>
      </c>
      <c r="L1373">
        <v>3</v>
      </c>
      <c r="M1373" t="b">
        <v>1</v>
      </c>
      <c r="N1373" t="b">
        <v>1</v>
      </c>
      <c r="O1373" t="b">
        <v>1</v>
      </c>
      <c r="P1373" t="s">
        <v>69</v>
      </c>
      <c r="Q1373" t="s">
        <v>13201</v>
      </c>
      <c r="R1373" t="s">
        <v>2256</v>
      </c>
      <c r="S1373" t="s">
        <v>6</v>
      </c>
      <c r="T1373" t="s">
        <v>13200</v>
      </c>
      <c r="U1373">
        <v>337</v>
      </c>
      <c r="V1373">
        <v>4.5</v>
      </c>
    </row>
    <row r="1374" spans="1:22" x14ac:dyDescent="0.35">
      <c r="A1374" t="s">
        <v>5065</v>
      </c>
      <c r="B1374" t="s">
        <v>111</v>
      </c>
      <c r="C1374" t="s">
        <v>1878</v>
      </c>
      <c r="D1374" t="b">
        <v>1</v>
      </c>
      <c r="E1374" t="b">
        <v>1</v>
      </c>
      <c r="F1374" t="s">
        <v>89</v>
      </c>
      <c r="G1374" t="b">
        <v>0</v>
      </c>
      <c r="H1374" t="s">
        <v>71</v>
      </c>
      <c r="I1374" t="b">
        <v>0</v>
      </c>
      <c r="J1374" t="s">
        <v>70</v>
      </c>
      <c r="K1374" t="b">
        <v>1</v>
      </c>
      <c r="L1374">
        <v>2</v>
      </c>
      <c r="M1374" t="b">
        <v>0</v>
      </c>
      <c r="N1374" t="b">
        <v>1</v>
      </c>
      <c r="O1374" t="b">
        <v>1</v>
      </c>
      <c r="P1374" t="s">
        <v>88</v>
      </c>
      <c r="Q1374" t="s">
        <v>13199</v>
      </c>
      <c r="R1374" t="s">
        <v>13198</v>
      </c>
      <c r="S1374" t="s">
        <v>6</v>
      </c>
      <c r="T1374" t="s">
        <v>13197</v>
      </c>
      <c r="U1374">
        <v>337</v>
      </c>
      <c r="V1374">
        <v>3</v>
      </c>
    </row>
    <row r="1375" spans="1:22" x14ac:dyDescent="0.35">
      <c r="A1375" t="s">
        <v>13196</v>
      </c>
      <c r="B1375" t="s">
        <v>74</v>
      </c>
      <c r="C1375" t="s">
        <v>73</v>
      </c>
      <c r="D1375" t="b">
        <v>1</v>
      </c>
      <c r="E1375" t="b">
        <v>0</v>
      </c>
      <c r="F1375" t="s">
        <v>72</v>
      </c>
      <c r="G1375" t="b">
        <v>0</v>
      </c>
      <c r="H1375" t="s">
        <v>71</v>
      </c>
      <c r="I1375" t="b">
        <v>1</v>
      </c>
      <c r="J1375" t="s">
        <v>70</v>
      </c>
      <c r="K1375" t="b">
        <v>1</v>
      </c>
      <c r="L1375">
        <v>2</v>
      </c>
      <c r="M1375" t="b">
        <v>1</v>
      </c>
      <c r="N1375" t="b">
        <v>1</v>
      </c>
      <c r="O1375" t="b">
        <v>1</v>
      </c>
      <c r="P1375" t="s">
        <v>88</v>
      </c>
      <c r="Q1375" t="s">
        <v>13195</v>
      </c>
      <c r="R1375" t="s">
        <v>13194</v>
      </c>
      <c r="S1375" t="s">
        <v>166</v>
      </c>
      <c r="T1375" t="s">
        <v>13193</v>
      </c>
      <c r="U1375">
        <v>337</v>
      </c>
      <c r="V1375">
        <v>4</v>
      </c>
    </row>
    <row r="1376" spans="1:22" x14ac:dyDescent="0.35">
      <c r="A1376" t="s">
        <v>13192</v>
      </c>
      <c r="B1376" t="s">
        <v>111</v>
      </c>
      <c r="C1376" t="s">
        <v>82</v>
      </c>
      <c r="D1376" t="b">
        <v>1</v>
      </c>
      <c r="E1376" t="b">
        <v>1</v>
      </c>
      <c r="F1376" t="s">
        <v>106</v>
      </c>
      <c r="G1376" t="b">
        <v>1</v>
      </c>
      <c r="H1376" t="s">
        <v>71</v>
      </c>
      <c r="I1376" t="b">
        <v>0</v>
      </c>
      <c r="J1376" t="s">
        <v>70</v>
      </c>
      <c r="K1376" t="b">
        <v>1</v>
      </c>
      <c r="L1376">
        <v>2</v>
      </c>
      <c r="M1376" t="b">
        <v>1</v>
      </c>
      <c r="N1376" t="b">
        <v>1</v>
      </c>
      <c r="O1376" t="b">
        <v>1</v>
      </c>
      <c r="P1376" t="s">
        <v>69</v>
      </c>
      <c r="Q1376" t="s">
        <v>13191</v>
      </c>
      <c r="R1376" t="s">
        <v>2256</v>
      </c>
      <c r="S1376" t="s">
        <v>189</v>
      </c>
      <c r="T1376" t="s">
        <v>13190</v>
      </c>
      <c r="U1376">
        <v>337</v>
      </c>
      <c r="V1376">
        <v>4</v>
      </c>
    </row>
    <row r="1377" spans="1:22" x14ac:dyDescent="0.35">
      <c r="A1377" t="s">
        <v>13189</v>
      </c>
      <c r="B1377" t="s">
        <v>74</v>
      </c>
      <c r="C1377" t="s">
        <v>212</v>
      </c>
      <c r="D1377" t="b">
        <v>1</v>
      </c>
      <c r="E1377" t="b">
        <v>0</v>
      </c>
      <c r="F1377" t="s">
        <v>72</v>
      </c>
      <c r="G1377" t="b">
        <v>0</v>
      </c>
      <c r="H1377" t="s">
        <v>71</v>
      </c>
      <c r="I1377" t="b">
        <v>0</v>
      </c>
      <c r="J1377" t="s">
        <v>235</v>
      </c>
      <c r="K1377" t="b">
        <v>1</v>
      </c>
      <c r="L1377">
        <v>3</v>
      </c>
      <c r="M1377" t="b">
        <v>1</v>
      </c>
      <c r="N1377" t="b">
        <v>1</v>
      </c>
      <c r="O1377" t="b">
        <v>0</v>
      </c>
      <c r="P1377" t="s">
        <v>88</v>
      </c>
      <c r="Q1377" t="s">
        <v>13188</v>
      </c>
      <c r="R1377" t="s">
        <v>628</v>
      </c>
      <c r="S1377" t="s">
        <v>120</v>
      </c>
      <c r="T1377" t="s">
        <v>13187</v>
      </c>
      <c r="U1377">
        <v>337</v>
      </c>
      <c r="V1377">
        <v>4</v>
      </c>
    </row>
    <row r="1378" spans="1:22" x14ac:dyDescent="0.35">
      <c r="A1378" t="s">
        <v>13186</v>
      </c>
      <c r="B1378" t="s">
        <v>90</v>
      </c>
      <c r="C1378" t="s">
        <v>82</v>
      </c>
      <c r="D1378" t="b">
        <v>1</v>
      </c>
      <c r="E1378" t="b">
        <v>1</v>
      </c>
      <c r="F1378" t="s">
        <v>106</v>
      </c>
      <c r="G1378" t="b">
        <v>0</v>
      </c>
      <c r="H1378" t="s">
        <v>71</v>
      </c>
      <c r="I1378" t="b">
        <v>0</v>
      </c>
      <c r="J1378" t="s">
        <v>70</v>
      </c>
      <c r="K1378" t="b">
        <v>1</v>
      </c>
      <c r="L1378">
        <v>2</v>
      </c>
      <c r="M1378" t="b">
        <v>1</v>
      </c>
      <c r="N1378" t="b">
        <v>0</v>
      </c>
      <c r="O1378" t="b">
        <v>1</v>
      </c>
      <c r="P1378" t="s">
        <v>88</v>
      </c>
      <c r="Q1378" t="s">
        <v>13185</v>
      </c>
      <c r="R1378" t="s">
        <v>13184</v>
      </c>
      <c r="S1378" t="s">
        <v>406</v>
      </c>
      <c r="T1378" t="s">
        <v>13183</v>
      </c>
      <c r="U1378">
        <v>337</v>
      </c>
      <c r="V1378">
        <v>4.5</v>
      </c>
    </row>
    <row r="1379" spans="1:22" x14ac:dyDescent="0.35">
      <c r="A1379" t="s">
        <v>13182</v>
      </c>
      <c r="B1379" t="s">
        <v>90</v>
      </c>
      <c r="C1379" t="s">
        <v>82</v>
      </c>
      <c r="D1379" t="b">
        <v>1</v>
      </c>
      <c r="E1379" t="b">
        <v>1</v>
      </c>
      <c r="F1379" t="s">
        <v>771</v>
      </c>
      <c r="G1379" t="b">
        <v>0</v>
      </c>
      <c r="H1379" t="s">
        <v>71</v>
      </c>
      <c r="I1379" t="b">
        <v>1</v>
      </c>
      <c r="J1379" t="s">
        <v>70</v>
      </c>
      <c r="K1379" t="b">
        <v>1</v>
      </c>
      <c r="L1379">
        <v>1</v>
      </c>
      <c r="M1379" t="b">
        <v>0</v>
      </c>
      <c r="N1379" t="b">
        <v>0</v>
      </c>
      <c r="O1379" t="b">
        <v>1</v>
      </c>
      <c r="P1379" t="s">
        <v>88</v>
      </c>
      <c r="Q1379" t="s">
        <v>13181</v>
      </c>
      <c r="R1379" t="s">
        <v>13180</v>
      </c>
      <c r="S1379" t="s">
        <v>239</v>
      </c>
      <c r="T1379" t="s">
        <v>777</v>
      </c>
      <c r="U1379">
        <v>337</v>
      </c>
      <c r="V1379">
        <v>4.5</v>
      </c>
    </row>
    <row r="1380" spans="1:22" x14ac:dyDescent="0.35">
      <c r="A1380" t="s">
        <v>13179</v>
      </c>
      <c r="B1380" t="s">
        <v>74</v>
      </c>
      <c r="C1380" t="s">
        <v>123</v>
      </c>
      <c r="D1380" t="b">
        <v>1</v>
      </c>
      <c r="E1380" t="b">
        <v>1</v>
      </c>
      <c r="F1380" t="s">
        <v>720</v>
      </c>
      <c r="G1380" t="b">
        <v>1</v>
      </c>
      <c r="H1380" t="s">
        <v>71</v>
      </c>
      <c r="I1380" t="b">
        <v>0</v>
      </c>
      <c r="J1380" t="s">
        <v>70</v>
      </c>
      <c r="K1380" t="b">
        <v>1</v>
      </c>
      <c r="L1380">
        <v>2</v>
      </c>
      <c r="M1380" t="b">
        <v>1</v>
      </c>
      <c r="N1380" t="b">
        <v>1</v>
      </c>
      <c r="O1380" t="b">
        <v>1</v>
      </c>
      <c r="P1380" t="s">
        <v>69</v>
      </c>
      <c r="Q1380" t="s">
        <v>13178</v>
      </c>
      <c r="R1380" t="s">
        <v>13177</v>
      </c>
      <c r="S1380" t="s">
        <v>120</v>
      </c>
      <c r="T1380" t="s">
        <v>13176</v>
      </c>
      <c r="U1380">
        <v>337</v>
      </c>
      <c r="V1380">
        <v>4.5</v>
      </c>
    </row>
    <row r="1381" spans="1:22" x14ac:dyDescent="0.35">
      <c r="A1381" t="s">
        <v>13175</v>
      </c>
      <c r="B1381" t="s">
        <v>74</v>
      </c>
      <c r="C1381" t="s">
        <v>320</v>
      </c>
      <c r="D1381" t="b">
        <v>1</v>
      </c>
      <c r="G1381" t="b">
        <v>1</v>
      </c>
      <c r="H1381" t="s">
        <v>554</v>
      </c>
      <c r="I1381" t="b">
        <v>0</v>
      </c>
      <c r="K1381" t="b">
        <v>1</v>
      </c>
      <c r="L1381">
        <v>3</v>
      </c>
      <c r="M1381" t="b">
        <v>1</v>
      </c>
      <c r="Q1381" t="s">
        <v>13174</v>
      </c>
      <c r="R1381" t="s">
        <v>13173</v>
      </c>
      <c r="S1381" t="s">
        <v>6</v>
      </c>
      <c r="T1381" t="s">
        <v>13172</v>
      </c>
      <c r="U1381">
        <v>336</v>
      </c>
      <c r="V1381">
        <v>3</v>
      </c>
    </row>
    <row r="1382" spans="1:22" x14ac:dyDescent="0.35">
      <c r="A1382" t="s">
        <v>13171</v>
      </c>
      <c r="B1382" t="s">
        <v>111</v>
      </c>
      <c r="C1382" t="s">
        <v>82</v>
      </c>
      <c r="D1382" t="b">
        <v>1</v>
      </c>
      <c r="E1382" t="b">
        <v>1</v>
      </c>
      <c r="F1382" t="s">
        <v>771</v>
      </c>
      <c r="G1382" t="b">
        <v>0</v>
      </c>
      <c r="H1382" t="s">
        <v>71</v>
      </c>
      <c r="I1382" t="b">
        <v>0</v>
      </c>
      <c r="J1382" t="s">
        <v>70</v>
      </c>
      <c r="K1382" t="b">
        <v>1</v>
      </c>
      <c r="L1382">
        <v>2</v>
      </c>
      <c r="M1382" t="b">
        <v>1</v>
      </c>
      <c r="N1382" t="b">
        <v>1</v>
      </c>
      <c r="O1382" t="b">
        <v>1</v>
      </c>
      <c r="P1382" t="s">
        <v>69</v>
      </c>
      <c r="Q1382" t="s">
        <v>13170</v>
      </c>
      <c r="R1382" t="s">
        <v>13169</v>
      </c>
      <c r="S1382" t="s">
        <v>6</v>
      </c>
      <c r="T1382" t="s">
        <v>13168</v>
      </c>
      <c r="U1382">
        <v>336</v>
      </c>
      <c r="V1382">
        <v>4</v>
      </c>
    </row>
    <row r="1383" spans="1:22" x14ac:dyDescent="0.35">
      <c r="A1383" t="s">
        <v>13167</v>
      </c>
      <c r="B1383" t="s">
        <v>74</v>
      </c>
      <c r="C1383" t="s">
        <v>297</v>
      </c>
      <c r="D1383" t="b">
        <v>1</v>
      </c>
      <c r="E1383" t="b">
        <v>1</v>
      </c>
      <c r="F1383" t="s">
        <v>72</v>
      </c>
      <c r="G1383" t="b">
        <v>1</v>
      </c>
      <c r="H1383" t="s">
        <v>71</v>
      </c>
      <c r="I1383" t="b">
        <v>1</v>
      </c>
      <c r="J1383" t="s">
        <v>70</v>
      </c>
      <c r="K1383" t="b">
        <v>1</v>
      </c>
      <c r="L1383">
        <v>2</v>
      </c>
      <c r="M1383" t="b">
        <v>1</v>
      </c>
      <c r="N1383" t="b">
        <v>1</v>
      </c>
      <c r="O1383" t="b">
        <v>1</v>
      </c>
      <c r="P1383" t="s">
        <v>88</v>
      </c>
      <c r="Q1383" t="s">
        <v>13166</v>
      </c>
      <c r="R1383" t="s">
        <v>13165</v>
      </c>
      <c r="S1383" t="s">
        <v>166</v>
      </c>
      <c r="T1383" t="s">
        <v>13164</v>
      </c>
      <c r="U1383">
        <v>336</v>
      </c>
      <c r="V1383">
        <v>4.5</v>
      </c>
    </row>
    <row r="1384" spans="1:22" x14ac:dyDescent="0.35">
      <c r="A1384" t="s">
        <v>13163</v>
      </c>
      <c r="B1384" t="s">
        <v>111</v>
      </c>
      <c r="C1384" t="s">
        <v>82</v>
      </c>
      <c r="D1384" t="b">
        <v>1</v>
      </c>
      <c r="E1384" t="b">
        <v>1</v>
      </c>
      <c r="F1384" t="s">
        <v>106</v>
      </c>
      <c r="G1384" t="b">
        <v>1</v>
      </c>
      <c r="H1384" t="s">
        <v>71</v>
      </c>
      <c r="I1384" t="b">
        <v>0</v>
      </c>
      <c r="J1384" t="s">
        <v>70</v>
      </c>
      <c r="K1384" t="b">
        <v>1</v>
      </c>
      <c r="L1384">
        <v>2</v>
      </c>
      <c r="M1384" t="b">
        <v>0</v>
      </c>
      <c r="N1384" t="b">
        <v>1</v>
      </c>
      <c r="O1384" t="b">
        <v>1</v>
      </c>
      <c r="P1384" t="s">
        <v>88</v>
      </c>
      <c r="Q1384" t="s">
        <v>13162</v>
      </c>
      <c r="R1384" t="s">
        <v>2039</v>
      </c>
      <c r="S1384" t="s">
        <v>6</v>
      </c>
      <c r="T1384" t="s">
        <v>13161</v>
      </c>
      <c r="U1384">
        <v>336</v>
      </c>
      <c r="V1384">
        <v>4</v>
      </c>
    </row>
    <row r="1385" spans="1:22" x14ac:dyDescent="0.35">
      <c r="A1385" t="s">
        <v>599</v>
      </c>
      <c r="B1385" t="s">
        <v>74</v>
      </c>
      <c r="C1385" t="s">
        <v>1878</v>
      </c>
      <c r="D1385" t="b">
        <v>1</v>
      </c>
      <c r="E1385" t="b">
        <v>1</v>
      </c>
      <c r="F1385" t="s">
        <v>278</v>
      </c>
      <c r="G1385" t="b">
        <v>1</v>
      </c>
      <c r="H1385" t="s">
        <v>71</v>
      </c>
      <c r="I1385" t="b">
        <v>0</v>
      </c>
      <c r="J1385" t="s">
        <v>70</v>
      </c>
      <c r="K1385" t="b">
        <v>1</v>
      </c>
      <c r="L1385">
        <v>2</v>
      </c>
      <c r="M1385" t="b">
        <v>0</v>
      </c>
      <c r="N1385" t="b">
        <v>1</v>
      </c>
      <c r="O1385" t="b">
        <v>1</v>
      </c>
      <c r="P1385" t="s">
        <v>69</v>
      </c>
      <c r="Q1385" t="s">
        <v>13160</v>
      </c>
      <c r="R1385" t="s">
        <v>194</v>
      </c>
      <c r="S1385" t="s">
        <v>6</v>
      </c>
      <c r="T1385" t="s">
        <v>13159</v>
      </c>
      <c r="U1385">
        <v>336</v>
      </c>
      <c r="V1385">
        <v>3</v>
      </c>
    </row>
    <row r="1386" spans="1:22" x14ac:dyDescent="0.35">
      <c r="A1386" t="s">
        <v>13158</v>
      </c>
      <c r="D1386" t="b">
        <v>1</v>
      </c>
      <c r="I1386" t="b">
        <v>1</v>
      </c>
      <c r="L1386">
        <v>1</v>
      </c>
      <c r="P1386" t="s">
        <v>69</v>
      </c>
      <c r="Q1386" t="s">
        <v>13157</v>
      </c>
      <c r="R1386" t="s">
        <v>13156</v>
      </c>
      <c r="S1386" t="s">
        <v>93</v>
      </c>
      <c r="T1386" t="s">
        <v>13155</v>
      </c>
      <c r="U1386">
        <v>336</v>
      </c>
      <c r="V1386">
        <v>4</v>
      </c>
    </row>
    <row r="1387" spans="1:22" x14ac:dyDescent="0.35">
      <c r="A1387" t="s">
        <v>13154</v>
      </c>
      <c r="B1387" t="s">
        <v>74</v>
      </c>
      <c r="C1387" t="s">
        <v>236</v>
      </c>
      <c r="D1387" t="b">
        <v>1</v>
      </c>
      <c r="E1387" t="b">
        <v>0</v>
      </c>
      <c r="F1387" t="s">
        <v>72</v>
      </c>
      <c r="G1387" t="b">
        <v>1</v>
      </c>
      <c r="H1387" t="s">
        <v>71</v>
      </c>
      <c r="I1387" t="b">
        <v>0</v>
      </c>
      <c r="J1387" t="s">
        <v>235</v>
      </c>
      <c r="K1387" t="b">
        <v>1</v>
      </c>
      <c r="L1387">
        <v>3</v>
      </c>
      <c r="M1387" t="b">
        <v>1</v>
      </c>
      <c r="N1387" t="b">
        <v>1</v>
      </c>
      <c r="O1387" t="b">
        <v>1</v>
      </c>
      <c r="P1387" t="s">
        <v>88</v>
      </c>
      <c r="Q1387" t="s">
        <v>13153</v>
      </c>
      <c r="R1387" t="s">
        <v>13152</v>
      </c>
      <c r="S1387" t="s">
        <v>2179</v>
      </c>
      <c r="T1387" t="s">
        <v>13151</v>
      </c>
      <c r="U1387">
        <v>335</v>
      </c>
      <c r="V1387">
        <v>4</v>
      </c>
    </row>
    <row r="1388" spans="1:22" x14ac:dyDescent="0.35">
      <c r="A1388" t="s">
        <v>13150</v>
      </c>
      <c r="B1388" t="s">
        <v>74</v>
      </c>
      <c r="C1388" t="s">
        <v>82</v>
      </c>
      <c r="D1388" t="b">
        <v>1</v>
      </c>
      <c r="E1388" t="b">
        <v>1</v>
      </c>
      <c r="F1388" t="s">
        <v>101</v>
      </c>
      <c r="G1388" t="b">
        <v>1</v>
      </c>
      <c r="H1388" t="s">
        <v>71</v>
      </c>
      <c r="I1388" t="b">
        <v>1</v>
      </c>
      <c r="J1388" t="s">
        <v>70</v>
      </c>
      <c r="K1388" t="b">
        <v>1</v>
      </c>
      <c r="L1388">
        <v>2</v>
      </c>
      <c r="M1388" t="b">
        <v>0</v>
      </c>
      <c r="N1388" t="b">
        <v>1</v>
      </c>
      <c r="O1388" t="b">
        <v>1</v>
      </c>
      <c r="P1388" t="s">
        <v>69</v>
      </c>
      <c r="Q1388" t="s">
        <v>13149</v>
      </c>
      <c r="R1388" t="s">
        <v>13148</v>
      </c>
      <c r="S1388" t="s">
        <v>189</v>
      </c>
      <c r="T1388" t="s">
        <v>13147</v>
      </c>
      <c r="U1388">
        <v>335</v>
      </c>
      <c r="V1388">
        <v>3.5</v>
      </c>
    </row>
    <row r="1389" spans="1:22" x14ac:dyDescent="0.35">
      <c r="A1389" t="s">
        <v>13146</v>
      </c>
      <c r="B1389" t="s">
        <v>74</v>
      </c>
      <c r="C1389" t="s">
        <v>73</v>
      </c>
      <c r="D1389" t="b">
        <v>1</v>
      </c>
      <c r="E1389" t="b">
        <v>1</v>
      </c>
      <c r="F1389" t="s">
        <v>106</v>
      </c>
      <c r="G1389" t="b">
        <v>1</v>
      </c>
      <c r="H1389" t="s">
        <v>71</v>
      </c>
      <c r="I1389" t="b">
        <v>1</v>
      </c>
      <c r="J1389" t="s">
        <v>70</v>
      </c>
      <c r="K1389" t="b">
        <v>1</v>
      </c>
      <c r="L1389">
        <v>2</v>
      </c>
      <c r="M1389" t="b">
        <v>1</v>
      </c>
      <c r="N1389" t="b">
        <v>1</v>
      </c>
      <c r="O1389" t="b">
        <v>1</v>
      </c>
      <c r="P1389" t="s">
        <v>69</v>
      </c>
      <c r="Q1389" t="s">
        <v>13145</v>
      </c>
      <c r="R1389" t="s">
        <v>13144</v>
      </c>
      <c r="S1389" t="s">
        <v>93</v>
      </c>
      <c r="T1389" t="s">
        <v>13143</v>
      </c>
      <c r="U1389">
        <v>335</v>
      </c>
      <c r="V1389">
        <v>4</v>
      </c>
    </row>
    <row r="1390" spans="1:22" x14ac:dyDescent="0.35">
      <c r="A1390" t="s">
        <v>13142</v>
      </c>
      <c r="B1390" t="s">
        <v>111</v>
      </c>
      <c r="C1390" t="s">
        <v>82</v>
      </c>
      <c r="D1390" t="b">
        <v>1</v>
      </c>
      <c r="E1390" t="b">
        <v>1</v>
      </c>
      <c r="F1390" t="s">
        <v>106</v>
      </c>
      <c r="G1390" t="b">
        <v>1</v>
      </c>
      <c r="H1390" t="s">
        <v>71</v>
      </c>
      <c r="I1390" t="b">
        <v>0</v>
      </c>
      <c r="J1390" t="s">
        <v>70</v>
      </c>
      <c r="K1390" t="b">
        <v>1</v>
      </c>
      <c r="L1390">
        <v>2</v>
      </c>
      <c r="M1390" t="b">
        <v>0</v>
      </c>
      <c r="N1390" t="b">
        <v>0</v>
      </c>
      <c r="O1390" t="b">
        <v>1</v>
      </c>
      <c r="P1390" t="s">
        <v>88</v>
      </c>
      <c r="Q1390" t="s">
        <v>13141</v>
      </c>
      <c r="R1390" t="s">
        <v>13140</v>
      </c>
      <c r="S1390" t="s">
        <v>6</v>
      </c>
      <c r="T1390" t="s">
        <v>13139</v>
      </c>
      <c r="U1390">
        <v>334</v>
      </c>
      <c r="V1390">
        <v>3.5</v>
      </c>
    </row>
    <row r="1391" spans="1:22" x14ac:dyDescent="0.35">
      <c r="A1391" t="s">
        <v>13138</v>
      </c>
      <c r="B1391" t="s">
        <v>74</v>
      </c>
      <c r="C1391" t="s">
        <v>82</v>
      </c>
      <c r="D1391" t="b">
        <v>1</v>
      </c>
      <c r="E1391" t="b">
        <v>0</v>
      </c>
      <c r="F1391" t="s">
        <v>81</v>
      </c>
      <c r="G1391" t="b">
        <v>1</v>
      </c>
      <c r="H1391" t="s">
        <v>71</v>
      </c>
      <c r="I1391" t="b">
        <v>1</v>
      </c>
      <c r="J1391" t="s">
        <v>70</v>
      </c>
      <c r="K1391" t="b">
        <v>1</v>
      </c>
      <c r="L1391">
        <v>2</v>
      </c>
      <c r="M1391" t="b">
        <v>0</v>
      </c>
      <c r="N1391" t="b">
        <v>1</v>
      </c>
      <c r="O1391" t="b">
        <v>1</v>
      </c>
      <c r="P1391" t="s">
        <v>69</v>
      </c>
      <c r="Q1391" t="s">
        <v>13137</v>
      </c>
      <c r="R1391" t="s">
        <v>13136</v>
      </c>
      <c r="S1391" t="s">
        <v>93</v>
      </c>
      <c r="T1391" t="s">
        <v>13135</v>
      </c>
      <c r="U1391">
        <v>334</v>
      </c>
      <c r="V1391">
        <v>3.5</v>
      </c>
    </row>
    <row r="1392" spans="1:22" x14ac:dyDescent="0.35">
      <c r="A1392" t="s">
        <v>13134</v>
      </c>
      <c r="B1392" t="s">
        <v>74</v>
      </c>
      <c r="C1392" t="s">
        <v>82</v>
      </c>
      <c r="D1392" t="b">
        <v>1</v>
      </c>
      <c r="E1392" t="b">
        <v>1</v>
      </c>
      <c r="F1392" t="s">
        <v>117</v>
      </c>
      <c r="G1392" t="b">
        <v>1</v>
      </c>
      <c r="H1392" t="s">
        <v>71</v>
      </c>
      <c r="I1392" t="b">
        <v>1</v>
      </c>
      <c r="J1392" t="s">
        <v>70</v>
      </c>
      <c r="K1392" t="b">
        <v>1</v>
      </c>
      <c r="L1392">
        <v>2</v>
      </c>
      <c r="M1392" t="b">
        <v>0</v>
      </c>
      <c r="N1392" t="b">
        <v>0</v>
      </c>
      <c r="O1392" t="b">
        <v>1</v>
      </c>
      <c r="P1392" t="s">
        <v>69</v>
      </c>
      <c r="Q1392" t="s">
        <v>13133</v>
      </c>
      <c r="R1392" t="s">
        <v>13132</v>
      </c>
      <c r="S1392" t="s">
        <v>93</v>
      </c>
      <c r="T1392" t="s">
        <v>13131</v>
      </c>
      <c r="U1392">
        <v>334</v>
      </c>
      <c r="V1392">
        <v>4</v>
      </c>
    </row>
    <row r="1393" spans="1:22" x14ac:dyDescent="0.35">
      <c r="A1393" t="s">
        <v>13130</v>
      </c>
      <c r="B1393" t="s">
        <v>74</v>
      </c>
      <c r="C1393" t="s">
        <v>82</v>
      </c>
      <c r="D1393" t="b">
        <v>1</v>
      </c>
      <c r="E1393" t="b">
        <v>1</v>
      </c>
      <c r="F1393" t="s">
        <v>106</v>
      </c>
      <c r="G1393" t="b">
        <v>1</v>
      </c>
      <c r="H1393" t="s">
        <v>71</v>
      </c>
      <c r="I1393" t="b">
        <v>1</v>
      </c>
      <c r="J1393" t="s">
        <v>70</v>
      </c>
      <c r="K1393" t="b">
        <v>1</v>
      </c>
      <c r="L1393">
        <v>2</v>
      </c>
      <c r="M1393" t="b">
        <v>1</v>
      </c>
      <c r="N1393" t="b">
        <v>1</v>
      </c>
      <c r="O1393" t="b">
        <v>1</v>
      </c>
      <c r="P1393" t="s">
        <v>69</v>
      </c>
      <c r="Q1393" t="s">
        <v>13129</v>
      </c>
      <c r="R1393" t="s">
        <v>4789</v>
      </c>
      <c r="S1393" t="s">
        <v>77</v>
      </c>
      <c r="T1393" t="s">
        <v>13128</v>
      </c>
      <c r="U1393">
        <v>334</v>
      </c>
      <c r="V1393">
        <v>3.5</v>
      </c>
    </row>
    <row r="1394" spans="1:22" x14ac:dyDescent="0.35">
      <c r="A1394" t="s">
        <v>13127</v>
      </c>
      <c r="B1394" t="s">
        <v>90</v>
      </c>
      <c r="C1394" t="s">
        <v>82</v>
      </c>
      <c r="D1394" t="b">
        <v>1</v>
      </c>
      <c r="E1394" t="b">
        <v>1</v>
      </c>
      <c r="F1394" t="s">
        <v>106</v>
      </c>
      <c r="G1394" t="b">
        <v>0</v>
      </c>
      <c r="H1394" t="s">
        <v>71</v>
      </c>
      <c r="I1394" t="b">
        <v>0</v>
      </c>
      <c r="J1394" t="s">
        <v>70</v>
      </c>
      <c r="K1394" t="b">
        <v>1</v>
      </c>
      <c r="L1394">
        <v>1</v>
      </c>
      <c r="M1394" t="b">
        <v>0</v>
      </c>
      <c r="N1394" t="b">
        <v>0</v>
      </c>
      <c r="O1394" t="b">
        <v>1</v>
      </c>
      <c r="P1394" t="s">
        <v>88</v>
      </c>
      <c r="Q1394" t="s">
        <v>13126</v>
      </c>
      <c r="R1394" t="s">
        <v>13125</v>
      </c>
      <c r="S1394" t="s">
        <v>6</v>
      </c>
      <c r="T1394" t="s">
        <v>13124</v>
      </c>
      <c r="U1394">
        <v>334</v>
      </c>
      <c r="V1394">
        <v>4.5</v>
      </c>
    </row>
    <row r="1395" spans="1:22" x14ac:dyDescent="0.35">
      <c r="A1395" t="s">
        <v>13123</v>
      </c>
      <c r="B1395" t="s">
        <v>74</v>
      </c>
      <c r="C1395" t="s">
        <v>426</v>
      </c>
      <c r="D1395" t="b">
        <v>1</v>
      </c>
      <c r="E1395" t="b">
        <v>0</v>
      </c>
      <c r="F1395" t="s">
        <v>81</v>
      </c>
      <c r="G1395" t="b">
        <v>1</v>
      </c>
      <c r="H1395" t="s">
        <v>71</v>
      </c>
      <c r="I1395" t="b">
        <v>1</v>
      </c>
      <c r="J1395" t="s">
        <v>70</v>
      </c>
      <c r="K1395" t="b">
        <v>1</v>
      </c>
      <c r="L1395">
        <v>2</v>
      </c>
      <c r="M1395" t="b">
        <v>1</v>
      </c>
      <c r="N1395" t="b">
        <v>1</v>
      </c>
      <c r="O1395" t="b">
        <v>1</v>
      </c>
      <c r="P1395" t="s">
        <v>69</v>
      </c>
      <c r="Q1395" t="s">
        <v>13122</v>
      </c>
      <c r="R1395" t="s">
        <v>13121</v>
      </c>
      <c r="S1395" t="s">
        <v>6</v>
      </c>
      <c r="T1395" t="s">
        <v>13120</v>
      </c>
      <c r="U1395">
        <v>334</v>
      </c>
      <c r="V1395">
        <v>4</v>
      </c>
    </row>
    <row r="1396" spans="1:22" x14ac:dyDescent="0.35">
      <c r="A1396" t="s">
        <v>13119</v>
      </c>
      <c r="B1396" t="s">
        <v>111</v>
      </c>
      <c r="C1396" t="s">
        <v>360</v>
      </c>
      <c r="D1396" t="b">
        <v>1</v>
      </c>
      <c r="E1396" t="b">
        <v>1</v>
      </c>
      <c r="F1396" t="s">
        <v>89</v>
      </c>
      <c r="G1396" t="b">
        <v>1</v>
      </c>
      <c r="H1396" t="s">
        <v>71</v>
      </c>
      <c r="I1396" t="b">
        <v>0</v>
      </c>
      <c r="J1396" t="s">
        <v>70</v>
      </c>
      <c r="K1396" t="b">
        <v>1</v>
      </c>
      <c r="L1396">
        <v>1</v>
      </c>
      <c r="M1396" t="b">
        <v>0</v>
      </c>
      <c r="N1396" t="b">
        <v>0</v>
      </c>
      <c r="O1396" t="b">
        <v>1</v>
      </c>
      <c r="P1396" t="s">
        <v>88</v>
      </c>
      <c r="Q1396" t="s">
        <v>13118</v>
      </c>
      <c r="R1396" t="s">
        <v>5033</v>
      </c>
      <c r="S1396" t="s">
        <v>239</v>
      </c>
      <c r="T1396" t="s">
        <v>10469</v>
      </c>
      <c r="U1396">
        <v>334</v>
      </c>
      <c r="V1396">
        <v>3.5</v>
      </c>
    </row>
    <row r="1397" spans="1:22" x14ac:dyDescent="0.35">
      <c r="A1397" t="s">
        <v>13117</v>
      </c>
      <c r="B1397" t="s">
        <v>111</v>
      </c>
      <c r="C1397" t="s">
        <v>82</v>
      </c>
      <c r="D1397" t="b">
        <v>1</v>
      </c>
      <c r="E1397" t="b">
        <v>1</v>
      </c>
      <c r="F1397" t="s">
        <v>106</v>
      </c>
      <c r="G1397" t="b">
        <v>0</v>
      </c>
      <c r="H1397" t="s">
        <v>71</v>
      </c>
      <c r="I1397" t="b">
        <v>1</v>
      </c>
      <c r="J1397" t="s">
        <v>70</v>
      </c>
      <c r="K1397" t="b">
        <v>1</v>
      </c>
      <c r="L1397">
        <v>2</v>
      </c>
      <c r="M1397" t="b">
        <v>0</v>
      </c>
      <c r="N1397" t="b">
        <v>1</v>
      </c>
      <c r="O1397" t="b">
        <v>1</v>
      </c>
      <c r="P1397" t="s">
        <v>88</v>
      </c>
      <c r="Q1397" t="s">
        <v>13116</v>
      </c>
      <c r="R1397" t="s">
        <v>13115</v>
      </c>
      <c r="S1397" t="s">
        <v>85</v>
      </c>
      <c r="T1397" t="s">
        <v>3257</v>
      </c>
      <c r="U1397">
        <v>333</v>
      </c>
      <c r="V1397">
        <v>4</v>
      </c>
    </row>
    <row r="1398" spans="1:22" x14ac:dyDescent="0.35">
      <c r="A1398" t="s">
        <v>13114</v>
      </c>
      <c r="B1398" t="s">
        <v>111</v>
      </c>
      <c r="C1398" t="s">
        <v>82</v>
      </c>
      <c r="D1398" t="b">
        <v>1</v>
      </c>
      <c r="E1398" t="b">
        <v>1</v>
      </c>
      <c r="F1398" t="s">
        <v>106</v>
      </c>
      <c r="G1398" t="b">
        <v>0</v>
      </c>
      <c r="H1398" t="s">
        <v>71</v>
      </c>
      <c r="I1398" t="b">
        <v>1</v>
      </c>
      <c r="J1398" t="s">
        <v>70</v>
      </c>
      <c r="K1398" t="b">
        <v>1</v>
      </c>
      <c r="L1398">
        <v>2</v>
      </c>
      <c r="M1398" t="b">
        <v>0</v>
      </c>
      <c r="N1398" t="b">
        <v>1</v>
      </c>
      <c r="O1398" t="b">
        <v>1</v>
      </c>
      <c r="P1398" t="s">
        <v>88</v>
      </c>
      <c r="Q1398" t="s">
        <v>13113</v>
      </c>
      <c r="R1398" t="s">
        <v>13112</v>
      </c>
      <c r="S1398" t="s">
        <v>141</v>
      </c>
      <c r="T1398" t="s">
        <v>3257</v>
      </c>
      <c r="U1398">
        <v>333</v>
      </c>
      <c r="V1398">
        <v>4</v>
      </c>
    </row>
    <row r="1399" spans="1:22" x14ac:dyDescent="0.35">
      <c r="A1399" t="s">
        <v>13111</v>
      </c>
      <c r="B1399" t="s">
        <v>90</v>
      </c>
      <c r="D1399" t="b">
        <v>1</v>
      </c>
      <c r="F1399" t="s">
        <v>435</v>
      </c>
      <c r="I1399" t="b">
        <v>1</v>
      </c>
      <c r="L1399">
        <v>1</v>
      </c>
      <c r="O1399" t="b">
        <v>1</v>
      </c>
      <c r="P1399" t="s">
        <v>88</v>
      </c>
      <c r="Q1399" t="s">
        <v>13110</v>
      </c>
      <c r="R1399" t="s">
        <v>13109</v>
      </c>
      <c r="S1399" t="s">
        <v>275</v>
      </c>
      <c r="T1399" t="s">
        <v>13108</v>
      </c>
      <c r="U1399">
        <v>333</v>
      </c>
      <c r="V1399">
        <v>4.5</v>
      </c>
    </row>
    <row r="1400" spans="1:22" x14ac:dyDescent="0.35">
      <c r="A1400" t="s">
        <v>13107</v>
      </c>
      <c r="B1400" t="s">
        <v>90</v>
      </c>
      <c r="C1400" t="s">
        <v>82</v>
      </c>
      <c r="D1400" t="b">
        <v>1</v>
      </c>
      <c r="E1400" t="b">
        <v>1</v>
      </c>
      <c r="F1400" t="s">
        <v>474</v>
      </c>
      <c r="G1400" t="b">
        <v>1</v>
      </c>
      <c r="H1400" t="s">
        <v>71</v>
      </c>
      <c r="I1400" t="b">
        <v>1</v>
      </c>
      <c r="J1400" t="s">
        <v>70</v>
      </c>
      <c r="K1400" t="b">
        <v>1</v>
      </c>
      <c r="L1400">
        <v>2</v>
      </c>
      <c r="M1400" t="b">
        <v>0</v>
      </c>
      <c r="N1400" t="b">
        <v>0</v>
      </c>
      <c r="O1400" t="b">
        <v>1</v>
      </c>
      <c r="P1400" t="s">
        <v>69</v>
      </c>
      <c r="Q1400" t="s">
        <v>13106</v>
      </c>
      <c r="R1400" t="s">
        <v>13105</v>
      </c>
      <c r="S1400" t="s">
        <v>6</v>
      </c>
      <c r="T1400" t="s">
        <v>1891</v>
      </c>
      <c r="U1400">
        <v>333</v>
      </c>
      <c r="V1400">
        <v>4</v>
      </c>
    </row>
    <row r="1401" spans="1:22" x14ac:dyDescent="0.35">
      <c r="A1401" t="s">
        <v>13104</v>
      </c>
      <c r="B1401" t="s">
        <v>90</v>
      </c>
      <c r="C1401" t="s">
        <v>82</v>
      </c>
      <c r="D1401" t="b">
        <v>1</v>
      </c>
      <c r="E1401" t="b">
        <v>1</v>
      </c>
      <c r="F1401" t="s">
        <v>106</v>
      </c>
      <c r="G1401" t="b">
        <v>1</v>
      </c>
      <c r="H1401" t="s">
        <v>71</v>
      </c>
      <c r="I1401" t="b">
        <v>0</v>
      </c>
      <c r="J1401" t="s">
        <v>70</v>
      </c>
      <c r="K1401" t="b">
        <v>1</v>
      </c>
      <c r="L1401">
        <v>1</v>
      </c>
      <c r="M1401" t="b">
        <v>0</v>
      </c>
      <c r="N1401" t="b">
        <v>1</v>
      </c>
      <c r="O1401" t="b">
        <v>1</v>
      </c>
      <c r="P1401" t="s">
        <v>88</v>
      </c>
      <c r="Q1401" t="s">
        <v>13103</v>
      </c>
      <c r="R1401" t="s">
        <v>1192</v>
      </c>
      <c r="S1401" t="s">
        <v>239</v>
      </c>
      <c r="T1401" t="s">
        <v>13102</v>
      </c>
      <c r="U1401">
        <v>333</v>
      </c>
      <c r="V1401">
        <v>4</v>
      </c>
    </row>
    <row r="1402" spans="1:22" x14ac:dyDescent="0.35">
      <c r="A1402" t="s">
        <v>13101</v>
      </c>
      <c r="B1402" t="s">
        <v>74</v>
      </c>
      <c r="C1402" t="s">
        <v>73</v>
      </c>
      <c r="D1402" t="b">
        <v>1</v>
      </c>
      <c r="E1402" t="b">
        <v>1</v>
      </c>
      <c r="F1402" t="s">
        <v>106</v>
      </c>
      <c r="G1402" t="b">
        <v>1</v>
      </c>
      <c r="H1402" t="s">
        <v>71</v>
      </c>
      <c r="I1402" t="b">
        <v>1</v>
      </c>
      <c r="J1402" t="s">
        <v>70</v>
      </c>
      <c r="K1402" t="b">
        <v>1</v>
      </c>
      <c r="L1402">
        <v>2</v>
      </c>
      <c r="M1402" t="b">
        <v>1</v>
      </c>
      <c r="N1402" t="b">
        <v>1</v>
      </c>
      <c r="O1402" t="b">
        <v>1</v>
      </c>
      <c r="P1402" t="s">
        <v>69</v>
      </c>
      <c r="Q1402" t="s">
        <v>13100</v>
      </c>
      <c r="R1402" t="s">
        <v>13099</v>
      </c>
      <c r="S1402" t="s">
        <v>77</v>
      </c>
      <c r="T1402" t="s">
        <v>13098</v>
      </c>
      <c r="U1402">
        <v>333</v>
      </c>
      <c r="V1402">
        <v>4</v>
      </c>
    </row>
    <row r="1403" spans="1:22" x14ac:dyDescent="0.35">
      <c r="A1403" t="s">
        <v>13097</v>
      </c>
      <c r="B1403" t="s">
        <v>111</v>
      </c>
      <c r="C1403" t="s">
        <v>82</v>
      </c>
      <c r="D1403" t="b">
        <v>1</v>
      </c>
      <c r="E1403" t="b">
        <v>1</v>
      </c>
      <c r="F1403" t="s">
        <v>771</v>
      </c>
      <c r="G1403" t="b">
        <v>0</v>
      </c>
      <c r="H1403" t="s">
        <v>71</v>
      </c>
      <c r="I1403" t="b">
        <v>1</v>
      </c>
      <c r="J1403" t="s">
        <v>70</v>
      </c>
      <c r="K1403" t="b">
        <v>1</v>
      </c>
      <c r="L1403">
        <v>1</v>
      </c>
      <c r="M1403" t="b">
        <v>0</v>
      </c>
      <c r="N1403" t="b">
        <v>0</v>
      </c>
      <c r="O1403" t="b">
        <v>1</v>
      </c>
      <c r="P1403" t="s">
        <v>88</v>
      </c>
      <c r="Q1403" t="s">
        <v>13096</v>
      </c>
      <c r="R1403" t="s">
        <v>13095</v>
      </c>
      <c r="S1403" t="s">
        <v>6</v>
      </c>
      <c r="T1403" t="s">
        <v>13094</v>
      </c>
      <c r="U1403">
        <v>333</v>
      </c>
      <c r="V1403">
        <v>3.5</v>
      </c>
    </row>
    <row r="1404" spans="1:22" x14ac:dyDescent="0.35">
      <c r="A1404" t="s">
        <v>13093</v>
      </c>
      <c r="B1404" t="s">
        <v>90</v>
      </c>
      <c r="C1404" t="s">
        <v>82</v>
      </c>
      <c r="D1404" t="b">
        <v>1</v>
      </c>
      <c r="E1404" t="b">
        <v>1</v>
      </c>
      <c r="F1404" t="s">
        <v>771</v>
      </c>
      <c r="G1404" t="b">
        <v>0</v>
      </c>
      <c r="H1404" t="s">
        <v>71</v>
      </c>
      <c r="I1404" t="b">
        <v>1</v>
      </c>
      <c r="J1404" t="s">
        <v>70</v>
      </c>
      <c r="K1404" t="b">
        <v>1</v>
      </c>
      <c r="L1404">
        <v>1</v>
      </c>
      <c r="M1404" t="b">
        <v>0</v>
      </c>
      <c r="N1404" t="b">
        <v>0</v>
      </c>
      <c r="O1404" t="b">
        <v>1</v>
      </c>
      <c r="P1404" t="s">
        <v>88</v>
      </c>
      <c r="Q1404" t="s">
        <v>13092</v>
      </c>
      <c r="R1404" t="s">
        <v>1876</v>
      </c>
      <c r="S1404" t="s">
        <v>6</v>
      </c>
      <c r="T1404" t="s">
        <v>777</v>
      </c>
      <c r="U1404">
        <v>333</v>
      </c>
      <c r="V1404">
        <v>4</v>
      </c>
    </row>
    <row r="1405" spans="1:22" x14ac:dyDescent="0.35">
      <c r="A1405" t="s">
        <v>13091</v>
      </c>
      <c r="B1405" t="s">
        <v>90</v>
      </c>
      <c r="C1405" t="s">
        <v>82</v>
      </c>
      <c r="D1405" t="b">
        <v>1</v>
      </c>
      <c r="E1405" t="b">
        <v>1</v>
      </c>
      <c r="F1405" t="s">
        <v>101</v>
      </c>
      <c r="G1405" t="b">
        <v>0</v>
      </c>
      <c r="H1405" t="s">
        <v>71</v>
      </c>
      <c r="I1405" t="b">
        <v>0</v>
      </c>
      <c r="J1405" t="s">
        <v>70</v>
      </c>
      <c r="K1405" t="b">
        <v>1</v>
      </c>
      <c r="L1405">
        <v>1</v>
      </c>
      <c r="M1405" t="b">
        <v>0</v>
      </c>
      <c r="N1405" t="b">
        <v>0</v>
      </c>
      <c r="O1405" t="b">
        <v>1</v>
      </c>
      <c r="P1405" t="s">
        <v>69</v>
      </c>
      <c r="Q1405" t="s">
        <v>13090</v>
      </c>
      <c r="R1405" t="s">
        <v>13089</v>
      </c>
      <c r="S1405" t="s">
        <v>6</v>
      </c>
      <c r="T1405" t="s">
        <v>188</v>
      </c>
      <c r="U1405">
        <v>333</v>
      </c>
      <c r="V1405">
        <v>4</v>
      </c>
    </row>
    <row r="1406" spans="1:22" x14ac:dyDescent="0.35">
      <c r="A1406" t="s">
        <v>13088</v>
      </c>
      <c r="B1406" t="s">
        <v>111</v>
      </c>
      <c r="C1406" t="s">
        <v>82</v>
      </c>
      <c r="D1406" t="b">
        <v>1</v>
      </c>
      <c r="E1406" t="b">
        <v>1</v>
      </c>
      <c r="F1406" t="s">
        <v>305</v>
      </c>
      <c r="G1406" t="b">
        <v>1</v>
      </c>
      <c r="H1406" t="s">
        <v>71</v>
      </c>
      <c r="I1406" t="b">
        <v>0</v>
      </c>
      <c r="J1406" t="s">
        <v>70</v>
      </c>
      <c r="K1406" t="b">
        <v>1</v>
      </c>
      <c r="L1406">
        <v>2</v>
      </c>
      <c r="M1406" t="b">
        <v>0</v>
      </c>
      <c r="N1406" t="b">
        <v>1</v>
      </c>
      <c r="O1406" t="b">
        <v>1</v>
      </c>
      <c r="P1406" t="s">
        <v>69</v>
      </c>
      <c r="Q1406" t="s">
        <v>13087</v>
      </c>
      <c r="R1406" t="s">
        <v>13086</v>
      </c>
      <c r="S1406" t="s">
        <v>6</v>
      </c>
      <c r="T1406" t="s">
        <v>13085</v>
      </c>
      <c r="U1406">
        <v>332</v>
      </c>
      <c r="V1406">
        <v>3</v>
      </c>
    </row>
    <row r="1407" spans="1:22" x14ac:dyDescent="0.35">
      <c r="A1407" t="s">
        <v>13084</v>
      </c>
      <c r="B1407" t="s">
        <v>74</v>
      </c>
      <c r="C1407" t="s">
        <v>82</v>
      </c>
      <c r="D1407" t="b">
        <v>1</v>
      </c>
      <c r="E1407" t="b">
        <v>1</v>
      </c>
      <c r="F1407" t="s">
        <v>106</v>
      </c>
      <c r="G1407" t="b">
        <v>1</v>
      </c>
      <c r="H1407" t="s">
        <v>71</v>
      </c>
      <c r="I1407" t="b">
        <v>1</v>
      </c>
      <c r="J1407" t="s">
        <v>70</v>
      </c>
      <c r="K1407" t="b">
        <v>1</v>
      </c>
      <c r="L1407">
        <v>2</v>
      </c>
      <c r="M1407" t="b">
        <v>0</v>
      </c>
      <c r="N1407" t="b">
        <v>1</v>
      </c>
      <c r="O1407" t="b">
        <v>1</v>
      </c>
      <c r="P1407" t="s">
        <v>69</v>
      </c>
      <c r="Q1407" t="s">
        <v>13083</v>
      </c>
      <c r="R1407" t="s">
        <v>13082</v>
      </c>
      <c r="S1407" t="s">
        <v>2695</v>
      </c>
      <c r="T1407" t="s">
        <v>13081</v>
      </c>
      <c r="U1407">
        <v>332</v>
      </c>
      <c r="V1407">
        <v>3</v>
      </c>
    </row>
    <row r="1408" spans="1:22" x14ac:dyDescent="0.35">
      <c r="A1408" t="s">
        <v>10388</v>
      </c>
      <c r="B1408" t="s">
        <v>74</v>
      </c>
      <c r="C1408" t="s">
        <v>259</v>
      </c>
      <c r="D1408" t="b">
        <v>1</v>
      </c>
      <c r="E1408" t="b">
        <v>0</v>
      </c>
      <c r="F1408" t="s">
        <v>72</v>
      </c>
      <c r="G1408" t="b">
        <v>1</v>
      </c>
      <c r="H1408" t="s">
        <v>71</v>
      </c>
      <c r="I1408" t="b">
        <v>0</v>
      </c>
      <c r="J1408" t="s">
        <v>235</v>
      </c>
      <c r="K1408" t="b">
        <v>1</v>
      </c>
      <c r="L1408">
        <v>4</v>
      </c>
      <c r="M1408" t="b">
        <v>1</v>
      </c>
      <c r="N1408" t="b">
        <v>1</v>
      </c>
      <c r="O1408" t="b">
        <v>0</v>
      </c>
      <c r="P1408" t="s">
        <v>88</v>
      </c>
      <c r="Q1408" t="s">
        <v>13080</v>
      </c>
      <c r="R1408" t="s">
        <v>10234</v>
      </c>
      <c r="S1408" t="s">
        <v>189</v>
      </c>
      <c r="T1408" t="s">
        <v>13079</v>
      </c>
      <c r="U1408">
        <v>332</v>
      </c>
      <c r="V1408">
        <v>4</v>
      </c>
    </row>
    <row r="1409" spans="1:22" x14ac:dyDescent="0.35">
      <c r="A1409" t="s">
        <v>13078</v>
      </c>
      <c r="B1409" t="s">
        <v>74</v>
      </c>
      <c r="C1409" t="s">
        <v>82</v>
      </c>
      <c r="D1409" t="b">
        <v>1</v>
      </c>
      <c r="E1409" t="b">
        <v>0</v>
      </c>
      <c r="F1409" t="s">
        <v>771</v>
      </c>
      <c r="G1409" t="b">
        <v>1</v>
      </c>
      <c r="H1409" t="s">
        <v>71</v>
      </c>
      <c r="I1409" t="b">
        <v>1</v>
      </c>
      <c r="J1409" t="s">
        <v>70</v>
      </c>
      <c r="K1409" t="b">
        <v>1</v>
      </c>
      <c r="L1409">
        <v>2</v>
      </c>
      <c r="M1409" t="b">
        <v>1</v>
      </c>
      <c r="N1409" t="b">
        <v>1</v>
      </c>
      <c r="O1409" t="b">
        <v>1</v>
      </c>
      <c r="P1409" t="s">
        <v>69</v>
      </c>
      <c r="Q1409" t="s">
        <v>13077</v>
      </c>
      <c r="R1409" t="s">
        <v>13076</v>
      </c>
      <c r="S1409" t="s">
        <v>6</v>
      </c>
      <c r="T1409" t="s">
        <v>7369</v>
      </c>
      <c r="U1409">
        <v>332</v>
      </c>
      <c r="V1409">
        <v>3.5</v>
      </c>
    </row>
    <row r="1410" spans="1:22" x14ac:dyDescent="0.35">
      <c r="A1410" t="s">
        <v>13075</v>
      </c>
      <c r="D1410" t="b">
        <v>1</v>
      </c>
      <c r="L1410">
        <v>1</v>
      </c>
      <c r="O1410" t="b">
        <v>1</v>
      </c>
      <c r="P1410" t="s">
        <v>88</v>
      </c>
      <c r="Q1410" t="s">
        <v>13074</v>
      </c>
      <c r="R1410" t="s">
        <v>13073</v>
      </c>
      <c r="S1410" t="s">
        <v>120</v>
      </c>
      <c r="T1410" t="s">
        <v>13072</v>
      </c>
      <c r="U1410">
        <v>332</v>
      </c>
      <c r="V1410">
        <v>4.5</v>
      </c>
    </row>
    <row r="1411" spans="1:22" x14ac:dyDescent="0.35">
      <c r="A1411" t="s">
        <v>13071</v>
      </c>
      <c r="B1411" t="s">
        <v>111</v>
      </c>
      <c r="C1411" t="s">
        <v>82</v>
      </c>
      <c r="D1411" t="b">
        <v>1</v>
      </c>
      <c r="E1411" t="b">
        <v>1</v>
      </c>
      <c r="F1411" t="s">
        <v>106</v>
      </c>
      <c r="G1411" t="b">
        <v>1</v>
      </c>
      <c r="H1411" t="s">
        <v>71</v>
      </c>
      <c r="J1411" t="s">
        <v>70</v>
      </c>
      <c r="K1411" t="b">
        <v>1</v>
      </c>
      <c r="L1411">
        <v>2</v>
      </c>
      <c r="M1411" t="b">
        <v>1</v>
      </c>
      <c r="O1411" t="b">
        <v>1</v>
      </c>
      <c r="P1411" t="s">
        <v>69</v>
      </c>
      <c r="Q1411" t="s">
        <v>13070</v>
      </c>
      <c r="R1411" t="s">
        <v>13069</v>
      </c>
      <c r="S1411" t="s">
        <v>6</v>
      </c>
      <c r="T1411" t="s">
        <v>6504</v>
      </c>
      <c r="U1411">
        <v>332</v>
      </c>
      <c r="V1411">
        <v>4</v>
      </c>
    </row>
    <row r="1412" spans="1:22" x14ac:dyDescent="0.35">
      <c r="A1412" t="s">
        <v>13068</v>
      </c>
      <c r="B1412" t="s">
        <v>74</v>
      </c>
      <c r="C1412" t="s">
        <v>82</v>
      </c>
      <c r="D1412" t="b">
        <v>1</v>
      </c>
      <c r="E1412" t="b">
        <v>0</v>
      </c>
      <c r="F1412" t="s">
        <v>106</v>
      </c>
      <c r="G1412" t="b">
        <v>1</v>
      </c>
      <c r="H1412" t="s">
        <v>71</v>
      </c>
      <c r="I1412" t="b">
        <v>1</v>
      </c>
      <c r="J1412" t="s">
        <v>70</v>
      </c>
      <c r="K1412" t="b">
        <v>1</v>
      </c>
      <c r="L1412">
        <v>2</v>
      </c>
      <c r="M1412" t="b">
        <v>0</v>
      </c>
      <c r="N1412" t="b">
        <v>1</v>
      </c>
      <c r="O1412" t="b">
        <v>1</v>
      </c>
      <c r="P1412" t="s">
        <v>69</v>
      </c>
      <c r="Q1412" t="e">
        <f>-pV9kWNoA9vyHfM_auYecA</f>
        <v>#NAME?</v>
      </c>
      <c r="R1412" t="s">
        <v>13067</v>
      </c>
      <c r="S1412" t="s">
        <v>131</v>
      </c>
      <c r="T1412" t="s">
        <v>13066</v>
      </c>
      <c r="U1412">
        <v>332</v>
      </c>
      <c r="V1412">
        <v>3.5</v>
      </c>
    </row>
    <row r="1413" spans="1:22" x14ac:dyDescent="0.35">
      <c r="A1413" t="s">
        <v>13065</v>
      </c>
      <c r="B1413" t="s">
        <v>74</v>
      </c>
      <c r="C1413" t="s">
        <v>82</v>
      </c>
      <c r="D1413" t="b">
        <v>1</v>
      </c>
      <c r="E1413" t="b">
        <v>1</v>
      </c>
      <c r="F1413" t="s">
        <v>106</v>
      </c>
      <c r="G1413" t="b">
        <v>1</v>
      </c>
      <c r="H1413" t="s">
        <v>71</v>
      </c>
      <c r="I1413" t="b">
        <v>0</v>
      </c>
      <c r="J1413" t="s">
        <v>70</v>
      </c>
      <c r="K1413" t="b">
        <v>1</v>
      </c>
      <c r="L1413">
        <v>2</v>
      </c>
      <c r="M1413" t="b">
        <v>1</v>
      </c>
      <c r="N1413" t="b">
        <v>1</v>
      </c>
      <c r="O1413" t="b">
        <v>1</v>
      </c>
      <c r="P1413" t="s">
        <v>88</v>
      </c>
      <c r="Q1413" t="s">
        <v>13064</v>
      </c>
      <c r="R1413" t="s">
        <v>13063</v>
      </c>
      <c r="S1413" t="s">
        <v>6</v>
      </c>
      <c r="T1413" t="s">
        <v>13062</v>
      </c>
      <c r="U1413">
        <v>331</v>
      </c>
      <c r="V1413">
        <v>3</v>
      </c>
    </row>
    <row r="1414" spans="1:22" x14ac:dyDescent="0.35">
      <c r="A1414" t="s">
        <v>13061</v>
      </c>
      <c r="B1414" t="s">
        <v>90</v>
      </c>
      <c r="C1414" t="s">
        <v>138</v>
      </c>
      <c r="D1414" t="b">
        <v>0</v>
      </c>
      <c r="E1414" t="b">
        <v>1</v>
      </c>
      <c r="F1414" t="s">
        <v>89</v>
      </c>
      <c r="G1414" t="b">
        <v>0</v>
      </c>
      <c r="H1414" t="s">
        <v>71</v>
      </c>
      <c r="I1414" t="b">
        <v>0</v>
      </c>
      <c r="J1414" t="s">
        <v>70</v>
      </c>
      <c r="K1414" t="b">
        <v>0</v>
      </c>
      <c r="L1414">
        <v>1</v>
      </c>
      <c r="M1414" t="b">
        <v>0</v>
      </c>
      <c r="N1414" t="b">
        <v>0</v>
      </c>
      <c r="O1414" t="b">
        <v>1</v>
      </c>
      <c r="P1414" t="s">
        <v>88</v>
      </c>
      <c r="Q1414" t="s">
        <v>13060</v>
      </c>
      <c r="R1414" t="s">
        <v>13059</v>
      </c>
      <c r="S1414" t="s">
        <v>77</v>
      </c>
      <c r="T1414" t="s">
        <v>13058</v>
      </c>
      <c r="U1414">
        <v>331</v>
      </c>
      <c r="V1414">
        <v>4</v>
      </c>
    </row>
    <row r="1415" spans="1:22" x14ac:dyDescent="0.35">
      <c r="A1415" t="s">
        <v>13057</v>
      </c>
      <c r="B1415" t="s">
        <v>111</v>
      </c>
      <c r="C1415" t="s">
        <v>82</v>
      </c>
      <c r="D1415" t="b">
        <v>1</v>
      </c>
      <c r="E1415" t="b">
        <v>1</v>
      </c>
      <c r="F1415" t="s">
        <v>106</v>
      </c>
      <c r="G1415" t="b">
        <v>1</v>
      </c>
      <c r="H1415" t="s">
        <v>71</v>
      </c>
      <c r="I1415" t="b">
        <v>1</v>
      </c>
      <c r="J1415" t="s">
        <v>70</v>
      </c>
      <c r="K1415" t="b">
        <v>1</v>
      </c>
      <c r="L1415">
        <v>2</v>
      </c>
      <c r="M1415" t="b">
        <v>0</v>
      </c>
      <c r="N1415" t="b">
        <v>1</v>
      </c>
      <c r="O1415" t="b">
        <v>1</v>
      </c>
      <c r="P1415" t="s">
        <v>88</v>
      </c>
      <c r="Q1415" t="s">
        <v>13056</v>
      </c>
      <c r="R1415" t="s">
        <v>11803</v>
      </c>
      <c r="S1415" t="s">
        <v>239</v>
      </c>
      <c r="T1415" t="s">
        <v>11297</v>
      </c>
      <c r="U1415">
        <v>331</v>
      </c>
      <c r="V1415">
        <v>3.5</v>
      </c>
    </row>
    <row r="1416" spans="1:22" x14ac:dyDescent="0.35">
      <c r="A1416" t="s">
        <v>13055</v>
      </c>
      <c r="B1416" t="s">
        <v>111</v>
      </c>
      <c r="C1416" t="s">
        <v>504</v>
      </c>
      <c r="D1416" t="b">
        <v>1</v>
      </c>
      <c r="E1416" t="b">
        <v>1</v>
      </c>
      <c r="F1416" t="s">
        <v>106</v>
      </c>
      <c r="G1416" t="b">
        <v>0</v>
      </c>
      <c r="H1416" t="s">
        <v>80</v>
      </c>
      <c r="I1416" t="b">
        <v>0</v>
      </c>
      <c r="J1416" t="s">
        <v>70</v>
      </c>
      <c r="K1416" t="b">
        <v>1</v>
      </c>
      <c r="L1416">
        <v>2</v>
      </c>
      <c r="M1416" t="b">
        <v>0</v>
      </c>
      <c r="N1416" t="b">
        <v>0</v>
      </c>
      <c r="O1416" t="b">
        <v>1</v>
      </c>
      <c r="P1416" t="s">
        <v>69</v>
      </c>
      <c r="Q1416" t="s">
        <v>13054</v>
      </c>
      <c r="R1416" t="s">
        <v>13053</v>
      </c>
      <c r="S1416" t="s">
        <v>120</v>
      </c>
      <c r="T1416" t="s">
        <v>13052</v>
      </c>
      <c r="U1416">
        <v>330</v>
      </c>
      <c r="V1416">
        <v>4</v>
      </c>
    </row>
    <row r="1417" spans="1:22" x14ac:dyDescent="0.35">
      <c r="A1417" t="s">
        <v>13051</v>
      </c>
      <c r="B1417" t="s">
        <v>111</v>
      </c>
      <c r="C1417" t="s">
        <v>82</v>
      </c>
      <c r="D1417" t="b">
        <v>1</v>
      </c>
      <c r="E1417" t="b">
        <v>1</v>
      </c>
      <c r="F1417" t="s">
        <v>720</v>
      </c>
      <c r="G1417" t="b">
        <v>1</v>
      </c>
      <c r="H1417" t="s">
        <v>71</v>
      </c>
      <c r="I1417" t="b">
        <v>0</v>
      </c>
      <c r="J1417" t="s">
        <v>70</v>
      </c>
      <c r="K1417" t="b">
        <v>1</v>
      </c>
      <c r="L1417">
        <v>2</v>
      </c>
      <c r="M1417" t="b">
        <v>1</v>
      </c>
      <c r="N1417" t="b">
        <v>1</v>
      </c>
      <c r="O1417" t="b">
        <v>1</v>
      </c>
      <c r="P1417" t="s">
        <v>88</v>
      </c>
      <c r="Q1417" t="s">
        <v>13050</v>
      </c>
      <c r="R1417" t="s">
        <v>13049</v>
      </c>
      <c r="S1417" t="s">
        <v>6</v>
      </c>
      <c r="T1417" t="s">
        <v>13048</v>
      </c>
      <c r="U1417">
        <v>330</v>
      </c>
      <c r="V1417">
        <v>4.5</v>
      </c>
    </row>
    <row r="1418" spans="1:22" x14ac:dyDescent="0.35">
      <c r="A1418" t="s">
        <v>13047</v>
      </c>
      <c r="B1418" t="s">
        <v>74</v>
      </c>
      <c r="C1418" t="s">
        <v>82</v>
      </c>
      <c r="D1418" t="b">
        <v>1</v>
      </c>
      <c r="E1418" t="b">
        <v>1</v>
      </c>
      <c r="F1418" t="s">
        <v>101</v>
      </c>
      <c r="G1418" t="b">
        <v>1</v>
      </c>
      <c r="H1418" t="s">
        <v>71</v>
      </c>
      <c r="I1418" t="b">
        <v>0</v>
      </c>
      <c r="J1418" t="s">
        <v>70</v>
      </c>
      <c r="K1418" t="b">
        <v>1</v>
      </c>
      <c r="L1418">
        <v>2</v>
      </c>
      <c r="M1418" t="b">
        <v>1</v>
      </c>
      <c r="N1418" t="b">
        <v>1</v>
      </c>
      <c r="O1418" t="b">
        <v>1</v>
      </c>
      <c r="P1418" t="s">
        <v>69</v>
      </c>
      <c r="Q1418" t="s">
        <v>13046</v>
      </c>
      <c r="R1418" t="s">
        <v>317</v>
      </c>
      <c r="S1418" t="s">
        <v>6</v>
      </c>
      <c r="T1418" t="s">
        <v>4596</v>
      </c>
      <c r="U1418">
        <v>330</v>
      </c>
      <c r="V1418">
        <v>3</v>
      </c>
    </row>
    <row r="1419" spans="1:22" x14ac:dyDescent="0.35">
      <c r="A1419" t="s">
        <v>13045</v>
      </c>
      <c r="B1419" t="s">
        <v>74</v>
      </c>
      <c r="C1419" t="s">
        <v>212</v>
      </c>
      <c r="D1419" t="b">
        <v>1</v>
      </c>
      <c r="E1419" t="b">
        <v>0</v>
      </c>
      <c r="F1419" t="s">
        <v>72</v>
      </c>
      <c r="G1419" t="b">
        <v>0</v>
      </c>
      <c r="H1419" t="s">
        <v>80</v>
      </c>
      <c r="I1419" t="b">
        <v>0</v>
      </c>
      <c r="J1419" t="s">
        <v>70</v>
      </c>
      <c r="K1419" t="b">
        <v>1</v>
      </c>
      <c r="L1419">
        <v>3</v>
      </c>
      <c r="M1419" t="b">
        <v>1</v>
      </c>
      <c r="N1419" t="b">
        <v>1</v>
      </c>
      <c r="O1419" t="b">
        <v>0</v>
      </c>
      <c r="P1419" t="s">
        <v>88</v>
      </c>
      <c r="Q1419" t="s">
        <v>13044</v>
      </c>
      <c r="R1419" t="s">
        <v>13043</v>
      </c>
      <c r="S1419" t="s">
        <v>120</v>
      </c>
      <c r="T1419" t="s">
        <v>13042</v>
      </c>
      <c r="U1419">
        <v>330</v>
      </c>
      <c r="V1419">
        <v>4</v>
      </c>
    </row>
    <row r="1420" spans="1:22" x14ac:dyDescent="0.35">
      <c r="A1420" t="s">
        <v>13041</v>
      </c>
      <c r="B1420" t="s">
        <v>90</v>
      </c>
      <c r="C1420" t="s">
        <v>82</v>
      </c>
      <c r="D1420" t="b">
        <v>1</v>
      </c>
      <c r="E1420" t="b">
        <v>1</v>
      </c>
      <c r="F1420" t="s">
        <v>106</v>
      </c>
      <c r="G1420" t="b">
        <v>0</v>
      </c>
      <c r="H1420" t="s">
        <v>71</v>
      </c>
      <c r="I1420" t="b">
        <v>1</v>
      </c>
      <c r="J1420" t="s">
        <v>70</v>
      </c>
      <c r="K1420" t="b">
        <v>1</v>
      </c>
      <c r="L1420">
        <v>1</v>
      </c>
      <c r="M1420" t="b">
        <v>0</v>
      </c>
      <c r="N1420" t="b">
        <v>0</v>
      </c>
      <c r="O1420" t="b">
        <v>1</v>
      </c>
      <c r="P1420" t="s">
        <v>88</v>
      </c>
      <c r="Q1420" t="s">
        <v>13040</v>
      </c>
      <c r="R1420" t="s">
        <v>13039</v>
      </c>
      <c r="S1420" t="s">
        <v>6</v>
      </c>
      <c r="T1420" t="s">
        <v>673</v>
      </c>
      <c r="U1420">
        <v>330</v>
      </c>
      <c r="V1420">
        <v>2.5</v>
      </c>
    </row>
    <row r="1421" spans="1:22" x14ac:dyDescent="0.35">
      <c r="A1421" t="s">
        <v>13038</v>
      </c>
      <c r="B1421" t="s">
        <v>74</v>
      </c>
      <c r="C1421" t="s">
        <v>138</v>
      </c>
      <c r="D1421" t="b">
        <v>1</v>
      </c>
      <c r="E1421" t="b">
        <v>1</v>
      </c>
      <c r="F1421" t="s">
        <v>89</v>
      </c>
      <c r="G1421" t="b">
        <v>1</v>
      </c>
      <c r="H1421" t="s">
        <v>71</v>
      </c>
      <c r="I1421" t="b">
        <v>0</v>
      </c>
      <c r="J1421" t="s">
        <v>70</v>
      </c>
      <c r="K1421" t="b">
        <v>1</v>
      </c>
      <c r="L1421">
        <v>2</v>
      </c>
      <c r="M1421" t="b">
        <v>0</v>
      </c>
      <c r="N1421" t="b">
        <v>1</v>
      </c>
      <c r="O1421" t="b">
        <v>1</v>
      </c>
      <c r="P1421" t="s">
        <v>69</v>
      </c>
      <c r="Q1421" t="s">
        <v>13037</v>
      </c>
      <c r="R1421" t="s">
        <v>13036</v>
      </c>
      <c r="S1421" t="s">
        <v>85</v>
      </c>
      <c r="T1421" t="s">
        <v>13035</v>
      </c>
      <c r="U1421">
        <v>330</v>
      </c>
      <c r="V1421">
        <v>4</v>
      </c>
    </row>
    <row r="1422" spans="1:22" x14ac:dyDescent="0.35">
      <c r="A1422" t="s">
        <v>13034</v>
      </c>
      <c r="B1422" t="s">
        <v>90</v>
      </c>
      <c r="C1422" t="s">
        <v>82</v>
      </c>
      <c r="D1422" t="b">
        <v>1</v>
      </c>
      <c r="E1422" t="b">
        <v>1</v>
      </c>
      <c r="F1422" t="s">
        <v>106</v>
      </c>
      <c r="G1422" t="b">
        <v>0</v>
      </c>
      <c r="H1422" t="s">
        <v>100</v>
      </c>
      <c r="I1422" t="b">
        <v>0</v>
      </c>
      <c r="J1422" t="s">
        <v>70</v>
      </c>
      <c r="K1422" t="b">
        <v>1</v>
      </c>
      <c r="L1422">
        <v>1</v>
      </c>
      <c r="M1422" t="b">
        <v>0</v>
      </c>
      <c r="N1422" t="b">
        <v>1</v>
      </c>
      <c r="O1422" t="b">
        <v>1</v>
      </c>
      <c r="P1422" t="s">
        <v>88</v>
      </c>
      <c r="Q1422" t="s">
        <v>13033</v>
      </c>
      <c r="R1422" t="s">
        <v>13032</v>
      </c>
      <c r="S1422" t="s">
        <v>6</v>
      </c>
      <c r="T1422" t="s">
        <v>13031</v>
      </c>
      <c r="U1422">
        <v>330</v>
      </c>
      <c r="V1422">
        <v>4.5</v>
      </c>
    </row>
    <row r="1423" spans="1:22" x14ac:dyDescent="0.35">
      <c r="A1423" t="s">
        <v>13030</v>
      </c>
      <c r="B1423" t="s">
        <v>111</v>
      </c>
      <c r="C1423" t="s">
        <v>82</v>
      </c>
      <c r="D1423" t="b">
        <v>1</v>
      </c>
      <c r="E1423" t="b">
        <v>1</v>
      </c>
      <c r="F1423" t="s">
        <v>106</v>
      </c>
      <c r="G1423" t="b">
        <v>1</v>
      </c>
      <c r="H1423" t="s">
        <v>71</v>
      </c>
      <c r="I1423" t="b">
        <v>1</v>
      </c>
      <c r="J1423" t="s">
        <v>70</v>
      </c>
      <c r="K1423" t="b">
        <v>1</v>
      </c>
      <c r="L1423">
        <v>1</v>
      </c>
      <c r="M1423" t="b">
        <v>0</v>
      </c>
      <c r="N1423" t="b">
        <v>1</v>
      </c>
      <c r="O1423" t="b">
        <v>1</v>
      </c>
      <c r="P1423" t="s">
        <v>88</v>
      </c>
      <c r="Q1423" t="s">
        <v>13029</v>
      </c>
      <c r="R1423" t="s">
        <v>13028</v>
      </c>
      <c r="S1423" t="s">
        <v>6</v>
      </c>
      <c r="T1423" t="s">
        <v>13027</v>
      </c>
      <c r="U1423">
        <v>330</v>
      </c>
      <c r="V1423">
        <v>4</v>
      </c>
    </row>
    <row r="1424" spans="1:22" x14ac:dyDescent="0.35">
      <c r="A1424" t="s">
        <v>13026</v>
      </c>
      <c r="B1424" t="s">
        <v>111</v>
      </c>
      <c r="C1424" t="s">
        <v>82</v>
      </c>
      <c r="D1424" t="b">
        <v>1</v>
      </c>
      <c r="E1424" t="b">
        <v>1</v>
      </c>
      <c r="F1424" t="s">
        <v>106</v>
      </c>
      <c r="G1424" t="b">
        <v>1</v>
      </c>
      <c r="H1424" t="s">
        <v>71</v>
      </c>
      <c r="I1424" t="b">
        <v>0</v>
      </c>
      <c r="J1424" t="s">
        <v>70</v>
      </c>
      <c r="K1424" t="b">
        <v>1</v>
      </c>
      <c r="L1424">
        <v>2</v>
      </c>
      <c r="M1424" t="b">
        <v>0</v>
      </c>
      <c r="N1424" t="b">
        <v>1</v>
      </c>
      <c r="O1424" t="b">
        <v>1</v>
      </c>
      <c r="P1424" t="s">
        <v>88</v>
      </c>
      <c r="Q1424" t="s">
        <v>13025</v>
      </c>
      <c r="R1424" t="s">
        <v>703</v>
      </c>
      <c r="S1424" t="s">
        <v>6</v>
      </c>
      <c r="T1424" t="s">
        <v>9649</v>
      </c>
      <c r="U1424">
        <v>329</v>
      </c>
      <c r="V1424">
        <v>4</v>
      </c>
    </row>
    <row r="1425" spans="1:22" x14ac:dyDescent="0.35">
      <c r="A1425" t="s">
        <v>13024</v>
      </c>
      <c r="B1425" t="s">
        <v>90</v>
      </c>
      <c r="C1425" t="s">
        <v>123</v>
      </c>
      <c r="D1425" t="b">
        <v>1</v>
      </c>
      <c r="E1425" t="b">
        <v>1</v>
      </c>
      <c r="F1425" t="s">
        <v>374</v>
      </c>
      <c r="G1425" t="b">
        <v>1</v>
      </c>
      <c r="H1425" t="s">
        <v>71</v>
      </c>
      <c r="I1425" t="b">
        <v>1</v>
      </c>
      <c r="J1425" t="s">
        <v>70</v>
      </c>
      <c r="K1425" t="b">
        <v>0</v>
      </c>
      <c r="L1425">
        <v>2</v>
      </c>
      <c r="M1425" t="b">
        <v>0</v>
      </c>
      <c r="N1425" t="b">
        <v>0</v>
      </c>
      <c r="O1425" t="b">
        <v>1</v>
      </c>
      <c r="P1425" t="s">
        <v>69</v>
      </c>
      <c r="Q1425" t="s">
        <v>13023</v>
      </c>
      <c r="R1425" t="s">
        <v>13022</v>
      </c>
      <c r="S1425" t="s">
        <v>150</v>
      </c>
      <c r="T1425" t="s">
        <v>13021</v>
      </c>
      <c r="U1425">
        <v>329</v>
      </c>
      <c r="V1425">
        <v>4.5</v>
      </c>
    </row>
    <row r="1426" spans="1:22" x14ac:dyDescent="0.35">
      <c r="A1426" t="s">
        <v>13020</v>
      </c>
      <c r="B1426" t="s">
        <v>74</v>
      </c>
      <c r="C1426" t="s">
        <v>236</v>
      </c>
      <c r="D1426" t="b">
        <v>1</v>
      </c>
      <c r="E1426" t="b">
        <v>0</v>
      </c>
      <c r="F1426" t="s">
        <v>72</v>
      </c>
      <c r="G1426" t="b">
        <v>1</v>
      </c>
      <c r="H1426" t="s">
        <v>71</v>
      </c>
      <c r="I1426" t="b">
        <v>1</v>
      </c>
      <c r="J1426" t="s">
        <v>70</v>
      </c>
      <c r="K1426" t="b">
        <v>1</v>
      </c>
      <c r="L1426">
        <v>2</v>
      </c>
      <c r="M1426" t="b">
        <v>1</v>
      </c>
      <c r="N1426" t="b">
        <v>1</v>
      </c>
      <c r="O1426" t="b">
        <v>1</v>
      </c>
      <c r="P1426" t="s">
        <v>88</v>
      </c>
      <c r="Q1426" t="s">
        <v>13019</v>
      </c>
      <c r="R1426" t="s">
        <v>13018</v>
      </c>
      <c r="S1426" t="s">
        <v>85</v>
      </c>
      <c r="T1426" t="s">
        <v>13017</v>
      </c>
      <c r="U1426">
        <v>329</v>
      </c>
      <c r="V1426">
        <v>4.5</v>
      </c>
    </row>
    <row r="1427" spans="1:22" x14ac:dyDescent="0.35">
      <c r="A1427" t="s">
        <v>13016</v>
      </c>
      <c r="B1427" t="s">
        <v>111</v>
      </c>
      <c r="C1427" t="s">
        <v>360</v>
      </c>
      <c r="D1427" t="b">
        <v>1</v>
      </c>
      <c r="E1427" t="b">
        <v>0</v>
      </c>
      <c r="F1427" t="s">
        <v>359</v>
      </c>
      <c r="G1427" t="b">
        <v>0</v>
      </c>
      <c r="H1427" t="s">
        <v>71</v>
      </c>
      <c r="I1427" t="b">
        <v>0</v>
      </c>
      <c r="J1427" t="s">
        <v>70</v>
      </c>
      <c r="K1427" t="b">
        <v>1</v>
      </c>
      <c r="L1427">
        <v>1</v>
      </c>
      <c r="M1427" t="b">
        <v>0</v>
      </c>
      <c r="N1427" t="b">
        <v>0</v>
      </c>
      <c r="O1427" t="b">
        <v>1</v>
      </c>
      <c r="P1427" t="s">
        <v>69</v>
      </c>
      <c r="Q1427" t="s">
        <v>13015</v>
      </c>
      <c r="R1427" t="s">
        <v>13014</v>
      </c>
      <c r="S1427" t="s">
        <v>6</v>
      </c>
      <c r="T1427" t="s">
        <v>13013</v>
      </c>
      <c r="U1427">
        <v>329</v>
      </c>
      <c r="V1427">
        <v>4</v>
      </c>
    </row>
    <row r="1428" spans="1:22" x14ac:dyDescent="0.35">
      <c r="A1428" t="s">
        <v>13012</v>
      </c>
      <c r="D1428" t="b">
        <v>1</v>
      </c>
      <c r="E1428" t="b">
        <v>1</v>
      </c>
      <c r="Q1428" t="s">
        <v>13011</v>
      </c>
      <c r="R1428" t="s">
        <v>13010</v>
      </c>
      <c r="S1428" t="s">
        <v>93</v>
      </c>
      <c r="T1428" t="s">
        <v>13009</v>
      </c>
      <c r="U1428">
        <v>329</v>
      </c>
      <c r="V1428">
        <v>4</v>
      </c>
    </row>
    <row r="1429" spans="1:22" x14ac:dyDescent="0.35">
      <c r="A1429" t="s">
        <v>13008</v>
      </c>
      <c r="B1429" t="s">
        <v>90</v>
      </c>
      <c r="C1429" t="s">
        <v>82</v>
      </c>
      <c r="D1429" t="b">
        <v>1</v>
      </c>
      <c r="E1429" t="b">
        <v>1</v>
      </c>
      <c r="F1429" t="s">
        <v>319</v>
      </c>
      <c r="G1429" t="b">
        <v>0</v>
      </c>
      <c r="H1429" t="s">
        <v>71</v>
      </c>
      <c r="I1429" t="b">
        <v>0</v>
      </c>
      <c r="J1429" t="s">
        <v>70</v>
      </c>
      <c r="K1429" t="b">
        <v>1</v>
      </c>
      <c r="L1429">
        <v>1</v>
      </c>
      <c r="M1429" t="b">
        <v>0</v>
      </c>
      <c r="N1429" t="b">
        <v>0</v>
      </c>
      <c r="O1429" t="b">
        <v>1</v>
      </c>
      <c r="P1429" t="s">
        <v>88</v>
      </c>
      <c r="Q1429" t="s">
        <v>13007</v>
      </c>
      <c r="R1429" t="s">
        <v>2009</v>
      </c>
      <c r="S1429" t="s">
        <v>6</v>
      </c>
      <c r="T1429" t="s">
        <v>12250</v>
      </c>
      <c r="U1429">
        <v>329</v>
      </c>
      <c r="V1429">
        <v>3.5</v>
      </c>
    </row>
    <row r="1430" spans="1:22" x14ac:dyDescent="0.35">
      <c r="A1430" t="s">
        <v>13006</v>
      </c>
      <c r="B1430" t="s">
        <v>74</v>
      </c>
      <c r="C1430" t="s">
        <v>82</v>
      </c>
      <c r="D1430" t="b">
        <v>1</v>
      </c>
      <c r="E1430" t="b">
        <v>1</v>
      </c>
      <c r="F1430" t="s">
        <v>106</v>
      </c>
      <c r="G1430" t="b">
        <v>0</v>
      </c>
      <c r="H1430" t="s">
        <v>71</v>
      </c>
      <c r="I1430" t="b">
        <v>0</v>
      </c>
      <c r="J1430" t="s">
        <v>70</v>
      </c>
      <c r="K1430" t="b">
        <v>1</v>
      </c>
      <c r="L1430">
        <v>2</v>
      </c>
      <c r="M1430" t="b">
        <v>1</v>
      </c>
      <c r="N1430" t="b">
        <v>1</v>
      </c>
      <c r="O1430" t="b">
        <v>1</v>
      </c>
      <c r="P1430" t="s">
        <v>88</v>
      </c>
      <c r="Q1430" t="s">
        <v>13005</v>
      </c>
      <c r="R1430" t="s">
        <v>194</v>
      </c>
      <c r="S1430" t="s">
        <v>6</v>
      </c>
      <c r="T1430" t="s">
        <v>13004</v>
      </c>
      <c r="U1430">
        <v>329</v>
      </c>
      <c r="V1430">
        <v>4</v>
      </c>
    </row>
    <row r="1431" spans="1:22" x14ac:dyDescent="0.35">
      <c r="A1431" t="s">
        <v>13003</v>
      </c>
      <c r="B1431" t="s">
        <v>90</v>
      </c>
      <c r="C1431" t="s">
        <v>123</v>
      </c>
      <c r="D1431" t="b">
        <v>1</v>
      </c>
      <c r="E1431" t="b">
        <v>1</v>
      </c>
      <c r="F1431" t="s">
        <v>106</v>
      </c>
      <c r="G1431" t="b">
        <v>0</v>
      </c>
      <c r="H1431" t="s">
        <v>71</v>
      </c>
      <c r="I1431" t="b">
        <v>0</v>
      </c>
      <c r="J1431" t="s">
        <v>70</v>
      </c>
      <c r="K1431" t="b">
        <v>1</v>
      </c>
      <c r="L1431">
        <v>1</v>
      </c>
      <c r="M1431" t="b">
        <v>0</v>
      </c>
      <c r="N1431" t="b">
        <v>1</v>
      </c>
      <c r="O1431" t="b">
        <v>1</v>
      </c>
      <c r="P1431" t="s">
        <v>88</v>
      </c>
      <c r="Q1431" t="s">
        <v>13002</v>
      </c>
      <c r="R1431" t="s">
        <v>381</v>
      </c>
      <c r="S1431" t="s">
        <v>285</v>
      </c>
      <c r="T1431" t="s">
        <v>13001</v>
      </c>
      <c r="U1431">
        <v>329</v>
      </c>
      <c r="V1431">
        <v>4</v>
      </c>
    </row>
    <row r="1432" spans="1:22" x14ac:dyDescent="0.35">
      <c r="A1432" t="s">
        <v>13000</v>
      </c>
      <c r="B1432" t="s">
        <v>74</v>
      </c>
      <c r="C1432" t="s">
        <v>82</v>
      </c>
      <c r="D1432" t="b">
        <v>1</v>
      </c>
      <c r="E1432" t="b">
        <v>0</v>
      </c>
      <c r="F1432" t="s">
        <v>81</v>
      </c>
      <c r="G1432" t="b">
        <v>1</v>
      </c>
      <c r="H1432" t="s">
        <v>80</v>
      </c>
      <c r="I1432" t="b">
        <v>1</v>
      </c>
      <c r="J1432" t="s">
        <v>70</v>
      </c>
      <c r="K1432" t="b">
        <v>1</v>
      </c>
      <c r="L1432">
        <v>2</v>
      </c>
      <c r="M1432" t="b">
        <v>1</v>
      </c>
      <c r="N1432" t="b">
        <v>1</v>
      </c>
      <c r="O1432" t="b">
        <v>1</v>
      </c>
      <c r="P1432" t="s">
        <v>69</v>
      </c>
      <c r="Q1432" t="s">
        <v>12999</v>
      </c>
      <c r="R1432" t="s">
        <v>12998</v>
      </c>
      <c r="S1432" t="s">
        <v>85</v>
      </c>
      <c r="T1432" t="s">
        <v>12997</v>
      </c>
      <c r="U1432">
        <v>329</v>
      </c>
      <c r="V1432">
        <v>4</v>
      </c>
    </row>
    <row r="1433" spans="1:22" x14ac:dyDescent="0.35">
      <c r="A1433" t="s">
        <v>12996</v>
      </c>
      <c r="B1433" t="s">
        <v>74</v>
      </c>
      <c r="C1433" t="s">
        <v>82</v>
      </c>
      <c r="D1433" t="b">
        <v>1</v>
      </c>
      <c r="E1433" t="b">
        <v>1</v>
      </c>
      <c r="F1433" t="s">
        <v>106</v>
      </c>
      <c r="G1433" t="b">
        <v>0</v>
      </c>
      <c r="H1433" t="s">
        <v>71</v>
      </c>
      <c r="I1433" t="b">
        <v>1</v>
      </c>
      <c r="J1433" t="s">
        <v>70</v>
      </c>
      <c r="K1433" t="b">
        <v>1</v>
      </c>
      <c r="L1433">
        <v>2</v>
      </c>
      <c r="M1433" t="b">
        <v>0</v>
      </c>
      <c r="N1433" t="b">
        <v>1</v>
      </c>
      <c r="O1433" t="b">
        <v>1</v>
      </c>
      <c r="P1433" t="s">
        <v>88</v>
      </c>
      <c r="Q1433" t="s">
        <v>12995</v>
      </c>
      <c r="R1433" t="s">
        <v>703</v>
      </c>
      <c r="S1433" t="s">
        <v>275</v>
      </c>
      <c r="T1433" t="s">
        <v>4918</v>
      </c>
      <c r="U1433">
        <v>329</v>
      </c>
      <c r="V1433">
        <v>3.5</v>
      </c>
    </row>
    <row r="1434" spans="1:22" x14ac:dyDescent="0.35">
      <c r="A1434" t="s">
        <v>12994</v>
      </c>
      <c r="B1434" t="s">
        <v>90</v>
      </c>
      <c r="C1434" t="s">
        <v>82</v>
      </c>
      <c r="D1434" t="b">
        <v>1</v>
      </c>
      <c r="E1434" t="b">
        <v>1</v>
      </c>
      <c r="F1434" t="s">
        <v>359</v>
      </c>
      <c r="G1434" t="b">
        <v>0</v>
      </c>
      <c r="H1434" t="s">
        <v>71</v>
      </c>
      <c r="I1434" t="b">
        <v>1</v>
      </c>
      <c r="J1434" t="s">
        <v>70</v>
      </c>
      <c r="K1434" t="b">
        <v>1</v>
      </c>
      <c r="L1434">
        <v>1</v>
      </c>
      <c r="M1434" t="b">
        <v>0</v>
      </c>
      <c r="N1434" t="b">
        <v>0</v>
      </c>
      <c r="O1434" t="b">
        <v>1</v>
      </c>
      <c r="P1434" t="s">
        <v>69</v>
      </c>
      <c r="Q1434" t="s">
        <v>12993</v>
      </c>
      <c r="R1434" t="s">
        <v>12992</v>
      </c>
      <c r="S1434" t="s">
        <v>85</v>
      </c>
      <c r="T1434" t="s">
        <v>12991</v>
      </c>
      <c r="U1434">
        <v>329</v>
      </c>
      <c r="V1434">
        <v>4.5</v>
      </c>
    </row>
    <row r="1435" spans="1:22" x14ac:dyDescent="0.35">
      <c r="A1435" t="s">
        <v>12990</v>
      </c>
      <c r="B1435" t="s">
        <v>74</v>
      </c>
      <c r="C1435" t="s">
        <v>212</v>
      </c>
      <c r="D1435" t="b">
        <v>1</v>
      </c>
      <c r="E1435" t="b">
        <v>1</v>
      </c>
      <c r="F1435" t="s">
        <v>106</v>
      </c>
      <c r="G1435" t="b">
        <v>1</v>
      </c>
      <c r="H1435" t="s">
        <v>71</v>
      </c>
      <c r="I1435" t="b">
        <v>1</v>
      </c>
      <c r="J1435" t="s">
        <v>70</v>
      </c>
      <c r="K1435" t="b">
        <v>1</v>
      </c>
      <c r="L1435">
        <v>2</v>
      </c>
      <c r="M1435" t="b">
        <v>1</v>
      </c>
      <c r="N1435" t="b">
        <v>1</v>
      </c>
      <c r="O1435" t="b">
        <v>1</v>
      </c>
      <c r="P1435" t="s">
        <v>69</v>
      </c>
      <c r="Q1435" t="s">
        <v>12989</v>
      </c>
      <c r="R1435" t="s">
        <v>12988</v>
      </c>
      <c r="S1435" t="s">
        <v>120</v>
      </c>
      <c r="T1435" t="s">
        <v>10989</v>
      </c>
      <c r="U1435">
        <v>329</v>
      </c>
      <c r="V1435">
        <v>3.5</v>
      </c>
    </row>
    <row r="1436" spans="1:22" x14ac:dyDescent="0.35">
      <c r="A1436" t="s">
        <v>12987</v>
      </c>
      <c r="B1436" t="s">
        <v>74</v>
      </c>
      <c r="C1436" t="s">
        <v>236</v>
      </c>
      <c r="D1436" t="b">
        <v>1</v>
      </c>
      <c r="E1436" t="b">
        <v>0</v>
      </c>
      <c r="F1436" t="s">
        <v>72</v>
      </c>
      <c r="G1436" t="b">
        <v>0</v>
      </c>
      <c r="H1436" t="s">
        <v>71</v>
      </c>
      <c r="I1436" t="b">
        <v>0</v>
      </c>
      <c r="J1436" t="s">
        <v>235</v>
      </c>
      <c r="K1436" t="b">
        <v>1</v>
      </c>
      <c r="L1436">
        <v>3</v>
      </c>
      <c r="M1436" t="b">
        <v>1</v>
      </c>
      <c r="N1436" t="b">
        <v>1</v>
      </c>
      <c r="O1436" t="b">
        <v>0</v>
      </c>
      <c r="P1436" t="s">
        <v>88</v>
      </c>
      <c r="Q1436" t="s">
        <v>12986</v>
      </c>
      <c r="R1436" t="s">
        <v>617</v>
      </c>
      <c r="S1436" t="s">
        <v>6</v>
      </c>
      <c r="T1436" t="s">
        <v>1727</v>
      </c>
      <c r="U1436">
        <v>329</v>
      </c>
      <c r="V1436">
        <v>4</v>
      </c>
    </row>
    <row r="1437" spans="1:22" x14ac:dyDescent="0.35">
      <c r="A1437" t="s">
        <v>12985</v>
      </c>
      <c r="B1437" t="s">
        <v>90</v>
      </c>
      <c r="C1437" t="s">
        <v>82</v>
      </c>
      <c r="D1437" t="b">
        <v>1</v>
      </c>
      <c r="E1437" t="b">
        <v>1</v>
      </c>
      <c r="F1437" t="s">
        <v>106</v>
      </c>
      <c r="G1437" t="b">
        <v>1</v>
      </c>
      <c r="H1437" t="s">
        <v>71</v>
      </c>
      <c r="I1437" t="b">
        <v>1</v>
      </c>
      <c r="J1437" t="s">
        <v>70</v>
      </c>
      <c r="K1437" t="b">
        <v>1</v>
      </c>
      <c r="L1437">
        <v>2</v>
      </c>
      <c r="M1437" t="b">
        <v>1</v>
      </c>
      <c r="N1437" t="b">
        <v>1</v>
      </c>
      <c r="O1437" t="b">
        <v>1</v>
      </c>
      <c r="P1437" t="s">
        <v>69</v>
      </c>
      <c r="Q1437" t="s">
        <v>12984</v>
      </c>
      <c r="R1437" t="s">
        <v>12983</v>
      </c>
      <c r="S1437" t="s">
        <v>77</v>
      </c>
      <c r="T1437" t="s">
        <v>12982</v>
      </c>
      <c r="U1437">
        <v>328</v>
      </c>
      <c r="V1437">
        <v>4.5</v>
      </c>
    </row>
    <row r="1438" spans="1:22" x14ac:dyDescent="0.35">
      <c r="A1438" t="s">
        <v>12981</v>
      </c>
      <c r="B1438" t="s">
        <v>74</v>
      </c>
      <c r="C1438" t="s">
        <v>82</v>
      </c>
      <c r="D1438" t="b">
        <v>1</v>
      </c>
      <c r="E1438" t="b">
        <v>1</v>
      </c>
      <c r="F1438" t="s">
        <v>106</v>
      </c>
      <c r="G1438" t="b">
        <v>1</v>
      </c>
      <c r="H1438" t="s">
        <v>71</v>
      </c>
      <c r="I1438" t="b">
        <v>1</v>
      </c>
      <c r="J1438" t="s">
        <v>70</v>
      </c>
      <c r="K1438" t="b">
        <v>1</v>
      </c>
      <c r="L1438">
        <v>2</v>
      </c>
      <c r="M1438" t="b">
        <v>0</v>
      </c>
      <c r="N1438" t="b">
        <v>1</v>
      </c>
      <c r="O1438" t="b">
        <v>1</v>
      </c>
      <c r="P1438" t="s">
        <v>69</v>
      </c>
      <c r="Q1438" t="s">
        <v>12980</v>
      </c>
      <c r="R1438" t="s">
        <v>12979</v>
      </c>
      <c r="S1438" t="s">
        <v>66</v>
      </c>
      <c r="T1438" t="s">
        <v>12978</v>
      </c>
      <c r="U1438">
        <v>328</v>
      </c>
      <c r="V1438">
        <v>3.5</v>
      </c>
    </row>
    <row r="1439" spans="1:22" x14ac:dyDescent="0.35">
      <c r="A1439" t="s">
        <v>12977</v>
      </c>
      <c r="B1439" t="s">
        <v>74</v>
      </c>
      <c r="C1439" t="s">
        <v>73</v>
      </c>
      <c r="D1439" t="b">
        <v>1</v>
      </c>
      <c r="E1439" t="b">
        <v>1</v>
      </c>
      <c r="F1439" t="s">
        <v>106</v>
      </c>
      <c r="G1439" t="b">
        <v>1</v>
      </c>
      <c r="H1439" t="s">
        <v>71</v>
      </c>
      <c r="I1439" t="b">
        <v>1</v>
      </c>
      <c r="J1439" t="s">
        <v>70</v>
      </c>
      <c r="K1439" t="b">
        <v>1</v>
      </c>
      <c r="L1439">
        <v>2</v>
      </c>
      <c r="M1439" t="b">
        <v>1</v>
      </c>
      <c r="N1439" t="b">
        <v>1</v>
      </c>
      <c r="O1439" t="b">
        <v>1</v>
      </c>
      <c r="P1439" t="s">
        <v>69</v>
      </c>
      <c r="Q1439" t="s">
        <v>12976</v>
      </c>
      <c r="R1439" t="s">
        <v>98</v>
      </c>
      <c r="S1439" t="s">
        <v>77</v>
      </c>
      <c r="T1439" t="s">
        <v>12975</v>
      </c>
      <c r="U1439">
        <v>328</v>
      </c>
      <c r="V1439">
        <v>3.5</v>
      </c>
    </row>
    <row r="1440" spans="1:22" x14ac:dyDescent="0.35">
      <c r="A1440" t="s">
        <v>12974</v>
      </c>
      <c r="B1440" t="s">
        <v>74</v>
      </c>
      <c r="C1440" t="s">
        <v>138</v>
      </c>
      <c r="D1440" t="b">
        <v>1</v>
      </c>
      <c r="E1440" t="b">
        <v>1</v>
      </c>
      <c r="F1440" t="s">
        <v>72</v>
      </c>
      <c r="G1440" t="b">
        <v>1</v>
      </c>
      <c r="H1440" t="s">
        <v>71</v>
      </c>
      <c r="I1440" t="b">
        <v>1</v>
      </c>
      <c r="J1440" t="s">
        <v>70</v>
      </c>
      <c r="K1440" t="b">
        <v>1</v>
      </c>
      <c r="L1440">
        <v>2</v>
      </c>
      <c r="M1440" t="b">
        <v>1</v>
      </c>
      <c r="N1440" t="b">
        <v>1</v>
      </c>
      <c r="O1440" t="b">
        <v>1</v>
      </c>
      <c r="P1440" t="s">
        <v>88</v>
      </c>
      <c r="Q1440" t="s">
        <v>12973</v>
      </c>
      <c r="R1440" t="s">
        <v>12972</v>
      </c>
      <c r="S1440" t="s">
        <v>275</v>
      </c>
      <c r="T1440" t="s">
        <v>10425</v>
      </c>
      <c r="U1440">
        <v>327</v>
      </c>
      <c r="V1440">
        <v>3.5</v>
      </c>
    </row>
    <row r="1441" spans="1:22" x14ac:dyDescent="0.35">
      <c r="A1441" t="s">
        <v>12971</v>
      </c>
      <c r="B1441" t="s">
        <v>74</v>
      </c>
      <c r="C1441" t="s">
        <v>73</v>
      </c>
      <c r="D1441" t="b">
        <v>1</v>
      </c>
      <c r="E1441" t="b">
        <v>0</v>
      </c>
      <c r="F1441" t="s">
        <v>72</v>
      </c>
      <c r="G1441" t="b">
        <v>1</v>
      </c>
      <c r="H1441" t="s">
        <v>71</v>
      </c>
      <c r="I1441" t="b">
        <v>0</v>
      </c>
      <c r="J1441" t="s">
        <v>70</v>
      </c>
      <c r="K1441" t="b">
        <v>1</v>
      </c>
      <c r="L1441">
        <v>2</v>
      </c>
      <c r="M1441" t="b">
        <v>1</v>
      </c>
      <c r="N1441" t="b">
        <v>1</v>
      </c>
      <c r="O1441" t="b">
        <v>1</v>
      </c>
      <c r="P1441" t="s">
        <v>69</v>
      </c>
      <c r="Q1441" t="s">
        <v>12970</v>
      </c>
      <c r="R1441" t="s">
        <v>11685</v>
      </c>
      <c r="S1441" t="s">
        <v>77</v>
      </c>
      <c r="T1441" t="s">
        <v>12969</v>
      </c>
      <c r="U1441">
        <v>327</v>
      </c>
      <c r="V1441">
        <v>4</v>
      </c>
    </row>
    <row r="1442" spans="1:22" x14ac:dyDescent="0.35">
      <c r="A1442" t="s">
        <v>12968</v>
      </c>
      <c r="B1442" t="s">
        <v>74</v>
      </c>
      <c r="C1442" t="s">
        <v>82</v>
      </c>
      <c r="D1442" t="b">
        <v>1</v>
      </c>
      <c r="E1442" t="b">
        <v>1</v>
      </c>
      <c r="F1442" t="s">
        <v>359</v>
      </c>
      <c r="G1442" t="b">
        <v>1</v>
      </c>
      <c r="H1442" t="s">
        <v>71</v>
      </c>
      <c r="I1442" t="b">
        <v>0</v>
      </c>
      <c r="J1442" t="s">
        <v>70</v>
      </c>
      <c r="K1442" t="b">
        <v>1</v>
      </c>
      <c r="L1442">
        <v>2</v>
      </c>
      <c r="M1442" t="b">
        <v>0</v>
      </c>
      <c r="N1442" t="b">
        <v>1</v>
      </c>
      <c r="O1442" t="b">
        <v>1</v>
      </c>
      <c r="P1442" t="s">
        <v>69</v>
      </c>
      <c r="Q1442" t="s">
        <v>12967</v>
      </c>
      <c r="R1442" t="s">
        <v>194</v>
      </c>
      <c r="S1442" t="s">
        <v>85</v>
      </c>
      <c r="T1442" t="s">
        <v>12966</v>
      </c>
      <c r="U1442">
        <v>327</v>
      </c>
      <c r="V1442">
        <v>3.5</v>
      </c>
    </row>
    <row r="1443" spans="1:22" x14ac:dyDescent="0.35">
      <c r="A1443" t="s">
        <v>12965</v>
      </c>
      <c r="B1443" t="s">
        <v>74</v>
      </c>
      <c r="C1443" t="s">
        <v>82</v>
      </c>
      <c r="D1443" t="b">
        <v>1</v>
      </c>
      <c r="E1443" t="b">
        <v>1</v>
      </c>
      <c r="F1443" t="s">
        <v>106</v>
      </c>
      <c r="G1443" t="b">
        <v>1</v>
      </c>
      <c r="H1443" t="s">
        <v>71</v>
      </c>
      <c r="I1443" t="b">
        <v>1</v>
      </c>
      <c r="J1443" t="s">
        <v>70</v>
      </c>
      <c r="K1443" t="b">
        <v>1</v>
      </c>
      <c r="L1443">
        <v>2</v>
      </c>
      <c r="M1443" t="b">
        <v>0</v>
      </c>
      <c r="N1443" t="b">
        <v>1</v>
      </c>
      <c r="O1443" t="b">
        <v>1</v>
      </c>
      <c r="P1443" t="s">
        <v>88</v>
      </c>
      <c r="Q1443" t="s">
        <v>12964</v>
      </c>
      <c r="R1443" t="s">
        <v>12963</v>
      </c>
      <c r="S1443" t="s">
        <v>85</v>
      </c>
      <c r="T1443" t="s">
        <v>12962</v>
      </c>
      <c r="U1443">
        <v>327</v>
      </c>
      <c r="V1443">
        <v>4.5</v>
      </c>
    </row>
    <row r="1444" spans="1:22" x14ac:dyDescent="0.35">
      <c r="A1444" t="s">
        <v>12961</v>
      </c>
      <c r="B1444" t="s">
        <v>74</v>
      </c>
      <c r="C1444" t="s">
        <v>82</v>
      </c>
      <c r="D1444" t="b">
        <v>1</v>
      </c>
      <c r="E1444" t="b">
        <v>1</v>
      </c>
      <c r="F1444" t="s">
        <v>106</v>
      </c>
      <c r="G1444" t="b">
        <v>1</v>
      </c>
      <c r="H1444" t="s">
        <v>71</v>
      </c>
      <c r="I1444" t="b">
        <v>0</v>
      </c>
      <c r="J1444" t="s">
        <v>70</v>
      </c>
      <c r="K1444" t="b">
        <v>1</v>
      </c>
      <c r="L1444">
        <v>2</v>
      </c>
      <c r="M1444" t="b">
        <v>0</v>
      </c>
      <c r="N1444" t="b">
        <v>1</v>
      </c>
      <c r="O1444" t="b">
        <v>1</v>
      </c>
      <c r="P1444" t="s">
        <v>88</v>
      </c>
      <c r="Q1444" t="s">
        <v>12960</v>
      </c>
      <c r="R1444" t="s">
        <v>12959</v>
      </c>
      <c r="S1444" t="s">
        <v>66</v>
      </c>
      <c r="T1444" t="s">
        <v>12958</v>
      </c>
      <c r="U1444">
        <v>327</v>
      </c>
      <c r="V1444">
        <v>4</v>
      </c>
    </row>
    <row r="1445" spans="1:22" x14ac:dyDescent="0.35">
      <c r="A1445" t="s">
        <v>12957</v>
      </c>
      <c r="B1445" t="s">
        <v>74</v>
      </c>
      <c r="C1445" t="s">
        <v>123</v>
      </c>
      <c r="D1445" t="b">
        <v>1</v>
      </c>
      <c r="E1445" t="b">
        <v>1</v>
      </c>
      <c r="F1445" t="s">
        <v>72</v>
      </c>
      <c r="G1445" t="b">
        <v>1</v>
      </c>
      <c r="H1445" t="s">
        <v>71</v>
      </c>
      <c r="I1445" t="b">
        <v>0</v>
      </c>
      <c r="J1445" t="s">
        <v>70</v>
      </c>
      <c r="K1445" t="b">
        <v>1</v>
      </c>
      <c r="L1445">
        <v>2</v>
      </c>
      <c r="M1445" t="b">
        <v>1</v>
      </c>
      <c r="N1445" t="b">
        <v>1</v>
      </c>
      <c r="O1445" t="b">
        <v>1</v>
      </c>
      <c r="P1445" t="s">
        <v>88</v>
      </c>
      <c r="Q1445" t="s">
        <v>12956</v>
      </c>
      <c r="R1445" t="s">
        <v>593</v>
      </c>
      <c r="S1445" t="s">
        <v>120</v>
      </c>
      <c r="T1445" t="s">
        <v>12955</v>
      </c>
      <c r="U1445">
        <v>327</v>
      </c>
      <c r="V1445">
        <v>3.5</v>
      </c>
    </row>
    <row r="1446" spans="1:22" x14ac:dyDescent="0.35">
      <c r="A1446" t="s">
        <v>12954</v>
      </c>
      <c r="B1446" t="s">
        <v>74</v>
      </c>
      <c r="C1446" t="s">
        <v>82</v>
      </c>
      <c r="D1446" t="b">
        <v>1</v>
      </c>
      <c r="E1446" t="b">
        <v>0</v>
      </c>
      <c r="F1446" t="s">
        <v>106</v>
      </c>
      <c r="G1446" t="b">
        <v>1</v>
      </c>
      <c r="H1446" t="s">
        <v>71</v>
      </c>
      <c r="I1446" t="b">
        <v>1</v>
      </c>
      <c r="J1446" t="s">
        <v>70</v>
      </c>
      <c r="K1446" t="b">
        <v>1</v>
      </c>
      <c r="L1446">
        <v>2</v>
      </c>
      <c r="M1446" t="b">
        <v>1</v>
      </c>
      <c r="N1446" t="b">
        <v>1</v>
      </c>
      <c r="O1446" t="b">
        <v>1</v>
      </c>
      <c r="P1446" t="s">
        <v>69</v>
      </c>
      <c r="Q1446" t="s">
        <v>12953</v>
      </c>
      <c r="R1446" t="s">
        <v>12952</v>
      </c>
      <c r="S1446" t="s">
        <v>6</v>
      </c>
      <c r="T1446" t="s">
        <v>3743</v>
      </c>
      <c r="U1446">
        <v>326</v>
      </c>
      <c r="V1446">
        <v>3.5</v>
      </c>
    </row>
    <row r="1447" spans="1:22" x14ac:dyDescent="0.35">
      <c r="A1447" t="s">
        <v>12951</v>
      </c>
      <c r="B1447" t="s">
        <v>74</v>
      </c>
      <c r="C1447" t="s">
        <v>222</v>
      </c>
      <c r="D1447" t="b">
        <v>1</v>
      </c>
      <c r="E1447" t="b">
        <v>1</v>
      </c>
      <c r="F1447" t="s">
        <v>314</v>
      </c>
      <c r="G1447" t="b">
        <v>0</v>
      </c>
      <c r="H1447" t="s">
        <v>71</v>
      </c>
      <c r="I1447" t="b">
        <v>1</v>
      </c>
      <c r="J1447" t="s">
        <v>70</v>
      </c>
      <c r="K1447" t="b">
        <v>1</v>
      </c>
      <c r="L1447">
        <v>3</v>
      </c>
      <c r="M1447" t="b">
        <v>1</v>
      </c>
      <c r="N1447" t="b">
        <v>1</v>
      </c>
      <c r="O1447" t="b">
        <v>1</v>
      </c>
      <c r="P1447" t="s">
        <v>69</v>
      </c>
      <c r="Q1447" t="s">
        <v>12950</v>
      </c>
      <c r="R1447" t="s">
        <v>12949</v>
      </c>
      <c r="S1447" t="s">
        <v>120</v>
      </c>
      <c r="T1447" t="s">
        <v>12948</v>
      </c>
      <c r="U1447">
        <v>326</v>
      </c>
      <c r="V1447">
        <v>3.5</v>
      </c>
    </row>
    <row r="1448" spans="1:22" x14ac:dyDescent="0.35">
      <c r="A1448" t="s">
        <v>2965</v>
      </c>
      <c r="B1448" t="s">
        <v>111</v>
      </c>
      <c r="C1448" t="s">
        <v>2050</v>
      </c>
      <c r="D1448" t="b">
        <v>1</v>
      </c>
      <c r="E1448" t="b">
        <v>1</v>
      </c>
      <c r="F1448" t="s">
        <v>89</v>
      </c>
      <c r="G1448" t="b">
        <v>0</v>
      </c>
      <c r="H1448" t="s">
        <v>71</v>
      </c>
      <c r="I1448" t="b">
        <v>0</v>
      </c>
      <c r="J1448" t="s">
        <v>70</v>
      </c>
      <c r="K1448" t="b">
        <v>1</v>
      </c>
      <c r="L1448">
        <v>2</v>
      </c>
      <c r="M1448" t="b">
        <v>0</v>
      </c>
      <c r="N1448" t="b">
        <v>1</v>
      </c>
      <c r="O1448" t="b">
        <v>1</v>
      </c>
      <c r="P1448" t="s">
        <v>88</v>
      </c>
      <c r="Q1448" t="s">
        <v>12947</v>
      </c>
      <c r="R1448" t="s">
        <v>2244</v>
      </c>
      <c r="S1448" t="s">
        <v>6</v>
      </c>
      <c r="T1448" t="s">
        <v>12946</v>
      </c>
      <c r="U1448">
        <v>326</v>
      </c>
      <c r="V1448">
        <v>3</v>
      </c>
    </row>
    <row r="1449" spans="1:22" x14ac:dyDescent="0.35">
      <c r="A1449" t="s">
        <v>12945</v>
      </c>
      <c r="B1449" t="s">
        <v>74</v>
      </c>
      <c r="C1449" t="s">
        <v>82</v>
      </c>
      <c r="D1449" t="b">
        <v>1</v>
      </c>
      <c r="E1449" t="b">
        <v>1</v>
      </c>
      <c r="F1449" t="s">
        <v>106</v>
      </c>
      <c r="G1449" t="b">
        <v>1</v>
      </c>
      <c r="H1449" t="s">
        <v>71</v>
      </c>
      <c r="I1449" t="b">
        <v>1</v>
      </c>
      <c r="J1449" t="s">
        <v>70</v>
      </c>
      <c r="K1449" t="b">
        <v>1</v>
      </c>
      <c r="L1449">
        <v>2</v>
      </c>
      <c r="M1449" t="b">
        <v>1</v>
      </c>
      <c r="N1449" t="b">
        <v>1</v>
      </c>
      <c r="O1449" t="b">
        <v>1</v>
      </c>
      <c r="P1449" t="s">
        <v>88</v>
      </c>
      <c r="Q1449" t="s">
        <v>12944</v>
      </c>
      <c r="R1449" t="s">
        <v>12943</v>
      </c>
      <c r="S1449" t="s">
        <v>161</v>
      </c>
      <c r="T1449" t="s">
        <v>5602</v>
      </c>
      <c r="U1449">
        <v>326</v>
      </c>
      <c r="V1449">
        <v>4</v>
      </c>
    </row>
    <row r="1450" spans="1:22" x14ac:dyDescent="0.35">
      <c r="A1450" t="s">
        <v>6740</v>
      </c>
      <c r="B1450" t="s">
        <v>111</v>
      </c>
      <c r="C1450" t="s">
        <v>82</v>
      </c>
      <c r="D1450" t="b">
        <v>1</v>
      </c>
      <c r="E1450" t="b">
        <v>1</v>
      </c>
      <c r="F1450" t="s">
        <v>417</v>
      </c>
      <c r="G1450" t="b">
        <v>0</v>
      </c>
      <c r="H1450" t="s">
        <v>71</v>
      </c>
      <c r="I1450" t="b">
        <v>0</v>
      </c>
      <c r="J1450" t="s">
        <v>70</v>
      </c>
      <c r="K1450" t="b">
        <v>1</v>
      </c>
      <c r="L1450">
        <v>2</v>
      </c>
      <c r="M1450" t="b">
        <v>0</v>
      </c>
      <c r="N1450" t="b">
        <v>1</v>
      </c>
      <c r="O1450" t="b">
        <v>0</v>
      </c>
      <c r="P1450" t="s">
        <v>88</v>
      </c>
      <c r="Q1450" t="e">
        <f>-LzUYsR54hd8cCiYXTquRA</f>
        <v>#NAME?</v>
      </c>
      <c r="R1450" t="s">
        <v>2073</v>
      </c>
      <c r="S1450" t="s">
        <v>6</v>
      </c>
      <c r="T1450" t="s">
        <v>12942</v>
      </c>
      <c r="U1450">
        <v>326</v>
      </c>
      <c r="V1450">
        <v>3</v>
      </c>
    </row>
    <row r="1451" spans="1:22" x14ac:dyDescent="0.35">
      <c r="A1451" t="s">
        <v>12941</v>
      </c>
      <c r="B1451" t="s">
        <v>74</v>
      </c>
      <c r="C1451" t="s">
        <v>73</v>
      </c>
      <c r="D1451" t="b">
        <v>1</v>
      </c>
      <c r="E1451" t="b">
        <v>0</v>
      </c>
      <c r="F1451" t="s">
        <v>12940</v>
      </c>
      <c r="G1451" t="b">
        <v>1</v>
      </c>
      <c r="H1451" t="s">
        <v>71</v>
      </c>
      <c r="I1451" t="b">
        <v>1</v>
      </c>
      <c r="J1451" t="s">
        <v>70</v>
      </c>
      <c r="K1451" t="b">
        <v>1</v>
      </c>
      <c r="L1451">
        <v>2</v>
      </c>
      <c r="M1451" t="b">
        <v>1</v>
      </c>
      <c r="N1451" t="b">
        <v>1</v>
      </c>
      <c r="O1451" t="b">
        <v>0</v>
      </c>
      <c r="P1451" t="s">
        <v>69</v>
      </c>
      <c r="Q1451" t="s">
        <v>12939</v>
      </c>
      <c r="R1451" t="s">
        <v>12938</v>
      </c>
      <c r="S1451" t="s">
        <v>166</v>
      </c>
      <c r="T1451" t="s">
        <v>12937</v>
      </c>
      <c r="U1451">
        <v>326</v>
      </c>
      <c r="V1451">
        <v>4</v>
      </c>
    </row>
    <row r="1452" spans="1:22" x14ac:dyDescent="0.35">
      <c r="A1452" t="s">
        <v>12936</v>
      </c>
      <c r="B1452" t="s">
        <v>90</v>
      </c>
      <c r="C1452" t="s">
        <v>82</v>
      </c>
      <c r="D1452" t="b">
        <v>1</v>
      </c>
      <c r="E1452" t="b">
        <v>1</v>
      </c>
      <c r="F1452" t="s">
        <v>117</v>
      </c>
      <c r="G1452" t="b">
        <v>0</v>
      </c>
      <c r="H1452" t="s">
        <v>71</v>
      </c>
      <c r="I1452" t="b">
        <v>0</v>
      </c>
      <c r="J1452" t="s">
        <v>70</v>
      </c>
      <c r="K1452" t="b">
        <v>1</v>
      </c>
      <c r="L1452">
        <v>1</v>
      </c>
      <c r="M1452" t="b">
        <v>0</v>
      </c>
      <c r="N1452" t="b">
        <v>1</v>
      </c>
      <c r="O1452" t="b">
        <v>1</v>
      </c>
      <c r="P1452" t="s">
        <v>88</v>
      </c>
      <c r="Q1452" t="s">
        <v>12935</v>
      </c>
      <c r="R1452" t="s">
        <v>12934</v>
      </c>
      <c r="S1452" t="s">
        <v>66</v>
      </c>
      <c r="T1452" t="s">
        <v>12933</v>
      </c>
      <c r="U1452">
        <v>326</v>
      </c>
      <c r="V1452">
        <v>4.5</v>
      </c>
    </row>
    <row r="1453" spans="1:22" x14ac:dyDescent="0.35">
      <c r="A1453" t="s">
        <v>12932</v>
      </c>
      <c r="B1453" t="s">
        <v>74</v>
      </c>
      <c r="C1453" t="s">
        <v>82</v>
      </c>
      <c r="D1453" t="b">
        <v>1</v>
      </c>
      <c r="E1453" t="b">
        <v>0</v>
      </c>
      <c r="F1453" t="s">
        <v>81</v>
      </c>
      <c r="G1453" t="b">
        <v>1</v>
      </c>
      <c r="H1453" t="s">
        <v>80</v>
      </c>
      <c r="I1453" t="b">
        <v>1</v>
      </c>
      <c r="J1453" t="s">
        <v>70</v>
      </c>
      <c r="K1453" t="b">
        <v>1</v>
      </c>
      <c r="L1453">
        <v>2</v>
      </c>
      <c r="M1453" t="b">
        <v>1</v>
      </c>
      <c r="N1453" t="b">
        <v>1</v>
      </c>
      <c r="O1453" t="b">
        <v>1</v>
      </c>
      <c r="P1453" t="s">
        <v>69</v>
      </c>
      <c r="Q1453" t="s">
        <v>12931</v>
      </c>
      <c r="R1453" t="s">
        <v>12930</v>
      </c>
      <c r="S1453" t="s">
        <v>6</v>
      </c>
      <c r="T1453" t="s">
        <v>12929</v>
      </c>
      <c r="U1453">
        <v>326</v>
      </c>
      <c r="V1453">
        <v>2</v>
      </c>
    </row>
    <row r="1454" spans="1:22" x14ac:dyDescent="0.35">
      <c r="A1454" t="s">
        <v>12928</v>
      </c>
      <c r="B1454" t="s">
        <v>74</v>
      </c>
      <c r="C1454" t="s">
        <v>82</v>
      </c>
      <c r="D1454" t="b">
        <v>1</v>
      </c>
      <c r="E1454" t="b">
        <v>1</v>
      </c>
      <c r="F1454" t="s">
        <v>72</v>
      </c>
      <c r="G1454" t="b">
        <v>0</v>
      </c>
      <c r="H1454" t="s">
        <v>71</v>
      </c>
      <c r="I1454" t="b">
        <v>0</v>
      </c>
      <c r="J1454" t="s">
        <v>70</v>
      </c>
      <c r="K1454" t="b">
        <v>1</v>
      </c>
      <c r="L1454">
        <v>2</v>
      </c>
      <c r="M1454" t="b">
        <v>1</v>
      </c>
      <c r="N1454" t="b">
        <v>1</v>
      </c>
      <c r="O1454" t="b">
        <v>1</v>
      </c>
      <c r="P1454" t="s">
        <v>88</v>
      </c>
      <c r="Q1454" t="s">
        <v>12927</v>
      </c>
      <c r="R1454" t="s">
        <v>12926</v>
      </c>
      <c r="S1454" t="s">
        <v>6</v>
      </c>
      <c r="T1454" t="s">
        <v>2666</v>
      </c>
      <c r="U1454">
        <v>326</v>
      </c>
      <c r="V1454">
        <v>3</v>
      </c>
    </row>
    <row r="1455" spans="1:22" x14ac:dyDescent="0.35">
      <c r="A1455" t="s">
        <v>12925</v>
      </c>
      <c r="B1455" t="s">
        <v>90</v>
      </c>
      <c r="C1455" t="s">
        <v>82</v>
      </c>
      <c r="D1455" t="b">
        <v>0</v>
      </c>
      <c r="E1455" t="b">
        <v>1</v>
      </c>
      <c r="F1455" t="s">
        <v>106</v>
      </c>
      <c r="G1455" t="b">
        <v>0</v>
      </c>
      <c r="H1455" t="s">
        <v>71</v>
      </c>
      <c r="I1455" t="b">
        <v>0</v>
      </c>
      <c r="J1455" t="s">
        <v>70</v>
      </c>
      <c r="K1455" t="b">
        <v>1</v>
      </c>
      <c r="L1455">
        <v>1</v>
      </c>
      <c r="M1455" t="b">
        <v>1</v>
      </c>
      <c r="N1455" t="b">
        <v>1</v>
      </c>
      <c r="O1455" t="b">
        <v>1</v>
      </c>
      <c r="P1455" t="s">
        <v>69</v>
      </c>
      <c r="Q1455" t="s">
        <v>12924</v>
      </c>
      <c r="R1455" t="s">
        <v>1255</v>
      </c>
      <c r="S1455" t="s">
        <v>6</v>
      </c>
      <c r="T1455" t="s">
        <v>12923</v>
      </c>
      <c r="U1455">
        <v>326</v>
      </c>
      <c r="V1455">
        <v>3</v>
      </c>
    </row>
    <row r="1456" spans="1:22" x14ac:dyDescent="0.35">
      <c r="A1456" t="s">
        <v>12922</v>
      </c>
      <c r="B1456" t="s">
        <v>90</v>
      </c>
      <c r="C1456" t="s">
        <v>82</v>
      </c>
      <c r="D1456" t="b">
        <v>1</v>
      </c>
      <c r="E1456" t="b">
        <v>1</v>
      </c>
      <c r="F1456" t="s">
        <v>106</v>
      </c>
      <c r="G1456" t="b">
        <v>1</v>
      </c>
      <c r="H1456" t="s">
        <v>71</v>
      </c>
      <c r="I1456" t="b">
        <v>1</v>
      </c>
      <c r="J1456" t="s">
        <v>70</v>
      </c>
      <c r="K1456" t="b">
        <v>1</v>
      </c>
      <c r="L1456">
        <v>2</v>
      </c>
      <c r="M1456" t="b">
        <v>0</v>
      </c>
      <c r="N1456" t="b">
        <v>0</v>
      </c>
      <c r="O1456" t="b">
        <v>1</v>
      </c>
      <c r="P1456" t="s">
        <v>88</v>
      </c>
      <c r="Q1456" t="s">
        <v>12921</v>
      </c>
      <c r="R1456" t="s">
        <v>1697</v>
      </c>
      <c r="S1456" t="s">
        <v>85</v>
      </c>
      <c r="T1456" t="s">
        <v>12920</v>
      </c>
      <c r="U1456">
        <v>325</v>
      </c>
      <c r="V1456">
        <v>4.5</v>
      </c>
    </row>
    <row r="1457" spans="1:22" x14ac:dyDescent="0.35">
      <c r="A1457" t="s">
        <v>12919</v>
      </c>
      <c r="B1457" t="s">
        <v>90</v>
      </c>
      <c r="C1457" t="s">
        <v>898</v>
      </c>
      <c r="D1457" t="b">
        <v>1</v>
      </c>
      <c r="E1457" t="b">
        <v>1</v>
      </c>
      <c r="F1457" t="s">
        <v>106</v>
      </c>
      <c r="G1457" t="b">
        <v>0</v>
      </c>
      <c r="H1457" t="s">
        <v>71</v>
      </c>
      <c r="I1457" t="b">
        <v>0</v>
      </c>
      <c r="J1457" t="s">
        <v>70</v>
      </c>
      <c r="K1457" t="b">
        <v>1</v>
      </c>
      <c r="L1457">
        <v>2</v>
      </c>
      <c r="M1457" t="b">
        <v>1</v>
      </c>
      <c r="N1457" t="b">
        <v>1</v>
      </c>
      <c r="O1457" t="b">
        <v>1</v>
      </c>
      <c r="P1457" t="s">
        <v>88</v>
      </c>
      <c r="Q1457" t="s">
        <v>12918</v>
      </c>
      <c r="R1457" t="s">
        <v>12917</v>
      </c>
      <c r="S1457" t="s">
        <v>285</v>
      </c>
      <c r="T1457" t="s">
        <v>12916</v>
      </c>
      <c r="U1457">
        <v>325</v>
      </c>
      <c r="V1457">
        <v>4</v>
      </c>
    </row>
    <row r="1458" spans="1:22" x14ac:dyDescent="0.35">
      <c r="A1458" t="s">
        <v>12915</v>
      </c>
      <c r="B1458" t="s">
        <v>111</v>
      </c>
      <c r="C1458" t="s">
        <v>82</v>
      </c>
      <c r="D1458" t="b">
        <v>1</v>
      </c>
      <c r="E1458" t="b">
        <v>1</v>
      </c>
      <c r="F1458" t="s">
        <v>72</v>
      </c>
      <c r="G1458" t="b">
        <v>0</v>
      </c>
      <c r="H1458" t="s">
        <v>71</v>
      </c>
      <c r="I1458" t="b">
        <v>0</v>
      </c>
      <c r="J1458" t="s">
        <v>70</v>
      </c>
      <c r="K1458" t="b">
        <v>1</v>
      </c>
      <c r="L1458">
        <v>2</v>
      </c>
      <c r="M1458" t="b">
        <v>1</v>
      </c>
      <c r="N1458" t="b">
        <v>1</v>
      </c>
      <c r="O1458" t="b">
        <v>1</v>
      </c>
      <c r="P1458" t="s">
        <v>69</v>
      </c>
      <c r="Q1458" t="s">
        <v>12914</v>
      </c>
      <c r="R1458" t="s">
        <v>12913</v>
      </c>
      <c r="S1458" t="s">
        <v>6</v>
      </c>
      <c r="T1458" t="s">
        <v>12912</v>
      </c>
      <c r="U1458">
        <v>325</v>
      </c>
      <c r="V1458">
        <v>4.5</v>
      </c>
    </row>
    <row r="1459" spans="1:22" x14ac:dyDescent="0.35">
      <c r="A1459" t="s">
        <v>12911</v>
      </c>
      <c r="B1459" t="s">
        <v>90</v>
      </c>
      <c r="C1459" t="s">
        <v>82</v>
      </c>
      <c r="D1459" t="b">
        <v>1</v>
      </c>
      <c r="E1459" t="b">
        <v>1</v>
      </c>
      <c r="F1459" t="s">
        <v>106</v>
      </c>
      <c r="G1459" t="b">
        <v>1</v>
      </c>
      <c r="H1459" t="s">
        <v>71</v>
      </c>
      <c r="I1459" t="b">
        <v>0</v>
      </c>
      <c r="J1459" t="s">
        <v>70</v>
      </c>
      <c r="K1459" t="b">
        <v>1</v>
      </c>
      <c r="L1459">
        <v>1</v>
      </c>
      <c r="M1459" t="b">
        <v>0</v>
      </c>
      <c r="N1459" t="b">
        <v>0</v>
      </c>
      <c r="O1459" t="b">
        <v>1</v>
      </c>
      <c r="P1459" t="s">
        <v>88</v>
      </c>
      <c r="Q1459" t="s">
        <v>12910</v>
      </c>
      <c r="R1459" t="s">
        <v>12909</v>
      </c>
      <c r="S1459" t="s">
        <v>290</v>
      </c>
      <c r="T1459" t="s">
        <v>12908</v>
      </c>
      <c r="U1459">
        <v>325</v>
      </c>
      <c r="V1459">
        <v>4.5</v>
      </c>
    </row>
    <row r="1460" spans="1:22" x14ac:dyDescent="0.35">
      <c r="A1460" t="s">
        <v>12907</v>
      </c>
      <c r="B1460" t="s">
        <v>90</v>
      </c>
      <c r="C1460" t="s">
        <v>82</v>
      </c>
      <c r="D1460" t="b">
        <v>1</v>
      </c>
      <c r="E1460" t="b">
        <v>1</v>
      </c>
      <c r="F1460" t="s">
        <v>106</v>
      </c>
      <c r="G1460" t="b">
        <v>0</v>
      </c>
      <c r="H1460" t="s">
        <v>71</v>
      </c>
      <c r="I1460" t="b">
        <v>0</v>
      </c>
      <c r="J1460" t="s">
        <v>70</v>
      </c>
      <c r="K1460" t="b">
        <v>1</v>
      </c>
      <c r="L1460">
        <v>1</v>
      </c>
      <c r="M1460" t="b">
        <v>0</v>
      </c>
      <c r="N1460" t="b">
        <v>1</v>
      </c>
      <c r="O1460" t="b">
        <v>1</v>
      </c>
      <c r="P1460" t="s">
        <v>88</v>
      </c>
      <c r="Q1460" t="s">
        <v>12906</v>
      </c>
      <c r="R1460" t="s">
        <v>593</v>
      </c>
      <c r="S1460" t="s">
        <v>93</v>
      </c>
      <c r="T1460" t="s">
        <v>7909</v>
      </c>
      <c r="U1460">
        <v>325</v>
      </c>
      <c r="V1460">
        <v>4</v>
      </c>
    </row>
    <row r="1461" spans="1:22" x14ac:dyDescent="0.35">
      <c r="A1461" t="s">
        <v>12905</v>
      </c>
      <c r="B1461" t="s">
        <v>74</v>
      </c>
      <c r="C1461" t="s">
        <v>82</v>
      </c>
      <c r="D1461" t="b">
        <v>1</v>
      </c>
      <c r="E1461" t="b">
        <v>1</v>
      </c>
      <c r="F1461" t="s">
        <v>106</v>
      </c>
      <c r="G1461" t="b">
        <v>1</v>
      </c>
      <c r="H1461" t="s">
        <v>71</v>
      </c>
      <c r="I1461" t="b">
        <v>1</v>
      </c>
      <c r="J1461" t="s">
        <v>70</v>
      </c>
      <c r="K1461" t="b">
        <v>1</v>
      </c>
      <c r="L1461">
        <v>1</v>
      </c>
      <c r="M1461" t="b">
        <v>0</v>
      </c>
      <c r="N1461" t="b">
        <v>1</v>
      </c>
      <c r="O1461" t="b">
        <v>1</v>
      </c>
      <c r="P1461" t="s">
        <v>88</v>
      </c>
      <c r="Q1461" t="s">
        <v>12904</v>
      </c>
      <c r="R1461" t="s">
        <v>194</v>
      </c>
      <c r="S1461" t="s">
        <v>93</v>
      </c>
      <c r="T1461" t="s">
        <v>12903</v>
      </c>
      <c r="U1461">
        <v>325</v>
      </c>
      <c r="V1461">
        <v>4</v>
      </c>
    </row>
    <row r="1462" spans="1:22" x14ac:dyDescent="0.35">
      <c r="A1462" t="s">
        <v>12902</v>
      </c>
      <c r="B1462" t="s">
        <v>74</v>
      </c>
      <c r="C1462" t="s">
        <v>73</v>
      </c>
      <c r="D1462" t="b">
        <v>1</v>
      </c>
      <c r="E1462" t="b">
        <v>0</v>
      </c>
      <c r="F1462" t="s">
        <v>72</v>
      </c>
      <c r="G1462" t="b">
        <v>1</v>
      </c>
      <c r="H1462" t="s">
        <v>554</v>
      </c>
      <c r="I1462" t="b">
        <v>1</v>
      </c>
      <c r="J1462" t="s">
        <v>70</v>
      </c>
      <c r="K1462" t="b">
        <v>1</v>
      </c>
      <c r="L1462">
        <v>2</v>
      </c>
      <c r="M1462" t="b">
        <v>1</v>
      </c>
      <c r="N1462" t="b">
        <v>1</v>
      </c>
      <c r="O1462" t="b">
        <v>1</v>
      </c>
      <c r="P1462" t="s">
        <v>88</v>
      </c>
      <c r="Q1462" t="s">
        <v>12901</v>
      </c>
      <c r="R1462" t="s">
        <v>12900</v>
      </c>
      <c r="S1462" t="s">
        <v>239</v>
      </c>
      <c r="T1462" t="s">
        <v>9153</v>
      </c>
      <c r="U1462">
        <v>325</v>
      </c>
      <c r="V1462">
        <v>3</v>
      </c>
    </row>
    <row r="1463" spans="1:22" x14ac:dyDescent="0.35">
      <c r="A1463" t="s">
        <v>12899</v>
      </c>
      <c r="B1463" t="s">
        <v>74</v>
      </c>
      <c r="C1463" t="s">
        <v>2312</v>
      </c>
      <c r="D1463" t="b">
        <v>1</v>
      </c>
      <c r="E1463" t="b">
        <v>0</v>
      </c>
      <c r="F1463" t="s">
        <v>314</v>
      </c>
      <c r="G1463" t="b">
        <v>0</v>
      </c>
      <c r="H1463" t="s">
        <v>71</v>
      </c>
      <c r="I1463" t="b">
        <v>1</v>
      </c>
      <c r="J1463" t="s">
        <v>70</v>
      </c>
      <c r="K1463" t="b">
        <v>1</v>
      </c>
      <c r="L1463">
        <v>3</v>
      </c>
      <c r="M1463" t="b">
        <v>1</v>
      </c>
      <c r="N1463" t="b">
        <v>1</v>
      </c>
      <c r="O1463" t="b">
        <v>0</v>
      </c>
      <c r="P1463" t="s">
        <v>69</v>
      </c>
      <c r="Q1463" t="s">
        <v>12898</v>
      </c>
      <c r="R1463" t="s">
        <v>12897</v>
      </c>
      <c r="S1463" t="s">
        <v>120</v>
      </c>
      <c r="T1463" t="s">
        <v>12896</v>
      </c>
      <c r="U1463">
        <v>325</v>
      </c>
      <c r="V1463">
        <v>4</v>
      </c>
    </row>
    <row r="1464" spans="1:22" x14ac:dyDescent="0.35">
      <c r="A1464" t="s">
        <v>12895</v>
      </c>
      <c r="B1464" t="s">
        <v>111</v>
      </c>
      <c r="C1464" t="s">
        <v>123</v>
      </c>
      <c r="D1464" t="b">
        <v>1</v>
      </c>
      <c r="E1464" t="b">
        <v>1</v>
      </c>
      <c r="F1464" t="s">
        <v>106</v>
      </c>
      <c r="G1464" t="b">
        <v>0</v>
      </c>
      <c r="H1464" t="s">
        <v>71</v>
      </c>
      <c r="I1464" t="b">
        <v>0</v>
      </c>
      <c r="J1464" t="s">
        <v>70</v>
      </c>
      <c r="K1464" t="b">
        <v>0</v>
      </c>
      <c r="L1464">
        <v>2</v>
      </c>
      <c r="M1464" t="b">
        <v>1</v>
      </c>
      <c r="N1464" t="b">
        <v>1</v>
      </c>
      <c r="O1464" t="b">
        <v>1</v>
      </c>
      <c r="P1464" t="s">
        <v>88</v>
      </c>
      <c r="Q1464" t="s">
        <v>12894</v>
      </c>
      <c r="R1464" t="s">
        <v>4478</v>
      </c>
      <c r="S1464" t="s">
        <v>120</v>
      </c>
      <c r="T1464" t="s">
        <v>12893</v>
      </c>
      <c r="U1464">
        <v>324</v>
      </c>
      <c r="V1464">
        <v>4</v>
      </c>
    </row>
    <row r="1465" spans="1:22" x14ac:dyDescent="0.35">
      <c r="A1465" t="s">
        <v>12892</v>
      </c>
      <c r="B1465" t="s">
        <v>74</v>
      </c>
      <c r="C1465" t="s">
        <v>82</v>
      </c>
      <c r="D1465" t="b">
        <v>1</v>
      </c>
      <c r="E1465" t="b">
        <v>1</v>
      </c>
      <c r="F1465" t="s">
        <v>106</v>
      </c>
      <c r="G1465" t="b">
        <v>1</v>
      </c>
      <c r="H1465" t="s">
        <v>71</v>
      </c>
      <c r="I1465" t="b">
        <v>1</v>
      </c>
      <c r="J1465" t="s">
        <v>70</v>
      </c>
      <c r="K1465" t="b">
        <v>1</v>
      </c>
      <c r="L1465">
        <v>2</v>
      </c>
      <c r="M1465" t="b">
        <v>1</v>
      </c>
      <c r="N1465" t="b">
        <v>1</v>
      </c>
      <c r="O1465" t="b">
        <v>1</v>
      </c>
      <c r="P1465" t="s">
        <v>69</v>
      </c>
      <c r="Q1465" t="s">
        <v>12891</v>
      </c>
      <c r="R1465" t="s">
        <v>12890</v>
      </c>
      <c r="S1465" t="s">
        <v>6</v>
      </c>
      <c r="T1465" t="s">
        <v>12889</v>
      </c>
      <c r="U1465">
        <v>324</v>
      </c>
      <c r="V1465">
        <v>3.5</v>
      </c>
    </row>
    <row r="1466" spans="1:22" x14ac:dyDescent="0.35">
      <c r="A1466" t="s">
        <v>12888</v>
      </c>
      <c r="B1466" t="s">
        <v>111</v>
      </c>
      <c r="C1466" t="s">
        <v>82</v>
      </c>
      <c r="D1466" t="b">
        <v>1</v>
      </c>
      <c r="E1466" t="b">
        <v>1</v>
      </c>
      <c r="F1466" t="s">
        <v>106</v>
      </c>
      <c r="G1466" t="b">
        <v>1</v>
      </c>
      <c r="H1466" t="s">
        <v>71</v>
      </c>
      <c r="I1466" t="b">
        <v>0</v>
      </c>
      <c r="J1466" t="s">
        <v>70</v>
      </c>
      <c r="K1466" t="b">
        <v>1</v>
      </c>
      <c r="L1466">
        <v>2</v>
      </c>
      <c r="M1466" t="b">
        <v>1</v>
      </c>
      <c r="N1466" t="b">
        <v>1</v>
      </c>
      <c r="O1466" t="b">
        <v>0</v>
      </c>
      <c r="P1466" t="s">
        <v>88</v>
      </c>
      <c r="Q1466" t="s">
        <v>12887</v>
      </c>
      <c r="R1466" t="s">
        <v>12886</v>
      </c>
      <c r="S1466" t="s">
        <v>6</v>
      </c>
      <c r="T1466" t="s">
        <v>12885</v>
      </c>
      <c r="U1466">
        <v>324</v>
      </c>
      <c r="V1466">
        <v>3.5</v>
      </c>
    </row>
    <row r="1467" spans="1:22" x14ac:dyDescent="0.35">
      <c r="A1467" t="s">
        <v>12884</v>
      </c>
      <c r="B1467" t="s">
        <v>74</v>
      </c>
      <c r="C1467" t="s">
        <v>82</v>
      </c>
      <c r="D1467" t="b">
        <v>1</v>
      </c>
      <c r="E1467" t="b">
        <v>1</v>
      </c>
      <c r="F1467" t="s">
        <v>72</v>
      </c>
      <c r="G1467" t="b">
        <v>0</v>
      </c>
      <c r="H1467" t="s">
        <v>71</v>
      </c>
      <c r="I1467" t="b">
        <v>1</v>
      </c>
      <c r="J1467" t="s">
        <v>70</v>
      </c>
      <c r="K1467" t="b">
        <v>0</v>
      </c>
      <c r="L1467">
        <v>2</v>
      </c>
      <c r="M1467" t="b">
        <v>1</v>
      </c>
      <c r="N1467" t="b">
        <v>1</v>
      </c>
      <c r="O1467" t="b">
        <v>1</v>
      </c>
      <c r="P1467" t="s">
        <v>69</v>
      </c>
      <c r="Q1467" t="s">
        <v>12883</v>
      </c>
      <c r="R1467" t="s">
        <v>12882</v>
      </c>
      <c r="S1467" t="s">
        <v>85</v>
      </c>
      <c r="T1467" t="s">
        <v>12881</v>
      </c>
      <c r="U1467">
        <v>324</v>
      </c>
      <c r="V1467">
        <v>3.5</v>
      </c>
    </row>
    <row r="1468" spans="1:22" x14ac:dyDescent="0.35">
      <c r="A1468" t="s">
        <v>7514</v>
      </c>
      <c r="B1468" t="s">
        <v>74</v>
      </c>
      <c r="C1468" t="s">
        <v>491</v>
      </c>
      <c r="D1468" t="b">
        <v>1</v>
      </c>
      <c r="E1468" t="b">
        <v>0</v>
      </c>
      <c r="F1468" t="s">
        <v>72</v>
      </c>
      <c r="G1468" t="b">
        <v>1</v>
      </c>
      <c r="H1468" t="s">
        <v>71</v>
      </c>
      <c r="I1468" t="b">
        <v>0</v>
      </c>
      <c r="J1468" t="s">
        <v>235</v>
      </c>
      <c r="K1468" t="b">
        <v>1</v>
      </c>
      <c r="L1468">
        <v>3</v>
      </c>
      <c r="M1468" t="b">
        <v>1</v>
      </c>
      <c r="N1468" t="b">
        <v>1</v>
      </c>
      <c r="O1468" t="b">
        <v>0</v>
      </c>
      <c r="P1468" t="s">
        <v>88</v>
      </c>
      <c r="Q1468" t="s">
        <v>12880</v>
      </c>
      <c r="R1468" t="s">
        <v>12879</v>
      </c>
      <c r="S1468" t="s">
        <v>6</v>
      </c>
      <c r="T1468" t="s">
        <v>12878</v>
      </c>
      <c r="U1468">
        <v>324</v>
      </c>
      <c r="V1468">
        <v>4</v>
      </c>
    </row>
    <row r="1469" spans="1:22" x14ac:dyDescent="0.35">
      <c r="A1469" t="s">
        <v>12877</v>
      </c>
      <c r="B1469" t="s">
        <v>74</v>
      </c>
      <c r="C1469" t="s">
        <v>73</v>
      </c>
      <c r="D1469" t="b">
        <v>1</v>
      </c>
      <c r="E1469" t="b">
        <v>0</v>
      </c>
      <c r="F1469" t="s">
        <v>72</v>
      </c>
      <c r="G1469" t="b">
        <v>1</v>
      </c>
      <c r="H1469" t="s">
        <v>71</v>
      </c>
      <c r="I1469" t="b">
        <v>1</v>
      </c>
      <c r="J1469" t="s">
        <v>70</v>
      </c>
      <c r="K1469" t="b">
        <v>1</v>
      </c>
      <c r="L1469">
        <v>2</v>
      </c>
      <c r="M1469" t="b">
        <v>1</v>
      </c>
      <c r="N1469" t="b">
        <v>1</v>
      </c>
      <c r="O1469" t="b">
        <v>1</v>
      </c>
      <c r="P1469" t="s">
        <v>88</v>
      </c>
      <c r="Q1469" t="s">
        <v>12876</v>
      </c>
      <c r="R1469" t="s">
        <v>12875</v>
      </c>
      <c r="S1469" t="s">
        <v>66</v>
      </c>
      <c r="T1469" t="s">
        <v>12874</v>
      </c>
      <c r="U1469">
        <v>324</v>
      </c>
      <c r="V1469">
        <v>4</v>
      </c>
    </row>
    <row r="1470" spans="1:22" x14ac:dyDescent="0.35">
      <c r="A1470" t="s">
        <v>12873</v>
      </c>
      <c r="B1470" t="s">
        <v>111</v>
      </c>
      <c r="C1470" t="s">
        <v>73</v>
      </c>
      <c r="D1470" t="b">
        <v>1</v>
      </c>
      <c r="E1470" t="b">
        <v>1</v>
      </c>
      <c r="F1470" t="s">
        <v>106</v>
      </c>
      <c r="G1470" t="b">
        <v>0</v>
      </c>
      <c r="H1470" t="s">
        <v>100</v>
      </c>
      <c r="I1470" t="b">
        <v>0</v>
      </c>
      <c r="J1470" t="s">
        <v>70</v>
      </c>
      <c r="K1470" t="b">
        <v>1</v>
      </c>
      <c r="L1470">
        <v>2</v>
      </c>
      <c r="M1470" t="b">
        <v>1</v>
      </c>
      <c r="N1470" t="b">
        <v>1</v>
      </c>
      <c r="O1470" t="b">
        <v>1</v>
      </c>
      <c r="P1470" t="s">
        <v>69</v>
      </c>
      <c r="Q1470" t="s">
        <v>12872</v>
      </c>
      <c r="R1470" t="s">
        <v>593</v>
      </c>
      <c r="S1470" t="s">
        <v>189</v>
      </c>
      <c r="T1470" t="s">
        <v>12871</v>
      </c>
      <c r="U1470">
        <v>324</v>
      </c>
      <c r="V1470">
        <v>4</v>
      </c>
    </row>
    <row r="1471" spans="1:22" x14ac:dyDescent="0.35">
      <c r="A1471" t="s">
        <v>12870</v>
      </c>
      <c r="B1471" t="s">
        <v>74</v>
      </c>
      <c r="C1471" t="s">
        <v>297</v>
      </c>
      <c r="D1471" t="b">
        <v>1</v>
      </c>
      <c r="E1471" t="b">
        <v>0</v>
      </c>
      <c r="F1471" t="s">
        <v>72</v>
      </c>
      <c r="G1471" t="b">
        <v>0</v>
      </c>
      <c r="H1471" t="s">
        <v>71</v>
      </c>
      <c r="I1471" t="b">
        <v>1</v>
      </c>
      <c r="J1471" t="s">
        <v>70</v>
      </c>
      <c r="K1471" t="b">
        <v>1</v>
      </c>
      <c r="L1471">
        <v>2</v>
      </c>
      <c r="M1471" t="b">
        <v>1</v>
      </c>
      <c r="N1471" t="b">
        <v>1</v>
      </c>
      <c r="O1471" t="b">
        <v>1</v>
      </c>
      <c r="P1471" t="s">
        <v>69</v>
      </c>
      <c r="Q1471" t="s">
        <v>12869</v>
      </c>
      <c r="R1471" t="s">
        <v>628</v>
      </c>
      <c r="S1471" t="s">
        <v>6</v>
      </c>
      <c r="T1471" t="s">
        <v>12868</v>
      </c>
      <c r="U1471">
        <v>324</v>
      </c>
      <c r="V1471">
        <v>2.5</v>
      </c>
    </row>
    <row r="1472" spans="1:22" x14ac:dyDescent="0.35">
      <c r="A1472" t="s">
        <v>12867</v>
      </c>
      <c r="B1472" t="s">
        <v>74</v>
      </c>
      <c r="C1472" t="s">
        <v>82</v>
      </c>
      <c r="D1472" t="b">
        <v>1</v>
      </c>
      <c r="E1472" t="b">
        <v>1</v>
      </c>
      <c r="F1472" t="s">
        <v>541</v>
      </c>
      <c r="G1472" t="b">
        <v>1</v>
      </c>
      <c r="H1472" t="s">
        <v>71</v>
      </c>
      <c r="I1472" t="b">
        <v>1</v>
      </c>
      <c r="J1472" t="s">
        <v>70</v>
      </c>
      <c r="K1472" t="b">
        <v>1</v>
      </c>
      <c r="L1472">
        <v>2</v>
      </c>
      <c r="M1472" t="b">
        <v>1</v>
      </c>
      <c r="N1472" t="b">
        <v>1</v>
      </c>
      <c r="O1472" t="b">
        <v>1</v>
      </c>
      <c r="P1472" t="s">
        <v>69</v>
      </c>
      <c r="Q1472" t="s">
        <v>12866</v>
      </c>
      <c r="R1472" t="s">
        <v>12865</v>
      </c>
      <c r="S1472" t="s">
        <v>85</v>
      </c>
      <c r="T1472" t="s">
        <v>12864</v>
      </c>
      <c r="U1472">
        <v>323</v>
      </c>
      <c r="V1472">
        <v>3</v>
      </c>
    </row>
    <row r="1473" spans="1:22" x14ac:dyDescent="0.35">
      <c r="A1473" t="s">
        <v>12863</v>
      </c>
      <c r="B1473" t="s">
        <v>111</v>
      </c>
      <c r="C1473" t="s">
        <v>82</v>
      </c>
      <c r="D1473" t="b">
        <v>1</v>
      </c>
      <c r="E1473" t="b">
        <v>1</v>
      </c>
      <c r="F1473" t="s">
        <v>106</v>
      </c>
      <c r="G1473" t="b">
        <v>0</v>
      </c>
      <c r="H1473" t="s">
        <v>71</v>
      </c>
      <c r="I1473" t="b">
        <v>1</v>
      </c>
      <c r="J1473" t="s">
        <v>70</v>
      </c>
      <c r="K1473" t="b">
        <v>1</v>
      </c>
      <c r="L1473">
        <v>2</v>
      </c>
      <c r="M1473" t="b">
        <v>0</v>
      </c>
      <c r="N1473" t="b">
        <v>1</v>
      </c>
      <c r="O1473" t="b">
        <v>1</v>
      </c>
      <c r="P1473" t="s">
        <v>88</v>
      </c>
      <c r="Q1473" t="s">
        <v>12862</v>
      </c>
      <c r="R1473" t="s">
        <v>12861</v>
      </c>
      <c r="S1473" t="s">
        <v>275</v>
      </c>
      <c r="T1473" t="s">
        <v>12860</v>
      </c>
      <c r="U1473">
        <v>323</v>
      </c>
      <c r="V1473">
        <v>4</v>
      </c>
    </row>
    <row r="1474" spans="1:22" x14ac:dyDescent="0.35">
      <c r="A1474" t="s">
        <v>1800</v>
      </c>
      <c r="C1474" t="s">
        <v>138</v>
      </c>
      <c r="D1474" t="b">
        <v>1</v>
      </c>
      <c r="E1474" t="b">
        <v>0</v>
      </c>
      <c r="F1474" t="s">
        <v>72</v>
      </c>
      <c r="G1474" t="b">
        <v>0</v>
      </c>
      <c r="H1474" t="s">
        <v>71</v>
      </c>
      <c r="J1474" t="s">
        <v>70</v>
      </c>
      <c r="K1474" t="b">
        <v>1</v>
      </c>
      <c r="L1474">
        <v>3</v>
      </c>
      <c r="M1474" t="b">
        <v>1</v>
      </c>
      <c r="N1474" t="b">
        <v>1</v>
      </c>
      <c r="O1474" t="b">
        <v>0</v>
      </c>
      <c r="P1474" t="s">
        <v>88</v>
      </c>
      <c r="Q1474" t="s">
        <v>12859</v>
      </c>
      <c r="R1474" t="s">
        <v>12858</v>
      </c>
      <c r="S1474" t="s">
        <v>66</v>
      </c>
      <c r="T1474" t="s">
        <v>12857</v>
      </c>
      <c r="U1474">
        <v>323</v>
      </c>
      <c r="V1474">
        <v>4.5</v>
      </c>
    </row>
    <row r="1475" spans="1:22" x14ac:dyDescent="0.35">
      <c r="A1475" t="s">
        <v>12856</v>
      </c>
      <c r="B1475" t="s">
        <v>74</v>
      </c>
      <c r="C1475" t="s">
        <v>123</v>
      </c>
      <c r="D1475" t="b">
        <v>1</v>
      </c>
      <c r="E1475" t="b">
        <v>1</v>
      </c>
      <c r="F1475" t="s">
        <v>72</v>
      </c>
      <c r="G1475" t="b">
        <v>0</v>
      </c>
      <c r="H1475" t="s">
        <v>71</v>
      </c>
      <c r="I1475" t="b">
        <v>1</v>
      </c>
      <c r="J1475" t="s">
        <v>70</v>
      </c>
      <c r="K1475" t="b">
        <v>1</v>
      </c>
      <c r="L1475">
        <v>2</v>
      </c>
      <c r="M1475" t="b">
        <v>1</v>
      </c>
      <c r="N1475" t="b">
        <v>1</v>
      </c>
      <c r="O1475" t="b">
        <v>1</v>
      </c>
      <c r="P1475" t="s">
        <v>88</v>
      </c>
      <c r="Q1475" t="s">
        <v>12855</v>
      </c>
      <c r="R1475" t="s">
        <v>508</v>
      </c>
      <c r="S1475" t="s">
        <v>120</v>
      </c>
      <c r="T1475" t="s">
        <v>12854</v>
      </c>
      <c r="U1475">
        <v>323</v>
      </c>
      <c r="V1475">
        <v>4</v>
      </c>
    </row>
    <row r="1476" spans="1:22" x14ac:dyDescent="0.35">
      <c r="A1476" t="s">
        <v>12853</v>
      </c>
      <c r="B1476" t="s">
        <v>74</v>
      </c>
      <c r="C1476" t="s">
        <v>73</v>
      </c>
      <c r="D1476" t="b">
        <v>1</v>
      </c>
      <c r="E1476" t="b">
        <v>0</v>
      </c>
      <c r="F1476" t="s">
        <v>72</v>
      </c>
      <c r="G1476" t="b">
        <v>1</v>
      </c>
      <c r="H1476" t="s">
        <v>71</v>
      </c>
      <c r="I1476" t="b">
        <v>0</v>
      </c>
      <c r="J1476" t="s">
        <v>70</v>
      </c>
      <c r="K1476" t="b">
        <v>1</v>
      </c>
      <c r="L1476">
        <v>3</v>
      </c>
      <c r="M1476" t="b">
        <v>1</v>
      </c>
      <c r="N1476" t="b">
        <v>1</v>
      </c>
      <c r="O1476" t="b">
        <v>1</v>
      </c>
      <c r="P1476" t="s">
        <v>69</v>
      </c>
      <c r="Q1476" t="s">
        <v>12852</v>
      </c>
      <c r="R1476" t="s">
        <v>1415</v>
      </c>
      <c r="S1476" t="s">
        <v>6</v>
      </c>
      <c r="T1476" t="s">
        <v>12851</v>
      </c>
      <c r="U1476">
        <v>323</v>
      </c>
      <c r="V1476">
        <v>3.5</v>
      </c>
    </row>
    <row r="1477" spans="1:22" x14ac:dyDescent="0.35">
      <c r="A1477" t="s">
        <v>12850</v>
      </c>
      <c r="B1477" t="s">
        <v>74</v>
      </c>
      <c r="C1477" t="s">
        <v>138</v>
      </c>
      <c r="D1477" t="b">
        <v>1</v>
      </c>
      <c r="E1477" t="b">
        <v>1</v>
      </c>
      <c r="F1477" t="s">
        <v>72</v>
      </c>
      <c r="G1477" t="b">
        <v>0</v>
      </c>
      <c r="H1477" t="s">
        <v>71</v>
      </c>
      <c r="I1477" t="b">
        <v>0</v>
      </c>
      <c r="J1477" t="s">
        <v>70</v>
      </c>
      <c r="K1477" t="b">
        <v>1</v>
      </c>
      <c r="L1477">
        <v>2</v>
      </c>
      <c r="M1477" t="b">
        <v>1</v>
      </c>
      <c r="N1477" t="b">
        <v>1</v>
      </c>
      <c r="O1477" t="b">
        <v>1</v>
      </c>
      <c r="P1477" t="s">
        <v>88</v>
      </c>
      <c r="Q1477" t="s">
        <v>12849</v>
      </c>
      <c r="R1477" t="s">
        <v>624</v>
      </c>
      <c r="S1477" t="s">
        <v>290</v>
      </c>
      <c r="T1477" t="s">
        <v>1538</v>
      </c>
      <c r="U1477">
        <v>323</v>
      </c>
      <c r="V1477">
        <v>3</v>
      </c>
    </row>
    <row r="1478" spans="1:22" x14ac:dyDescent="0.35">
      <c r="A1478" t="s">
        <v>12848</v>
      </c>
      <c r="B1478" t="s">
        <v>74</v>
      </c>
      <c r="C1478" t="s">
        <v>4833</v>
      </c>
      <c r="D1478" t="b">
        <v>1</v>
      </c>
      <c r="E1478" t="b">
        <v>0</v>
      </c>
      <c r="F1478" t="s">
        <v>72</v>
      </c>
      <c r="G1478" t="b">
        <v>1</v>
      </c>
      <c r="H1478" t="s">
        <v>71</v>
      </c>
      <c r="I1478" t="b">
        <v>0</v>
      </c>
      <c r="J1478" t="s">
        <v>235</v>
      </c>
      <c r="K1478" t="b">
        <v>1</v>
      </c>
      <c r="L1478">
        <v>3</v>
      </c>
      <c r="M1478" t="b">
        <v>1</v>
      </c>
      <c r="N1478" t="b">
        <v>1</v>
      </c>
      <c r="O1478" t="b">
        <v>1</v>
      </c>
      <c r="P1478" t="s">
        <v>69</v>
      </c>
      <c r="Q1478" t="s">
        <v>12847</v>
      </c>
      <c r="R1478" t="s">
        <v>1220</v>
      </c>
      <c r="S1478" t="s">
        <v>66</v>
      </c>
      <c r="T1478" t="s">
        <v>12846</v>
      </c>
      <c r="U1478">
        <v>322</v>
      </c>
      <c r="V1478">
        <v>4</v>
      </c>
    </row>
    <row r="1479" spans="1:22" x14ac:dyDescent="0.35">
      <c r="A1479" t="s">
        <v>12845</v>
      </c>
      <c r="B1479" t="s">
        <v>74</v>
      </c>
      <c r="C1479" t="s">
        <v>82</v>
      </c>
      <c r="D1479" t="b">
        <v>1</v>
      </c>
      <c r="E1479" t="b">
        <v>1</v>
      </c>
      <c r="F1479" t="s">
        <v>106</v>
      </c>
      <c r="G1479" t="b">
        <v>1</v>
      </c>
      <c r="H1479" t="s">
        <v>71</v>
      </c>
      <c r="I1479" t="b">
        <v>1</v>
      </c>
      <c r="J1479" t="s">
        <v>70</v>
      </c>
      <c r="K1479" t="b">
        <v>1</v>
      </c>
      <c r="L1479">
        <v>2</v>
      </c>
      <c r="M1479" t="b">
        <v>0</v>
      </c>
      <c r="N1479" t="b">
        <v>1</v>
      </c>
      <c r="O1479" t="b">
        <v>1</v>
      </c>
      <c r="P1479" t="s">
        <v>88</v>
      </c>
      <c r="Q1479" t="s">
        <v>12844</v>
      </c>
      <c r="R1479" t="s">
        <v>584</v>
      </c>
      <c r="S1479" t="s">
        <v>161</v>
      </c>
      <c r="T1479" t="s">
        <v>12843</v>
      </c>
      <c r="U1479">
        <v>322</v>
      </c>
      <c r="V1479">
        <v>4</v>
      </c>
    </row>
    <row r="1480" spans="1:22" x14ac:dyDescent="0.35">
      <c r="A1480" t="s">
        <v>599</v>
      </c>
      <c r="B1480" t="s">
        <v>74</v>
      </c>
      <c r="C1480" t="s">
        <v>82</v>
      </c>
      <c r="D1480" t="b">
        <v>1</v>
      </c>
      <c r="E1480" t="b">
        <v>1</v>
      </c>
      <c r="F1480" t="s">
        <v>771</v>
      </c>
      <c r="G1480" t="b">
        <v>1</v>
      </c>
      <c r="H1480" t="s">
        <v>71</v>
      </c>
      <c r="I1480" t="b">
        <v>0</v>
      </c>
      <c r="J1480" t="s">
        <v>70</v>
      </c>
      <c r="K1480" t="b">
        <v>1</v>
      </c>
      <c r="L1480">
        <v>2</v>
      </c>
      <c r="M1480" t="b">
        <v>1</v>
      </c>
      <c r="N1480" t="b">
        <v>1</v>
      </c>
      <c r="O1480" t="b">
        <v>1</v>
      </c>
      <c r="P1480" t="s">
        <v>88</v>
      </c>
      <c r="Q1480" t="s">
        <v>12842</v>
      </c>
      <c r="R1480" t="s">
        <v>12841</v>
      </c>
      <c r="S1480" t="s">
        <v>6</v>
      </c>
      <c r="T1480" t="s">
        <v>12840</v>
      </c>
      <c r="U1480">
        <v>322</v>
      </c>
      <c r="V1480">
        <v>3</v>
      </c>
    </row>
    <row r="1481" spans="1:22" x14ac:dyDescent="0.35">
      <c r="A1481" t="s">
        <v>12839</v>
      </c>
      <c r="B1481" t="s">
        <v>74</v>
      </c>
      <c r="C1481" t="s">
        <v>1470</v>
      </c>
      <c r="D1481" t="b">
        <v>1</v>
      </c>
      <c r="E1481" t="b">
        <v>0</v>
      </c>
      <c r="F1481" t="s">
        <v>72</v>
      </c>
      <c r="G1481" t="b">
        <v>0</v>
      </c>
      <c r="H1481" t="s">
        <v>100</v>
      </c>
      <c r="I1481" t="b">
        <v>1</v>
      </c>
      <c r="J1481" t="s">
        <v>235</v>
      </c>
      <c r="K1481" t="b">
        <v>1</v>
      </c>
      <c r="L1481">
        <v>3</v>
      </c>
      <c r="M1481" t="b">
        <v>1</v>
      </c>
      <c r="N1481" t="b">
        <v>1</v>
      </c>
      <c r="O1481" t="b">
        <v>0</v>
      </c>
      <c r="P1481" t="s">
        <v>69</v>
      </c>
      <c r="Q1481" t="s">
        <v>12838</v>
      </c>
      <c r="R1481" t="s">
        <v>12837</v>
      </c>
      <c r="S1481" t="s">
        <v>85</v>
      </c>
      <c r="T1481" t="s">
        <v>8021</v>
      </c>
      <c r="U1481">
        <v>322</v>
      </c>
      <c r="V1481">
        <v>4</v>
      </c>
    </row>
    <row r="1482" spans="1:22" x14ac:dyDescent="0.35">
      <c r="A1482" t="s">
        <v>12836</v>
      </c>
      <c r="B1482" t="s">
        <v>111</v>
      </c>
      <c r="C1482" t="s">
        <v>82</v>
      </c>
      <c r="D1482" t="b">
        <v>1</v>
      </c>
      <c r="E1482" t="b">
        <v>1</v>
      </c>
      <c r="F1482" t="s">
        <v>106</v>
      </c>
      <c r="G1482" t="b">
        <v>1</v>
      </c>
      <c r="H1482" t="s">
        <v>71</v>
      </c>
      <c r="I1482" t="b">
        <v>0</v>
      </c>
      <c r="J1482" t="s">
        <v>70</v>
      </c>
      <c r="K1482" t="b">
        <v>1</v>
      </c>
      <c r="L1482">
        <v>2</v>
      </c>
      <c r="M1482" t="b">
        <v>1</v>
      </c>
      <c r="N1482" t="b">
        <v>1</v>
      </c>
      <c r="O1482" t="b">
        <v>1</v>
      </c>
      <c r="P1482" t="s">
        <v>88</v>
      </c>
      <c r="Q1482" t="s">
        <v>12835</v>
      </c>
      <c r="R1482" t="s">
        <v>1460</v>
      </c>
      <c r="S1482" t="s">
        <v>1459</v>
      </c>
      <c r="T1482" t="s">
        <v>12834</v>
      </c>
      <c r="U1482">
        <v>322</v>
      </c>
      <c r="V1482">
        <v>3.5</v>
      </c>
    </row>
    <row r="1483" spans="1:22" x14ac:dyDescent="0.35">
      <c r="A1483" t="s">
        <v>12833</v>
      </c>
      <c r="B1483" t="s">
        <v>74</v>
      </c>
      <c r="C1483" t="s">
        <v>138</v>
      </c>
      <c r="D1483" t="b">
        <v>1</v>
      </c>
      <c r="E1483" t="b">
        <v>0</v>
      </c>
      <c r="F1483" t="s">
        <v>81</v>
      </c>
      <c r="G1483" t="b">
        <v>1</v>
      </c>
      <c r="H1483" t="s">
        <v>71</v>
      </c>
      <c r="I1483" t="b">
        <v>1</v>
      </c>
      <c r="J1483" t="s">
        <v>70</v>
      </c>
      <c r="K1483" t="b">
        <v>1</v>
      </c>
      <c r="L1483">
        <v>2</v>
      </c>
      <c r="M1483" t="b">
        <v>1</v>
      </c>
      <c r="N1483" t="b">
        <v>1</v>
      </c>
      <c r="O1483" t="b">
        <v>1</v>
      </c>
      <c r="P1483" t="s">
        <v>69</v>
      </c>
      <c r="Q1483" t="s">
        <v>12832</v>
      </c>
      <c r="R1483" t="s">
        <v>12831</v>
      </c>
      <c r="S1483" t="s">
        <v>93</v>
      </c>
      <c r="T1483" t="s">
        <v>12830</v>
      </c>
      <c r="U1483">
        <v>322</v>
      </c>
      <c r="V1483">
        <v>4.5</v>
      </c>
    </row>
    <row r="1484" spans="1:22" x14ac:dyDescent="0.35">
      <c r="A1484" t="s">
        <v>12829</v>
      </c>
      <c r="B1484" t="s">
        <v>74</v>
      </c>
      <c r="C1484" t="s">
        <v>82</v>
      </c>
      <c r="D1484" t="b">
        <v>1</v>
      </c>
      <c r="E1484" t="b">
        <v>1</v>
      </c>
      <c r="G1484" t="b">
        <v>1</v>
      </c>
      <c r="H1484" t="s">
        <v>80</v>
      </c>
      <c r="I1484" t="b">
        <v>0</v>
      </c>
      <c r="K1484" t="b">
        <v>1</v>
      </c>
      <c r="L1484">
        <v>2</v>
      </c>
      <c r="M1484" t="b">
        <v>0</v>
      </c>
      <c r="P1484" t="s">
        <v>69</v>
      </c>
      <c r="Q1484" t="s">
        <v>12828</v>
      </c>
      <c r="R1484" t="s">
        <v>12827</v>
      </c>
      <c r="S1484" t="s">
        <v>6</v>
      </c>
      <c r="T1484" t="s">
        <v>2251</v>
      </c>
      <c r="U1484">
        <v>322</v>
      </c>
      <c r="V1484">
        <v>3</v>
      </c>
    </row>
    <row r="1485" spans="1:22" x14ac:dyDescent="0.35">
      <c r="A1485" t="s">
        <v>12826</v>
      </c>
      <c r="B1485" t="s">
        <v>74</v>
      </c>
      <c r="C1485" t="s">
        <v>82</v>
      </c>
      <c r="D1485" t="b">
        <v>1</v>
      </c>
      <c r="E1485" t="b">
        <v>0</v>
      </c>
      <c r="F1485" t="s">
        <v>81</v>
      </c>
      <c r="G1485" t="b">
        <v>1</v>
      </c>
      <c r="H1485" t="s">
        <v>71</v>
      </c>
      <c r="I1485" t="b">
        <v>1</v>
      </c>
      <c r="J1485" t="s">
        <v>70</v>
      </c>
      <c r="K1485" t="b">
        <v>1</v>
      </c>
      <c r="L1485">
        <v>2</v>
      </c>
      <c r="M1485" t="b">
        <v>1</v>
      </c>
      <c r="N1485" t="b">
        <v>1</v>
      </c>
      <c r="O1485" t="b">
        <v>1</v>
      </c>
      <c r="P1485" t="s">
        <v>69</v>
      </c>
      <c r="Q1485" t="s">
        <v>12825</v>
      </c>
      <c r="R1485" t="s">
        <v>12824</v>
      </c>
      <c r="S1485" t="s">
        <v>85</v>
      </c>
      <c r="T1485" t="s">
        <v>12823</v>
      </c>
      <c r="U1485">
        <v>322</v>
      </c>
      <c r="V1485">
        <v>3.5</v>
      </c>
    </row>
    <row r="1486" spans="1:22" x14ac:dyDescent="0.35">
      <c r="A1486" t="s">
        <v>12822</v>
      </c>
      <c r="B1486" t="s">
        <v>111</v>
      </c>
      <c r="C1486" t="s">
        <v>82</v>
      </c>
      <c r="D1486" t="b">
        <v>1</v>
      </c>
      <c r="E1486" t="b">
        <v>1</v>
      </c>
      <c r="F1486" t="s">
        <v>89</v>
      </c>
      <c r="G1486" t="b">
        <v>1</v>
      </c>
      <c r="H1486" t="s">
        <v>71</v>
      </c>
      <c r="I1486" t="b">
        <v>1</v>
      </c>
      <c r="J1486" t="s">
        <v>70</v>
      </c>
      <c r="K1486" t="b">
        <v>1</v>
      </c>
      <c r="L1486">
        <v>2</v>
      </c>
      <c r="M1486" t="b">
        <v>0</v>
      </c>
      <c r="N1486" t="b">
        <v>1</v>
      </c>
      <c r="O1486" t="b">
        <v>0</v>
      </c>
      <c r="P1486" t="s">
        <v>69</v>
      </c>
      <c r="Q1486" t="s">
        <v>12821</v>
      </c>
      <c r="R1486" t="s">
        <v>12820</v>
      </c>
      <c r="S1486" t="s">
        <v>77</v>
      </c>
      <c r="T1486" t="s">
        <v>12819</v>
      </c>
      <c r="U1486">
        <v>322</v>
      </c>
      <c r="V1486">
        <v>4</v>
      </c>
    </row>
    <row r="1487" spans="1:22" x14ac:dyDescent="0.35">
      <c r="A1487" t="s">
        <v>12818</v>
      </c>
      <c r="B1487" t="s">
        <v>90</v>
      </c>
      <c r="C1487" t="s">
        <v>82</v>
      </c>
      <c r="D1487" t="b">
        <v>1</v>
      </c>
      <c r="E1487" t="b">
        <v>1</v>
      </c>
      <c r="F1487" t="s">
        <v>89</v>
      </c>
      <c r="G1487" t="b">
        <v>1</v>
      </c>
      <c r="H1487" t="s">
        <v>71</v>
      </c>
      <c r="I1487" t="b">
        <v>0</v>
      </c>
      <c r="J1487" t="s">
        <v>70</v>
      </c>
      <c r="K1487" t="b">
        <v>1</v>
      </c>
      <c r="L1487">
        <v>1</v>
      </c>
      <c r="M1487" t="b">
        <v>0</v>
      </c>
      <c r="N1487" t="b">
        <v>0</v>
      </c>
      <c r="O1487" t="b">
        <v>1</v>
      </c>
      <c r="P1487" t="s">
        <v>88</v>
      </c>
      <c r="Q1487" t="s">
        <v>12817</v>
      </c>
      <c r="R1487" t="s">
        <v>12816</v>
      </c>
      <c r="S1487" t="s">
        <v>6</v>
      </c>
      <c r="T1487" t="s">
        <v>12815</v>
      </c>
      <c r="U1487">
        <v>322</v>
      </c>
      <c r="V1487">
        <v>4.5</v>
      </c>
    </row>
    <row r="1488" spans="1:22" x14ac:dyDescent="0.35">
      <c r="A1488" t="s">
        <v>12814</v>
      </c>
      <c r="B1488" t="s">
        <v>74</v>
      </c>
      <c r="C1488" t="s">
        <v>82</v>
      </c>
      <c r="D1488" t="b">
        <v>1</v>
      </c>
      <c r="E1488" t="b">
        <v>1</v>
      </c>
      <c r="F1488" t="s">
        <v>106</v>
      </c>
      <c r="G1488" t="b">
        <v>1</v>
      </c>
      <c r="H1488" t="s">
        <v>71</v>
      </c>
      <c r="I1488" t="b">
        <v>1</v>
      </c>
      <c r="J1488" t="s">
        <v>70</v>
      </c>
      <c r="K1488" t="b">
        <v>1</v>
      </c>
      <c r="L1488">
        <v>2</v>
      </c>
      <c r="M1488" t="b">
        <v>1</v>
      </c>
      <c r="N1488" t="b">
        <v>1</v>
      </c>
      <c r="O1488" t="b">
        <v>1</v>
      </c>
      <c r="P1488" t="s">
        <v>69</v>
      </c>
      <c r="Q1488" t="s">
        <v>12813</v>
      </c>
      <c r="R1488" t="s">
        <v>12448</v>
      </c>
      <c r="S1488" t="s">
        <v>85</v>
      </c>
      <c r="T1488" t="s">
        <v>11116</v>
      </c>
      <c r="U1488">
        <v>322</v>
      </c>
      <c r="V1488">
        <v>3.5</v>
      </c>
    </row>
    <row r="1489" spans="1:22" x14ac:dyDescent="0.35">
      <c r="A1489" t="s">
        <v>12812</v>
      </c>
      <c r="B1489" t="s">
        <v>111</v>
      </c>
      <c r="C1489" t="s">
        <v>123</v>
      </c>
      <c r="D1489" t="b">
        <v>1</v>
      </c>
      <c r="E1489" t="b">
        <v>1</v>
      </c>
      <c r="F1489" t="s">
        <v>541</v>
      </c>
      <c r="G1489" t="b">
        <v>0</v>
      </c>
      <c r="H1489" t="s">
        <v>80</v>
      </c>
      <c r="I1489" t="b">
        <v>0</v>
      </c>
      <c r="J1489" t="s">
        <v>70</v>
      </c>
      <c r="K1489" t="b">
        <v>1</v>
      </c>
      <c r="L1489">
        <v>2</v>
      </c>
      <c r="M1489" t="b">
        <v>1</v>
      </c>
      <c r="N1489" t="b">
        <v>1</v>
      </c>
      <c r="O1489" t="b">
        <v>1</v>
      </c>
      <c r="P1489" t="s">
        <v>69</v>
      </c>
      <c r="Q1489" t="s">
        <v>12811</v>
      </c>
      <c r="R1489" t="s">
        <v>12810</v>
      </c>
      <c r="S1489" t="s">
        <v>717</v>
      </c>
      <c r="T1489" t="s">
        <v>12809</v>
      </c>
      <c r="U1489">
        <v>321</v>
      </c>
      <c r="V1489">
        <v>3.5</v>
      </c>
    </row>
    <row r="1490" spans="1:22" x14ac:dyDescent="0.35">
      <c r="A1490" t="s">
        <v>12808</v>
      </c>
      <c r="B1490" t="s">
        <v>74</v>
      </c>
      <c r="C1490" t="s">
        <v>297</v>
      </c>
      <c r="D1490" t="b">
        <v>1</v>
      </c>
      <c r="E1490" t="b">
        <v>0</v>
      </c>
      <c r="F1490" t="s">
        <v>72</v>
      </c>
      <c r="G1490" t="b">
        <v>1</v>
      </c>
      <c r="H1490" t="s">
        <v>100</v>
      </c>
      <c r="I1490" t="b">
        <v>1</v>
      </c>
      <c r="J1490" t="s">
        <v>235</v>
      </c>
      <c r="K1490" t="b">
        <v>1</v>
      </c>
      <c r="L1490">
        <v>3</v>
      </c>
      <c r="M1490" t="b">
        <v>1</v>
      </c>
      <c r="N1490" t="b">
        <v>1</v>
      </c>
      <c r="O1490" t="b">
        <v>1</v>
      </c>
      <c r="P1490" t="s">
        <v>69</v>
      </c>
      <c r="Q1490" t="s">
        <v>12807</v>
      </c>
      <c r="R1490" t="s">
        <v>7790</v>
      </c>
      <c r="S1490" t="s">
        <v>3188</v>
      </c>
      <c r="T1490" t="s">
        <v>12806</v>
      </c>
      <c r="U1490">
        <v>321</v>
      </c>
      <c r="V1490">
        <v>4</v>
      </c>
    </row>
    <row r="1491" spans="1:22" x14ac:dyDescent="0.35">
      <c r="A1491" t="s">
        <v>12805</v>
      </c>
      <c r="B1491" t="s">
        <v>74</v>
      </c>
      <c r="C1491" t="s">
        <v>82</v>
      </c>
      <c r="D1491" t="b">
        <v>1</v>
      </c>
      <c r="E1491" t="b">
        <v>1</v>
      </c>
      <c r="F1491" t="s">
        <v>106</v>
      </c>
      <c r="G1491" t="b">
        <v>1</v>
      </c>
      <c r="H1491" t="s">
        <v>71</v>
      </c>
      <c r="I1491" t="b">
        <v>1</v>
      </c>
      <c r="J1491" t="s">
        <v>70</v>
      </c>
      <c r="K1491" t="b">
        <v>1</v>
      </c>
      <c r="L1491">
        <v>2</v>
      </c>
      <c r="M1491" t="b">
        <v>1</v>
      </c>
      <c r="N1491" t="b">
        <v>1</v>
      </c>
      <c r="O1491" t="b">
        <v>1</v>
      </c>
      <c r="P1491" t="s">
        <v>69</v>
      </c>
      <c r="Q1491" t="s">
        <v>12804</v>
      </c>
      <c r="R1491" t="s">
        <v>12803</v>
      </c>
      <c r="S1491" t="s">
        <v>1679</v>
      </c>
      <c r="T1491" t="s">
        <v>12802</v>
      </c>
      <c r="U1491">
        <v>321</v>
      </c>
      <c r="V1491">
        <v>4</v>
      </c>
    </row>
    <row r="1492" spans="1:22" x14ac:dyDescent="0.35">
      <c r="A1492" t="s">
        <v>12801</v>
      </c>
      <c r="B1492" t="s">
        <v>74</v>
      </c>
      <c r="C1492" t="s">
        <v>82</v>
      </c>
      <c r="D1492" t="b">
        <v>1</v>
      </c>
      <c r="E1492" t="b">
        <v>1</v>
      </c>
      <c r="F1492" t="s">
        <v>305</v>
      </c>
      <c r="G1492" t="b">
        <v>1</v>
      </c>
      <c r="H1492" t="s">
        <v>71</v>
      </c>
      <c r="I1492" t="b">
        <v>1</v>
      </c>
      <c r="J1492" t="s">
        <v>70</v>
      </c>
      <c r="K1492" t="b">
        <v>1</v>
      </c>
      <c r="L1492">
        <v>2</v>
      </c>
      <c r="M1492" t="b">
        <v>1</v>
      </c>
      <c r="N1492" t="b">
        <v>1</v>
      </c>
      <c r="O1492" t="b">
        <v>1</v>
      </c>
      <c r="P1492" t="s">
        <v>88</v>
      </c>
      <c r="Q1492" t="s">
        <v>12800</v>
      </c>
      <c r="R1492" t="s">
        <v>12799</v>
      </c>
      <c r="S1492" t="s">
        <v>290</v>
      </c>
      <c r="T1492" t="s">
        <v>3294</v>
      </c>
      <c r="U1492">
        <v>321</v>
      </c>
      <c r="V1492">
        <v>3</v>
      </c>
    </row>
    <row r="1493" spans="1:22" x14ac:dyDescent="0.35">
      <c r="A1493" t="s">
        <v>12798</v>
      </c>
      <c r="B1493" t="s">
        <v>74</v>
      </c>
      <c r="C1493" t="s">
        <v>82</v>
      </c>
      <c r="D1493" t="b">
        <v>1</v>
      </c>
      <c r="E1493" t="b">
        <v>0</v>
      </c>
      <c r="F1493" t="s">
        <v>106</v>
      </c>
      <c r="G1493" t="b">
        <v>1</v>
      </c>
      <c r="H1493" t="s">
        <v>71</v>
      </c>
      <c r="I1493" t="b">
        <v>1</v>
      </c>
      <c r="J1493" t="s">
        <v>70</v>
      </c>
      <c r="K1493" t="b">
        <v>1</v>
      </c>
      <c r="L1493">
        <v>2</v>
      </c>
      <c r="M1493" t="b">
        <v>0</v>
      </c>
      <c r="N1493" t="b">
        <v>1</v>
      </c>
      <c r="O1493" t="b">
        <v>1</v>
      </c>
      <c r="P1493" t="s">
        <v>69</v>
      </c>
      <c r="Q1493" t="s">
        <v>12797</v>
      </c>
      <c r="R1493" t="s">
        <v>12796</v>
      </c>
      <c r="S1493" t="s">
        <v>6</v>
      </c>
      <c r="T1493" t="s">
        <v>12795</v>
      </c>
      <c r="U1493">
        <v>321</v>
      </c>
      <c r="V1493">
        <v>3</v>
      </c>
    </row>
    <row r="1494" spans="1:22" x14ac:dyDescent="0.35">
      <c r="A1494" t="s">
        <v>12794</v>
      </c>
      <c r="B1494" t="s">
        <v>74</v>
      </c>
      <c r="C1494" t="s">
        <v>82</v>
      </c>
      <c r="D1494" t="b">
        <v>1</v>
      </c>
      <c r="E1494" t="b">
        <v>0</v>
      </c>
      <c r="F1494" t="s">
        <v>555</v>
      </c>
      <c r="G1494" t="b">
        <v>1</v>
      </c>
      <c r="H1494" t="s">
        <v>554</v>
      </c>
      <c r="I1494" t="b">
        <v>1</v>
      </c>
      <c r="J1494" t="s">
        <v>70</v>
      </c>
      <c r="K1494" t="b">
        <v>1</v>
      </c>
      <c r="L1494">
        <v>2</v>
      </c>
      <c r="M1494" t="b">
        <v>1</v>
      </c>
      <c r="N1494" t="b">
        <v>1</v>
      </c>
      <c r="O1494" t="b">
        <v>1</v>
      </c>
      <c r="P1494" t="s">
        <v>69</v>
      </c>
      <c r="Q1494" t="s">
        <v>12793</v>
      </c>
      <c r="R1494" t="s">
        <v>12792</v>
      </c>
      <c r="S1494" t="s">
        <v>93</v>
      </c>
      <c r="T1494" t="s">
        <v>12791</v>
      </c>
      <c r="U1494">
        <v>321</v>
      </c>
      <c r="V1494">
        <v>3</v>
      </c>
    </row>
    <row r="1495" spans="1:22" x14ac:dyDescent="0.35">
      <c r="A1495" t="s">
        <v>12790</v>
      </c>
      <c r="B1495" t="s">
        <v>74</v>
      </c>
      <c r="C1495" t="s">
        <v>236</v>
      </c>
      <c r="D1495" t="b">
        <v>1</v>
      </c>
      <c r="E1495" t="b">
        <v>1</v>
      </c>
      <c r="F1495" t="s">
        <v>106</v>
      </c>
      <c r="G1495" t="b">
        <v>0</v>
      </c>
      <c r="H1495" t="s">
        <v>71</v>
      </c>
      <c r="I1495" t="b">
        <v>1</v>
      </c>
      <c r="J1495" t="s">
        <v>70</v>
      </c>
      <c r="K1495" t="b">
        <v>1</v>
      </c>
      <c r="L1495">
        <v>2</v>
      </c>
      <c r="M1495" t="b">
        <v>1</v>
      </c>
      <c r="N1495" t="b">
        <v>1</v>
      </c>
      <c r="O1495" t="b">
        <v>1</v>
      </c>
      <c r="P1495" t="s">
        <v>88</v>
      </c>
      <c r="Q1495" t="s">
        <v>12789</v>
      </c>
      <c r="R1495" t="s">
        <v>12788</v>
      </c>
      <c r="S1495" t="s">
        <v>6</v>
      </c>
      <c r="T1495" t="s">
        <v>12787</v>
      </c>
      <c r="U1495">
        <v>321</v>
      </c>
      <c r="V1495">
        <v>4.5</v>
      </c>
    </row>
    <row r="1496" spans="1:22" x14ac:dyDescent="0.35">
      <c r="A1496" t="s">
        <v>12786</v>
      </c>
      <c r="B1496" t="s">
        <v>74</v>
      </c>
      <c r="C1496" t="s">
        <v>236</v>
      </c>
      <c r="D1496" t="b">
        <v>1</v>
      </c>
      <c r="E1496" t="b">
        <v>0</v>
      </c>
      <c r="F1496" t="s">
        <v>72</v>
      </c>
      <c r="G1496" t="b">
        <v>1</v>
      </c>
      <c r="H1496" t="s">
        <v>71</v>
      </c>
      <c r="I1496" t="b">
        <v>0</v>
      </c>
      <c r="J1496" t="s">
        <v>235</v>
      </c>
      <c r="K1496" t="b">
        <v>1</v>
      </c>
      <c r="L1496">
        <v>3</v>
      </c>
      <c r="M1496" t="b">
        <v>1</v>
      </c>
      <c r="N1496" t="b">
        <v>1</v>
      </c>
      <c r="O1496" t="b">
        <v>1</v>
      </c>
      <c r="P1496" t="s">
        <v>88</v>
      </c>
      <c r="Q1496" t="s">
        <v>12785</v>
      </c>
      <c r="R1496" t="s">
        <v>12784</v>
      </c>
      <c r="S1496" t="s">
        <v>6</v>
      </c>
      <c r="T1496" t="s">
        <v>5185</v>
      </c>
      <c r="U1496">
        <v>321</v>
      </c>
      <c r="V1496">
        <v>4</v>
      </c>
    </row>
    <row r="1497" spans="1:22" x14ac:dyDescent="0.35">
      <c r="A1497" t="s">
        <v>12783</v>
      </c>
      <c r="B1497" t="s">
        <v>111</v>
      </c>
      <c r="C1497" t="s">
        <v>82</v>
      </c>
      <c r="D1497" t="b">
        <v>1</v>
      </c>
      <c r="E1497" t="b">
        <v>1</v>
      </c>
      <c r="F1497" t="s">
        <v>106</v>
      </c>
      <c r="G1497" t="b">
        <v>1</v>
      </c>
      <c r="H1497" t="s">
        <v>71</v>
      </c>
      <c r="I1497" t="b">
        <v>0</v>
      </c>
      <c r="J1497" t="s">
        <v>70</v>
      </c>
      <c r="K1497" t="b">
        <v>1</v>
      </c>
      <c r="L1497">
        <v>2</v>
      </c>
      <c r="M1497" t="b">
        <v>1</v>
      </c>
      <c r="N1497" t="b">
        <v>1</v>
      </c>
      <c r="O1497" t="b">
        <v>1</v>
      </c>
      <c r="P1497" t="s">
        <v>69</v>
      </c>
      <c r="Q1497" t="s">
        <v>12782</v>
      </c>
      <c r="R1497" t="s">
        <v>12781</v>
      </c>
      <c r="S1497" t="s">
        <v>275</v>
      </c>
      <c r="T1497" t="s">
        <v>12780</v>
      </c>
      <c r="U1497">
        <v>320</v>
      </c>
      <c r="V1497">
        <v>4</v>
      </c>
    </row>
    <row r="1498" spans="1:22" x14ac:dyDescent="0.35">
      <c r="A1498" t="s">
        <v>12779</v>
      </c>
      <c r="B1498" t="s">
        <v>74</v>
      </c>
      <c r="C1498" t="s">
        <v>82</v>
      </c>
      <c r="D1498" t="b">
        <v>1</v>
      </c>
      <c r="E1498" t="b">
        <v>1</v>
      </c>
      <c r="F1498" t="s">
        <v>766</v>
      </c>
      <c r="G1498" t="b">
        <v>1</v>
      </c>
      <c r="H1498" t="s">
        <v>71</v>
      </c>
      <c r="I1498" t="b">
        <v>1</v>
      </c>
      <c r="J1498" t="s">
        <v>70</v>
      </c>
      <c r="K1498" t="b">
        <v>1</v>
      </c>
      <c r="L1498">
        <v>2</v>
      </c>
      <c r="M1498" t="b">
        <v>1</v>
      </c>
      <c r="N1498" t="b">
        <v>1</v>
      </c>
      <c r="O1498" t="b">
        <v>1</v>
      </c>
      <c r="P1498" t="s">
        <v>88</v>
      </c>
      <c r="Q1498" t="s">
        <v>12778</v>
      </c>
      <c r="R1498" t="s">
        <v>12777</v>
      </c>
      <c r="S1498" t="s">
        <v>189</v>
      </c>
      <c r="T1498" t="s">
        <v>22</v>
      </c>
      <c r="U1498">
        <v>320</v>
      </c>
      <c r="V1498">
        <v>3.5</v>
      </c>
    </row>
    <row r="1499" spans="1:22" x14ac:dyDescent="0.35">
      <c r="A1499" t="s">
        <v>12776</v>
      </c>
      <c r="B1499" t="s">
        <v>74</v>
      </c>
      <c r="C1499" t="s">
        <v>236</v>
      </c>
      <c r="D1499" t="b">
        <v>1</v>
      </c>
      <c r="E1499" t="b">
        <v>0</v>
      </c>
      <c r="F1499" t="s">
        <v>720</v>
      </c>
      <c r="G1499" t="b">
        <v>1</v>
      </c>
      <c r="H1499" t="s">
        <v>71</v>
      </c>
      <c r="I1499" t="b">
        <v>1</v>
      </c>
      <c r="J1499" t="s">
        <v>70</v>
      </c>
      <c r="K1499" t="b">
        <v>1</v>
      </c>
      <c r="L1499">
        <v>2</v>
      </c>
      <c r="M1499" t="b">
        <v>1</v>
      </c>
      <c r="N1499" t="b">
        <v>1</v>
      </c>
      <c r="O1499" t="b">
        <v>1</v>
      </c>
      <c r="P1499" t="s">
        <v>69</v>
      </c>
      <c r="Q1499" t="s">
        <v>12775</v>
      </c>
      <c r="R1499" t="s">
        <v>12774</v>
      </c>
      <c r="S1499" t="s">
        <v>85</v>
      </c>
      <c r="T1499" t="s">
        <v>12773</v>
      </c>
      <c r="U1499">
        <v>320</v>
      </c>
      <c r="V1499">
        <v>3.5</v>
      </c>
    </row>
    <row r="1500" spans="1:22" x14ac:dyDescent="0.35">
      <c r="A1500" t="s">
        <v>12772</v>
      </c>
      <c r="B1500" t="s">
        <v>111</v>
      </c>
      <c r="C1500" t="s">
        <v>82</v>
      </c>
      <c r="D1500" t="b">
        <v>1</v>
      </c>
      <c r="E1500" t="b">
        <v>1</v>
      </c>
      <c r="F1500" t="s">
        <v>117</v>
      </c>
      <c r="G1500" t="b">
        <v>0</v>
      </c>
      <c r="H1500" t="s">
        <v>71</v>
      </c>
      <c r="I1500" t="b">
        <v>1</v>
      </c>
      <c r="J1500" t="s">
        <v>70</v>
      </c>
      <c r="K1500" t="b">
        <v>1</v>
      </c>
      <c r="L1500">
        <v>2</v>
      </c>
      <c r="M1500" t="b">
        <v>0</v>
      </c>
      <c r="N1500" t="b">
        <v>1</v>
      </c>
      <c r="O1500" t="b">
        <v>1</v>
      </c>
      <c r="P1500" t="s">
        <v>69</v>
      </c>
      <c r="Q1500" t="s">
        <v>12771</v>
      </c>
      <c r="R1500" t="s">
        <v>12770</v>
      </c>
      <c r="S1500" t="s">
        <v>239</v>
      </c>
      <c r="T1500" t="s">
        <v>5749</v>
      </c>
      <c r="U1500">
        <v>320</v>
      </c>
      <c r="V1500">
        <v>4</v>
      </c>
    </row>
    <row r="1501" spans="1:22" x14ac:dyDescent="0.35">
      <c r="A1501" t="s">
        <v>12769</v>
      </c>
      <c r="B1501" t="s">
        <v>74</v>
      </c>
      <c r="C1501" t="s">
        <v>236</v>
      </c>
      <c r="D1501" t="b">
        <v>1</v>
      </c>
      <c r="E1501" t="b">
        <v>0</v>
      </c>
      <c r="F1501" t="s">
        <v>106</v>
      </c>
      <c r="G1501" t="b">
        <v>1</v>
      </c>
      <c r="H1501" t="s">
        <v>71</v>
      </c>
      <c r="I1501" t="b">
        <v>0</v>
      </c>
      <c r="J1501" t="s">
        <v>70</v>
      </c>
      <c r="K1501" t="b">
        <v>1</v>
      </c>
      <c r="L1501">
        <v>3</v>
      </c>
      <c r="M1501" t="b">
        <v>1</v>
      </c>
      <c r="N1501" t="b">
        <v>1</v>
      </c>
      <c r="O1501" t="b">
        <v>0</v>
      </c>
      <c r="P1501" t="s">
        <v>69</v>
      </c>
      <c r="Q1501" t="s">
        <v>12768</v>
      </c>
      <c r="R1501" t="s">
        <v>12767</v>
      </c>
      <c r="S1501" t="s">
        <v>6</v>
      </c>
      <c r="T1501" t="s">
        <v>12766</v>
      </c>
      <c r="U1501">
        <v>320</v>
      </c>
      <c r="V1501">
        <v>3.5</v>
      </c>
    </row>
    <row r="1502" spans="1:22" x14ac:dyDescent="0.35">
      <c r="A1502" t="s">
        <v>12765</v>
      </c>
      <c r="B1502" t="s">
        <v>90</v>
      </c>
      <c r="C1502" t="s">
        <v>82</v>
      </c>
      <c r="D1502" t="b">
        <v>1</v>
      </c>
      <c r="E1502" t="b">
        <v>1</v>
      </c>
      <c r="F1502" t="s">
        <v>106</v>
      </c>
      <c r="G1502" t="b">
        <v>0</v>
      </c>
      <c r="H1502" t="s">
        <v>71</v>
      </c>
      <c r="I1502" t="b">
        <v>1</v>
      </c>
      <c r="J1502" t="s">
        <v>70</v>
      </c>
      <c r="K1502" t="b">
        <v>1</v>
      </c>
      <c r="L1502">
        <v>1</v>
      </c>
      <c r="M1502" t="b">
        <v>0</v>
      </c>
      <c r="N1502" t="b">
        <v>0</v>
      </c>
      <c r="O1502" t="b">
        <v>1</v>
      </c>
      <c r="P1502" t="s">
        <v>88</v>
      </c>
      <c r="Q1502" t="s">
        <v>12764</v>
      </c>
      <c r="R1502" t="s">
        <v>98</v>
      </c>
      <c r="S1502" t="s">
        <v>6</v>
      </c>
      <c r="T1502" t="s">
        <v>673</v>
      </c>
      <c r="U1502">
        <v>320</v>
      </c>
      <c r="V1502">
        <v>3.5</v>
      </c>
    </row>
    <row r="1503" spans="1:22" x14ac:dyDescent="0.35">
      <c r="A1503" t="s">
        <v>12763</v>
      </c>
      <c r="B1503" t="s">
        <v>74</v>
      </c>
      <c r="C1503" t="s">
        <v>82</v>
      </c>
      <c r="D1503" t="b">
        <v>1</v>
      </c>
      <c r="E1503" t="b">
        <v>1</v>
      </c>
      <c r="F1503" t="s">
        <v>72</v>
      </c>
      <c r="G1503" t="b">
        <v>1</v>
      </c>
      <c r="H1503" t="s">
        <v>71</v>
      </c>
      <c r="I1503" t="b">
        <v>0</v>
      </c>
      <c r="J1503" t="s">
        <v>70</v>
      </c>
      <c r="K1503" t="b">
        <v>1</v>
      </c>
      <c r="L1503">
        <v>2</v>
      </c>
      <c r="M1503" t="b">
        <v>1</v>
      </c>
      <c r="N1503" t="b">
        <v>1</v>
      </c>
      <c r="O1503" t="b">
        <v>1</v>
      </c>
      <c r="P1503" t="s">
        <v>88</v>
      </c>
      <c r="Q1503" t="s">
        <v>12762</v>
      </c>
      <c r="R1503" t="s">
        <v>6806</v>
      </c>
      <c r="S1503" t="s">
        <v>189</v>
      </c>
      <c r="T1503" t="s">
        <v>12761</v>
      </c>
      <c r="U1503">
        <v>320</v>
      </c>
      <c r="V1503">
        <v>4</v>
      </c>
    </row>
    <row r="1504" spans="1:22" x14ac:dyDescent="0.35">
      <c r="A1504" t="s">
        <v>12760</v>
      </c>
      <c r="B1504" t="s">
        <v>111</v>
      </c>
      <c r="C1504" t="s">
        <v>82</v>
      </c>
      <c r="D1504" t="b">
        <v>1</v>
      </c>
      <c r="E1504" t="b">
        <v>1</v>
      </c>
      <c r="F1504" t="s">
        <v>89</v>
      </c>
      <c r="G1504" t="b">
        <v>0</v>
      </c>
      <c r="H1504" t="s">
        <v>71</v>
      </c>
      <c r="I1504" t="b">
        <v>0</v>
      </c>
      <c r="J1504" t="s">
        <v>70</v>
      </c>
      <c r="K1504" t="b">
        <v>1</v>
      </c>
      <c r="L1504">
        <v>2</v>
      </c>
      <c r="M1504" t="b">
        <v>1</v>
      </c>
      <c r="N1504" t="b">
        <v>1</v>
      </c>
      <c r="O1504" t="b">
        <v>1</v>
      </c>
      <c r="P1504" t="s">
        <v>88</v>
      </c>
      <c r="Q1504" t="s">
        <v>12759</v>
      </c>
      <c r="R1504" t="s">
        <v>12758</v>
      </c>
      <c r="S1504" t="s">
        <v>290</v>
      </c>
      <c r="T1504" t="s">
        <v>12757</v>
      </c>
      <c r="U1504">
        <v>319</v>
      </c>
      <c r="V1504">
        <v>3.5</v>
      </c>
    </row>
    <row r="1505" spans="1:22" x14ac:dyDescent="0.35">
      <c r="A1505" t="s">
        <v>12756</v>
      </c>
      <c r="B1505" t="s">
        <v>90</v>
      </c>
      <c r="C1505" t="s">
        <v>82</v>
      </c>
      <c r="D1505" t="b">
        <v>1</v>
      </c>
      <c r="E1505" t="b">
        <v>1</v>
      </c>
      <c r="F1505" t="s">
        <v>117</v>
      </c>
      <c r="G1505" t="b">
        <v>1</v>
      </c>
      <c r="H1505" t="s">
        <v>71</v>
      </c>
      <c r="I1505" t="b">
        <v>0</v>
      </c>
      <c r="J1505" t="s">
        <v>70</v>
      </c>
      <c r="K1505" t="b">
        <v>1</v>
      </c>
      <c r="L1505">
        <v>2</v>
      </c>
      <c r="M1505" t="b">
        <v>1</v>
      </c>
      <c r="N1505" t="b">
        <v>1</v>
      </c>
      <c r="O1505" t="b">
        <v>1</v>
      </c>
      <c r="P1505" t="s">
        <v>88</v>
      </c>
      <c r="Q1505" t="s">
        <v>12755</v>
      </c>
      <c r="R1505" t="s">
        <v>115</v>
      </c>
      <c r="S1505" t="s">
        <v>6</v>
      </c>
      <c r="T1505" t="s">
        <v>12754</v>
      </c>
      <c r="U1505">
        <v>319</v>
      </c>
      <c r="V1505">
        <v>4</v>
      </c>
    </row>
    <row r="1506" spans="1:22" x14ac:dyDescent="0.35">
      <c r="A1506" t="s">
        <v>12753</v>
      </c>
      <c r="B1506" t="s">
        <v>74</v>
      </c>
      <c r="C1506" t="s">
        <v>82</v>
      </c>
      <c r="D1506" t="b">
        <v>1</v>
      </c>
      <c r="E1506" t="b">
        <v>1</v>
      </c>
      <c r="F1506" t="s">
        <v>106</v>
      </c>
      <c r="G1506" t="b">
        <v>1</v>
      </c>
      <c r="H1506" t="s">
        <v>71</v>
      </c>
      <c r="I1506" t="b">
        <v>1</v>
      </c>
      <c r="J1506" t="s">
        <v>70</v>
      </c>
      <c r="K1506" t="b">
        <v>1</v>
      </c>
      <c r="L1506">
        <v>2</v>
      </c>
      <c r="M1506" t="b">
        <v>1</v>
      </c>
      <c r="N1506" t="b">
        <v>1</v>
      </c>
      <c r="O1506" t="b">
        <v>1</v>
      </c>
      <c r="P1506" t="s">
        <v>69</v>
      </c>
      <c r="Q1506" t="s">
        <v>12752</v>
      </c>
      <c r="R1506" t="s">
        <v>12751</v>
      </c>
      <c r="S1506" t="s">
        <v>93</v>
      </c>
      <c r="T1506" t="s">
        <v>12750</v>
      </c>
      <c r="U1506">
        <v>319</v>
      </c>
      <c r="V1506">
        <v>3.5</v>
      </c>
    </row>
    <row r="1507" spans="1:22" x14ac:dyDescent="0.35">
      <c r="A1507" t="s">
        <v>12749</v>
      </c>
      <c r="B1507" t="s">
        <v>74</v>
      </c>
      <c r="C1507" t="s">
        <v>82</v>
      </c>
      <c r="D1507" t="b">
        <v>1</v>
      </c>
      <c r="E1507" t="b">
        <v>1</v>
      </c>
      <c r="F1507" t="s">
        <v>319</v>
      </c>
      <c r="G1507" t="b">
        <v>1</v>
      </c>
      <c r="H1507" t="s">
        <v>71</v>
      </c>
      <c r="I1507" t="b">
        <v>0</v>
      </c>
      <c r="J1507" t="s">
        <v>70</v>
      </c>
      <c r="K1507" t="b">
        <v>1</v>
      </c>
      <c r="L1507">
        <v>2</v>
      </c>
      <c r="M1507" t="b">
        <v>0</v>
      </c>
      <c r="N1507" t="b">
        <v>1</v>
      </c>
      <c r="O1507" t="b">
        <v>1</v>
      </c>
      <c r="P1507" t="s">
        <v>88</v>
      </c>
      <c r="Q1507" t="s">
        <v>12748</v>
      </c>
      <c r="R1507" t="s">
        <v>12747</v>
      </c>
      <c r="S1507" t="s">
        <v>85</v>
      </c>
      <c r="T1507" t="s">
        <v>12746</v>
      </c>
      <c r="U1507">
        <v>319</v>
      </c>
      <c r="V1507">
        <v>4</v>
      </c>
    </row>
    <row r="1508" spans="1:22" x14ac:dyDescent="0.35">
      <c r="A1508" t="s">
        <v>12745</v>
      </c>
      <c r="B1508" t="s">
        <v>111</v>
      </c>
      <c r="C1508" t="s">
        <v>82</v>
      </c>
      <c r="D1508" t="b">
        <v>1</v>
      </c>
      <c r="E1508" t="b">
        <v>1</v>
      </c>
      <c r="F1508" t="s">
        <v>106</v>
      </c>
      <c r="G1508" t="b">
        <v>1</v>
      </c>
      <c r="H1508" t="s">
        <v>71</v>
      </c>
      <c r="I1508" t="b">
        <v>1</v>
      </c>
      <c r="J1508" t="s">
        <v>70</v>
      </c>
      <c r="K1508" t="b">
        <v>1</v>
      </c>
      <c r="L1508">
        <v>1</v>
      </c>
      <c r="M1508" t="b">
        <v>0</v>
      </c>
      <c r="N1508" t="b">
        <v>1</v>
      </c>
      <c r="O1508" t="b">
        <v>1</v>
      </c>
      <c r="P1508" t="s">
        <v>69</v>
      </c>
      <c r="Q1508" t="s">
        <v>12744</v>
      </c>
      <c r="R1508" t="s">
        <v>381</v>
      </c>
      <c r="S1508" t="s">
        <v>401</v>
      </c>
      <c r="T1508" t="s">
        <v>12743</v>
      </c>
      <c r="U1508">
        <v>319</v>
      </c>
      <c r="V1508">
        <v>4</v>
      </c>
    </row>
    <row r="1509" spans="1:22" x14ac:dyDescent="0.35">
      <c r="A1509" t="s">
        <v>12742</v>
      </c>
      <c r="B1509" t="s">
        <v>74</v>
      </c>
      <c r="C1509" t="s">
        <v>82</v>
      </c>
      <c r="D1509" t="b">
        <v>1</v>
      </c>
      <c r="E1509" t="b">
        <v>1</v>
      </c>
      <c r="F1509" t="s">
        <v>106</v>
      </c>
      <c r="G1509" t="b">
        <v>1</v>
      </c>
      <c r="H1509" t="s">
        <v>71</v>
      </c>
      <c r="I1509" t="b">
        <v>0</v>
      </c>
      <c r="J1509" t="s">
        <v>70</v>
      </c>
      <c r="K1509" t="b">
        <v>1</v>
      </c>
      <c r="L1509">
        <v>2</v>
      </c>
      <c r="M1509" t="b">
        <v>1</v>
      </c>
      <c r="N1509" t="b">
        <v>1</v>
      </c>
      <c r="O1509" t="b">
        <v>1</v>
      </c>
      <c r="P1509" t="s">
        <v>69</v>
      </c>
      <c r="Q1509" t="s">
        <v>12741</v>
      </c>
      <c r="R1509" t="s">
        <v>12740</v>
      </c>
      <c r="S1509" t="s">
        <v>85</v>
      </c>
      <c r="T1509" t="s">
        <v>12739</v>
      </c>
      <c r="U1509">
        <v>319</v>
      </c>
      <c r="V1509">
        <v>4</v>
      </c>
    </row>
    <row r="1510" spans="1:22" x14ac:dyDescent="0.35">
      <c r="A1510" t="s">
        <v>12738</v>
      </c>
      <c r="B1510" t="s">
        <v>111</v>
      </c>
      <c r="C1510" t="s">
        <v>82</v>
      </c>
      <c r="D1510" t="b">
        <v>1</v>
      </c>
      <c r="E1510" t="b">
        <v>1</v>
      </c>
      <c r="F1510" t="s">
        <v>106</v>
      </c>
      <c r="G1510" t="b">
        <v>1</v>
      </c>
      <c r="H1510" t="s">
        <v>71</v>
      </c>
      <c r="I1510" t="b">
        <v>0</v>
      </c>
      <c r="J1510" t="s">
        <v>70</v>
      </c>
      <c r="K1510" t="b">
        <v>1</v>
      </c>
      <c r="L1510">
        <v>2</v>
      </c>
      <c r="M1510" t="b">
        <v>0</v>
      </c>
      <c r="N1510" t="b">
        <v>1</v>
      </c>
      <c r="O1510" t="b">
        <v>1</v>
      </c>
      <c r="P1510" t="s">
        <v>88</v>
      </c>
      <c r="Q1510" t="e">
        <f>-ITj6Pu8Gdw8MmLf0XBEKQ</f>
        <v>#NAME?</v>
      </c>
      <c r="R1510" t="s">
        <v>1650</v>
      </c>
      <c r="S1510" t="s">
        <v>85</v>
      </c>
      <c r="T1510" t="s">
        <v>6658</v>
      </c>
      <c r="U1510">
        <v>319</v>
      </c>
      <c r="V1510">
        <v>4</v>
      </c>
    </row>
    <row r="1511" spans="1:22" x14ac:dyDescent="0.35">
      <c r="A1511" t="s">
        <v>12737</v>
      </c>
      <c r="B1511" t="s">
        <v>74</v>
      </c>
      <c r="C1511" t="s">
        <v>123</v>
      </c>
      <c r="D1511" t="b">
        <v>1</v>
      </c>
      <c r="E1511" t="b">
        <v>1</v>
      </c>
      <c r="F1511" t="s">
        <v>449</v>
      </c>
      <c r="G1511" t="b">
        <v>0</v>
      </c>
      <c r="H1511" t="s">
        <v>71</v>
      </c>
      <c r="I1511" t="b">
        <v>1</v>
      </c>
      <c r="J1511" t="s">
        <v>70</v>
      </c>
      <c r="K1511" t="b">
        <v>1</v>
      </c>
      <c r="L1511">
        <v>2</v>
      </c>
      <c r="M1511" t="b">
        <v>1</v>
      </c>
      <c r="N1511" t="b">
        <v>1</v>
      </c>
      <c r="O1511" t="b">
        <v>1</v>
      </c>
      <c r="P1511" t="s">
        <v>69</v>
      </c>
      <c r="Q1511" t="s">
        <v>12736</v>
      </c>
      <c r="R1511" t="s">
        <v>12735</v>
      </c>
      <c r="S1511" t="s">
        <v>120</v>
      </c>
      <c r="T1511" t="s">
        <v>12734</v>
      </c>
      <c r="U1511">
        <v>319</v>
      </c>
      <c r="V1511">
        <v>4</v>
      </c>
    </row>
    <row r="1512" spans="1:22" x14ac:dyDescent="0.35">
      <c r="A1512" t="s">
        <v>12733</v>
      </c>
      <c r="B1512" t="s">
        <v>111</v>
      </c>
      <c r="C1512" t="s">
        <v>82</v>
      </c>
      <c r="D1512" t="b">
        <v>1</v>
      </c>
      <c r="E1512" t="b">
        <v>1</v>
      </c>
      <c r="F1512" t="s">
        <v>106</v>
      </c>
      <c r="G1512" t="b">
        <v>1</v>
      </c>
      <c r="H1512" t="s">
        <v>71</v>
      </c>
      <c r="I1512" t="b">
        <v>1</v>
      </c>
      <c r="J1512" t="s">
        <v>70</v>
      </c>
      <c r="K1512" t="b">
        <v>1</v>
      </c>
      <c r="L1512">
        <v>2</v>
      </c>
      <c r="M1512" t="b">
        <v>0</v>
      </c>
      <c r="N1512" t="b">
        <v>1</v>
      </c>
      <c r="O1512" t="b">
        <v>1</v>
      </c>
      <c r="P1512" t="s">
        <v>88</v>
      </c>
      <c r="Q1512" t="s">
        <v>12732</v>
      </c>
      <c r="R1512" t="s">
        <v>109</v>
      </c>
      <c r="S1512" t="s">
        <v>189</v>
      </c>
      <c r="T1512" t="s">
        <v>9649</v>
      </c>
      <c r="U1512">
        <v>318</v>
      </c>
      <c r="V1512">
        <v>3.5</v>
      </c>
    </row>
    <row r="1513" spans="1:22" x14ac:dyDescent="0.35">
      <c r="A1513" t="s">
        <v>12731</v>
      </c>
      <c r="B1513" t="s">
        <v>74</v>
      </c>
      <c r="C1513" t="s">
        <v>297</v>
      </c>
      <c r="D1513" t="b">
        <v>1</v>
      </c>
      <c r="E1513" t="b">
        <v>0</v>
      </c>
      <c r="F1513" t="s">
        <v>72</v>
      </c>
      <c r="G1513" t="b">
        <v>0</v>
      </c>
      <c r="H1513" t="s">
        <v>71</v>
      </c>
      <c r="I1513" t="b">
        <v>0</v>
      </c>
      <c r="J1513" t="s">
        <v>235</v>
      </c>
      <c r="K1513" t="b">
        <v>1</v>
      </c>
      <c r="L1513">
        <v>3</v>
      </c>
      <c r="M1513" t="b">
        <v>1</v>
      </c>
      <c r="N1513" t="b">
        <v>1</v>
      </c>
      <c r="O1513" t="b">
        <v>1</v>
      </c>
      <c r="P1513" t="s">
        <v>88</v>
      </c>
      <c r="Q1513" t="s">
        <v>12730</v>
      </c>
      <c r="R1513" t="s">
        <v>317</v>
      </c>
      <c r="S1513" t="s">
        <v>6</v>
      </c>
      <c r="T1513" t="s">
        <v>12729</v>
      </c>
      <c r="U1513">
        <v>318</v>
      </c>
      <c r="V1513">
        <v>4.5</v>
      </c>
    </row>
    <row r="1514" spans="1:22" x14ac:dyDescent="0.35">
      <c r="A1514" t="s">
        <v>10119</v>
      </c>
      <c r="B1514" t="s">
        <v>74</v>
      </c>
      <c r="C1514" t="s">
        <v>1470</v>
      </c>
      <c r="D1514" t="b">
        <v>1</v>
      </c>
      <c r="E1514" t="b">
        <v>0</v>
      </c>
      <c r="F1514" t="s">
        <v>555</v>
      </c>
      <c r="G1514" t="b">
        <v>0</v>
      </c>
      <c r="H1514" t="s">
        <v>100</v>
      </c>
      <c r="I1514" t="b">
        <v>0</v>
      </c>
      <c r="J1514" t="s">
        <v>235</v>
      </c>
      <c r="K1514" t="b">
        <v>1</v>
      </c>
      <c r="L1514">
        <v>3</v>
      </c>
      <c r="M1514" t="b">
        <v>1</v>
      </c>
      <c r="N1514" t="b">
        <v>1</v>
      </c>
      <c r="O1514" t="b">
        <v>0</v>
      </c>
      <c r="P1514" t="s">
        <v>88</v>
      </c>
      <c r="Q1514" t="s">
        <v>12728</v>
      </c>
      <c r="R1514" t="s">
        <v>12727</v>
      </c>
      <c r="S1514" t="s">
        <v>6</v>
      </c>
      <c r="T1514" t="s">
        <v>12726</v>
      </c>
      <c r="U1514">
        <v>318</v>
      </c>
      <c r="V1514">
        <v>4</v>
      </c>
    </row>
    <row r="1515" spans="1:22" x14ac:dyDescent="0.35">
      <c r="A1515" t="s">
        <v>8150</v>
      </c>
      <c r="B1515" t="s">
        <v>74</v>
      </c>
      <c r="C1515" t="s">
        <v>212</v>
      </c>
      <c r="D1515" t="b">
        <v>1</v>
      </c>
      <c r="E1515" t="b">
        <v>0</v>
      </c>
      <c r="F1515" t="s">
        <v>72</v>
      </c>
      <c r="G1515" t="b">
        <v>0</v>
      </c>
      <c r="H1515" t="s">
        <v>71</v>
      </c>
      <c r="I1515" t="b">
        <v>1</v>
      </c>
      <c r="J1515" t="s">
        <v>235</v>
      </c>
      <c r="K1515" t="b">
        <v>1</v>
      </c>
      <c r="L1515">
        <v>3</v>
      </c>
      <c r="M1515" t="b">
        <v>1</v>
      </c>
      <c r="N1515" t="b">
        <v>1</v>
      </c>
      <c r="O1515" t="b">
        <v>0</v>
      </c>
      <c r="P1515" t="s">
        <v>69</v>
      </c>
      <c r="Q1515" t="s">
        <v>12725</v>
      </c>
      <c r="R1515" t="s">
        <v>12724</v>
      </c>
      <c r="S1515" t="s">
        <v>120</v>
      </c>
      <c r="T1515" t="s">
        <v>12723</v>
      </c>
      <c r="U1515">
        <v>318</v>
      </c>
      <c r="V1515">
        <v>4</v>
      </c>
    </row>
    <row r="1516" spans="1:22" x14ac:dyDescent="0.35">
      <c r="A1516" t="s">
        <v>12722</v>
      </c>
      <c r="B1516" t="s">
        <v>74</v>
      </c>
      <c r="C1516" t="s">
        <v>82</v>
      </c>
      <c r="D1516" t="b">
        <v>1</v>
      </c>
      <c r="E1516" t="b">
        <v>1</v>
      </c>
      <c r="F1516" t="s">
        <v>106</v>
      </c>
      <c r="G1516" t="b">
        <v>1</v>
      </c>
      <c r="H1516" t="s">
        <v>100</v>
      </c>
      <c r="I1516" t="b">
        <v>0</v>
      </c>
      <c r="J1516" t="s">
        <v>70</v>
      </c>
      <c r="K1516" t="b">
        <v>1</v>
      </c>
      <c r="L1516">
        <v>2</v>
      </c>
      <c r="M1516" t="b">
        <v>1</v>
      </c>
      <c r="N1516" t="b">
        <v>1</v>
      </c>
      <c r="O1516" t="b">
        <v>1</v>
      </c>
      <c r="P1516" t="s">
        <v>88</v>
      </c>
      <c r="Q1516" t="s">
        <v>12721</v>
      </c>
      <c r="R1516" t="s">
        <v>593</v>
      </c>
      <c r="S1516" t="s">
        <v>85</v>
      </c>
      <c r="T1516" t="s">
        <v>12720</v>
      </c>
      <c r="U1516">
        <v>318</v>
      </c>
      <c r="V1516">
        <v>3.5</v>
      </c>
    </row>
    <row r="1517" spans="1:22" x14ac:dyDescent="0.35">
      <c r="A1517" t="s">
        <v>12719</v>
      </c>
      <c r="B1517" t="s">
        <v>74</v>
      </c>
      <c r="C1517" t="s">
        <v>82</v>
      </c>
      <c r="D1517" t="b">
        <v>1</v>
      </c>
      <c r="E1517" t="b">
        <v>1</v>
      </c>
      <c r="F1517" t="s">
        <v>72</v>
      </c>
      <c r="G1517" t="b">
        <v>1</v>
      </c>
      <c r="H1517" t="s">
        <v>71</v>
      </c>
      <c r="I1517" t="b">
        <v>1</v>
      </c>
      <c r="J1517" t="s">
        <v>70</v>
      </c>
      <c r="K1517" t="b">
        <v>1</v>
      </c>
      <c r="L1517">
        <v>2</v>
      </c>
      <c r="M1517" t="b">
        <v>1</v>
      </c>
      <c r="N1517" t="b">
        <v>1</v>
      </c>
      <c r="O1517" t="b">
        <v>1</v>
      </c>
      <c r="P1517" t="s">
        <v>69</v>
      </c>
      <c r="Q1517" t="s">
        <v>12718</v>
      </c>
      <c r="R1517" t="s">
        <v>12717</v>
      </c>
      <c r="S1517" t="s">
        <v>229</v>
      </c>
      <c r="T1517" t="s">
        <v>1410</v>
      </c>
      <c r="U1517">
        <v>318</v>
      </c>
      <c r="V1517">
        <v>4</v>
      </c>
    </row>
    <row r="1518" spans="1:22" x14ac:dyDescent="0.35">
      <c r="A1518" t="s">
        <v>12716</v>
      </c>
      <c r="B1518" t="s">
        <v>111</v>
      </c>
      <c r="C1518" t="s">
        <v>82</v>
      </c>
      <c r="D1518" t="b">
        <v>1</v>
      </c>
      <c r="E1518" t="b">
        <v>1</v>
      </c>
      <c r="F1518" t="s">
        <v>81</v>
      </c>
      <c r="G1518" t="b">
        <v>1</v>
      </c>
      <c r="H1518" t="s">
        <v>71</v>
      </c>
      <c r="I1518" t="b">
        <v>1</v>
      </c>
      <c r="J1518" t="s">
        <v>70</v>
      </c>
      <c r="K1518" t="b">
        <v>1</v>
      </c>
      <c r="L1518">
        <v>2</v>
      </c>
      <c r="M1518" t="b">
        <v>1</v>
      </c>
      <c r="N1518" t="b">
        <v>1</v>
      </c>
      <c r="O1518" t="b">
        <v>1</v>
      </c>
      <c r="P1518" t="s">
        <v>69</v>
      </c>
      <c r="Q1518" t="s">
        <v>12715</v>
      </c>
      <c r="R1518" t="s">
        <v>12714</v>
      </c>
      <c r="S1518" t="s">
        <v>6</v>
      </c>
      <c r="T1518" t="s">
        <v>12713</v>
      </c>
      <c r="U1518">
        <v>318</v>
      </c>
      <c r="V1518">
        <v>4.5</v>
      </c>
    </row>
    <row r="1519" spans="1:22" x14ac:dyDescent="0.35">
      <c r="A1519" t="s">
        <v>12712</v>
      </c>
      <c r="B1519" t="s">
        <v>74</v>
      </c>
      <c r="C1519" t="s">
        <v>556</v>
      </c>
      <c r="D1519" t="b">
        <v>1</v>
      </c>
      <c r="E1519" t="b">
        <v>0</v>
      </c>
      <c r="F1519" t="s">
        <v>72</v>
      </c>
      <c r="G1519" t="b">
        <v>0</v>
      </c>
      <c r="H1519" t="s">
        <v>71</v>
      </c>
      <c r="I1519" t="b">
        <v>1</v>
      </c>
      <c r="J1519" t="s">
        <v>70</v>
      </c>
      <c r="K1519" t="b">
        <v>1</v>
      </c>
      <c r="L1519">
        <v>3</v>
      </c>
      <c r="M1519" t="b">
        <v>1</v>
      </c>
      <c r="N1519" t="b">
        <v>1</v>
      </c>
      <c r="O1519" t="b">
        <v>0</v>
      </c>
      <c r="P1519" t="s">
        <v>88</v>
      </c>
      <c r="Q1519" t="s">
        <v>12711</v>
      </c>
      <c r="R1519" t="s">
        <v>12710</v>
      </c>
      <c r="S1519" t="s">
        <v>131</v>
      </c>
      <c r="T1519" t="s">
        <v>12709</v>
      </c>
      <c r="U1519">
        <v>318</v>
      </c>
      <c r="V1519">
        <v>4.5</v>
      </c>
    </row>
    <row r="1520" spans="1:22" x14ac:dyDescent="0.35">
      <c r="A1520" t="s">
        <v>12708</v>
      </c>
      <c r="B1520" t="s">
        <v>74</v>
      </c>
      <c r="C1520" t="s">
        <v>73</v>
      </c>
      <c r="D1520" t="b">
        <v>1</v>
      </c>
      <c r="E1520" t="b">
        <v>1</v>
      </c>
      <c r="F1520" t="s">
        <v>72</v>
      </c>
      <c r="G1520" t="b">
        <v>1</v>
      </c>
      <c r="H1520" t="s">
        <v>71</v>
      </c>
      <c r="I1520" t="b">
        <v>1</v>
      </c>
      <c r="J1520" t="s">
        <v>70</v>
      </c>
      <c r="K1520" t="b">
        <v>1</v>
      </c>
      <c r="L1520">
        <v>2</v>
      </c>
      <c r="M1520" t="b">
        <v>1</v>
      </c>
      <c r="N1520" t="b">
        <v>1</v>
      </c>
      <c r="O1520" t="b">
        <v>1</v>
      </c>
      <c r="P1520" t="s">
        <v>69</v>
      </c>
      <c r="Q1520" t="s">
        <v>12707</v>
      </c>
      <c r="R1520" t="s">
        <v>12706</v>
      </c>
      <c r="S1520" t="s">
        <v>161</v>
      </c>
      <c r="T1520" t="s">
        <v>6805</v>
      </c>
      <c r="U1520">
        <v>318</v>
      </c>
      <c r="V1520">
        <v>4</v>
      </c>
    </row>
    <row r="1521" spans="1:22" x14ac:dyDescent="0.35">
      <c r="A1521" t="s">
        <v>12705</v>
      </c>
      <c r="B1521" t="s">
        <v>74</v>
      </c>
      <c r="C1521" t="s">
        <v>82</v>
      </c>
      <c r="D1521" t="b">
        <v>1</v>
      </c>
      <c r="E1521" t="b">
        <v>1</v>
      </c>
      <c r="F1521" t="s">
        <v>106</v>
      </c>
      <c r="G1521" t="b">
        <v>1</v>
      </c>
      <c r="H1521" t="s">
        <v>71</v>
      </c>
      <c r="I1521" t="b">
        <v>0</v>
      </c>
      <c r="J1521" t="s">
        <v>70</v>
      </c>
      <c r="K1521" t="b">
        <v>1</v>
      </c>
      <c r="L1521">
        <v>2</v>
      </c>
      <c r="M1521" t="b">
        <v>1</v>
      </c>
      <c r="N1521" t="b">
        <v>1</v>
      </c>
      <c r="O1521" t="b">
        <v>1</v>
      </c>
      <c r="P1521" t="s">
        <v>69</v>
      </c>
      <c r="Q1521" t="s">
        <v>12704</v>
      </c>
      <c r="R1521" t="s">
        <v>12703</v>
      </c>
      <c r="S1521" t="s">
        <v>6</v>
      </c>
      <c r="T1521" t="s">
        <v>12702</v>
      </c>
      <c r="U1521">
        <v>318</v>
      </c>
      <c r="V1521">
        <v>3.5</v>
      </c>
    </row>
    <row r="1522" spans="1:22" x14ac:dyDescent="0.35">
      <c r="A1522" t="s">
        <v>12701</v>
      </c>
      <c r="B1522" t="s">
        <v>111</v>
      </c>
      <c r="C1522" t="s">
        <v>2749</v>
      </c>
      <c r="D1522" t="b">
        <v>1</v>
      </c>
      <c r="E1522" t="b">
        <v>1</v>
      </c>
      <c r="F1522" t="s">
        <v>766</v>
      </c>
      <c r="G1522" t="b">
        <v>0</v>
      </c>
      <c r="H1522" t="s">
        <v>100</v>
      </c>
      <c r="I1522" t="b">
        <v>1</v>
      </c>
      <c r="J1522" t="s">
        <v>70</v>
      </c>
      <c r="K1522" t="b">
        <v>1</v>
      </c>
      <c r="L1522">
        <v>1</v>
      </c>
      <c r="M1522" t="b">
        <v>0</v>
      </c>
      <c r="N1522" t="b">
        <v>0</v>
      </c>
      <c r="O1522" t="b">
        <v>1</v>
      </c>
      <c r="P1522" t="s">
        <v>69</v>
      </c>
      <c r="Q1522" t="s">
        <v>12700</v>
      </c>
      <c r="R1522" t="s">
        <v>12699</v>
      </c>
      <c r="S1522" t="s">
        <v>77</v>
      </c>
      <c r="T1522" t="s">
        <v>12698</v>
      </c>
      <c r="U1522">
        <v>318</v>
      </c>
      <c r="V1522">
        <v>4.5</v>
      </c>
    </row>
    <row r="1523" spans="1:22" x14ac:dyDescent="0.35">
      <c r="A1523" t="s">
        <v>12697</v>
      </c>
      <c r="B1523" t="s">
        <v>74</v>
      </c>
      <c r="C1523" t="s">
        <v>82</v>
      </c>
      <c r="D1523" t="b">
        <v>1</v>
      </c>
      <c r="E1523" t="b">
        <v>1</v>
      </c>
      <c r="F1523" t="s">
        <v>72</v>
      </c>
      <c r="G1523" t="b">
        <v>1</v>
      </c>
      <c r="H1523" t="s">
        <v>71</v>
      </c>
      <c r="I1523" t="b">
        <v>0</v>
      </c>
      <c r="J1523" t="s">
        <v>70</v>
      </c>
      <c r="K1523" t="b">
        <v>1</v>
      </c>
      <c r="L1523">
        <v>3</v>
      </c>
      <c r="M1523" t="b">
        <v>1</v>
      </c>
      <c r="N1523" t="b">
        <v>1</v>
      </c>
      <c r="O1523" t="b">
        <v>1</v>
      </c>
      <c r="P1523" t="s">
        <v>88</v>
      </c>
      <c r="Q1523" t="s">
        <v>12696</v>
      </c>
      <c r="R1523" t="s">
        <v>12695</v>
      </c>
      <c r="S1523" t="s">
        <v>6</v>
      </c>
      <c r="T1523" t="s">
        <v>12694</v>
      </c>
      <c r="U1523">
        <v>317</v>
      </c>
      <c r="V1523">
        <v>3.5</v>
      </c>
    </row>
    <row r="1524" spans="1:22" x14ac:dyDescent="0.35">
      <c r="A1524" t="s">
        <v>12693</v>
      </c>
      <c r="B1524" t="s">
        <v>74</v>
      </c>
      <c r="C1524" t="s">
        <v>138</v>
      </c>
      <c r="D1524" t="b">
        <v>1</v>
      </c>
      <c r="E1524" t="b">
        <v>0</v>
      </c>
      <c r="F1524" t="s">
        <v>72</v>
      </c>
      <c r="G1524" t="b">
        <v>1</v>
      </c>
      <c r="H1524" t="s">
        <v>71</v>
      </c>
      <c r="I1524" t="b">
        <v>1</v>
      </c>
      <c r="J1524" t="s">
        <v>70</v>
      </c>
      <c r="K1524" t="b">
        <v>1</v>
      </c>
      <c r="L1524">
        <v>3</v>
      </c>
      <c r="M1524" t="b">
        <v>1</v>
      </c>
      <c r="N1524" t="b">
        <v>1</v>
      </c>
      <c r="O1524" t="b">
        <v>1</v>
      </c>
      <c r="P1524" t="s">
        <v>88</v>
      </c>
      <c r="Q1524" t="s">
        <v>12692</v>
      </c>
      <c r="R1524" t="s">
        <v>12691</v>
      </c>
      <c r="S1524" t="s">
        <v>93</v>
      </c>
      <c r="T1524" t="s">
        <v>12690</v>
      </c>
      <c r="U1524">
        <v>317</v>
      </c>
      <c r="V1524">
        <v>3.5</v>
      </c>
    </row>
    <row r="1525" spans="1:22" x14ac:dyDescent="0.35">
      <c r="A1525" t="s">
        <v>12689</v>
      </c>
      <c r="B1525" t="s">
        <v>111</v>
      </c>
      <c r="C1525" t="s">
        <v>82</v>
      </c>
      <c r="D1525" t="b">
        <v>1</v>
      </c>
      <c r="E1525" t="b">
        <v>1</v>
      </c>
      <c r="F1525" t="s">
        <v>106</v>
      </c>
      <c r="G1525" t="b">
        <v>1</v>
      </c>
      <c r="H1525" t="s">
        <v>80</v>
      </c>
      <c r="I1525" t="b">
        <v>0</v>
      </c>
      <c r="J1525" t="s">
        <v>70</v>
      </c>
      <c r="K1525" t="b">
        <v>1</v>
      </c>
      <c r="L1525">
        <v>2</v>
      </c>
      <c r="M1525" t="b">
        <v>0</v>
      </c>
      <c r="N1525" t="b">
        <v>1</v>
      </c>
      <c r="O1525" t="b">
        <v>1</v>
      </c>
      <c r="P1525" t="s">
        <v>69</v>
      </c>
      <c r="Q1525" t="s">
        <v>12688</v>
      </c>
      <c r="R1525" t="s">
        <v>12687</v>
      </c>
      <c r="S1525" t="s">
        <v>66</v>
      </c>
      <c r="T1525" t="s">
        <v>12686</v>
      </c>
      <c r="U1525">
        <v>317</v>
      </c>
      <c r="V1525">
        <v>4.5</v>
      </c>
    </row>
    <row r="1526" spans="1:22" x14ac:dyDescent="0.35">
      <c r="A1526" t="s">
        <v>12685</v>
      </c>
      <c r="B1526" t="s">
        <v>74</v>
      </c>
      <c r="C1526" t="s">
        <v>82</v>
      </c>
      <c r="D1526" t="b">
        <v>1</v>
      </c>
      <c r="E1526" t="b">
        <v>0</v>
      </c>
      <c r="F1526" t="s">
        <v>359</v>
      </c>
      <c r="G1526" t="b">
        <v>1</v>
      </c>
      <c r="H1526" t="s">
        <v>71</v>
      </c>
      <c r="I1526" t="b">
        <v>0</v>
      </c>
      <c r="J1526" t="s">
        <v>70</v>
      </c>
      <c r="K1526" t="b">
        <v>1</v>
      </c>
      <c r="L1526">
        <v>2</v>
      </c>
      <c r="M1526" t="b">
        <v>0</v>
      </c>
      <c r="N1526" t="b">
        <v>1</v>
      </c>
      <c r="O1526" t="b">
        <v>1</v>
      </c>
      <c r="P1526" t="s">
        <v>69</v>
      </c>
      <c r="Q1526" t="s">
        <v>12684</v>
      </c>
      <c r="R1526" t="s">
        <v>12683</v>
      </c>
      <c r="S1526" t="s">
        <v>85</v>
      </c>
      <c r="T1526" t="s">
        <v>12682</v>
      </c>
      <c r="U1526">
        <v>317</v>
      </c>
      <c r="V1526">
        <v>4</v>
      </c>
    </row>
    <row r="1527" spans="1:22" x14ac:dyDescent="0.35">
      <c r="A1527" t="s">
        <v>496</v>
      </c>
      <c r="B1527" t="s">
        <v>111</v>
      </c>
      <c r="C1527" t="s">
        <v>82</v>
      </c>
      <c r="D1527" t="b">
        <v>1</v>
      </c>
      <c r="E1527" t="b">
        <v>1</v>
      </c>
      <c r="F1527" t="s">
        <v>106</v>
      </c>
      <c r="G1527" t="b">
        <v>0</v>
      </c>
      <c r="H1527" t="s">
        <v>71</v>
      </c>
      <c r="I1527" t="b">
        <v>0</v>
      </c>
      <c r="J1527" t="s">
        <v>70</v>
      </c>
      <c r="K1527" t="b">
        <v>1</v>
      </c>
      <c r="L1527">
        <v>2</v>
      </c>
      <c r="M1527" t="b">
        <v>1</v>
      </c>
      <c r="N1527" t="b">
        <v>1</v>
      </c>
      <c r="O1527" t="b">
        <v>1</v>
      </c>
      <c r="P1527" t="s">
        <v>69</v>
      </c>
      <c r="Q1527" t="s">
        <v>12681</v>
      </c>
      <c r="R1527" t="s">
        <v>12680</v>
      </c>
      <c r="S1527" t="s">
        <v>6</v>
      </c>
      <c r="T1527" t="s">
        <v>12679</v>
      </c>
      <c r="U1527">
        <v>317</v>
      </c>
      <c r="V1527">
        <v>4.5</v>
      </c>
    </row>
    <row r="1528" spans="1:22" x14ac:dyDescent="0.35">
      <c r="A1528" t="s">
        <v>12678</v>
      </c>
      <c r="B1528" t="s">
        <v>74</v>
      </c>
      <c r="C1528" t="s">
        <v>82</v>
      </c>
      <c r="D1528" t="b">
        <v>1</v>
      </c>
      <c r="E1528" t="b">
        <v>1</v>
      </c>
      <c r="F1528" t="s">
        <v>72</v>
      </c>
      <c r="G1528" t="b">
        <v>1</v>
      </c>
      <c r="H1528" t="s">
        <v>71</v>
      </c>
      <c r="I1528" t="b">
        <v>1</v>
      </c>
      <c r="J1528" t="s">
        <v>70</v>
      </c>
      <c r="K1528" t="b">
        <v>1</v>
      </c>
      <c r="L1528">
        <v>2</v>
      </c>
      <c r="M1528" t="b">
        <v>1</v>
      </c>
      <c r="N1528" t="b">
        <v>1</v>
      </c>
      <c r="O1528" t="b">
        <v>1</v>
      </c>
      <c r="P1528" t="s">
        <v>69</v>
      </c>
      <c r="Q1528" t="s">
        <v>12677</v>
      </c>
      <c r="R1528" t="s">
        <v>12676</v>
      </c>
      <c r="S1528" t="s">
        <v>239</v>
      </c>
      <c r="T1528" t="s">
        <v>12675</v>
      </c>
      <c r="U1528">
        <v>317</v>
      </c>
      <c r="V1528">
        <v>3</v>
      </c>
    </row>
    <row r="1529" spans="1:22" x14ac:dyDescent="0.35">
      <c r="A1529" t="s">
        <v>12674</v>
      </c>
      <c r="B1529" t="s">
        <v>111</v>
      </c>
      <c r="C1529" t="s">
        <v>82</v>
      </c>
      <c r="D1529" t="b">
        <v>1</v>
      </c>
      <c r="E1529" t="b">
        <v>1</v>
      </c>
      <c r="F1529" t="s">
        <v>106</v>
      </c>
      <c r="G1529" t="b">
        <v>1</v>
      </c>
      <c r="H1529" t="s">
        <v>71</v>
      </c>
      <c r="I1529" t="b">
        <v>1</v>
      </c>
      <c r="J1529" t="s">
        <v>70</v>
      </c>
      <c r="K1529" t="b">
        <v>1</v>
      </c>
      <c r="L1529">
        <v>2</v>
      </c>
      <c r="M1529" t="b">
        <v>0</v>
      </c>
      <c r="N1529" t="b">
        <v>1</v>
      </c>
      <c r="O1529" t="b">
        <v>1</v>
      </c>
      <c r="P1529" t="s">
        <v>69</v>
      </c>
      <c r="Q1529" t="s">
        <v>12673</v>
      </c>
      <c r="R1529" t="s">
        <v>12672</v>
      </c>
      <c r="S1529" t="s">
        <v>85</v>
      </c>
      <c r="T1529" t="s">
        <v>3257</v>
      </c>
      <c r="U1529">
        <v>317</v>
      </c>
      <c r="V1529">
        <v>3.5</v>
      </c>
    </row>
    <row r="1530" spans="1:22" x14ac:dyDescent="0.35">
      <c r="A1530" t="s">
        <v>12671</v>
      </c>
      <c r="B1530" t="s">
        <v>74</v>
      </c>
      <c r="C1530" t="s">
        <v>73</v>
      </c>
      <c r="D1530" t="b">
        <v>1</v>
      </c>
      <c r="E1530" t="b">
        <v>1</v>
      </c>
      <c r="F1530" t="s">
        <v>72</v>
      </c>
      <c r="G1530" t="b">
        <v>1</v>
      </c>
      <c r="H1530" t="s">
        <v>71</v>
      </c>
      <c r="I1530" t="b">
        <v>1</v>
      </c>
      <c r="J1530" t="s">
        <v>70</v>
      </c>
      <c r="K1530" t="b">
        <v>1</v>
      </c>
      <c r="L1530">
        <v>2</v>
      </c>
      <c r="M1530" t="b">
        <v>1</v>
      </c>
      <c r="N1530" t="b">
        <v>1</v>
      </c>
      <c r="O1530" t="b">
        <v>1</v>
      </c>
      <c r="P1530" t="s">
        <v>69</v>
      </c>
      <c r="Q1530" t="s">
        <v>12670</v>
      </c>
      <c r="R1530" t="s">
        <v>12669</v>
      </c>
      <c r="S1530" t="s">
        <v>166</v>
      </c>
      <c r="T1530" t="s">
        <v>12668</v>
      </c>
      <c r="U1530">
        <v>317</v>
      </c>
      <c r="V1530">
        <v>4</v>
      </c>
    </row>
    <row r="1531" spans="1:22" x14ac:dyDescent="0.35">
      <c r="A1531" t="s">
        <v>12667</v>
      </c>
      <c r="B1531" t="s">
        <v>74</v>
      </c>
      <c r="C1531" t="s">
        <v>440</v>
      </c>
      <c r="D1531" t="b">
        <v>1</v>
      </c>
      <c r="E1531" t="b">
        <v>0</v>
      </c>
      <c r="F1531" t="s">
        <v>72</v>
      </c>
      <c r="G1531" t="b">
        <v>1</v>
      </c>
      <c r="H1531" t="s">
        <v>71</v>
      </c>
      <c r="I1531" t="b">
        <v>1</v>
      </c>
      <c r="J1531" t="s">
        <v>70</v>
      </c>
      <c r="K1531" t="b">
        <v>1</v>
      </c>
      <c r="L1531">
        <v>2</v>
      </c>
      <c r="M1531" t="b">
        <v>1</v>
      </c>
      <c r="N1531" t="b">
        <v>1</v>
      </c>
      <c r="O1531" t="b">
        <v>1</v>
      </c>
      <c r="P1531" t="s">
        <v>69</v>
      </c>
      <c r="Q1531" t="s">
        <v>12666</v>
      </c>
      <c r="R1531" t="s">
        <v>12665</v>
      </c>
      <c r="S1531" t="s">
        <v>290</v>
      </c>
      <c r="T1531" t="s">
        <v>12664</v>
      </c>
      <c r="U1531">
        <v>316</v>
      </c>
      <c r="V1531">
        <v>4</v>
      </c>
    </row>
    <row r="1532" spans="1:22" x14ac:dyDescent="0.35">
      <c r="A1532" t="s">
        <v>12663</v>
      </c>
      <c r="B1532" t="s">
        <v>74</v>
      </c>
      <c r="C1532" t="s">
        <v>73</v>
      </c>
      <c r="D1532" t="b">
        <v>1</v>
      </c>
      <c r="E1532" t="b">
        <v>0</v>
      </c>
      <c r="F1532" t="s">
        <v>72</v>
      </c>
      <c r="G1532" t="b">
        <v>0</v>
      </c>
      <c r="H1532" t="s">
        <v>71</v>
      </c>
      <c r="I1532" t="b">
        <v>1</v>
      </c>
      <c r="J1532" t="s">
        <v>235</v>
      </c>
      <c r="K1532" t="b">
        <v>1</v>
      </c>
      <c r="L1532">
        <v>3</v>
      </c>
      <c r="M1532" t="b">
        <v>1</v>
      </c>
      <c r="N1532" t="b">
        <v>1</v>
      </c>
      <c r="O1532" t="b">
        <v>1</v>
      </c>
      <c r="P1532" t="s">
        <v>69</v>
      </c>
      <c r="Q1532" t="s">
        <v>12662</v>
      </c>
      <c r="R1532" t="s">
        <v>12661</v>
      </c>
      <c r="S1532" t="s">
        <v>66</v>
      </c>
      <c r="T1532" t="s">
        <v>12660</v>
      </c>
      <c r="U1532">
        <v>316</v>
      </c>
      <c r="V1532">
        <v>4</v>
      </c>
    </row>
    <row r="1533" spans="1:22" x14ac:dyDescent="0.35">
      <c r="A1533" t="s">
        <v>12659</v>
      </c>
      <c r="B1533" t="s">
        <v>74</v>
      </c>
      <c r="C1533" t="s">
        <v>212</v>
      </c>
      <c r="D1533" t="b">
        <v>1</v>
      </c>
      <c r="E1533" t="b">
        <v>0</v>
      </c>
      <c r="F1533" t="s">
        <v>106</v>
      </c>
      <c r="G1533" t="b">
        <v>0</v>
      </c>
      <c r="H1533" t="s">
        <v>71</v>
      </c>
      <c r="I1533" t="b">
        <v>0</v>
      </c>
      <c r="J1533" t="s">
        <v>70</v>
      </c>
      <c r="K1533" t="b">
        <v>1</v>
      </c>
      <c r="L1533">
        <v>2</v>
      </c>
      <c r="M1533" t="b">
        <v>1</v>
      </c>
      <c r="N1533" t="b">
        <v>1</v>
      </c>
      <c r="O1533" t="b">
        <v>0</v>
      </c>
      <c r="P1533" t="s">
        <v>88</v>
      </c>
      <c r="Q1533" t="s">
        <v>12658</v>
      </c>
      <c r="R1533" t="s">
        <v>12657</v>
      </c>
      <c r="S1533" t="s">
        <v>120</v>
      </c>
      <c r="T1533" t="s">
        <v>12656</v>
      </c>
      <c r="U1533">
        <v>316</v>
      </c>
      <c r="V1533">
        <v>4</v>
      </c>
    </row>
    <row r="1534" spans="1:22" x14ac:dyDescent="0.35">
      <c r="A1534" t="s">
        <v>7081</v>
      </c>
      <c r="C1534" t="s">
        <v>82</v>
      </c>
      <c r="D1534" t="b">
        <v>1</v>
      </c>
      <c r="E1534" t="b">
        <v>1</v>
      </c>
      <c r="F1534" t="s">
        <v>101</v>
      </c>
      <c r="G1534" t="b">
        <v>1</v>
      </c>
      <c r="H1534" t="s">
        <v>71</v>
      </c>
      <c r="I1534" t="b">
        <v>0</v>
      </c>
      <c r="J1534" t="s">
        <v>70</v>
      </c>
      <c r="K1534" t="b">
        <v>1</v>
      </c>
      <c r="L1534">
        <v>2</v>
      </c>
      <c r="M1534" t="b">
        <v>1</v>
      </c>
      <c r="N1534" t="b">
        <v>1</v>
      </c>
      <c r="O1534" t="b">
        <v>1</v>
      </c>
      <c r="P1534" t="s">
        <v>69</v>
      </c>
      <c r="Q1534" t="s">
        <v>12655</v>
      </c>
      <c r="R1534" t="s">
        <v>12654</v>
      </c>
      <c r="S1534" t="s">
        <v>6</v>
      </c>
      <c r="T1534" t="s">
        <v>12653</v>
      </c>
      <c r="U1534">
        <v>316</v>
      </c>
      <c r="V1534">
        <v>4</v>
      </c>
    </row>
    <row r="1535" spans="1:22" x14ac:dyDescent="0.35">
      <c r="A1535" t="s">
        <v>12652</v>
      </c>
      <c r="B1535" t="s">
        <v>111</v>
      </c>
      <c r="C1535" t="s">
        <v>82</v>
      </c>
      <c r="D1535" t="b">
        <v>1</v>
      </c>
      <c r="E1535" t="b">
        <v>1</v>
      </c>
      <c r="F1535" t="s">
        <v>106</v>
      </c>
      <c r="G1535" t="b">
        <v>1</v>
      </c>
      <c r="H1535" t="s">
        <v>100</v>
      </c>
      <c r="I1535" t="b">
        <v>0</v>
      </c>
      <c r="J1535" t="s">
        <v>70</v>
      </c>
      <c r="K1535" t="b">
        <v>1</v>
      </c>
      <c r="L1535">
        <v>2</v>
      </c>
      <c r="M1535" t="b">
        <v>1</v>
      </c>
      <c r="N1535" t="b">
        <v>1</v>
      </c>
      <c r="O1535" t="b">
        <v>1</v>
      </c>
      <c r="P1535" t="s">
        <v>69</v>
      </c>
      <c r="Q1535" t="s">
        <v>12651</v>
      </c>
      <c r="R1535" t="s">
        <v>12650</v>
      </c>
      <c r="S1535" t="s">
        <v>6</v>
      </c>
      <c r="T1535" t="s">
        <v>7909</v>
      </c>
      <c r="U1535">
        <v>316</v>
      </c>
      <c r="V1535">
        <v>4</v>
      </c>
    </row>
    <row r="1536" spans="1:22" x14ac:dyDescent="0.35">
      <c r="A1536" t="s">
        <v>12649</v>
      </c>
      <c r="B1536" t="s">
        <v>74</v>
      </c>
      <c r="C1536" t="s">
        <v>82</v>
      </c>
      <c r="D1536" t="b">
        <v>1</v>
      </c>
      <c r="E1536" t="b">
        <v>1</v>
      </c>
      <c r="F1536" t="s">
        <v>106</v>
      </c>
      <c r="G1536" t="b">
        <v>1</v>
      </c>
      <c r="H1536" t="s">
        <v>71</v>
      </c>
      <c r="I1536" t="b">
        <v>1</v>
      </c>
      <c r="J1536" t="s">
        <v>70</v>
      </c>
      <c r="K1536" t="b">
        <v>1</v>
      </c>
      <c r="L1536">
        <v>2</v>
      </c>
      <c r="M1536" t="b">
        <v>1</v>
      </c>
      <c r="N1536" t="b">
        <v>1</v>
      </c>
      <c r="O1536" t="b">
        <v>1</v>
      </c>
      <c r="P1536" t="s">
        <v>88</v>
      </c>
      <c r="Q1536" t="s">
        <v>12648</v>
      </c>
      <c r="R1536" t="s">
        <v>12647</v>
      </c>
      <c r="S1536" t="s">
        <v>141</v>
      </c>
      <c r="T1536" t="s">
        <v>12646</v>
      </c>
      <c r="U1536">
        <v>316</v>
      </c>
      <c r="V1536">
        <v>4</v>
      </c>
    </row>
    <row r="1537" spans="1:22" x14ac:dyDescent="0.35">
      <c r="A1537" t="s">
        <v>12645</v>
      </c>
      <c r="B1537" t="s">
        <v>74</v>
      </c>
      <c r="C1537" t="s">
        <v>82</v>
      </c>
      <c r="D1537" t="b">
        <v>1</v>
      </c>
      <c r="E1537" t="b">
        <v>0</v>
      </c>
      <c r="F1537" t="s">
        <v>106</v>
      </c>
      <c r="G1537" t="b">
        <v>1</v>
      </c>
      <c r="H1537" t="s">
        <v>71</v>
      </c>
      <c r="I1537" t="b">
        <v>1</v>
      </c>
      <c r="J1537" t="s">
        <v>70</v>
      </c>
      <c r="K1537" t="b">
        <v>1</v>
      </c>
      <c r="L1537">
        <v>2</v>
      </c>
      <c r="M1537" t="b">
        <v>0</v>
      </c>
      <c r="N1537" t="b">
        <v>1</v>
      </c>
      <c r="O1537" t="b">
        <v>1</v>
      </c>
      <c r="P1537" t="s">
        <v>69</v>
      </c>
      <c r="Q1537" t="s">
        <v>12644</v>
      </c>
      <c r="R1537" t="s">
        <v>12643</v>
      </c>
      <c r="S1537" t="s">
        <v>2179</v>
      </c>
      <c r="T1537" t="s">
        <v>12642</v>
      </c>
      <c r="U1537">
        <v>316</v>
      </c>
      <c r="V1537">
        <v>4</v>
      </c>
    </row>
    <row r="1538" spans="1:22" x14ac:dyDescent="0.35">
      <c r="A1538" t="s">
        <v>12641</v>
      </c>
      <c r="B1538" t="s">
        <v>74</v>
      </c>
      <c r="C1538" t="s">
        <v>82</v>
      </c>
      <c r="D1538" t="b">
        <v>1</v>
      </c>
      <c r="E1538" t="b">
        <v>1</v>
      </c>
      <c r="F1538" t="s">
        <v>106</v>
      </c>
      <c r="G1538" t="b">
        <v>1</v>
      </c>
      <c r="H1538" t="s">
        <v>71</v>
      </c>
      <c r="I1538" t="b">
        <v>0</v>
      </c>
      <c r="J1538" t="s">
        <v>70</v>
      </c>
      <c r="K1538" t="b">
        <v>1</v>
      </c>
      <c r="L1538">
        <v>2</v>
      </c>
      <c r="M1538" t="b">
        <v>1</v>
      </c>
      <c r="N1538" t="b">
        <v>1</v>
      </c>
      <c r="O1538" t="b">
        <v>1</v>
      </c>
      <c r="P1538" t="s">
        <v>88</v>
      </c>
      <c r="Q1538" t="s">
        <v>12640</v>
      </c>
      <c r="R1538" t="s">
        <v>12639</v>
      </c>
      <c r="S1538" t="s">
        <v>323</v>
      </c>
      <c r="T1538" t="s">
        <v>12638</v>
      </c>
      <c r="U1538">
        <v>315</v>
      </c>
      <c r="V1538">
        <v>3.5</v>
      </c>
    </row>
    <row r="1539" spans="1:22" x14ac:dyDescent="0.35">
      <c r="A1539" t="s">
        <v>12637</v>
      </c>
      <c r="B1539" t="s">
        <v>74</v>
      </c>
      <c r="C1539" t="s">
        <v>82</v>
      </c>
      <c r="D1539" t="b">
        <v>1</v>
      </c>
      <c r="E1539" t="b">
        <v>1</v>
      </c>
      <c r="F1539" t="s">
        <v>117</v>
      </c>
      <c r="G1539" t="b">
        <v>1</v>
      </c>
      <c r="H1539" t="s">
        <v>71</v>
      </c>
      <c r="I1539" t="b">
        <v>1</v>
      </c>
      <c r="J1539" t="s">
        <v>70</v>
      </c>
      <c r="K1539" t="b">
        <v>1</v>
      </c>
      <c r="L1539">
        <v>2</v>
      </c>
      <c r="M1539" t="b">
        <v>1</v>
      </c>
      <c r="N1539" t="b">
        <v>1</v>
      </c>
      <c r="O1539" t="b">
        <v>1</v>
      </c>
      <c r="P1539" t="s">
        <v>69</v>
      </c>
      <c r="Q1539" t="s">
        <v>12636</v>
      </c>
      <c r="R1539" t="s">
        <v>12635</v>
      </c>
      <c r="S1539" t="s">
        <v>93</v>
      </c>
      <c r="T1539" t="s">
        <v>12634</v>
      </c>
      <c r="U1539">
        <v>315</v>
      </c>
      <c r="V1539">
        <v>4</v>
      </c>
    </row>
    <row r="1540" spans="1:22" x14ac:dyDescent="0.35">
      <c r="A1540" t="s">
        <v>12633</v>
      </c>
      <c r="B1540" t="s">
        <v>111</v>
      </c>
      <c r="C1540" t="s">
        <v>82</v>
      </c>
      <c r="D1540" t="b">
        <v>1</v>
      </c>
      <c r="E1540" t="b">
        <v>1</v>
      </c>
      <c r="F1540" t="s">
        <v>72</v>
      </c>
      <c r="G1540" t="b">
        <v>1</v>
      </c>
      <c r="H1540" t="s">
        <v>71</v>
      </c>
      <c r="I1540" t="b">
        <v>0</v>
      </c>
      <c r="J1540" t="s">
        <v>70</v>
      </c>
      <c r="K1540" t="b">
        <v>0</v>
      </c>
      <c r="L1540">
        <v>2</v>
      </c>
      <c r="M1540" t="b">
        <v>0</v>
      </c>
      <c r="N1540" t="b">
        <v>1</v>
      </c>
      <c r="O1540" t="b">
        <v>1</v>
      </c>
      <c r="P1540" t="s">
        <v>88</v>
      </c>
      <c r="Q1540" t="s">
        <v>12632</v>
      </c>
      <c r="R1540" t="s">
        <v>12631</v>
      </c>
      <c r="S1540" t="s">
        <v>85</v>
      </c>
      <c r="T1540" t="s">
        <v>6086</v>
      </c>
      <c r="U1540">
        <v>315</v>
      </c>
      <c r="V1540">
        <v>4.5</v>
      </c>
    </row>
    <row r="1541" spans="1:22" x14ac:dyDescent="0.35">
      <c r="A1541" t="s">
        <v>12630</v>
      </c>
      <c r="B1541" t="s">
        <v>74</v>
      </c>
      <c r="C1541" t="s">
        <v>73</v>
      </c>
      <c r="D1541" t="b">
        <v>1</v>
      </c>
      <c r="E1541" t="b">
        <v>0</v>
      </c>
      <c r="F1541" t="s">
        <v>72</v>
      </c>
      <c r="G1541" t="b">
        <v>1</v>
      </c>
      <c r="H1541" t="s">
        <v>71</v>
      </c>
      <c r="I1541" t="b">
        <v>1</v>
      </c>
      <c r="J1541" t="s">
        <v>235</v>
      </c>
      <c r="K1541" t="b">
        <v>1</v>
      </c>
      <c r="L1541">
        <v>3</v>
      </c>
      <c r="M1541" t="b">
        <v>1</v>
      </c>
      <c r="N1541" t="b">
        <v>1</v>
      </c>
      <c r="O1541" t="b">
        <v>1</v>
      </c>
      <c r="P1541" t="s">
        <v>69</v>
      </c>
      <c r="Q1541" t="s">
        <v>12629</v>
      </c>
      <c r="R1541" t="s">
        <v>12628</v>
      </c>
      <c r="S1541" t="s">
        <v>6</v>
      </c>
      <c r="T1541" t="s">
        <v>12627</v>
      </c>
      <c r="U1541">
        <v>315</v>
      </c>
      <c r="V1541">
        <v>4</v>
      </c>
    </row>
    <row r="1542" spans="1:22" x14ac:dyDescent="0.35">
      <c r="A1542" t="s">
        <v>10119</v>
      </c>
      <c r="B1542" t="s">
        <v>74</v>
      </c>
      <c r="C1542" t="s">
        <v>259</v>
      </c>
      <c r="D1542" t="b">
        <v>1</v>
      </c>
      <c r="E1542" t="b">
        <v>0</v>
      </c>
      <c r="F1542" t="s">
        <v>720</v>
      </c>
      <c r="G1542" t="b">
        <v>0</v>
      </c>
      <c r="H1542" t="s">
        <v>100</v>
      </c>
      <c r="I1542" t="b">
        <v>0</v>
      </c>
      <c r="J1542" t="s">
        <v>70</v>
      </c>
      <c r="K1542" t="b">
        <v>1</v>
      </c>
      <c r="L1542">
        <v>3</v>
      </c>
      <c r="M1542" t="b">
        <v>1</v>
      </c>
      <c r="N1542" t="b">
        <v>1</v>
      </c>
      <c r="O1542" t="b">
        <v>0</v>
      </c>
      <c r="P1542" t="s">
        <v>1660</v>
      </c>
      <c r="Q1542" t="s">
        <v>12626</v>
      </c>
      <c r="R1542" t="s">
        <v>5847</v>
      </c>
      <c r="S1542" t="s">
        <v>6</v>
      </c>
      <c r="T1542" t="s">
        <v>12625</v>
      </c>
      <c r="U1542">
        <v>315</v>
      </c>
      <c r="V1542">
        <v>4</v>
      </c>
    </row>
    <row r="1543" spans="1:22" x14ac:dyDescent="0.35">
      <c r="A1543" t="s">
        <v>12624</v>
      </c>
      <c r="B1543" t="s">
        <v>111</v>
      </c>
      <c r="C1543" t="s">
        <v>82</v>
      </c>
      <c r="D1543" t="b">
        <v>1</v>
      </c>
      <c r="E1543" t="b">
        <v>1</v>
      </c>
      <c r="F1543" t="s">
        <v>106</v>
      </c>
      <c r="G1543" t="b">
        <v>1</v>
      </c>
      <c r="H1543" t="s">
        <v>71</v>
      </c>
      <c r="I1543" t="b">
        <v>0</v>
      </c>
      <c r="J1543" t="s">
        <v>70</v>
      </c>
      <c r="K1543" t="b">
        <v>1</v>
      </c>
      <c r="L1543">
        <v>1</v>
      </c>
      <c r="M1543" t="b">
        <v>0</v>
      </c>
      <c r="N1543" t="b">
        <v>1</v>
      </c>
      <c r="O1543" t="b">
        <v>1</v>
      </c>
      <c r="P1543" t="s">
        <v>88</v>
      </c>
      <c r="Q1543" t="s">
        <v>12623</v>
      </c>
      <c r="R1543" t="s">
        <v>98</v>
      </c>
      <c r="S1543" t="s">
        <v>131</v>
      </c>
      <c r="T1543" t="s">
        <v>12622</v>
      </c>
      <c r="U1543">
        <v>315</v>
      </c>
      <c r="V1543">
        <v>4</v>
      </c>
    </row>
    <row r="1544" spans="1:22" x14ac:dyDescent="0.35">
      <c r="A1544" t="s">
        <v>12621</v>
      </c>
      <c r="B1544" t="s">
        <v>74</v>
      </c>
      <c r="C1544" t="s">
        <v>236</v>
      </c>
      <c r="D1544" t="b">
        <v>1</v>
      </c>
      <c r="E1544" t="b">
        <v>0</v>
      </c>
      <c r="F1544" t="s">
        <v>72</v>
      </c>
      <c r="G1544" t="b">
        <v>1</v>
      </c>
      <c r="H1544" t="s">
        <v>71</v>
      </c>
      <c r="I1544" t="b">
        <v>0</v>
      </c>
      <c r="J1544" t="s">
        <v>235</v>
      </c>
      <c r="K1544" t="b">
        <v>1</v>
      </c>
      <c r="L1544">
        <v>3</v>
      </c>
      <c r="M1544" t="b">
        <v>1</v>
      </c>
      <c r="N1544" t="b">
        <v>1</v>
      </c>
      <c r="O1544" t="b">
        <v>1</v>
      </c>
      <c r="P1544" t="s">
        <v>69</v>
      </c>
      <c r="Q1544" t="s">
        <v>12620</v>
      </c>
      <c r="R1544" t="s">
        <v>12619</v>
      </c>
      <c r="S1544" t="s">
        <v>6</v>
      </c>
      <c r="T1544" t="s">
        <v>12618</v>
      </c>
      <c r="U1544">
        <v>315</v>
      </c>
      <c r="V1544">
        <v>4</v>
      </c>
    </row>
    <row r="1545" spans="1:22" x14ac:dyDescent="0.35">
      <c r="A1545" t="s">
        <v>12617</v>
      </c>
      <c r="B1545" t="s">
        <v>74</v>
      </c>
      <c r="C1545" t="s">
        <v>82</v>
      </c>
      <c r="D1545" t="b">
        <v>1</v>
      </c>
      <c r="E1545" t="b">
        <v>1</v>
      </c>
      <c r="F1545" t="s">
        <v>106</v>
      </c>
      <c r="G1545" t="b">
        <v>1</v>
      </c>
      <c r="H1545" t="s">
        <v>71</v>
      </c>
      <c r="I1545" t="b">
        <v>1</v>
      </c>
      <c r="J1545" t="s">
        <v>70</v>
      </c>
      <c r="K1545" t="b">
        <v>1</v>
      </c>
      <c r="L1545">
        <v>2</v>
      </c>
      <c r="M1545" t="b">
        <v>1</v>
      </c>
      <c r="N1545" t="b">
        <v>1</v>
      </c>
      <c r="O1545" t="b">
        <v>1</v>
      </c>
      <c r="P1545" t="s">
        <v>88</v>
      </c>
      <c r="Q1545" t="s">
        <v>12616</v>
      </c>
      <c r="R1545" t="s">
        <v>12615</v>
      </c>
      <c r="S1545" t="s">
        <v>85</v>
      </c>
      <c r="T1545" t="s">
        <v>12614</v>
      </c>
      <c r="U1545">
        <v>315</v>
      </c>
      <c r="V1545">
        <v>3.5</v>
      </c>
    </row>
    <row r="1546" spans="1:22" x14ac:dyDescent="0.35">
      <c r="A1546" t="s">
        <v>12613</v>
      </c>
      <c r="B1546" t="s">
        <v>90</v>
      </c>
      <c r="C1546" t="s">
        <v>82</v>
      </c>
      <c r="D1546" t="b">
        <v>1</v>
      </c>
      <c r="E1546" t="b">
        <v>1</v>
      </c>
      <c r="F1546" t="s">
        <v>89</v>
      </c>
      <c r="G1546" t="b">
        <v>1</v>
      </c>
      <c r="H1546" t="s">
        <v>71</v>
      </c>
      <c r="I1546" t="b">
        <v>1</v>
      </c>
      <c r="J1546" t="s">
        <v>70</v>
      </c>
      <c r="K1546" t="b">
        <v>1</v>
      </c>
      <c r="L1546">
        <v>1</v>
      </c>
      <c r="M1546" t="b">
        <v>0</v>
      </c>
      <c r="N1546" t="b">
        <v>0</v>
      </c>
      <c r="O1546" t="b">
        <v>1</v>
      </c>
      <c r="P1546" t="s">
        <v>88</v>
      </c>
      <c r="Q1546" t="s">
        <v>12612</v>
      </c>
      <c r="R1546" t="s">
        <v>12611</v>
      </c>
      <c r="S1546" t="s">
        <v>239</v>
      </c>
      <c r="T1546" t="s">
        <v>12610</v>
      </c>
      <c r="U1546">
        <v>315</v>
      </c>
      <c r="V1546">
        <v>4</v>
      </c>
    </row>
    <row r="1547" spans="1:22" x14ac:dyDescent="0.35">
      <c r="A1547" t="s">
        <v>12609</v>
      </c>
      <c r="B1547" t="s">
        <v>111</v>
      </c>
      <c r="C1547" t="s">
        <v>123</v>
      </c>
      <c r="D1547" t="b">
        <v>1</v>
      </c>
      <c r="E1547" t="b">
        <v>1</v>
      </c>
      <c r="F1547" t="s">
        <v>106</v>
      </c>
      <c r="G1547" t="b">
        <v>0</v>
      </c>
      <c r="H1547" t="s">
        <v>71</v>
      </c>
      <c r="I1547" t="b">
        <v>0</v>
      </c>
      <c r="J1547" t="s">
        <v>70</v>
      </c>
      <c r="K1547" t="b">
        <v>1</v>
      </c>
      <c r="L1547">
        <v>1</v>
      </c>
      <c r="M1547" t="b">
        <v>0</v>
      </c>
      <c r="N1547" t="b">
        <v>1</v>
      </c>
      <c r="O1547" t="b">
        <v>1</v>
      </c>
      <c r="P1547" t="s">
        <v>88</v>
      </c>
      <c r="Q1547" t="s">
        <v>12608</v>
      </c>
      <c r="R1547" t="s">
        <v>2585</v>
      </c>
      <c r="S1547" t="s">
        <v>120</v>
      </c>
      <c r="T1547" t="s">
        <v>12607</v>
      </c>
      <c r="U1547">
        <v>315</v>
      </c>
      <c r="V1547">
        <v>4</v>
      </c>
    </row>
    <row r="1548" spans="1:22" x14ac:dyDescent="0.35">
      <c r="A1548" t="s">
        <v>12606</v>
      </c>
      <c r="B1548" t="s">
        <v>74</v>
      </c>
      <c r="C1548" t="s">
        <v>426</v>
      </c>
      <c r="D1548" t="b">
        <v>1</v>
      </c>
      <c r="E1548" t="b">
        <v>1</v>
      </c>
      <c r="F1548" t="s">
        <v>106</v>
      </c>
      <c r="G1548" t="b">
        <v>1</v>
      </c>
      <c r="H1548" t="s">
        <v>71</v>
      </c>
      <c r="I1548" t="b">
        <v>1</v>
      </c>
      <c r="J1548" t="s">
        <v>70</v>
      </c>
      <c r="K1548" t="b">
        <v>1</v>
      </c>
      <c r="L1548">
        <v>2</v>
      </c>
      <c r="M1548" t="b">
        <v>1</v>
      </c>
      <c r="N1548" t="b">
        <v>1</v>
      </c>
      <c r="O1548" t="b">
        <v>1</v>
      </c>
      <c r="P1548" t="s">
        <v>88</v>
      </c>
      <c r="Q1548" t="s">
        <v>12605</v>
      </c>
      <c r="R1548" t="s">
        <v>12604</v>
      </c>
      <c r="S1548" t="s">
        <v>93</v>
      </c>
      <c r="T1548" t="s">
        <v>12603</v>
      </c>
      <c r="U1548">
        <v>315</v>
      </c>
      <c r="V1548">
        <v>4.5</v>
      </c>
    </row>
    <row r="1549" spans="1:22" x14ac:dyDescent="0.35">
      <c r="A1549" t="s">
        <v>12602</v>
      </c>
      <c r="B1549" t="s">
        <v>111</v>
      </c>
      <c r="C1549" t="s">
        <v>82</v>
      </c>
      <c r="D1549" t="b">
        <v>1</v>
      </c>
      <c r="E1549" t="b">
        <v>1</v>
      </c>
      <c r="F1549" t="s">
        <v>81</v>
      </c>
      <c r="G1549" t="b">
        <v>1</v>
      </c>
      <c r="H1549" t="s">
        <v>71</v>
      </c>
      <c r="I1549" t="b">
        <v>0</v>
      </c>
      <c r="J1549" t="s">
        <v>70</v>
      </c>
      <c r="K1549" t="b">
        <v>1</v>
      </c>
      <c r="L1549">
        <v>2</v>
      </c>
      <c r="M1549" t="b">
        <v>1</v>
      </c>
      <c r="N1549" t="b">
        <v>1</v>
      </c>
      <c r="O1549" t="b">
        <v>1</v>
      </c>
      <c r="P1549" t="s">
        <v>88</v>
      </c>
      <c r="Q1549" t="s">
        <v>12601</v>
      </c>
      <c r="R1549" t="s">
        <v>12600</v>
      </c>
      <c r="S1549" t="s">
        <v>189</v>
      </c>
      <c r="T1549" t="s">
        <v>12599</v>
      </c>
      <c r="U1549">
        <v>314</v>
      </c>
      <c r="V1549">
        <v>4</v>
      </c>
    </row>
    <row r="1550" spans="1:22" x14ac:dyDescent="0.35">
      <c r="A1550" t="s">
        <v>12598</v>
      </c>
      <c r="B1550" t="s">
        <v>111</v>
      </c>
      <c r="C1550" t="s">
        <v>82</v>
      </c>
      <c r="D1550" t="b">
        <v>1</v>
      </c>
      <c r="E1550" t="b">
        <v>1</v>
      </c>
      <c r="F1550" t="s">
        <v>106</v>
      </c>
      <c r="G1550" t="b">
        <v>1</v>
      </c>
      <c r="H1550" t="s">
        <v>71</v>
      </c>
      <c r="I1550" t="b">
        <v>0</v>
      </c>
      <c r="J1550" t="s">
        <v>70</v>
      </c>
      <c r="K1550" t="b">
        <v>1</v>
      </c>
      <c r="L1550">
        <v>2</v>
      </c>
      <c r="M1550" t="b">
        <v>1</v>
      </c>
      <c r="N1550" t="b">
        <v>1</v>
      </c>
      <c r="O1550" t="b">
        <v>1</v>
      </c>
      <c r="P1550" t="s">
        <v>69</v>
      </c>
      <c r="Q1550" t="s">
        <v>12597</v>
      </c>
      <c r="R1550" t="s">
        <v>2256</v>
      </c>
      <c r="S1550" t="s">
        <v>6</v>
      </c>
      <c r="T1550" t="s">
        <v>12596</v>
      </c>
      <c r="U1550">
        <v>314</v>
      </c>
      <c r="V1550">
        <v>4</v>
      </c>
    </row>
    <row r="1551" spans="1:22" x14ac:dyDescent="0.35">
      <c r="A1551" t="s">
        <v>12595</v>
      </c>
      <c r="B1551" t="s">
        <v>111</v>
      </c>
      <c r="C1551" t="s">
        <v>2749</v>
      </c>
      <c r="D1551" t="b">
        <v>1</v>
      </c>
      <c r="E1551" t="b">
        <v>1</v>
      </c>
      <c r="F1551" t="s">
        <v>541</v>
      </c>
      <c r="G1551" t="b">
        <v>0</v>
      </c>
      <c r="H1551" t="s">
        <v>71</v>
      </c>
      <c r="I1551" t="b">
        <v>1</v>
      </c>
      <c r="J1551" t="s">
        <v>70</v>
      </c>
      <c r="K1551" t="b">
        <v>1</v>
      </c>
      <c r="L1551">
        <v>2</v>
      </c>
      <c r="M1551" t="b">
        <v>0</v>
      </c>
      <c r="N1551" t="b">
        <v>0</v>
      </c>
      <c r="O1551" t="b">
        <v>1</v>
      </c>
      <c r="P1551" t="s">
        <v>88</v>
      </c>
      <c r="Q1551" t="s">
        <v>12594</v>
      </c>
      <c r="R1551" t="s">
        <v>12593</v>
      </c>
      <c r="S1551" t="s">
        <v>93</v>
      </c>
      <c r="T1551" t="s">
        <v>8238</v>
      </c>
      <c r="U1551">
        <v>314</v>
      </c>
      <c r="V1551">
        <v>4</v>
      </c>
    </row>
    <row r="1552" spans="1:22" x14ac:dyDescent="0.35">
      <c r="A1552" t="s">
        <v>12592</v>
      </c>
      <c r="B1552" t="s">
        <v>90</v>
      </c>
      <c r="D1552" t="b">
        <v>1</v>
      </c>
      <c r="F1552" t="s">
        <v>555</v>
      </c>
      <c r="I1552" t="b">
        <v>1</v>
      </c>
      <c r="L1552">
        <v>1</v>
      </c>
      <c r="O1552" t="b">
        <v>1</v>
      </c>
      <c r="P1552" t="s">
        <v>69</v>
      </c>
      <c r="Q1552" t="s">
        <v>12591</v>
      </c>
      <c r="R1552" t="s">
        <v>12590</v>
      </c>
      <c r="S1552" t="s">
        <v>6</v>
      </c>
      <c r="T1552" t="s">
        <v>12589</v>
      </c>
      <c r="U1552">
        <v>314</v>
      </c>
      <c r="V1552">
        <v>4</v>
      </c>
    </row>
    <row r="1553" spans="1:22" x14ac:dyDescent="0.35">
      <c r="A1553" t="s">
        <v>12588</v>
      </c>
      <c r="B1553" t="s">
        <v>90</v>
      </c>
      <c r="C1553" t="s">
        <v>82</v>
      </c>
      <c r="D1553" t="b">
        <v>1</v>
      </c>
      <c r="E1553" t="b">
        <v>0</v>
      </c>
      <c r="F1553" t="s">
        <v>72</v>
      </c>
      <c r="G1553" t="b">
        <v>0</v>
      </c>
      <c r="H1553" t="s">
        <v>71</v>
      </c>
      <c r="I1553" t="b">
        <v>1</v>
      </c>
      <c r="J1553" t="s">
        <v>70</v>
      </c>
      <c r="K1553" t="b">
        <v>1</v>
      </c>
      <c r="L1553">
        <v>2</v>
      </c>
      <c r="M1553" t="b">
        <v>0</v>
      </c>
      <c r="N1553" t="b">
        <v>1</v>
      </c>
      <c r="O1553" t="b">
        <v>1</v>
      </c>
      <c r="P1553" t="s">
        <v>88</v>
      </c>
      <c r="Q1553" t="s">
        <v>12587</v>
      </c>
      <c r="R1553" t="s">
        <v>703</v>
      </c>
      <c r="S1553" t="s">
        <v>66</v>
      </c>
      <c r="T1553" t="s">
        <v>12586</v>
      </c>
      <c r="U1553">
        <v>314</v>
      </c>
      <c r="V1553">
        <v>4</v>
      </c>
    </row>
    <row r="1554" spans="1:22" x14ac:dyDescent="0.35">
      <c r="A1554" t="s">
        <v>12585</v>
      </c>
      <c r="B1554" t="s">
        <v>74</v>
      </c>
      <c r="C1554" t="s">
        <v>259</v>
      </c>
      <c r="D1554" t="b">
        <v>1</v>
      </c>
      <c r="E1554" t="b">
        <v>0</v>
      </c>
      <c r="F1554" t="s">
        <v>72</v>
      </c>
      <c r="G1554" t="b">
        <v>1</v>
      </c>
      <c r="H1554" t="s">
        <v>71</v>
      </c>
      <c r="I1554" t="b">
        <v>1</v>
      </c>
      <c r="J1554" t="s">
        <v>235</v>
      </c>
      <c r="K1554" t="b">
        <v>1</v>
      </c>
      <c r="L1554">
        <v>4</v>
      </c>
      <c r="M1554" t="b">
        <v>1</v>
      </c>
      <c r="N1554" t="b">
        <v>1</v>
      </c>
      <c r="O1554" t="b">
        <v>0</v>
      </c>
      <c r="P1554" t="s">
        <v>69</v>
      </c>
      <c r="Q1554" t="s">
        <v>12584</v>
      </c>
      <c r="R1554" t="s">
        <v>12583</v>
      </c>
      <c r="S1554" t="s">
        <v>93</v>
      </c>
      <c r="T1554" t="s">
        <v>12582</v>
      </c>
      <c r="U1554">
        <v>314</v>
      </c>
      <c r="V1554">
        <v>4</v>
      </c>
    </row>
    <row r="1555" spans="1:22" x14ac:dyDescent="0.35">
      <c r="A1555" t="s">
        <v>12581</v>
      </c>
      <c r="B1555" t="s">
        <v>111</v>
      </c>
      <c r="C1555" t="s">
        <v>82</v>
      </c>
      <c r="D1555" t="b">
        <v>1</v>
      </c>
      <c r="E1555" t="b">
        <v>1</v>
      </c>
      <c r="F1555" t="s">
        <v>106</v>
      </c>
      <c r="G1555" t="b">
        <v>1</v>
      </c>
      <c r="H1555" t="s">
        <v>71</v>
      </c>
      <c r="I1555" t="b">
        <v>0</v>
      </c>
      <c r="J1555" t="s">
        <v>70</v>
      </c>
      <c r="K1555" t="b">
        <v>1</v>
      </c>
      <c r="L1555">
        <v>2</v>
      </c>
      <c r="M1555" t="b">
        <v>0</v>
      </c>
      <c r="N1555" t="b">
        <v>1</v>
      </c>
      <c r="O1555" t="b">
        <v>1</v>
      </c>
      <c r="P1555" t="s">
        <v>69</v>
      </c>
      <c r="Q1555" t="s">
        <v>12580</v>
      </c>
      <c r="R1555" t="s">
        <v>12579</v>
      </c>
      <c r="S1555" t="s">
        <v>6</v>
      </c>
      <c r="T1555" t="s">
        <v>12578</v>
      </c>
      <c r="U1555">
        <v>314</v>
      </c>
      <c r="V1555">
        <v>4.5</v>
      </c>
    </row>
    <row r="1556" spans="1:22" x14ac:dyDescent="0.35">
      <c r="A1556" t="s">
        <v>96</v>
      </c>
      <c r="B1556" t="s">
        <v>74</v>
      </c>
      <c r="C1556" t="s">
        <v>259</v>
      </c>
      <c r="D1556" t="b">
        <v>1</v>
      </c>
      <c r="E1556" t="b">
        <v>0</v>
      </c>
      <c r="F1556" t="s">
        <v>72</v>
      </c>
      <c r="G1556" t="b">
        <v>1</v>
      </c>
      <c r="H1556" t="s">
        <v>71</v>
      </c>
      <c r="I1556" t="b">
        <v>1</v>
      </c>
      <c r="J1556" t="s">
        <v>235</v>
      </c>
      <c r="K1556" t="b">
        <v>1</v>
      </c>
      <c r="L1556">
        <v>3</v>
      </c>
      <c r="M1556" t="b">
        <v>1</v>
      </c>
      <c r="N1556" t="b">
        <v>1</v>
      </c>
      <c r="O1556" t="b">
        <v>1</v>
      </c>
      <c r="P1556" t="s">
        <v>88</v>
      </c>
      <c r="Q1556" t="s">
        <v>12577</v>
      </c>
      <c r="R1556" t="s">
        <v>12576</v>
      </c>
      <c r="S1556" t="s">
        <v>93</v>
      </c>
      <c r="T1556" t="s">
        <v>5185</v>
      </c>
      <c r="U1556">
        <v>314</v>
      </c>
      <c r="V1556">
        <v>4</v>
      </c>
    </row>
    <row r="1557" spans="1:22" x14ac:dyDescent="0.35">
      <c r="A1557" t="s">
        <v>12575</v>
      </c>
      <c r="B1557" t="s">
        <v>74</v>
      </c>
      <c r="C1557" t="s">
        <v>82</v>
      </c>
      <c r="D1557" t="b">
        <v>1</v>
      </c>
      <c r="E1557" t="b">
        <v>1</v>
      </c>
      <c r="F1557" t="s">
        <v>106</v>
      </c>
      <c r="G1557" t="b">
        <v>1</v>
      </c>
      <c r="H1557" t="s">
        <v>71</v>
      </c>
      <c r="I1557" t="b">
        <v>0</v>
      </c>
      <c r="J1557" t="s">
        <v>70</v>
      </c>
      <c r="K1557" t="b">
        <v>1</v>
      </c>
      <c r="L1557">
        <v>2</v>
      </c>
      <c r="M1557" t="b">
        <v>0</v>
      </c>
      <c r="N1557" t="b">
        <v>1</v>
      </c>
      <c r="O1557" t="b">
        <v>1</v>
      </c>
      <c r="P1557" t="s">
        <v>88</v>
      </c>
      <c r="Q1557" t="s">
        <v>12574</v>
      </c>
      <c r="R1557" t="s">
        <v>4422</v>
      </c>
      <c r="S1557" t="s">
        <v>229</v>
      </c>
      <c r="T1557" t="s">
        <v>12573</v>
      </c>
      <c r="U1557">
        <v>314</v>
      </c>
      <c r="V1557">
        <v>3.5</v>
      </c>
    </row>
    <row r="1558" spans="1:22" x14ac:dyDescent="0.35">
      <c r="A1558" t="s">
        <v>12572</v>
      </c>
      <c r="B1558" t="s">
        <v>74</v>
      </c>
      <c r="C1558" t="s">
        <v>138</v>
      </c>
      <c r="D1558" t="b">
        <v>1</v>
      </c>
      <c r="E1558" t="b">
        <v>0</v>
      </c>
      <c r="F1558" t="s">
        <v>72</v>
      </c>
      <c r="G1558" t="b">
        <v>0</v>
      </c>
      <c r="H1558" t="s">
        <v>71</v>
      </c>
      <c r="I1558" t="b">
        <v>0</v>
      </c>
      <c r="J1558" t="s">
        <v>70</v>
      </c>
      <c r="K1558" t="b">
        <v>1</v>
      </c>
      <c r="L1558">
        <v>2</v>
      </c>
      <c r="M1558" t="b">
        <v>1</v>
      </c>
      <c r="N1558" t="b">
        <v>1</v>
      </c>
      <c r="O1558" t="b">
        <v>1</v>
      </c>
      <c r="P1558" t="s">
        <v>88</v>
      </c>
      <c r="Q1558" t="s">
        <v>12571</v>
      </c>
      <c r="R1558" t="s">
        <v>2256</v>
      </c>
      <c r="S1558" t="s">
        <v>85</v>
      </c>
      <c r="T1558" t="s">
        <v>12570</v>
      </c>
      <c r="U1558">
        <v>314</v>
      </c>
      <c r="V1558">
        <v>3.5</v>
      </c>
    </row>
    <row r="1559" spans="1:22" x14ac:dyDescent="0.35">
      <c r="A1559" t="s">
        <v>12569</v>
      </c>
      <c r="B1559" t="s">
        <v>74</v>
      </c>
      <c r="C1559" t="s">
        <v>82</v>
      </c>
      <c r="D1559" t="b">
        <v>1</v>
      </c>
      <c r="E1559" t="b">
        <v>1</v>
      </c>
      <c r="F1559" t="s">
        <v>89</v>
      </c>
      <c r="G1559" t="b">
        <v>0</v>
      </c>
      <c r="H1559" t="s">
        <v>71</v>
      </c>
      <c r="I1559" t="b">
        <v>1</v>
      </c>
      <c r="J1559" t="s">
        <v>70</v>
      </c>
      <c r="K1559" t="b">
        <v>1</v>
      </c>
      <c r="L1559">
        <v>2</v>
      </c>
      <c r="M1559" t="b">
        <v>1</v>
      </c>
      <c r="N1559" t="b">
        <v>1</v>
      </c>
      <c r="O1559" t="b">
        <v>1</v>
      </c>
      <c r="P1559" t="s">
        <v>69</v>
      </c>
      <c r="Q1559" t="s">
        <v>12568</v>
      </c>
      <c r="R1559" t="s">
        <v>12567</v>
      </c>
      <c r="S1559" t="s">
        <v>85</v>
      </c>
      <c r="T1559" t="s">
        <v>12566</v>
      </c>
      <c r="U1559">
        <v>314</v>
      </c>
      <c r="V1559">
        <v>3.5</v>
      </c>
    </row>
    <row r="1560" spans="1:22" x14ac:dyDescent="0.35">
      <c r="A1560" t="s">
        <v>12565</v>
      </c>
      <c r="B1560" t="s">
        <v>74</v>
      </c>
      <c r="C1560" t="s">
        <v>82</v>
      </c>
      <c r="D1560" t="b">
        <v>1</v>
      </c>
      <c r="E1560" t="b">
        <v>1</v>
      </c>
      <c r="F1560" t="s">
        <v>106</v>
      </c>
      <c r="G1560" t="b">
        <v>1</v>
      </c>
      <c r="H1560" t="s">
        <v>71</v>
      </c>
      <c r="I1560" t="b">
        <v>1</v>
      </c>
      <c r="J1560" t="s">
        <v>70</v>
      </c>
      <c r="K1560" t="b">
        <v>1</v>
      </c>
      <c r="L1560">
        <v>2</v>
      </c>
      <c r="M1560" t="b">
        <v>1</v>
      </c>
      <c r="N1560" t="b">
        <v>1</v>
      </c>
      <c r="O1560" t="b">
        <v>1</v>
      </c>
      <c r="P1560" t="s">
        <v>69</v>
      </c>
      <c r="Q1560" t="s">
        <v>12564</v>
      </c>
      <c r="R1560" t="s">
        <v>12563</v>
      </c>
      <c r="S1560" t="s">
        <v>161</v>
      </c>
      <c r="T1560" t="s">
        <v>12562</v>
      </c>
      <c r="U1560">
        <v>314</v>
      </c>
      <c r="V1560">
        <v>4.5</v>
      </c>
    </row>
    <row r="1561" spans="1:22" x14ac:dyDescent="0.35">
      <c r="A1561" t="s">
        <v>12561</v>
      </c>
      <c r="B1561" t="s">
        <v>90</v>
      </c>
      <c r="C1561" t="s">
        <v>82</v>
      </c>
      <c r="D1561" t="b">
        <v>1</v>
      </c>
      <c r="E1561" t="b">
        <v>1</v>
      </c>
      <c r="F1561" t="s">
        <v>106</v>
      </c>
      <c r="G1561" t="b">
        <v>1</v>
      </c>
      <c r="H1561" t="s">
        <v>71</v>
      </c>
      <c r="I1561" t="b">
        <v>1</v>
      </c>
      <c r="J1561" t="s">
        <v>70</v>
      </c>
      <c r="K1561" t="b">
        <v>1</v>
      </c>
      <c r="L1561">
        <v>1</v>
      </c>
      <c r="M1561" t="b">
        <v>0</v>
      </c>
      <c r="N1561" t="b">
        <v>0</v>
      </c>
      <c r="O1561" t="b">
        <v>1</v>
      </c>
      <c r="P1561" t="s">
        <v>88</v>
      </c>
      <c r="Q1561" t="s">
        <v>12560</v>
      </c>
      <c r="R1561" t="s">
        <v>12559</v>
      </c>
      <c r="S1561" t="s">
        <v>6</v>
      </c>
      <c r="T1561" t="s">
        <v>10871</v>
      </c>
      <c r="U1561">
        <v>314</v>
      </c>
      <c r="V1561">
        <v>4</v>
      </c>
    </row>
    <row r="1562" spans="1:22" x14ac:dyDescent="0.35">
      <c r="A1562" t="s">
        <v>12558</v>
      </c>
      <c r="B1562" t="s">
        <v>74</v>
      </c>
      <c r="C1562" t="s">
        <v>123</v>
      </c>
      <c r="D1562" t="b">
        <v>1</v>
      </c>
      <c r="E1562" t="b">
        <v>1</v>
      </c>
      <c r="F1562" t="s">
        <v>72</v>
      </c>
      <c r="G1562" t="b">
        <v>0</v>
      </c>
      <c r="H1562" t="s">
        <v>71</v>
      </c>
      <c r="I1562" t="b">
        <v>0</v>
      </c>
      <c r="J1562" t="s">
        <v>70</v>
      </c>
      <c r="K1562" t="b">
        <v>1</v>
      </c>
      <c r="L1562">
        <v>2</v>
      </c>
      <c r="M1562" t="b">
        <v>0</v>
      </c>
      <c r="N1562" t="b">
        <v>1</v>
      </c>
      <c r="O1562" t="b">
        <v>1</v>
      </c>
      <c r="P1562" t="s">
        <v>88</v>
      </c>
      <c r="Q1562" t="s">
        <v>12557</v>
      </c>
      <c r="R1562" t="s">
        <v>12556</v>
      </c>
      <c r="S1562" t="s">
        <v>120</v>
      </c>
      <c r="T1562" t="s">
        <v>12555</v>
      </c>
      <c r="U1562">
        <v>314</v>
      </c>
      <c r="V1562">
        <v>4</v>
      </c>
    </row>
    <row r="1563" spans="1:22" x14ac:dyDescent="0.35">
      <c r="A1563" t="s">
        <v>12554</v>
      </c>
      <c r="B1563" t="s">
        <v>74</v>
      </c>
      <c r="C1563" t="s">
        <v>426</v>
      </c>
      <c r="D1563" t="b">
        <v>1</v>
      </c>
      <c r="E1563" t="b">
        <v>1</v>
      </c>
      <c r="F1563" t="s">
        <v>720</v>
      </c>
      <c r="G1563" t="b">
        <v>1</v>
      </c>
      <c r="H1563" t="s">
        <v>71</v>
      </c>
      <c r="I1563" t="b">
        <v>1</v>
      </c>
      <c r="J1563" t="s">
        <v>70</v>
      </c>
      <c r="K1563" t="b">
        <v>1</v>
      </c>
      <c r="L1563">
        <v>2</v>
      </c>
      <c r="M1563" t="b">
        <v>1</v>
      </c>
      <c r="N1563" t="b">
        <v>1</v>
      </c>
      <c r="O1563" t="b">
        <v>1</v>
      </c>
      <c r="P1563" t="s">
        <v>69</v>
      </c>
      <c r="Q1563" t="s">
        <v>12553</v>
      </c>
      <c r="R1563" t="s">
        <v>12552</v>
      </c>
      <c r="S1563" t="s">
        <v>131</v>
      </c>
      <c r="T1563" t="s">
        <v>12551</v>
      </c>
      <c r="U1563">
        <v>314</v>
      </c>
      <c r="V1563">
        <v>3.5</v>
      </c>
    </row>
    <row r="1564" spans="1:22" x14ac:dyDescent="0.35">
      <c r="A1564" t="s">
        <v>12550</v>
      </c>
      <c r="B1564" t="s">
        <v>90</v>
      </c>
      <c r="C1564" t="s">
        <v>320</v>
      </c>
      <c r="D1564" t="b">
        <v>1</v>
      </c>
      <c r="E1564" t="b">
        <v>1</v>
      </c>
      <c r="F1564" t="s">
        <v>106</v>
      </c>
      <c r="G1564" t="b">
        <v>0</v>
      </c>
      <c r="H1564" t="s">
        <v>71</v>
      </c>
      <c r="I1564" t="b">
        <v>0</v>
      </c>
      <c r="J1564" t="s">
        <v>70</v>
      </c>
      <c r="K1564" t="b">
        <v>1</v>
      </c>
      <c r="L1564">
        <v>1</v>
      </c>
      <c r="M1564" t="b">
        <v>0</v>
      </c>
      <c r="N1564" t="b">
        <v>0</v>
      </c>
      <c r="O1564" t="b">
        <v>1</v>
      </c>
      <c r="P1564" t="s">
        <v>88</v>
      </c>
      <c r="Q1564" t="s">
        <v>12549</v>
      </c>
      <c r="R1564" t="s">
        <v>194</v>
      </c>
      <c r="S1564" t="s">
        <v>85</v>
      </c>
      <c r="T1564" t="s">
        <v>12548</v>
      </c>
      <c r="U1564">
        <v>313</v>
      </c>
      <c r="V1564">
        <v>4.5</v>
      </c>
    </row>
    <row r="1565" spans="1:22" x14ac:dyDescent="0.35">
      <c r="A1565" t="s">
        <v>12547</v>
      </c>
      <c r="B1565" t="s">
        <v>90</v>
      </c>
      <c r="C1565" t="s">
        <v>82</v>
      </c>
      <c r="D1565" t="b">
        <v>1</v>
      </c>
      <c r="E1565" t="b">
        <v>1</v>
      </c>
      <c r="F1565" t="s">
        <v>106</v>
      </c>
      <c r="G1565" t="b">
        <v>1</v>
      </c>
      <c r="H1565" t="s">
        <v>71</v>
      </c>
      <c r="I1565" t="b">
        <v>1</v>
      </c>
      <c r="J1565" t="s">
        <v>70</v>
      </c>
      <c r="K1565" t="b">
        <v>1</v>
      </c>
      <c r="L1565">
        <v>2</v>
      </c>
      <c r="N1565" t="b">
        <v>1</v>
      </c>
      <c r="O1565" t="b">
        <v>1</v>
      </c>
      <c r="P1565" t="s">
        <v>69</v>
      </c>
      <c r="Q1565" t="s">
        <v>12546</v>
      </c>
      <c r="R1565" t="s">
        <v>12545</v>
      </c>
      <c r="S1565" t="s">
        <v>6</v>
      </c>
      <c r="T1565" t="s">
        <v>12544</v>
      </c>
      <c r="U1565">
        <v>313</v>
      </c>
      <c r="V1565">
        <v>4.5</v>
      </c>
    </row>
    <row r="1566" spans="1:22" x14ac:dyDescent="0.35">
      <c r="A1566" t="s">
        <v>12543</v>
      </c>
      <c r="B1566" t="s">
        <v>74</v>
      </c>
      <c r="C1566" t="s">
        <v>236</v>
      </c>
      <c r="D1566" t="b">
        <v>1</v>
      </c>
      <c r="E1566" t="b">
        <v>0</v>
      </c>
      <c r="F1566" t="s">
        <v>72</v>
      </c>
      <c r="G1566" t="b">
        <v>1</v>
      </c>
      <c r="H1566" t="s">
        <v>71</v>
      </c>
      <c r="I1566" t="b">
        <v>1</v>
      </c>
      <c r="J1566" t="s">
        <v>70</v>
      </c>
      <c r="K1566" t="b">
        <v>1</v>
      </c>
      <c r="L1566">
        <v>2</v>
      </c>
      <c r="M1566" t="b">
        <v>1</v>
      </c>
      <c r="N1566" t="b">
        <v>1</v>
      </c>
      <c r="O1566" t="b">
        <v>1</v>
      </c>
      <c r="P1566" t="s">
        <v>69</v>
      </c>
      <c r="Q1566" t="s">
        <v>12542</v>
      </c>
      <c r="R1566" t="s">
        <v>12541</v>
      </c>
      <c r="S1566" t="s">
        <v>401</v>
      </c>
      <c r="T1566" t="s">
        <v>12540</v>
      </c>
      <c r="U1566">
        <v>313</v>
      </c>
      <c r="V1566">
        <v>3.5</v>
      </c>
    </row>
    <row r="1567" spans="1:22" x14ac:dyDescent="0.35">
      <c r="A1567" t="s">
        <v>12539</v>
      </c>
      <c r="B1567" t="s">
        <v>90</v>
      </c>
      <c r="C1567" t="s">
        <v>82</v>
      </c>
      <c r="D1567" t="b">
        <v>1</v>
      </c>
      <c r="E1567" t="b">
        <v>1</v>
      </c>
      <c r="F1567" t="s">
        <v>766</v>
      </c>
      <c r="G1567" t="b">
        <v>1</v>
      </c>
      <c r="H1567" t="s">
        <v>71</v>
      </c>
      <c r="I1567" t="b">
        <v>1</v>
      </c>
      <c r="J1567" t="s">
        <v>70</v>
      </c>
      <c r="K1567" t="b">
        <v>1</v>
      </c>
      <c r="L1567">
        <v>1</v>
      </c>
      <c r="M1567" t="b">
        <v>0</v>
      </c>
      <c r="N1567" t="b">
        <v>0</v>
      </c>
      <c r="O1567" t="b">
        <v>1</v>
      </c>
      <c r="P1567" t="s">
        <v>88</v>
      </c>
      <c r="Q1567" t="s">
        <v>12538</v>
      </c>
      <c r="R1567" t="s">
        <v>12537</v>
      </c>
      <c r="S1567" t="s">
        <v>189</v>
      </c>
      <c r="T1567" t="s">
        <v>12536</v>
      </c>
      <c r="U1567">
        <v>313</v>
      </c>
      <c r="V1567">
        <v>4</v>
      </c>
    </row>
    <row r="1568" spans="1:22" x14ac:dyDescent="0.35">
      <c r="A1568" t="s">
        <v>12535</v>
      </c>
      <c r="B1568" t="s">
        <v>90</v>
      </c>
      <c r="C1568" t="s">
        <v>82</v>
      </c>
      <c r="D1568" t="b">
        <v>1</v>
      </c>
      <c r="E1568" t="b">
        <v>1</v>
      </c>
      <c r="F1568" t="s">
        <v>106</v>
      </c>
      <c r="G1568" t="b">
        <v>0</v>
      </c>
      <c r="H1568" t="s">
        <v>71</v>
      </c>
      <c r="I1568" t="b">
        <v>0</v>
      </c>
      <c r="J1568" t="s">
        <v>70</v>
      </c>
      <c r="K1568" t="b">
        <v>1</v>
      </c>
      <c r="L1568">
        <v>1</v>
      </c>
      <c r="M1568" t="b">
        <v>0</v>
      </c>
      <c r="N1568" t="b">
        <v>1</v>
      </c>
      <c r="O1568" t="b">
        <v>1</v>
      </c>
      <c r="P1568" t="s">
        <v>88</v>
      </c>
      <c r="Q1568" t="s">
        <v>12534</v>
      </c>
      <c r="R1568" t="s">
        <v>2881</v>
      </c>
      <c r="S1568" t="s">
        <v>6</v>
      </c>
      <c r="T1568" t="s">
        <v>12533</v>
      </c>
      <c r="U1568">
        <v>313</v>
      </c>
      <c r="V1568">
        <v>4</v>
      </c>
    </row>
    <row r="1569" spans="1:22" x14ac:dyDescent="0.35">
      <c r="A1569" t="s">
        <v>9514</v>
      </c>
      <c r="B1569" t="s">
        <v>74</v>
      </c>
      <c r="C1569" t="s">
        <v>73</v>
      </c>
      <c r="D1569" t="b">
        <v>1</v>
      </c>
      <c r="E1569" t="b">
        <v>0</v>
      </c>
      <c r="F1569" t="s">
        <v>72</v>
      </c>
      <c r="G1569" t="b">
        <v>1</v>
      </c>
      <c r="H1569" t="s">
        <v>71</v>
      </c>
      <c r="I1569" t="b">
        <v>0</v>
      </c>
      <c r="J1569" t="s">
        <v>70</v>
      </c>
      <c r="K1569" t="b">
        <v>1</v>
      </c>
      <c r="L1569">
        <v>3</v>
      </c>
      <c r="M1569" t="b">
        <v>1</v>
      </c>
      <c r="N1569" t="b">
        <v>1</v>
      </c>
      <c r="O1569" t="b">
        <v>1</v>
      </c>
      <c r="P1569" t="s">
        <v>69</v>
      </c>
      <c r="Q1569" t="s">
        <v>12532</v>
      </c>
      <c r="R1569" t="s">
        <v>12531</v>
      </c>
      <c r="S1569" t="s">
        <v>6</v>
      </c>
      <c r="T1569" t="s">
        <v>3167</v>
      </c>
      <c r="U1569">
        <v>313</v>
      </c>
      <c r="V1569">
        <v>4</v>
      </c>
    </row>
    <row r="1570" spans="1:22" x14ac:dyDescent="0.35">
      <c r="A1570" t="s">
        <v>12530</v>
      </c>
      <c r="B1570" t="s">
        <v>111</v>
      </c>
      <c r="C1570" t="s">
        <v>82</v>
      </c>
      <c r="D1570" t="b">
        <v>1</v>
      </c>
      <c r="E1570" t="b">
        <v>1</v>
      </c>
      <c r="F1570" t="s">
        <v>72</v>
      </c>
      <c r="G1570" t="b">
        <v>1</v>
      </c>
      <c r="H1570" t="s">
        <v>71</v>
      </c>
      <c r="I1570" t="b">
        <v>0</v>
      </c>
      <c r="J1570" t="s">
        <v>70</v>
      </c>
      <c r="K1570" t="b">
        <v>1</v>
      </c>
      <c r="L1570">
        <v>2</v>
      </c>
      <c r="M1570" t="b">
        <v>1</v>
      </c>
      <c r="N1570" t="b">
        <v>1</v>
      </c>
      <c r="O1570" t="b">
        <v>1</v>
      </c>
      <c r="P1570" t="s">
        <v>69</v>
      </c>
      <c r="Q1570" t="s">
        <v>12529</v>
      </c>
      <c r="R1570" t="s">
        <v>1415</v>
      </c>
      <c r="S1570" t="s">
        <v>6</v>
      </c>
      <c r="T1570" t="s">
        <v>12528</v>
      </c>
      <c r="U1570">
        <v>313</v>
      </c>
      <c r="V1570">
        <v>4.5</v>
      </c>
    </row>
    <row r="1571" spans="1:22" x14ac:dyDescent="0.35">
      <c r="A1571" t="s">
        <v>12527</v>
      </c>
      <c r="B1571" t="s">
        <v>90</v>
      </c>
      <c r="C1571" t="s">
        <v>898</v>
      </c>
      <c r="D1571" t="b">
        <v>0</v>
      </c>
      <c r="E1571" t="b">
        <v>1</v>
      </c>
      <c r="F1571" t="s">
        <v>117</v>
      </c>
      <c r="G1571" t="b">
        <v>0</v>
      </c>
      <c r="H1571" t="s">
        <v>71</v>
      </c>
      <c r="I1571" t="b">
        <v>1</v>
      </c>
      <c r="J1571" t="s">
        <v>70</v>
      </c>
      <c r="K1571" t="b">
        <v>0</v>
      </c>
      <c r="L1571">
        <v>2</v>
      </c>
      <c r="M1571" t="b">
        <v>0</v>
      </c>
      <c r="N1571" t="b">
        <v>1</v>
      </c>
      <c r="O1571" t="b">
        <v>1</v>
      </c>
      <c r="P1571" t="s">
        <v>88</v>
      </c>
      <c r="Q1571" t="s">
        <v>12526</v>
      </c>
      <c r="R1571" t="s">
        <v>115</v>
      </c>
      <c r="S1571" t="s">
        <v>120</v>
      </c>
      <c r="T1571" t="s">
        <v>12525</v>
      </c>
      <c r="U1571">
        <v>312</v>
      </c>
      <c r="V1571">
        <v>3.5</v>
      </c>
    </row>
    <row r="1572" spans="1:22" x14ac:dyDescent="0.35">
      <c r="A1572" t="s">
        <v>12524</v>
      </c>
      <c r="B1572" t="s">
        <v>74</v>
      </c>
      <c r="C1572" t="s">
        <v>82</v>
      </c>
      <c r="D1572" t="b">
        <v>1</v>
      </c>
      <c r="E1572" t="b">
        <v>1</v>
      </c>
      <c r="F1572" t="s">
        <v>101</v>
      </c>
      <c r="G1572" t="b">
        <v>1</v>
      </c>
      <c r="H1572" t="s">
        <v>71</v>
      </c>
      <c r="I1572" t="b">
        <v>1</v>
      </c>
      <c r="J1572" t="s">
        <v>70</v>
      </c>
      <c r="K1572" t="b">
        <v>1</v>
      </c>
      <c r="L1572">
        <v>2</v>
      </c>
      <c r="M1572" t="b">
        <v>1</v>
      </c>
      <c r="N1572" t="b">
        <v>1</v>
      </c>
      <c r="O1572" t="b">
        <v>1</v>
      </c>
      <c r="P1572" t="s">
        <v>88</v>
      </c>
      <c r="Q1572" t="s">
        <v>12523</v>
      </c>
      <c r="R1572" t="s">
        <v>12522</v>
      </c>
      <c r="S1572" t="s">
        <v>77</v>
      </c>
      <c r="T1572" t="s">
        <v>3294</v>
      </c>
      <c r="U1572">
        <v>312</v>
      </c>
      <c r="V1572">
        <v>3.5</v>
      </c>
    </row>
    <row r="1573" spans="1:22" x14ac:dyDescent="0.35">
      <c r="A1573" t="s">
        <v>4453</v>
      </c>
      <c r="B1573" t="s">
        <v>74</v>
      </c>
      <c r="C1573" t="s">
        <v>236</v>
      </c>
      <c r="D1573" t="b">
        <v>1</v>
      </c>
      <c r="E1573" t="b">
        <v>0</v>
      </c>
      <c r="F1573" t="s">
        <v>72</v>
      </c>
      <c r="G1573" t="b">
        <v>0</v>
      </c>
      <c r="H1573" t="s">
        <v>71</v>
      </c>
      <c r="I1573" t="b">
        <v>0</v>
      </c>
      <c r="J1573" t="s">
        <v>235</v>
      </c>
      <c r="K1573" t="b">
        <v>1</v>
      </c>
      <c r="L1573">
        <v>4</v>
      </c>
      <c r="M1573" t="b">
        <v>1</v>
      </c>
      <c r="N1573" t="b">
        <v>1</v>
      </c>
      <c r="O1573" t="b">
        <v>1</v>
      </c>
      <c r="P1573" t="s">
        <v>69</v>
      </c>
      <c r="Q1573" t="s">
        <v>12521</v>
      </c>
      <c r="R1573" t="s">
        <v>12520</v>
      </c>
      <c r="S1573" t="s">
        <v>6</v>
      </c>
      <c r="T1573" t="s">
        <v>12519</v>
      </c>
      <c r="U1573">
        <v>312</v>
      </c>
      <c r="V1573">
        <v>3.5</v>
      </c>
    </row>
    <row r="1574" spans="1:22" x14ac:dyDescent="0.35">
      <c r="A1574" t="s">
        <v>5701</v>
      </c>
      <c r="B1574" t="s">
        <v>111</v>
      </c>
      <c r="C1574" t="s">
        <v>82</v>
      </c>
      <c r="D1574" t="b">
        <v>1</v>
      </c>
      <c r="E1574" t="b">
        <v>1</v>
      </c>
      <c r="F1574" t="s">
        <v>474</v>
      </c>
      <c r="G1574" t="b">
        <v>1</v>
      </c>
      <c r="H1574" t="s">
        <v>71</v>
      </c>
      <c r="I1574" t="b">
        <v>1</v>
      </c>
      <c r="J1574" t="s">
        <v>70</v>
      </c>
      <c r="K1574" t="b">
        <v>1</v>
      </c>
      <c r="L1574">
        <v>2</v>
      </c>
      <c r="M1574" t="b">
        <v>0</v>
      </c>
      <c r="N1574" t="b">
        <v>0</v>
      </c>
      <c r="O1574" t="b">
        <v>1</v>
      </c>
      <c r="P1574" t="s">
        <v>69</v>
      </c>
      <c r="Q1574" t="s">
        <v>12518</v>
      </c>
      <c r="R1574" t="s">
        <v>12517</v>
      </c>
      <c r="S1574" t="s">
        <v>189</v>
      </c>
      <c r="T1574" t="s">
        <v>8589</v>
      </c>
      <c r="U1574">
        <v>312</v>
      </c>
      <c r="V1574">
        <v>4</v>
      </c>
    </row>
    <row r="1575" spans="1:22" x14ac:dyDescent="0.35">
      <c r="A1575" t="s">
        <v>12516</v>
      </c>
      <c r="B1575" t="s">
        <v>74</v>
      </c>
      <c r="C1575" t="s">
        <v>297</v>
      </c>
      <c r="D1575" t="b">
        <v>1</v>
      </c>
      <c r="E1575" t="b">
        <v>0</v>
      </c>
      <c r="F1575" t="s">
        <v>72</v>
      </c>
      <c r="G1575" t="b">
        <v>0</v>
      </c>
      <c r="H1575" t="s">
        <v>71</v>
      </c>
      <c r="I1575" t="b">
        <v>1</v>
      </c>
      <c r="J1575" t="s">
        <v>70</v>
      </c>
      <c r="K1575" t="b">
        <v>1</v>
      </c>
      <c r="L1575">
        <v>2</v>
      </c>
      <c r="M1575" t="b">
        <v>1</v>
      </c>
      <c r="N1575" t="b">
        <v>1</v>
      </c>
      <c r="O1575" t="b">
        <v>1</v>
      </c>
      <c r="P1575" t="s">
        <v>69</v>
      </c>
      <c r="Q1575" t="s">
        <v>12515</v>
      </c>
      <c r="R1575" t="s">
        <v>12514</v>
      </c>
      <c r="S1575" t="s">
        <v>85</v>
      </c>
      <c r="T1575" t="s">
        <v>12513</v>
      </c>
      <c r="U1575">
        <v>312</v>
      </c>
      <c r="V1575">
        <v>4</v>
      </c>
    </row>
    <row r="1576" spans="1:22" x14ac:dyDescent="0.35">
      <c r="A1576" t="s">
        <v>12512</v>
      </c>
      <c r="B1576" t="s">
        <v>90</v>
      </c>
      <c r="C1576" t="s">
        <v>82</v>
      </c>
      <c r="D1576" t="b">
        <v>1</v>
      </c>
      <c r="E1576" t="b">
        <v>1</v>
      </c>
      <c r="F1576" t="s">
        <v>106</v>
      </c>
      <c r="G1576" t="b">
        <v>1</v>
      </c>
      <c r="H1576" t="s">
        <v>100</v>
      </c>
      <c r="I1576" t="b">
        <v>0</v>
      </c>
      <c r="J1576" t="s">
        <v>70</v>
      </c>
      <c r="K1576" t="b">
        <v>0</v>
      </c>
      <c r="L1576">
        <v>1</v>
      </c>
      <c r="M1576" t="b">
        <v>1</v>
      </c>
      <c r="N1576" t="b">
        <v>1</v>
      </c>
      <c r="O1576" t="b">
        <v>1</v>
      </c>
      <c r="P1576" t="s">
        <v>88</v>
      </c>
      <c r="Q1576" t="s">
        <v>12511</v>
      </c>
      <c r="R1576" t="s">
        <v>12510</v>
      </c>
      <c r="S1576" t="s">
        <v>6</v>
      </c>
      <c r="T1576" t="s">
        <v>12509</v>
      </c>
      <c r="U1576">
        <v>312</v>
      </c>
      <c r="V1576">
        <v>4.5</v>
      </c>
    </row>
    <row r="1577" spans="1:22" x14ac:dyDescent="0.35">
      <c r="A1577" t="s">
        <v>12508</v>
      </c>
      <c r="B1577" t="s">
        <v>111</v>
      </c>
      <c r="C1577" t="s">
        <v>82</v>
      </c>
      <c r="D1577" t="b">
        <v>1</v>
      </c>
      <c r="E1577" t="b">
        <v>1</v>
      </c>
      <c r="F1577" t="s">
        <v>106</v>
      </c>
      <c r="G1577" t="b">
        <v>1</v>
      </c>
      <c r="H1577" t="s">
        <v>71</v>
      </c>
      <c r="I1577" t="b">
        <v>0</v>
      </c>
      <c r="J1577" t="s">
        <v>70</v>
      </c>
      <c r="K1577" t="b">
        <v>1</v>
      </c>
      <c r="L1577">
        <v>2</v>
      </c>
      <c r="M1577" t="b">
        <v>1</v>
      </c>
      <c r="N1577" t="b">
        <v>1</v>
      </c>
      <c r="O1577" t="b">
        <v>1</v>
      </c>
      <c r="P1577" t="s">
        <v>88</v>
      </c>
      <c r="Q1577" t="s">
        <v>12507</v>
      </c>
      <c r="R1577" t="s">
        <v>12506</v>
      </c>
      <c r="S1577" t="s">
        <v>93</v>
      </c>
      <c r="T1577" t="s">
        <v>12505</v>
      </c>
      <c r="U1577">
        <v>312</v>
      </c>
      <c r="V1577">
        <v>4</v>
      </c>
    </row>
    <row r="1578" spans="1:22" x14ac:dyDescent="0.35">
      <c r="A1578" t="s">
        <v>12504</v>
      </c>
      <c r="B1578" t="s">
        <v>90</v>
      </c>
      <c r="C1578" t="s">
        <v>82</v>
      </c>
      <c r="D1578" t="b">
        <v>1</v>
      </c>
      <c r="E1578" t="b">
        <v>1</v>
      </c>
      <c r="F1578" t="s">
        <v>106</v>
      </c>
      <c r="G1578" t="b">
        <v>1</v>
      </c>
      <c r="H1578" t="s">
        <v>71</v>
      </c>
      <c r="I1578" t="b">
        <v>1</v>
      </c>
      <c r="J1578" t="s">
        <v>70</v>
      </c>
      <c r="K1578" t="b">
        <v>1</v>
      </c>
      <c r="L1578">
        <v>1</v>
      </c>
      <c r="M1578" t="b">
        <v>0</v>
      </c>
      <c r="N1578" t="b">
        <v>0</v>
      </c>
      <c r="O1578" t="b">
        <v>1</v>
      </c>
      <c r="P1578" t="s">
        <v>69</v>
      </c>
      <c r="Q1578" t="s">
        <v>12503</v>
      </c>
      <c r="R1578" t="s">
        <v>12502</v>
      </c>
      <c r="S1578" t="s">
        <v>93</v>
      </c>
      <c r="T1578" t="s">
        <v>12501</v>
      </c>
      <c r="U1578">
        <v>312</v>
      </c>
      <c r="V1578">
        <v>4.5</v>
      </c>
    </row>
    <row r="1579" spans="1:22" x14ac:dyDescent="0.35">
      <c r="A1579" t="s">
        <v>12500</v>
      </c>
      <c r="B1579" t="s">
        <v>74</v>
      </c>
      <c r="C1579" t="s">
        <v>123</v>
      </c>
      <c r="D1579" t="b">
        <v>1</v>
      </c>
      <c r="E1579" t="b">
        <v>0</v>
      </c>
      <c r="F1579" t="s">
        <v>314</v>
      </c>
      <c r="G1579" t="b">
        <v>0</v>
      </c>
      <c r="H1579" t="s">
        <v>71</v>
      </c>
      <c r="I1579" t="b">
        <v>1</v>
      </c>
      <c r="J1579" t="s">
        <v>70</v>
      </c>
      <c r="K1579" t="b">
        <v>1</v>
      </c>
      <c r="L1579">
        <v>2</v>
      </c>
      <c r="M1579" t="b">
        <v>1</v>
      </c>
      <c r="N1579" t="b">
        <v>1</v>
      </c>
      <c r="O1579" t="b">
        <v>1</v>
      </c>
      <c r="P1579" t="s">
        <v>88</v>
      </c>
      <c r="Q1579" t="s">
        <v>12499</v>
      </c>
      <c r="R1579" t="s">
        <v>12498</v>
      </c>
      <c r="S1579" t="s">
        <v>120</v>
      </c>
      <c r="T1579" t="s">
        <v>12497</v>
      </c>
      <c r="U1579">
        <v>312</v>
      </c>
      <c r="V1579">
        <v>4</v>
      </c>
    </row>
    <row r="1580" spans="1:22" x14ac:dyDescent="0.35">
      <c r="A1580" t="s">
        <v>12496</v>
      </c>
      <c r="B1580" t="s">
        <v>74</v>
      </c>
      <c r="C1580" t="s">
        <v>82</v>
      </c>
      <c r="D1580" t="b">
        <v>1</v>
      </c>
      <c r="E1580" t="b">
        <v>1</v>
      </c>
      <c r="F1580" t="s">
        <v>474</v>
      </c>
      <c r="G1580" t="b">
        <v>0</v>
      </c>
      <c r="H1580" t="s">
        <v>71</v>
      </c>
      <c r="I1580" t="b">
        <v>0</v>
      </c>
      <c r="J1580" t="s">
        <v>70</v>
      </c>
      <c r="K1580" t="b">
        <v>1</v>
      </c>
      <c r="L1580">
        <v>2</v>
      </c>
      <c r="M1580" t="b">
        <v>0</v>
      </c>
      <c r="N1580" t="b">
        <v>1</v>
      </c>
      <c r="O1580" t="b">
        <v>1</v>
      </c>
      <c r="P1580" t="s">
        <v>69</v>
      </c>
      <c r="Q1580" t="s">
        <v>12495</v>
      </c>
      <c r="R1580" t="s">
        <v>12494</v>
      </c>
      <c r="S1580" t="s">
        <v>85</v>
      </c>
      <c r="T1580" t="s">
        <v>12493</v>
      </c>
      <c r="U1580">
        <v>311</v>
      </c>
      <c r="V1580">
        <v>4.5</v>
      </c>
    </row>
    <row r="1581" spans="1:22" x14ac:dyDescent="0.35">
      <c r="A1581" t="s">
        <v>12492</v>
      </c>
      <c r="B1581" t="s">
        <v>74</v>
      </c>
      <c r="C1581" t="s">
        <v>73</v>
      </c>
      <c r="D1581" t="b">
        <v>1</v>
      </c>
      <c r="E1581" t="b">
        <v>0</v>
      </c>
      <c r="F1581" t="s">
        <v>106</v>
      </c>
      <c r="G1581" t="b">
        <v>1</v>
      </c>
      <c r="H1581" t="s">
        <v>71</v>
      </c>
      <c r="I1581" t="b">
        <v>1</v>
      </c>
      <c r="J1581" t="s">
        <v>70</v>
      </c>
      <c r="K1581" t="b">
        <v>1</v>
      </c>
      <c r="L1581">
        <v>2</v>
      </c>
      <c r="M1581" t="b">
        <v>1</v>
      </c>
      <c r="N1581" t="b">
        <v>1</v>
      </c>
      <c r="O1581" t="b">
        <v>1</v>
      </c>
      <c r="P1581" t="s">
        <v>88</v>
      </c>
      <c r="Q1581" t="s">
        <v>12491</v>
      </c>
      <c r="R1581" t="s">
        <v>12490</v>
      </c>
      <c r="S1581" t="s">
        <v>166</v>
      </c>
      <c r="T1581" t="s">
        <v>12489</v>
      </c>
      <c r="U1581">
        <v>311</v>
      </c>
      <c r="V1581">
        <v>4</v>
      </c>
    </row>
    <row r="1582" spans="1:22" x14ac:dyDescent="0.35">
      <c r="A1582" t="s">
        <v>12488</v>
      </c>
      <c r="B1582" t="s">
        <v>111</v>
      </c>
      <c r="C1582" t="s">
        <v>82</v>
      </c>
      <c r="D1582" t="b">
        <v>1</v>
      </c>
      <c r="E1582" t="b">
        <v>1</v>
      </c>
      <c r="F1582" t="s">
        <v>474</v>
      </c>
      <c r="G1582" t="b">
        <v>0</v>
      </c>
      <c r="H1582" t="s">
        <v>100</v>
      </c>
      <c r="I1582" t="b">
        <v>0</v>
      </c>
      <c r="J1582" t="s">
        <v>70</v>
      </c>
      <c r="K1582" t="b">
        <v>1</v>
      </c>
      <c r="L1582">
        <v>2</v>
      </c>
      <c r="M1582" t="b">
        <v>1</v>
      </c>
      <c r="N1582" t="b">
        <v>1</v>
      </c>
      <c r="O1582" t="b">
        <v>1</v>
      </c>
      <c r="P1582" t="s">
        <v>88</v>
      </c>
      <c r="Q1582" t="s">
        <v>12487</v>
      </c>
      <c r="R1582" t="s">
        <v>12486</v>
      </c>
      <c r="S1582" t="s">
        <v>189</v>
      </c>
      <c r="T1582" t="s">
        <v>12485</v>
      </c>
      <c r="U1582">
        <v>311</v>
      </c>
      <c r="V1582">
        <v>4.5</v>
      </c>
    </row>
    <row r="1583" spans="1:22" x14ac:dyDescent="0.35">
      <c r="A1583" t="s">
        <v>12484</v>
      </c>
      <c r="B1583" t="s">
        <v>90</v>
      </c>
      <c r="C1583" t="s">
        <v>82</v>
      </c>
      <c r="D1583" t="b">
        <v>1</v>
      </c>
      <c r="E1583" t="b">
        <v>1</v>
      </c>
      <c r="F1583" t="s">
        <v>771</v>
      </c>
      <c r="G1583" t="b">
        <v>0</v>
      </c>
      <c r="H1583" t="s">
        <v>71</v>
      </c>
      <c r="I1583" t="b">
        <v>1</v>
      </c>
      <c r="J1583" t="s">
        <v>70</v>
      </c>
      <c r="K1583" t="b">
        <v>1</v>
      </c>
      <c r="L1583">
        <v>1</v>
      </c>
      <c r="M1583" t="b">
        <v>0</v>
      </c>
      <c r="N1583" t="b">
        <v>0</v>
      </c>
      <c r="O1583" t="b">
        <v>1</v>
      </c>
      <c r="P1583" t="s">
        <v>88</v>
      </c>
      <c r="Q1583" t="s">
        <v>12483</v>
      </c>
      <c r="R1583" t="s">
        <v>5915</v>
      </c>
      <c r="S1583" t="s">
        <v>6</v>
      </c>
      <c r="T1583" t="s">
        <v>777</v>
      </c>
      <c r="U1583">
        <v>311</v>
      </c>
      <c r="V1583">
        <v>4.5</v>
      </c>
    </row>
    <row r="1584" spans="1:22" x14ac:dyDescent="0.35">
      <c r="A1584" t="s">
        <v>12482</v>
      </c>
      <c r="B1584" t="s">
        <v>74</v>
      </c>
      <c r="C1584" t="s">
        <v>1470</v>
      </c>
      <c r="D1584" t="b">
        <v>1</v>
      </c>
      <c r="E1584" t="b">
        <v>0</v>
      </c>
      <c r="F1584" t="s">
        <v>72</v>
      </c>
      <c r="G1584" t="b">
        <v>1</v>
      </c>
      <c r="H1584" t="s">
        <v>71</v>
      </c>
      <c r="I1584" t="b">
        <v>1</v>
      </c>
      <c r="J1584" t="s">
        <v>235</v>
      </c>
      <c r="K1584" t="b">
        <v>1</v>
      </c>
      <c r="L1584">
        <v>3</v>
      </c>
      <c r="M1584" t="b">
        <v>1</v>
      </c>
      <c r="N1584" t="b">
        <v>1</v>
      </c>
      <c r="O1584" t="b">
        <v>0</v>
      </c>
      <c r="P1584" t="s">
        <v>69</v>
      </c>
      <c r="Q1584" t="s">
        <v>12481</v>
      </c>
      <c r="R1584" t="s">
        <v>12480</v>
      </c>
      <c r="S1584" t="s">
        <v>77</v>
      </c>
      <c r="T1584" t="s">
        <v>8021</v>
      </c>
      <c r="U1584">
        <v>311</v>
      </c>
      <c r="V1584">
        <v>4.5</v>
      </c>
    </row>
    <row r="1585" spans="1:22" x14ac:dyDescent="0.35">
      <c r="A1585" t="s">
        <v>12479</v>
      </c>
      <c r="B1585" t="s">
        <v>74</v>
      </c>
      <c r="C1585" t="s">
        <v>82</v>
      </c>
      <c r="D1585" t="b">
        <v>1</v>
      </c>
      <c r="E1585" t="b">
        <v>1</v>
      </c>
      <c r="F1585" t="s">
        <v>106</v>
      </c>
      <c r="G1585" t="b">
        <v>1</v>
      </c>
      <c r="H1585" t="s">
        <v>71</v>
      </c>
      <c r="I1585" t="b">
        <v>1</v>
      </c>
      <c r="J1585" t="s">
        <v>70</v>
      </c>
      <c r="K1585" t="b">
        <v>1</v>
      </c>
      <c r="L1585">
        <v>2</v>
      </c>
      <c r="M1585" t="b">
        <v>1</v>
      </c>
      <c r="N1585" t="b">
        <v>1</v>
      </c>
      <c r="O1585" t="b">
        <v>1</v>
      </c>
      <c r="P1585" t="s">
        <v>69</v>
      </c>
      <c r="Q1585" t="s">
        <v>12478</v>
      </c>
      <c r="R1585" t="s">
        <v>317</v>
      </c>
      <c r="S1585" t="s">
        <v>85</v>
      </c>
      <c r="T1585" t="s">
        <v>12477</v>
      </c>
      <c r="U1585">
        <v>311</v>
      </c>
      <c r="V1585">
        <v>3.5</v>
      </c>
    </row>
    <row r="1586" spans="1:22" x14ac:dyDescent="0.35">
      <c r="A1586" t="s">
        <v>6548</v>
      </c>
      <c r="B1586" t="s">
        <v>74</v>
      </c>
      <c r="C1586" t="s">
        <v>82</v>
      </c>
      <c r="D1586" t="b">
        <v>1</v>
      </c>
      <c r="E1586" t="b">
        <v>1</v>
      </c>
      <c r="F1586" t="s">
        <v>2688</v>
      </c>
      <c r="G1586" t="b">
        <v>1</v>
      </c>
      <c r="H1586" t="s">
        <v>71</v>
      </c>
      <c r="I1586" t="b">
        <v>1</v>
      </c>
      <c r="J1586" t="s">
        <v>70</v>
      </c>
      <c r="K1586" t="b">
        <v>1</v>
      </c>
      <c r="L1586">
        <v>2</v>
      </c>
      <c r="M1586" t="b">
        <v>0</v>
      </c>
      <c r="N1586" t="b">
        <v>1</v>
      </c>
      <c r="O1586" t="b">
        <v>1</v>
      </c>
      <c r="P1586" t="s">
        <v>1660</v>
      </c>
      <c r="Q1586" t="s">
        <v>12476</v>
      </c>
      <c r="R1586" t="s">
        <v>12475</v>
      </c>
      <c r="S1586" t="s">
        <v>6</v>
      </c>
      <c r="T1586" t="s">
        <v>12474</v>
      </c>
      <c r="U1586">
        <v>311</v>
      </c>
      <c r="V1586">
        <v>2.5</v>
      </c>
    </row>
    <row r="1587" spans="1:22" x14ac:dyDescent="0.35">
      <c r="A1587" t="s">
        <v>12473</v>
      </c>
      <c r="B1587" t="s">
        <v>74</v>
      </c>
      <c r="C1587" t="s">
        <v>4833</v>
      </c>
      <c r="D1587" t="b">
        <v>1</v>
      </c>
      <c r="E1587" t="b">
        <v>0</v>
      </c>
      <c r="F1587" t="s">
        <v>72</v>
      </c>
      <c r="G1587" t="b">
        <v>0</v>
      </c>
      <c r="H1587" t="s">
        <v>100</v>
      </c>
      <c r="I1587" t="b">
        <v>0</v>
      </c>
      <c r="J1587" t="s">
        <v>235</v>
      </c>
      <c r="K1587" t="b">
        <v>1</v>
      </c>
      <c r="L1587">
        <v>4</v>
      </c>
      <c r="M1587" t="b">
        <v>1</v>
      </c>
      <c r="N1587" t="b">
        <v>1</v>
      </c>
      <c r="O1587" t="b">
        <v>0</v>
      </c>
      <c r="P1587" t="s">
        <v>88</v>
      </c>
      <c r="Q1587" t="s">
        <v>12472</v>
      </c>
      <c r="R1587" t="s">
        <v>12471</v>
      </c>
      <c r="S1587" t="s">
        <v>6</v>
      </c>
      <c r="T1587" t="s">
        <v>12470</v>
      </c>
      <c r="U1587">
        <v>310</v>
      </c>
      <c r="V1587">
        <v>4.5</v>
      </c>
    </row>
    <row r="1588" spans="1:22" x14ac:dyDescent="0.35">
      <c r="A1588" t="s">
        <v>12469</v>
      </c>
      <c r="B1588" t="s">
        <v>74</v>
      </c>
      <c r="C1588" t="s">
        <v>297</v>
      </c>
      <c r="D1588" t="b">
        <v>1</v>
      </c>
      <c r="E1588" t="b">
        <v>0</v>
      </c>
      <c r="F1588" t="s">
        <v>72</v>
      </c>
      <c r="G1588" t="b">
        <v>1</v>
      </c>
      <c r="H1588" t="s">
        <v>71</v>
      </c>
      <c r="I1588" t="b">
        <v>1</v>
      </c>
      <c r="J1588" t="s">
        <v>235</v>
      </c>
      <c r="K1588" t="b">
        <v>1</v>
      </c>
      <c r="L1588">
        <v>3</v>
      </c>
      <c r="M1588" t="b">
        <v>1</v>
      </c>
      <c r="N1588" t="b">
        <v>1</v>
      </c>
      <c r="O1588" t="b">
        <v>0</v>
      </c>
      <c r="P1588" t="s">
        <v>88</v>
      </c>
      <c r="Q1588" t="s">
        <v>12468</v>
      </c>
      <c r="R1588" t="s">
        <v>12467</v>
      </c>
      <c r="S1588" t="s">
        <v>290</v>
      </c>
      <c r="T1588" t="s">
        <v>11175</v>
      </c>
      <c r="U1588">
        <v>310</v>
      </c>
      <c r="V1588">
        <v>4</v>
      </c>
    </row>
    <row r="1589" spans="1:22" x14ac:dyDescent="0.35">
      <c r="A1589" t="s">
        <v>12466</v>
      </c>
      <c r="B1589" t="s">
        <v>90</v>
      </c>
      <c r="C1589" t="s">
        <v>82</v>
      </c>
      <c r="D1589" t="b">
        <v>1</v>
      </c>
      <c r="E1589" t="b">
        <v>1</v>
      </c>
      <c r="F1589" t="s">
        <v>106</v>
      </c>
      <c r="G1589" t="b">
        <v>0</v>
      </c>
      <c r="H1589" t="s">
        <v>71</v>
      </c>
      <c r="I1589" t="b">
        <v>0</v>
      </c>
      <c r="J1589" t="s">
        <v>70</v>
      </c>
      <c r="K1589" t="b">
        <v>0</v>
      </c>
      <c r="L1589">
        <v>1</v>
      </c>
      <c r="M1589" t="b">
        <v>0</v>
      </c>
      <c r="N1589" t="b">
        <v>0</v>
      </c>
      <c r="O1589" t="b">
        <v>1</v>
      </c>
      <c r="P1589" t="s">
        <v>88</v>
      </c>
      <c r="Q1589" t="s">
        <v>12465</v>
      </c>
      <c r="R1589" t="s">
        <v>12464</v>
      </c>
      <c r="S1589" t="s">
        <v>131</v>
      </c>
      <c r="T1589" t="s">
        <v>12463</v>
      </c>
      <c r="U1589">
        <v>310</v>
      </c>
      <c r="V1589">
        <v>4.5</v>
      </c>
    </row>
    <row r="1590" spans="1:22" x14ac:dyDescent="0.35">
      <c r="A1590" t="s">
        <v>12462</v>
      </c>
      <c r="B1590" t="s">
        <v>74</v>
      </c>
      <c r="C1590" t="s">
        <v>82</v>
      </c>
      <c r="D1590" t="b">
        <v>1</v>
      </c>
      <c r="E1590" t="b">
        <v>1</v>
      </c>
      <c r="F1590" t="s">
        <v>106</v>
      </c>
      <c r="G1590" t="b">
        <v>0</v>
      </c>
      <c r="H1590" t="s">
        <v>80</v>
      </c>
      <c r="I1590" t="b">
        <v>0</v>
      </c>
      <c r="J1590" t="s">
        <v>70</v>
      </c>
      <c r="K1590" t="b">
        <v>1</v>
      </c>
      <c r="L1590">
        <v>2</v>
      </c>
      <c r="M1590" t="b">
        <v>0</v>
      </c>
      <c r="N1590" t="b">
        <v>1</v>
      </c>
      <c r="O1590" t="b">
        <v>1</v>
      </c>
      <c r="P1590" t="s">
        <v>88</v>
      </c>
      <c r="Q1590" t="s">
        <v>12461</v>
      </c>
      <c r="R1590" t="s">
        <v>12460</v>
      </c>
      <c r="S1590" t="s">
        <v>6</v>
      </c>
      <c r="T1590" t="s">
        <v>12459</v>
      </c>
      <c r="U1590">
        <v>310</v>
      </c>
      <c r="V1590">
        <v>3</v>
      </c>
    </row>
    <row r="1591" spans="1:22" x14ac:dyDescent="0.35">
      <c r="A1591" t="s">
        <v>4690</v>
      </c>
      <c r="B1591" t="s">
        <v>111</v>
      </c>
      <c r="C1591" t="s">
        <v>426</v>
      </c>
      <c r="D1591" t="b">
        <v>1</v>
      </c>
      <c r="E1591" t="b">
        <v>1</v>
      </c>
      <c r="F1591" t="s">
        <v>101</v>
      </c>
      <c r="G1591" t="b">
        <v>1</v>
      </c>
      <c r="H1591" t="s">
        <v>71</v>
      </c>
      <c r="I1591" t="b">
        <v>0</v>
      </c>
      <c r="J1591" t="s">
        <v>70</v>
      </c>
      <c r="K1591" t="b">
        <v>1</v>
      </c>
      <c r="L1591">
        <v>2</v>
      </c>
      <c r="M1591" t="b">
        <v>1</v>
      </c>
      <c r="N1591" t="b">
        <v>1</v>
      </c>
      <c r="O1591" t="b">
        <v>1</v>
      </c>
      <c r="P1591" t="s">
        <v>88</v>
      </c>
      <c r="Q1591" t="s">
        <v>12458</v>
      </c>
      <c r="R1591" t="s">
        <v>8347</v>
      </c>
      <c r="S1591" t="s">
        <v>6</v>
      </c>
      <c r="T1591" t="s">
        <v>12457</v>
      </c>
      <c r="U1591">
        <v>310</v>
      </c>
      <c r="V1591">
        <v>4</v>
      </c>
    </row>
    <row r="1592" spans="1:22" x14ac:dyDescent="0.35">
      <c r="A1592" t="s">
        <v>12456</v>
      </c>
      <c r="B1592" t="s">
        <v>111</v>
      </c>
      <c r="C1592" t="s">
        <v>82</v>
      </c>
      <c r="D1592" t="b">
        <v>1</v>
      </c>
      <c r="E1592" t="b">
        <v>1</v>
      </c>
      <c r="F1592" t="s">
        <v>101</v>
      </c>
      <c r="G1592" t="b">
        <v>1</v>
      </c>
      <c r="H1592" t="s">
        <v>71</v>
      </c>
      <c r="I1592" t="b">
        <v>0</v>
      </c>
      <c r="J1592" t="s">
        <v>70</v>
      </c>
      <c r="K1592" t="b">
        <v>1</v>
      </c>
      <c r="L1592">
        <v>2</v>
      </c>
      <c r="M1592" t="b">
        <v>0</v>
      </c>
      <c r="N1592" t="b">
        <v>1</v>
      </c>
      <c r="O1592" t="b">
        <v>0</v>
      </c>
      <c r="P1592" t="s">
        <v>69</v>
      </c>
      <c r="Q1592" t="s">
        <v>12455</v>
      </c>
      <c r="R1592" t="s">
        <v>12454</v>
      </c>
      <c r="S1592" t="s">
        <v>6</v>
      </c>
      <c r="T1592" t="s">
        <v>12453</v>
      </c>
      <c r="U1592">
        <v>310</v>
      </c>
      <c r="V1592">
        <v>4.5</v>
      </c>
    </row>
    <row r="1593" spans="1:22" x14ac:dyDescent="0.35">
      <c r="A1593" t="s">
        <v>12452</v>
      </c>
      <c r="B1593" t="s">
        <v>74</v>
      </c>
      <c r="C1593" t="s">
        <v>73</v>
      </c>
      <c r="D1593" t="b">
        <v>1</v>
      </c>
      <c r="E1593" t="b">
        <v>1</v>
      </c>
      <c r="F1593" t="s">
        <v>72</v>
      </c>
      <c r="G1593" t="b">
        <v>1</v>
      </c>
      <c r="H1593" t="s">
        <v>71</v>
      </c>
      <c r="I1593" t="b">
        <v>1</v>
      </c>
      <c r="J1593" t="s">
        <v>70</v>
      </c>
      <c r="K1593" t="b">
        <v>1</v>
      </c>
      <c r="L1593">
        <v>2</v>
      </c>
      <c r="M1593" t="b">
        <v>1</v>
      </c>
      <c r="N1593" t="b">
        <v>1</v>
      </c>
      <c r="O1593" t="b">
        <v>1</v>
      </c>
      <c r="P1593" t="s">
        <v>69</v>
      </c>
      <c r="Q1593" t="s">
        <v>12451</v>
      </c>
      <c r="R1593" t="s">
        <v>8801</v>
      </c>
      <c r="S1593" t="s">
        <v>290</v>
      </c>
      <c r="T1593" t="s">
        <v>8800</v>
      </c>
      <c r="U1593">
        <v>310</v>
      </c>
      <c r="V1593">
        <v>3.5</v>
      </c>
    </row>
    <row r="1594" spans="1:22" x14ac:dyDescent="0.35">
      <c r="A1594" t="s">
        <v>12450</v>
      </c>
      <c r="B1594" t="s">
        <v>74</v>
      </c>
      <c r="C1594" t="s">
        <v>82</v>
      </c>
      <c r="D1594" t="b">
        <v>1</v>
      </c>
      <c r="E1594" t="b">
        <v>1</v>
      </c>
      <c r="F1594" t="s">
        <v>106</v>
      </c>
      <c r="G1594" t="b">
        <v>1</v>
      </c>
      <c r="H1594" t="s">
        <v>71</v>
      </c>
      <c r="I1594" t="b">
        <v>1</v>
      </c>
      <c r="J1594" t="s">
        <v>70</v>
      </c>
      <c r="K1594" t="b">
        <v>1</v>
      </c>
      <c r="L1594">
        <v>2</v>
      </c>
      <c r="M1594" t="b">
        <v>1</v>
      </c>
      <c r="N1594" t="b">
        <v>1</v>
      </c>
      <c r="O1594" t="b">
        <v>1</v>
      </c>
      <c r="P1594" t="s">
        <v>69</v>
      </c>
      <c r="Q1594" t="s">
        <v>12449</v>
      </c>
      <c r="R1594" t="s">
        <v>12448</v>
      </c>
      <c r="S1594" t="s">
        <v>290</v>
      </c>
      <c r="T1594" t="s">
        <v>12447</v>
      </c>
      <c r="U1594">
        <v>310</v>
      </c>
      <c r="V1594">
        <v>3.5</v>
      </c>
    </row>
    <row r="1595" spans="1:22" x14ac:dyDescent="0.35">
      <c r="A1595" t="s">
        <v>12446</v>
      </c>
      <c r="B1595" t="s">
        <v>74</v>
      </c>
      <c r="C1595" t="s">
        <v>82</v>
      </c>
      <c r="D1595" t="b">
        <v>1</v>
      </c>
      <c r="E1595" t="b">
        <v>1</v>
      </c>
      <c r="F1595" t="s">
        <v>106</v>
      </c>
      <c r="G1595" t="b">
        <v>1</v>
      </c>
      <c r="H1595" t="s">
        <v>71</v>
      </c>
      <c r="I1595" t="b">
        <v>1</v>
      </c>
      <c r="J1595" t="s">
        <v>70</v>
      </c>
      <c r="K1595" t="b">
        <v>1</v>
      </c>
      <c r="L1595">
        <v>2</v>
      </c>
      <c r="M1595" t="b">
        <v>1</v>
      </c>
      <c r="N1595" t="b">
        <v>1</v>
      </c>
      <c r="O1595" t="b">
        <v>1</v>
      </c>
      <c r="P1595" t="s">
        <v>69</v>
      </c>
      <c r="Q1595" t="s">
        <v>12445</v>
      </c>
      <c r="R1595" t="s">
        <v>12444</v>
      </c>
      <c r="S1595" t="s">
        <v>66</v>
      </c>
      <c r="T1595" t="s">
        <v>12443</v>
      </c>
      <c r="U1595">
        <v>309</v>
      </c>
      <c r="V1595">
        <v>4</v>
      </c>
    </row>
    <row r="1596" spans="1:22" x14ac:dyDescent="0.35">
      <c r="A1596" t="s">
        <v>12442</v>
      </c>
      <c r="B1596" t="s">
        <v>111</v>
      </c>
      <c r="C1596" t="s">
        <v>82</v>
      </c>
      <c r="D1596" t="b">
        <v>1</v>
      </c>
      <c r="E1596" t="b">
        <v>1</v>
      </c>
      <c r="F1596" t="s">
        <v>106</v>
      </c>
      <c r="G1596" t="b">
        <v>1</v>
      </c>
      <c r="H1596" t="s">
        <v>71</v>
      </c>
      <c r="I1596" t="b">
        <v>1</v>
      </c>
      <c r="J1596" t="s">
        <v>70</v>
      </c>
      <c r="K1596" t="b">
        <v>1</v>
      </c>
      <c r="L1596">
        <v>2</v>
      </c>
      <c r="M1596" t="b">
        <v>1</v>
      </c>
      <c r="N1596" t="b">
        <v>1</v>
      </c>
      <c r="O1596" t="b">
        <v>1</v>
      </c>
      <c r="P1596" t="s">
        <v>88</v>
      </c>
      <c r="Q1596" t="s">
        <v>12441</v>
      </c>
      <c r="R1596" t="s">
        <v>548</v>
      </c>
      <c r="S1596" t="s">
        <v>275</v>
      </c>
      <c r="T1596" t="s">
        <v>4388</v>
      </c>
      <c r="U1596">
        <v>309</v>
      </c>
      <c r="V1596">
        <v>4</v>
      </c>
    </row>
    <row r="1597" spans="1:22" x14ac:dyDescent="0.35">
      <c r="A1597" t="s">
        <v>12440</v>
      </c>
      <c r="B1597" t="s">
        <v>74</v>
      </c>
      <c r="C1597" t="s">
        <v>236</v>
      </c>
      <c r="D1597" t="b">
        <v>1</v>
      </c>
      <c r="E1597" t="b">
        <v>1</v>
      </c>
      <c r="F1597" t="s">
        <v>106</v>
      </c>
      <c r="G1597" t="b">
        <v>1</v>
      </c>
      <c r="H1597" t="s">
        <v>71</v>
      </c>
      <c r="I1597" t="b">
        <v>0</v>
      </c>
      <c r="J1597" t="s">
        <v>70</v>
      </c>
      <c r="K1597" t="b">
        <v>1</v>
      </c>
      <c r="L1597">
        <v>2</v>
      </c>
      <c r="M1597" t="b">
        <v>1</v>
      </c>
      <c r="N1597" t="b">
        <v>1</v>
      </c>
      <c r="O1597" t="b">
        <v>1</v>
      </c>
      <c r="P1597" t="s">
        <v>69</v>
      </c>
      <c r="Q1597" t="s">
        <v>12439</v>
      </c>
      <c r="R1597" t="s">
        <v>12438</v>
      </c>
      <c r="S1597" t="s">
        <v>6</v>
      </c>
      <c r="T1597" t="s">
        <v>12437</v>
      </c>
      <c r="U1597">
        <v>309</v>
      </c>
      <c r="V1597">
        <v>3.5</v>
      </c>
    </row>
    <row r="1598" spans="1:22" x14ac:dyDescent="0.35">
      <c r="A1598" t="s">
        <v>11047</v>
      </c>
      <c r="B1598" t="s">
        <v>90</v>
      </c>
      <c r="C1598" t="s">
        <v>82</v>
      </c>
      <c r="D1598" t="b">
        <v>1</v>
      </c>
      <c r="E1598" t="b">
        <v>1</v>
      </c>
      <c r="F1598" t="s">
        <v>766</v>
      </c>
      <c r="G1598" t="b">
        <v>0</v>
      </c>
      <c r="H1598" t="s">
        <v>71</v>
      </c>
      <c r="I1598" t="b">
        <v>0</v>
      </c>
      <c r="J1598" t="s">
        <v>70</v>
      </c>
      <c r="K1598" t="b">
        <v>1</v>
      </c>
      <c r="L1598">
        <v>2</v>
      </c>
      <c r="M1598" t="b">
        <v>0</v>
      </c>
      <c r="N1598" t="b">
        <v>0</v>
      </c>
      <c r="O1598" t="b">
        <v>0</v>
      </c>
      <c r="P1598" t="s">
        <v>69</v>
      </c>
      <c r="Q1598" t="s">
        <v>12436</v>
      </c>
      <c r="R1598" t="s">
        <v>12435</v>
      </c>
      <c r="S1598" t="s">
        <v>6</v>
      </c>
      <c r="T1598" t="s">
        <v>12434</v>
      </c>
      <c r="U1598">
        <v>309</v>
      </c>
      <c r="V1598">
        <v>2</v>
      </c>
    </row>
    <row r="1599" spans="1:22" x14ac:dyDescent="0.35">
      <c r="A1599" t="s">
        <v>12433</v>
      </c>
      <c r="B1599" t="s">
        <v>90</v>
      </c>
      <c r="C1599" t="s">
        <v>123</v>
      </c>
      <c r="D1599" t="b">
        <v>1</v>
      </c>
      <c r="E1599" t="b">
        <v>1</v>
      </c>
      <c r="F1599" t="s">
        <v>435</v>
      </c>
      <c r="G1599" t="b">
        <v>0</v>
      </c>
      <c r="H1599" t="s">
        <v>71</v>
      </c>
      <c r="I1599" t="b">
        <v>1</v>
      </c>
      <c r="J1599" t="s">
        <v>70</v>
      </c>
      <c r="K1599" t="b">
        <v>0</v>
      </c>
      <c r="L1599">
        <v>1</v>
      </c>
      <c r="M1599" t="b">
        <v>0</v>
      </c>
      <c r="N1599" t="b">
        <v>0</v>
      </c>
      <c r="O1599" t="b">
        <v>1</v>
      </c>
      <c r="P1599" t="s">
        <v>88</v>
      </c>
      <c r="Q1599" t="s">
        <v>12432</v>
      </c>
      <c r="R1599" t="s">
        <v>12431</v>
      </c>
      <c r="S1599" t="s">
        <v>120</v>
      </c>
      <c r="T1599" t="s">
        <v>12430</v>
      </c>
      <c r="U1599">
        <v>309</v>
      </c>
      <c r="V1599">
        <v>4</v>
      </c>
    </row>
    <row r="1600" spans="1:22" x14ac:dyDescent="0.35">
      <c r="A1600" t="s">
        <v>12429</v>
      </c>
      <c r="B1600" t="s">
        <v>74</v>
      </c>
      <c r="C1600" t="s">
        <v>73</v>
      </c>
      <c r="D1600" t="b">
        <v>1</v>
      </c>
      <c r="E1600" t="b">
        <v>0</v>
      </c>
      <c r="F1600" t="s">
        <v>771</v>
      </c>
      <c r="G1600" t="b">
        <v>1</v>
      </c>
      <c r="H1600" t="s">
        <v>71</v>
      </c>
      <c r="I1600" t="b">
        <v>1</v>
      </c>
      <c r="J1600" t="s">
        <v>70</v>
      </c>
      <c r="K1600" t="b">
        <v>1</v>
      </c>
      <c r="L1600">
        <v>2</v>
      </c>
      <c r="M1600" t="b">
        <v>1</v>
      </c>
      <c r="N1600" t="b">
        <v>1</v>
      </c>
      <c r="O1600" t="b">
        <v>1</v>
      </c>
      <c r="P1600" t="s">
        <v>69</v>
      </c>
      <c r="Q1600" t="s">
        <v>12428</v>
      </c>
      <c r="R1600" t="s">
        <v>12427</v>
      </c>
      <c r="S1600" t="s">
        <v>85</v>
      </c>
      <c r="T1600" t="s">
        <v>12426</v>
      </c>
      <c r="U1600">
        <v>309</v>
      </c>
      <c r="V1600">
        <v>3.5</v>
      </c>
    </row>
    <row r="1601" spans="1:22" x14ac:dyDescent="0.35">
      <c r="A1601" t="s">
        <v>12425</v>
      </c>
      <c r="B1601" t="s">
        <v>90</v>
      </c>
      <c r="C1601" t="s">
        <v>82</v>
      </c>
      <c r="D1601" t="b">
        <v>1</v>
      </c>
      <c r="E1601" t="b">
        <v>1</v>
      </c>
      <c r="F1601" t="s">
        <v>106</v>
      </c>
      <c r="G1601" t="b">
        <v>1</v>
      </c>
      <c r="H1601" t="s">
        <v>71</v>
      </c>
      <c r="I1601" t="b">
        <v>0</v>
      </c>
      <c r="J1601" t="s">
        <v>70</v>
      </c>
      <c r="K1601" t="b">
        <v>1</v>
      </c>
      <c r="L1601">
        <v>2</v>
      </c>
      <c r="M1601" t="b">
        <v>0</v>
      </c>
      <c r="N1601" t="b">
        <v>1</v>
      </c>
      <c r="O1601" t="b">
        <v>1</v>
      </c>
      <c r="P1601" t="s">
        <v>88</v>
      </c>
      <c r="Q1601" t="s">
        <v>12424</v>
      </c>
      <c r="R1601" t="s">
        <v>12423</v>
      </c>
      <c r="S1601" t="s">
        <v>1459</v>
      </c>
      <c r="T1601" t="s">
        <v>12422</v>
      </c>
      <c r="U1601">
        <v>309</v>
      </c>
      <c r="V1601">
        <v>4</v>
      </c>
    </row>
    <row r="1602" spans="1:22" x14ac:dyDescent="0.35">
      <c r="A1602" t="s">
        <v>12421</v>
      </c>
      <c r="B1602" t="s">
        <v>111</v>
      </c>
      <c r="C1602" t="s">
        <v>82</v>
      </c>
      <c r="D1602" t="b">
        <v>1</v>
      </c>
      <c r="E1602" t="b">
        <v>0</v>
      </c>
      <c r="F1602" t="s">
        <v>106</v>
      </c>
      <c r="G1602" t="b">
        <v>1</v>
      </c>
      <c r="H1602" t="s">
        <v>71</v>
      </c>
      <c r="I1602" t="b">
        <v>1</v>
      </c>
      <c r="J1602" t="s">
        <v>70</v>
      </c>
      <c r="K1602" t="b">
        <v>1</v>
      </c>
      <c r="L1602">
        <v>2</v>
      </c>
      <c r="M1602" t="b">
        <v>0</v>
      </c>
      <c r="N1602" t="b">
        <v>1</v>
      </c>
      <c r="O1602" t="b">
        <v>1</v>
      </c>
      <c r="P1602" t="s">
        <v>69</v>
      </c>
      <c r="Q1602" t="s">
        <v>12420</v>
      </c>
      <c r="R1602" t="s">
        <v>12419</v>
      </c>
      <c r="S1602" t="s">
        <v>93</v>
      </c>
      <c r="T1602" t="s">
        <v>12418</v>
      </c>
      <c r="U1602">
        <v>309</v>
      </c>
      <c r="V1602">
        <v>4</v>
      </c>
    </row>
    <row r="1603" spans="1:22" x14ac:dyDescent="0.35">
      <c r="A1603" t="s">
        <v>12417</v>
      </c>
      <c r="B1603" t="s">
        <v>111</v>
      </c>
      <c r="C1603" t="s">
        <v>82</v>
      </c>
      <c r="D1603" t="b">
        <v>1</v>
      </c>
      <c r="E1603" t="b">
        <v>1</v>
      </c>
      <c r="F1603" t="s">
        <v>106</v>
      </c>
      <c r="G1603" t="b">
        <v>1</v>
      </c>
      <c r="H1603" t="s">
        <v>71</v>
      </c>
      <c r="I1603" t="b">
        <v>1</v>
      </c>
      <c r="J1603" t="s">
        <v>70</v>
      </c>
      <c r="K1603" t="b">
        <v>1</v>
      </c>
      <c r="L1603">
        <v>2</v>
      </c>
      <c r="M1603" t="b">
        <v>0</v>
      </c>
      <c r="N1603" t="b">
        <v>1</v>
      </c>
      <c r="O1603" t="b">
        <v>1</v>
      </c>
      <c r="P1603" t="s">
        <v>88</v>
      </c>
      <c r="Q1603" t="s">
        <v>12416</v>
      </c>
      <c r="R1603" t="s">
        <v>593</v>
      </c>
      <c r="S1603" t="s">
        <v>239</v>
      </c>
      <c r="T1603" t="s">
        <v>12415</v>
      </c>
      <c r="U1603">
        <v>308</v>
      </c>
      <c r="V1603">
        <v>4</v>
      </c>
    </row>
    <row r="1604" spans="1:22" x14ac:dyDescent="0.35">
      <c r="A1604" t="s">
        <v>12414</v>
      </c>
      <c r="B1604" t="s">
        <v>90</v>
      </c>
      <c r="C1604" t="s">
        <v>82</v>
      </c>
      <c r="D1604" t="b">
        <v>1</v>
      </c>
      <c r="E1604" t="b">
        <v>1</v>
      </c>
      <c r="F1604" t="s">
        <v>417</v>
      </c>
      <c r="G1604" t="b">
        <v>0</v>
      </c>
      <c r="H1604" t="s">
        <v>71</v>
      </c>
      <c r="I1604" t="b">
        <v>0</v>
      </c>
      <c r="J1604" t="s">
        <v>70</v>
      </c>
      <c r="K1604" t="b">
        <v>1</v>
      </c>
      <c r="L1604">
        <v>1</v>
      </c>
      <c r="M1604" t="b">
        <v>0</v>
      </c>
      <c r="N1604" t="b">
        <v>0</v>
      </c>
      <c r="O1604" t="b">
        <v>1</v>
      </c>
      <c r="P1604" t="s">
        <v>88</v>
      </c>
      <c r="Q1604" t="s">
        <v>12413</v>
      </c>
      <c r="R1604" t="s">
        <v>12412</v>
      </c>
      <c r="S1604" t="s">
        <v>161</v>
      </c>
      <c r="T1604" t="s">
        <v>12411</v>
      </c>
      <c r="U1604">
        <v>308</v>
      </c>
      <c r="V1604">
        <v>4.5</v>
      </c>
    </row>
    <row r="1605" spans="1:22" x14ac:dyDescent="0.35">
      <c r="A1605" t="s">
        <v>12410</v>
      </c>
      <c r="B1605" t="s">
        <v>111</v>
      </c>
      <c r="C1605" t="s">
        <v>82</v>
      </c>
      <c r="D1605" t="b">
        <v>1</v>
      </c>
      <c r="E1605" t="b">
        <v>1</v>
      </c>
      <c r="F1605" t="s">
        <v>106</v>
      </c>
      <c r="G1605" t="b">
        <v>1</v>
      </c>
      <c r="H1605" t="s">
        <v>71</v>
      </c>
      <c r="I1605" t="b">
        <v>0</v>
      </c>
      <c r="J1605" t="s">
        <v>70</v>
      </c>
      <c r="K1605" t="b">
        <v>1</v>
      </c>
      <c r="L1605">
        <v>2</v>
      </c>
      <c r="M1605" t="b">
        <v>0</v>
      </c>
      <c r="N1605" t="b">
        <v>1</v>
      </c>
      <c r="O1605" t="b">
        <v>1</v>
      </c>
      <c r="P1605" t="s">
        <v>88</v>
      </c>
      <c r="Q1605" t="s">
        <v>12409</v>
      </c>
      <c r="R1605" t="s">
        <v>710</v>
      </c>
      <c r="S1605" t="s">
        <v>161</v>
      </c>
      <c r="T1605" t="s">
        <v>12408</v>
      </c>
      <c r="U1605">
        <v>308</v>
      </c>
      <c r="V1605">
        <v>3.5</v>
      </c>
    </row>
    <row r="1606" spans="1:22" x14ac:dyDescent="0.35">
      <c r="A1606" t="s">
        <v>12407</v>
      </c>
      <c r="B1606" t="s">
        <v>74</v>
      </c>
      <c r="C1606" t="s">
        <v>73</v>
      </c>
      <c r="D1606" t="b">
        <v>1</v>
      </c>
      <c r="E1606" t="b">
        <v>0</v>
      </c>
      <c r="F1606" t="s">
        <v>72</v>
      </c>
      <c r="G1606" t="b">
        <v>1</v>
      </c>
      <c r="H1606" t="s">
        <v>71</v>
      </c>
      <c r="I1606" t="b">
        <v>0</v>
      </c>
      <c r="J1606" t="s">
        <v>70</v>
      </c>
      <c r="K1606" t="b">
        <v>1</v>
      </c>
      <c r="L1606">
        <v>2</v>
      </c>
      <c r="M1606" t="b">
        <v>1</v>
      </c>
      <c r="N1606" t="b">
        <v>1</v>
      </c>
      <c r="O1606" t="b">
        <v>1</v>
      </c>
      <c r="P1606" t="s">
        <v>88</v>
      </c>
      <c r="Q1606" t="s">
        <v>12406</v>
      </c>
      <c r="R1606" t="s">
        <v>12405</v>
      </c>
      <c r="S1606" t="s">
        <v>93</v>
      </c>
      <c r="T1606" t="s">
        <v>12404</v>
      </c>
      <c r="U1606">
        <v>308</v>
      </c>
      <c r="V1606">
        <v>3.5</v>
      </c>
    </row>
    <row r="1607" spans="1:22" x14ac:dyDescent="0.35">
      <c r="A1607" t="s">
        <v>12403</v>
      </c>
      <c r="B1607" t="s">
        <v>90</v>
      </c>
      <c r="C1607" t="s">
        <v>82</v>
      </c>
      <c r="D1607" t="b">
        <v>1</v>
      </c>
      <c r="E1607" t="b">
        <v>1</v>
      </c>
      <c r="F1607" t="s">
        <v>106</v>
      </c>
      <c r="G1607" t="b">
        <v>0</v>
      </c>
      <c r="H1607" t="s">
        <v>71</v>
      </c>
      <c r="I1607" t="b">
        <v>0</v>
      </c>
      <c r="J1607" t="s">
        <v>70</v>
      </c>
      <c r="K1607" t="b">
        <v>1</v>
      </c>
      <c r="L1607">
        <v>1</v>
      </c>
      <c r="M1607" t="b">
        <v>0</v>
      </c>
      <c r="N1607" t="b">
        <v>1</v>
      </c>
      <c r="O1607" t="b">
        <v>1</v>
      </c>
      <c r="P1607" t="s">
        <v>88</v>
      </c>
      <c r="Q1607" t="s">
        <v>12402</v>
      </c>
      <c r="R1607" t="s">
        <v>2035</v>
      </c>
      <c r="S1607" t="s">
        <v>290</v>
      </c>
      <c r="T1607" t="s">
        <v>12401</v>
      </c>
      <c r="U1607">
        <v>308</v>
      </c>
      <c r="V1607">
        <v>4</v>
      </c>
    </row>
    <row r="1608" spans="1:22" x14ac:dyDescent="0.35">
      <c r="A1608" t="s">
        <v>12400</v>
      </c>
      <c r="B1608" t="s">
        <v>74</v>
      </c>
      <c r="C1608" t="s">
        <v>320</v>
      </c>
      <c r="D1608" t="b">
        <v>1</v>
      </c>
      <c r="E1608" t="b">
        <v>1</v>
      </c>
      <c r="F1608" t="s">
        <v>5925</v>
      </c>
      <c r="G1608" t="b">
        <v>1</v>
      </c>
      <c r="H1608" t="s">
        <v>554</v>
      </c>
      <c r="I1608" t="b">
        <v>0</v>
      </c>
      <c r="J1608" t="s">
        <v>70</v>
      </c>
      <c r="K1608" t="b">
        <v>1</v>
      </c>
      <c r="L1608">
        <v>2</v>
      </c>
      <c r="M1608" t="b">
        <v>0</v>
      </c>
      <c r="N1608" t="b">
        <v>1</v>
      </c>
      <c r="O1608" t="b">
        <v>1</v>
      </c>
      <c r="P1608" t="s">
        <v>69</v>
      </c>
      <c r="Q1608" t="s">
        <v>12399</v>
      </c>
      <c r="R1608" t="s">
        <v>12398</v>
      </c>
      <c r="S1608" t="s">
        <v>6</v>
      </c>
      <c r="T1608" t="s">
        <v>12397</v>
      </c>
      <c r="U1608">
        <v>308</v>
      </c>
      <c r="V1608">
        <v>3</v>
      </c>
    </row>
    <row r="1609" spans="1:22" x14ac:dyDescent="0.35">
      <c r="A1609" t="s">
        <v>12396</v>
      </c>
      <c r="B1609" t="s">
        <v>111</v>
      </c>
      <c r="C1609" t="s">
        <v>82</v>
      </c>
      <c r="D1609" t="b">
        <v>1</v>
      </c>
      <c r="E1609" t="b">
        <v>1</v>
      </c>
      <c r="F1609" t="s">
        <v>106</v>
      </c>
      <c r="G1609" t="b">
        <v>1</v>
      </c>
      <c r="H1609" t="s">
        <v>71</v>
      </c>
      <c r="I1609" t="b">
        <v>0</v>
      </c>
      <c r="J1609" t="s">
        <v>70</v>
      </c>
      <c r="K1609" t="b">
        <v>1</v>
      </c>
      <c r="L1609">
        <v>2</v>
      </c>
      <c r="M1609" t="b">
        <v>1</v>
      </c>
      <c r="N1609" t="b">
        <v>1</v>
      </c>
      <c r="O1609" t="b">
        <v>1</v>
      </c>
      <c r="P1609" t="s">
        <v>88</v>
      </c>
      <c r="Q1609" t="s">
        <v>12395</v>
      </c>
      <c r="R1609" t="s">
        <v>4478</v>
      </c>
      <c r="S1609" t="s">
        <v>85</v>
      </c>
      <c r="T1609" t="s">
        <v>12394</v>
      </c>
      <c r="U1609">
        <v>308</v>
      </c>
      <c r="V1609">
        <v>3.5</v>
      </c>
    </row>
    <row r="1610" spans="1:22" x14ac:dyDescent="0.35">
      <c r="A1610" t="s">
        <v>5823</v>
      </c>
      <c r="B1610" t="s">
        <v>90</v>
      </c>
      <c r="C1610" t="s">
        <v>82</v>
      </c>
      <c r="D1610" t="b">
        <v>1</v>
      </c>
      <c r="E1610" t="b">
        <v>1</v>
      </c>
      <c r="F1610" t="s">
        <v>106</v>
      </c>
      <c r="G1610" t="b">
        <v>0</v>
      </c>
      <c r="H1610" t="s">
        <v>71</v>
      </c>
      <c r="I1610" t="b">
        <v>0</v>
      </c>
      <c r="J1610" t="s">
        <v>70</v>
      </c>
      <c r="K1610" t="b">
        <v>1</v>
      </c>
      <c r="L1610">
        <v>1</v>
      </c>
      <c r="M1610" t="b">
        <v>0</v>
      </c>
      <c r="N1610" t="b">
        <v>1</v>
      </c>
      <c r="O1610" t="b">
        <v>1</v>
      </c>
      <c r="P1610" t="s">
        <v>88</v>
      </c>
      <c r="Q1610" t="s">
        <v>12393</v>
      </c>
      <c r="R1610" t="s">
        <v>1192</v>
      </c>
      <c r="S1610" t="s">
        <v>6</v>
      </c>
      <c r="T1610" t="s">
        <v>12392</v>
      </c>
      <c r="U1610">
        <v>308</v>
      </c>
      <c r="V1610">
        <v>3.5</v>
      </c>
    </row>
    <row r="1611" spans="1:22" x14ac:dyDescent="0.35">
      <c r="A1611" t="s">
        <v>12391</v>
      </c>
      <c r="B1611" t="s">
        <v>74</v>
      </c>
      <c r="C1611" t="s">
        <v>73</v>
      </c>
      <c r="D1611" t="b">
        <v>1</v>
      </c>
      <c r="E1611" t="b">
        <v>0</v>
      </c>
      <c r="F1611" t="s">
        <v>72</v>
      </c>
      <c r="G1611" t="b">
        <v>0</v>
      </c>
      <c r="H1611" t="s">
        <v>71</v>
      </c>
      <c r="I1611" t="b">
        <v>1</v>
      </c>
      <c r="J1611" t="s">
        <v>70</v>
      </c>
      <c r="K1611" t="b">
        <v>1</v>
      </c>
      <c r="L1611">
        <v>2</v>
      </c>
      <c r="M1611" t="b">
        <v>1</v>
      </c>
      <c r="N1611" t="b">
        <v>1</v>
      </c>
      <c r="O1611" t="b">
        <v>1</v>
      </c>
      <c r="P1611" t="s">
        <v>88</v>
      </c>
      <c r="Q1611" t="s">
        <v>12390</v>
      </c>
      <c r="R1611" t="s">
        <v>12389</v>
      </c>
      <c r="S1611" t="s">
        <v>85</v>
      </c>
      <c r="T1611" t="s">
        <v>12388</v>
      </c>
      <c r="U1611">
        <v>308</v>
      </c>
      <c r="V1611">
        <v>4.5</v>
      </c>
    </row>
    <row r="1612" spans="1:22" x14ac:dyDescent="0.35">
      <c r="A1612" t="s">
        <v>12387</v>
      </c>
      <c r="B1612" t="s">
        <v>111</v>
      </c>
      <c r="C1612" t="s">
        <v>82</v>
      </c>
      <c r="D1612" t="b">
        <v>1</v>
      </c>
      <c r="E1612" t="b">
        <v>0</v>
      </c>
      <c r="F1612" t="s">
        <v>72</v>
      </c>
      <c r="G1612" t="b">
        <v>1</v>
      </c>
      <c r="H1612" t="s">
        <v>71</v>
      </c>
      <c r="I1612" t="b">
        <v>1</v>
      </c>
      <c r="J1612" t="s">
        <v>70</v>
      </c>
      <c r="K1612" t="b">
        <v>1</v>
      </c>
      <c r="L1612">
        <v>2</v>
      </c>
      <c r="M1612" t="b">
        <v>1</v>
      </c>
      <c r="N1612" t="b">
        <v>1</v>
      </c>
      <c r="O1612" t="b">
        <v>1</v>
      </c>
      <c r="P1612" t="s">
        <v>88</v>
      </c>
      <c r="Q1612" t="s">
        <v>12386</v>
      </c>
      <c r="R1612" t="s">
        <v>12385</v>
      </c>
      <c r="S1612" t="s">
        <v>85</v>
      </c>
      <c r="T1612" t="s">
        <v>12384</v>
      </c>
      <c r="U1612">
        <v>308</v>
      </c>
      <c r="V1612">
        <v>4</v>
      </c>
    </row>
    <row r="1613" spans="1:22" x14ac:dyDescent="0.35">
      <c r="A1613" t="s">
        <v>12383</v>
      </c>
      <c r="B1613" t="s">
        <v>74</v>
      </c>
      <c r="C1613" t="s">
        <v>82</v>
      </c>
      <c r="D1613" t="b">
        <v>1</v>
      </c>
      <c r="E1613" t="b">
        <v>1</v>
      </c>
      <c r="F1613" t="s">
        <v>720</v>
      </c>
      <c r="G1613" t="b">
        <v>1</v>
      </c>
      <c r="H1613" t="s">
        <v>71</v>
      </c>
      <c r="I1613" t="b">
        <v>0</v>
      </c>
      <c r="J1613" t="s">
        <v>70</v>
      </c>
      <c r="K1613" t="b">
        <v>1</v>
      </c>
      <c r="L1613">
        <v>2</v>
      </c>
      <c r="M1613" t="b">
        <v>0</v>
      </c>
      <c r="N1613" t="b">
        <v>1</v>
      </c>
      <c r="O1613" t="b">
        <v>1</v>
      </c>
      <c r="P1613" t="s">
        <v>88</v>
      </c>
      <c r="Q1613" t="s">
        <v>12382</v>
      </c>
      <c r="R1613" t="s">
        <v>12381</v>
      </c>
      <c r="S1613" t="s">
        <v>6</v>
      </c>
      <c r="T1613" t="s">
        <v>12380</v>
      </c>
      <c r="U1613">
        <v>308</v>
      </c>
      <c r="V1613">
        <v>3.5</v>
      </c>
    </row>
    <row r="1614" spans="1:22" x14ac:dyDescent="0.35">
      <c r="A1614" t="s">
        <v>12379</v>
      </c>
      <c r="B1614" t="s">
        <v>74</v>
      </c>
      <c r="C1614" t="s">
        <v>82</v>
      </c>
      <c r="D1614" t="b">
        <v>1</v>
      </c>
      <c r="E1614" t="b">
        <v>0</v>
      </c>
      <c r="F1614" t="s">
        <v>106</v>
      </c>
      <c r="G1614" t="b">
        <v>1</v>
      </c>
      <c r="H1614" t="s">
        <v>71</v>
      </c>
      <c r="I1614" t="b">
        <v>0</v>
      </c>
      <c r="J1614" t="s">
        <v>70</v>
      </c>
      <c r="K1614" t="b">
        <v>1</v>
      </c>
      <c r="L1614">
        <v>2</v>
      </c>
      <c r="M1614" t="b">
        <v>0</v>
      </c>
      <c r="N1614" t="b">
        <v>1</v>
      </c>
      <c r="O1614" t="b">
        <v>1</v>
      </c>
      <c r="P1614" t="s">
        <v>69</v>
      </c>
      <c r="Q1614" t="s">
        <v>12378</v>
      </c>
      <c r="R1614" t="s">
        <v>12377</v>
      </c>
      <c r="S1614" t="s">
        <v>77</v>
      </c>
      <c r="T1614" t="s">
        <v>12376</v>
      </c>
      <c r="U1614">
        <v>307</v>
      </c>
      <c r="V1614">
        <v>4</v>
      </c>
    </row>
    <row r="1615" spans="1:22" x14ac:dyDescent="0.35">
      <c r="A1615" t="s">
        <v>12375</v>
      </c>
      <c r="B1615" t="s">
        <v>74</v>
      </c>
      <c r="C1615" t="s">
        <v>440</v>
      </c>
      <c r="D1615" t="b">
        <v>1</v>
      </c>
      <c r="E1615" t="b">
        <v>0</v>
      </c>
      <c r="F1615" t="s">
        <v>72</v>
      </c>
      <c r="G1615" t="b">
        <v>0</v>
      </c>
      <c r="H1615" t="s">
        <v>100</v>
      </c>
      <c r="I1615" t="b">
        <v>0</v>
      </c>
      <c r="J1615" t="s">
        <v>235</v>
      </c>
      <c r="K1615" t="b">
        <v>1</v>
      </c>
      <c r="L1615">
        <v>4</v>
      </c>
      <c r="M1615" t="b">
        <v>1</v>
      </c>
      <c r="N1615" t="b">
        <v>1</v>
      </c>
      <c r="O1615" t="b">
        <v>0</v>
      </c>
      <c r="P1615" t="s">
        <v>88</v>
      </c>
      <c r="Q1615" t="s">
        <v>12374</v>
      </c>
      <c r="R1615" t="s">
        <v>12373</v>
      </c>
      <c r="S1615" t="s">
        <v>6</v>
      </c>
      <c r="T1615" t="s">
        <v>12372</v>
      </c>
      <c r="U1615">
        <v>307</v>
      </c>
      <c r="V1615">
        <v>4.5</v>
      </c>
    </row>
    <row r="1616" spans="1:22" x14ac:dyDescent="0.35">
      <c r="A1616" t="s">
        <v>12371</v>
      </c>
      <c r="B1616" t="s">
        <v>74</v>
      </c>
      <c r="C1616" t="s">
        <v>73</v>
      </c>
      <c r="D1616" t="b">
        <v>1</v>
      </c>
      <c r="E1616" t="b">
        <v>1</v>
      </c>
      <c r="F1616" t="s">
        <v>72</v>
      </c>
      <c r="G1616" t="b">
        <v>1</v>
      </c>
      <c r="H1616" t="s">
        <v>71</v>
      </c>
      <c r="I1616" t="b">
        <v>1</v>
      </c>
      <c r="J1616" t="s">
        <v>70</v>
      </c>
      <c r="K1616" t="b">
        <v>1</v>
      </c>
      <c r="L1616">
        <v>2</v>
      </c>
      <c r="M1616" t="b">
        <v>1</v>
      </c>
      <c r="N1616" t="b">
        <v>1</v>
      </c>
      <c r="O1616" t="b">
        <v>1</v>
      </c>
      <c r="P1616" t="s">
        <v>88</v>
      </c>
      <c r="Q1616" t="s">
        <v>12370</v>
      </c>
      <c r="R1616" t="s">
        <v>12369</v>
      </c>
      <c r="S1616" t="s">
        <v>131</v>
      </c>
      <c r="T1616" t="s">
        <v>12368</v>
      </c>
      <c r="U1616">
        <v>307</v>
      </c>
      <c r="V1616">
        <v>3.5</v>
      </c>
    </row>
    <row r="1617" spans="1:22" x14ac:dyDescent="0.35">
      <c r="A1617" t="s">
        <v>5713</v>
      </c>
      <c r="B1617" t="s">
        <v>74</v>
      </c>
      <c r="C1617" t="s">
        <v>82</v>
      </c>
      <c r="D1617" t="b">
        <v>1</v>
      </c>
      <c r="E1617" t="b">
        <v>1</v>
      </c>
      <c r="F1617" t="s">
        <v>106</v>
      </c>
      <c r="G1617" t="b">
        <v>1</v>
      </c>
      <c r="H1617" t="s">
        <v>71</v>
      </c>
      <c r="I1617" t="b">
        <v>1</v>
      </c>
      <c r="J1617" t="s">
        <v>70</v>
      </c>
      <c r="K1617" t="b">
        <v>1</v>
      </c>
      <c r="L1617">
        <v>2</v>
      </c>
      <c r="M1617" t="b">
        <v>1</v>
      </c>
      <c r="N1617" t="b">
        <v>1</v>
      </c>
      <c r="O1617" t="b">
        <v>1</v>
      </c>
      <c r="P1617" t="s">
        <v>69</v>
      </c>
      <c r="Q1617" t="s">
        <v>12367</v>
      </c>
      <c r="R1617" t="s">
        <v>12366</v>
      </c>
      <c r="S1617" t="s">
        <v>85</v>
      </c>
      <c r="T1617" t="s">
        <v>12365</v>
      </c>
      <c r="U1617">
        <v>307</v>
      </c>
      <c r="V1617">
        <v>4</v>
      </c>
    </row>
    <row r="1618" spans="1:22" x14ac:dyDescent="0.35">
      <c r="A1618" t="s">
        <v>12364</v>
      </c>
      <c r="B1618" t="s">
        <v>90</v>
      </c>
      <c r="C1618" t="s">
        <v>82</v>
      </c>
      <c r="D1618" t="b">
        <v>1</v>
      </c>
      <c r="E1618" t="b">
        <v>1</v>
      </c>
      <c r="F1618" t="s">
        <v>106</v>
      </c>
      <c r="G1618" t="b">
        <v>1</v>
      </c>
      <c r="H1618" t="s">
        <v>71</v>
      </c>
      <c r="I1618" t="b">
        <v>1</v>
      </c>
      <c r="J1618" t="s">
        <v>70</v>
      </c>
      <c r="K1618" t="b">
        <v>1</v>
      </c>
      <c r="L1618">
        <v>2</v>
      </c>
      <c r="M1618" t="b">
        <v>0</v>
      </c>
      <c r="N1618" t="b">
        <v>1</v>
      </c>
      <c r="O1618" t="b">
        <v>1</v>
      </c>
      <c r="P1618" t="s">
        <v>69</v>
      </c>
      <c r="Q1618" t="e">
        <f>-Q8F0KbFIK3m3VeGXoCDEA</f>
        <v>#NAME?</v>
      </c>
      <c r="R1618" t="s">
        <v>12363</v>
      </c>
      <c r="S1618" t="s">
        <v>275</v>
      </c>
      <c r="T1618" t="s">
        <v>5733</v>
      </c>
      <c r="U1618">
        <v>307</v>
      </c>
      <c r="V1618">
        <v>4</v>
      </c>
    </row>
    <row r="1619" spans="1:22" x14ac:dyDescent="0.35">
      <c r="A1619" t="s">
        <v>12362</v>
      </c>
      <c r="B1619" t="s">
        <v>74</v>
      </c>
      <c r="C1619" t="s">
        <v>123</v>
      </c>
      <c r="D1619" t="b">
        <v>1</v>
      </c>
      <c r="E1619" t="b">
        <v>1</v>
      </c>
      <c r="F1619" t="s">
        <v>106</v>
      </c>
      <c r="G1619" t="b">
        <v>0</v>
      </c>
      <c r="H1619" t="s">
        <v>71</v>
      </c>
      <c r="I1619" t="b">
        <v>0</v>
      </c>
      <c r="J1619" t="s">
        <v>70</v>
      </c>
      <c r="K1619" t="b">
        <v>1</v>
      </c>
      <c r="L1619">
        <v>2</v>
      </c>
      <c r="M1619" t="b">
        <v>1</v>
      </c>
      <c r="N1619" t="b">
        <v>1</v>
      </c>
      <c r="O1619" t="b">
        <v>1</v>
      </c>
      <c r="P1619" t="s">
        <v>69</v>
      </c>
      <c r="Q1619" t="s">
        <v>12361</v>
      </c>
      <c r="R1619" t="s">
        <v>12360</v>
      </c>
      <c r="S1619" t="s">
        <v>120</v>
      </c>
      <c r="T1619" t="s">
        <v>12359</v>
      </c>
      <c r="U1619">
        <v>307</v>
      </c>
      <c r="V1619">
        <v>3.5</v>
      </c>
    </row>
    <row r="1620" spans="1:22" x14ac:dyDescent="0.35">
      <c r="A1620" t="s">
        <v>12358</v>
      </c>
      <c r="B1620" t="s">
        <v>74</v>
      </c>
      <c r="C1620" t="s">
        <v>12357</v>
      </c>
      <c r="D1620" t="b">
        <v>1</v>
      </c>
      <c r="E1620" t="b">
        <v>1</v>
      </c>
      <c r="F1620" t="s">
        <v>435</v>
      </c>
      <c r="G1620" t="b">
        <v>1</v>
      </c>
      <c r="H1620" t="s">
        <v>100</v>
      </c>
      <c r="I1620" t="b">
        <v>0</v>
      </c>
      <c r="J1620" t="s">
        <v>70</v>
      </c>
      <c r="K1620" t="b">
        <v>1</v>
      </c>
      <c r="L1620">
        <v>2</v>
      </c>
      <c r="M1620" t="b">
        <v>1</v>
      </c>
      <c r="N1620" t="b">
        <v>1</v>
      </c>
      <c r="O1620" t="b">
        <v>0</v>
      </c>
      <c r="P1620" t="s">
        <v>69</v>
      </c>
      <c r="Q1620" t="s">
        <v>12356</v>
      </c>
      <c r="R1620" t="s">
        <v>12355</v>
      </c>
      <c r="S1620" t="s">
        <v>77</v>
      </c>
      <c r="T1620" t="s">
        <v>12354</v>
      </c>
      <c r="U1620">
        <v>307</v>
      </c>
      <c r="V1620">
        <v>2.5</v>
      </c>
    </row>
    <row r="1621" spans="1:22" x14ac:dyDescent="0.35">
      <c r="A1621" t="s">
        <v>12353</v>
      </c>
      <c r="B1621" t="s">
        <v>90</v>
      </c>
      <c r="C1621" t="s">
        <v>82</v>
      </c>
      <c r="D1621" t="b">
        <v>1</v>
      </c>
      <c r="E1621" t="b">
        <v>1</v>
      </c>
      <c r="F1621" t="s">
        <v>101</v>
      </c>
      <c r="G1621" t="b">
        <v>0</v>
      </c>
      <c r="H1621" t="s">
        <v>71</v>
      </c>
      <c r="I1621" t="b">
        <v>1</v>
      </c>
      <c r="J1621" t="s">
        <v>70</v>
      </c>
      <c r="K1621" t="b">
        <v>0</v>
      </c>
      <c r="L1621">
        <v>2</v>
      </c>
      <c r="M1621" t="b">
        <v>1</v>
      </c>
      <c r="N1621" t="b">
        <v>1</v>
      </c>
      <c r="O1621" t="b">
        <v>1</v>
      </c>
      <c r="P1621" t="s">
        <v>88</v>
      </c>
      <c r="Q1621" t="s">
        <v>12352</v>
      </c>
      <c r="R1621" t="s">
        <v>628</v>
      </c>
      <c r="S1621" t="s">
        <v>6</v>
      </c>
      <c r="T1621" t="s">
        <v>12351</v>
      </c>
      <c r="U1621">
        <v>306</v>
      </c>
      <c r="V1621">
        <v>4.5</v>
      </c>
    </row>
    <row r="1622" spans="1:22" x14ac:dyDescent="0.35">
      <c r="A1622" t="s">
        <v>12350</v>
      </c>
      <c r="B1622" t="s">
        <v>111</v>
      </c>
      <c r="C1622" t="s">
        <v>82</v>
      </c>
      <c r="D1622" t="b">
        <v>1</v>
      </c>
      <c r="E1622" t="b">
        <v>1</v>
      </c>
      <c r="F1622" t="s">
        <v>106</v>
      </c>
      <c r="G1622" t="b">
        <v>1</v>
      </c>
      <c r="H1622" t="s">
        <v>71</v>
      </c>
      <c r="I1622" t="b">
        <v>0</v>
      </c>
      <c r="J1622" t="s">
        <v>70</v>
      </c>
      <c r="K1622" t="b">
        <v>1</v>
      </c>
      <c r="L1622">
        <v>2</v>
      </c>
      <c r="M1622" t="b">
        <v>1</v>
      </c>
      <c r="N1622" t="b">
        <v>1</v>
      </c>
      <c r="O1622" t="b">
        <v>1</v>
      </c>
      <c r="P1622" t="s">
        <v>69</v>
      </c>
      <c r="Q1622" t="s">
        <v>12349</v>
      </c>
      <c r="R1622" t="s">
        <v>12348</v>
      </c>
      <c r="S1622" t="s">
        <v>275</v>
      </c>
      <c r="T1622" t="s">
        <v>2060</v>
      </c>
      <c r="U1622">
        <v>306</v>
      </c>
      <c r="V1622">
        <v>4</v>
      </c>
    </row>
    <row r="1623" spans="1:22" x14ac:dyDescent="0.35">
      <c r="A1623" t="s">
        <v>10388</v>
      </c>
      <c r="B1623" t="s">
        <v>111</v>
      </c>
      <c r="C1623" t="s">
        <v>82</v>
      </c>
      <c r="D1623" t="b">
        <v>1</v>
      </c>
      <c r="E1623" t="b">
        <v>1</v>
      </c>
      <c r="F1623" t="s">
        <v>417</v>
      </c>
      <c r="G1623" t="b">
        <v>0</v>
      </c>
      <c r="H1623" t="s">
        <v>71</v>
      </c>
      <c r="I1623" t="b">
        <v>0</v>
      </c>
      <c r="J1623" t="s">
        <v>70</v>
      </c>
      <c r="K1623" t="b">
        <v>1</v>
      </c>
      <c r="L1623">
        <v>2</v>
      </c>
      <c r="M1623" t="b">
        <v>0</v>
      </c>
      <c r="N1623" t="b">
        <v>1</v>
      </c>
      <c r="O1623" t="b">
        <v>0</v>
      </c>
      <c r="P1623" t="s">
        <v>69</v>
      </c>
      <c r="Q1623" t="s">
        <v>12347</v>
      </c>
      <c r="R1623" t="s">
        <v>12346</v>
      </c>
      <c r="S1623" t="s">
        <v>189</v>
      </c>
      <c r="T1623" t="s">
        <v>6065</v>
      </c>
      <c r="U1623">
        <v>306</v>
      </c>
      <c r="V1623">
        <v>3</v>
      </c>
    </row>
    <row r="1624" spans="1:22" x14ac:dyDescent="0.35">
      <c r="A1624" t="s">
        <v>12345</v>
      </c>
      <c r="B1624" t="s">
        <v>90</v>
      </c>
      <c r="C1624" t="s">
        <v>82</v>
      </c>
      <c r="D1624" t="b">
        <v>1</v>
      </c>
      <c r="E1624" t="b">
        <v>1</v>
      </c>
      <c r="F1624" t="s">
        <v>117</v>
      </c>
      <c r="G1624" t="b">
        <v>0</v>
      </c>
      <c r="H1624" t="s">
        <v>71</v>
      </c>
      <c r="I1624" t="b">
        <v>0</v>
      </c>
      <c r="J1624" t="s">
        <v>70</v>
      </c>
      <c r="K1624" t="b">
        <v>1</v>
      </c>
      <c r="L1624">
        <v>2</v>
      </c>
      <c r="M1624" t="b">
        <v>0</v>
      </c>
      <c r="N1624" t="b">
        <v>1</v>
      </c>
      <c r="O1624" t="b">
        <v>1</v>
      </c>
      <c r="P1624" t="s">
        <v>88</v>
      </c>
      <c r="Q1624" t="s">
        <v>12344</v>
      </c>
      <c r="R1624" t="s">
        <v>12343</v>
      </c>
      <c r="S1624" t="s">
        <v>6</v>
      </c>
      <c r="T1624" t="s">
        <v>12073</v>
      </c>
      <c r="U1624">
        <v>306</v>
      </c>
      <c r="V1624">
        <v>4</v>
      </c>
    </row>
    <row r="1625" spans="1:22" x14ac:dyDescent="0.35">
      <c r="A1625" t="s">
        <v>12342</v>
      </c>
      <c r="B1625" t="s">
        <v>111</v>
      </c>
      <c r="C1625" t="s">
        <v>123</v>
      </c>
      <c r="D1625" t="b">
        <v>0</v>
      </c>
      <c r="E1625" t="b">
        <v>1</v>
      </c>
      <c r="F1625" t="s">
        <v>106</v>
      </c>
      <c r="G1625" t="b">
        <v>0</v>
      </c>
      <c r="H1625" t="s">
        <v>80</v>
      </c>
      <c r="I1625" t="b">
        <v>0</v>
      </c>
      <c r="J1625" t="s">
        <v>70</v>
      </c>
      <c r="K1625" t="b">
        <v>1</v>
      </c>
      <c r="L1625">
        <v>1</v>
      </c>
      <c r="M1625" t="b">
        <v>0</v>
      </c>
      <c r="N1625" t="b">
        <v>1</v>
      </c>
      <c r="O1625" t="b">
        <v>1</v>
      </c>
      <c r="P1625" t="s">
        <v>88</v>
      </c>
      <c r="Q1625" t="s">
        <v>12341</v>
      </c>
      <c r="R1625" t="s">
        <v>12340</v>
      </c>
      <c r="S1625" t="s">
        <v>120</v>
      </c>
      <c r="T1625" t="s">
        <v>12339</v>
      </c>
      <c r="U1625">
        <v>306</v>
      </c>
      <c r="V1625">
        <v>3.5</v>
      </c>
    </row>
    <row r="1626" spans="1:22" x14ac:dyDescent="0.35">
      <c r="A1626" t="s">
        <v>12338</v>
      </c>
      <c r="B1626" t="s">
        <v>74</v>
      </c>
      <c r="C1626" t="s">
        <v>73</v>
      </c>
      <c r="D1626" t="b">
        <v>1</v>
      </c>
      <c r="E1626" t="b">
        <v>0</v>
      </c>
      <c r="F1626" t="s">
        <v>72</v>
      </c>
      <c r="G1626" t="b">
        <v>1</v>
      </c>
      <c r="H1626" t="s">
        <v>71</v>
      </c>
      <c r="I1626" t="b">
        <v>1</v>
      </c>
      <c r="J1626" t="s">
        <v>70</v>
      </c>
      <c r="K1626" t="b">
        <v>1</v>
      </c>
      <c r="L1626">
        <v>2</v>
      </c>
      <c r="M1626" t="b">
        <v>1</v>
      </c>
      <c r="N1626" t="b">
        <v>1</v>
      </c>
      <c r="O1626" t="b">
        <v>1</v>
      </c>
      <c r="P1626" t="s">
        <v>69</v>
      </c>
      <c r="Q1626" t="s">
        <v>12337</v>
      </c>
      <c r="R1626" t="s">
        <v>12336</v>
      </c>
      <c r="S1626" t="s">
        <v>77</v>
      </c>
      <c r="T1626" t="s">
        <v>12335</v>
      </c>
      <c r="U1626">
        <v>306</v>
      </c>
      <c r="V1626">
        <v>3.5</v>
      </c>
    </row>
    <row r="1627" spans="1:22" x14ac:dyDescent="0.35">
      <c r="A1627" t="s">
        <v>12334</v>
      </c>
      <c r="B1627" t="s">
        <v>74</v>
      </c>
      <c r="C1627" t="s">
        <v>82</v>
      </c>
      <c r="D1627" t="b">
        <v>1</v>
      </c>
      <c r="E1627" t="b">
        <v>0</v>
      </c>
      <c r="F1627" t="s">
        <v>771</v>
      </c>
      <c r="G1627" t="b">
        <v>1</v>
      </c>
      <c r="H1627" t="s">
        <v>71</v>
      </c>
      <c r="I1627" t="b">
        <v>1</v>
      </c>
      <c r="J1627" t="s">
        <v>70</v>
      </c>
      <c r="K1627" t="b">
        <v>1</v>
      </c>
      <c r="L1627">
        <v>2</v>
      </c>
      <c r="M1627" t="b">
        <v>1</v>
      </c>
      <c r="N1627" t="b">
        <v>1</v>
      </c>
      <c r="O1627" t="b">
        <v>1</v>
      </c>
      <c r="P1627" t="s">
        <v>69</v>
      </c>
      <c r="Q1627" t="s">
        <v>12333</v>
      </c>
      <c r="R1627" t="s">
        <v>12332</v>
      </c>
      <c r="S1627" t="s">
        <v>93</v>
      </c>
      <c r="T1627" t="s">
        <v>4088</v>
      </c>
      <c r="U1627">
        <v>306</v>
      </c>
      <c r="V1627">
        <v>3.5</v>
      </c>
    </row>
    <row r="1628" spans="1:22" x14ac:dyDescent="0.35">
      <c r="A1628" t="s">
        <v>12331</v>
      </c>
      <c r="B1628" t="s">
        <v>74</v>
      </c>
      <c r="C1628" t="s">
        <v>426</v>
      </c>
      <c r="D1628" t="b">
        <v>1</v>
      </c>
      <c r="E1628" t="b">
        <v>1</v>
      </c>
      <c r="F1628" t="s">
        <v>720</v>
      </c>
      <c r="G1628" t="b">
        <v>1</v>
      </c>
      <c r="H1628" t="s">
        <v>80</v>
      </c>
      <c r="I1628" t="b">
        <v>1</v>
      </c>
      <c r="J1628" t="s">
        <v>70</v>
      </c>
      <c r="K1628" t="b">
        <v>1</v>
      </c>
      <c r="L1628">
        <v>2</v>
      </c>
      <c r="M1628" t="b">
        <v>0</v>
      </c>
      <c r="N1628" t="b">
        <v>1</v>
      </c>
      <c r="O1628" t="b">
        <v>0</v>
      </c>
      <c r="P1628" t="s">
        <v>69</v>
      </c>
      <c r="Q1628" t="s">
        <v>12330</v>
      </c>
      <c r="R1628" t="s">
        <v>12329</v>
      </c>
      <c r="S1628" t="s">
        <v>275</v>
      </c>
      <c r="T1628" t="s">
        <v>12328</v>
      </c>
      <c r="U1628">
        <v>306</v>
      </c>
      <c r="V1628">
        <v>4</v>
      </c>
    </row>
    <row r="1629" spans="1:22" x14ac:dyDescent="0.35">
      <c r="A1629" t="s">
        <v>12327</v>
      </c>
      <c r="B1629" t="s">
        <v>74</v>
      </c>
      <c r="C1629" t="s">
        <v>82</v>
      </c>
      <c r="D1629" t="b">
        <v>1</v>
      </c>
      <c r="E1629" t="b">
        <v>1</v>
      </c>
      <c r="F1629" t="s">
        <v>106</v>
      </c>
      <c r="G1629" t="b">
        <v>1</v>
      </c>
      <c r="H1629" t="s">
        <v>71</v>
      </c>
      <c r="I1629" t="b">
        <v>1</v>
      </c>
      <c r="J1629" t="s">
        <v>70</v>
      </c>
      <c r="K1629" t="b">
        <v>1</v>
      </c>
      <c r="L1629">
        <v>1</v>
      </c>
      <c r="M1629" t="b">
        <v>0</v>
      </c>
      <c r="N1629" t="b">
        <v>0</v>
      </c>
      <c r="O1629" t="b">
        <v>1</v>
      </c>
      <c r="P1629" t="s">
        <v>69</v>
      </c>
      <c r="Q1629" t="s">
        <v>12326</v>
      </c>
      <c r="R1629" t="s">
        <v>98</v>
      </c>
      <c r="S1629" t="s">
        <v>85</v>
      </c>
      <c r="T1629" t="s">
        <v>12325</v>
      </c>
      <c r="U1629">
        <v>306</v>
      </c>
      <c r="V1629">
        <v>4</v>
      </c>
    </row>
    <row r="1630" spans="1:22" x14ac:dyDescent="0.35">
      <c r="A1630" t="s">
        <v>7514</v>
      </c>
      <c r="B1630" t="s">
        <v>74</v>
      </c>
      <c r="C1630" t="s">
        <v>82</v>
      </c>
      <c r="D1630" t="b">
        <v>1</v>
      </c>
      <c r="E1630" t="b">
        <v>0</v>
      </c>
      <c r="F1630" t="s">
        <v>106</v>
      </c>
      <c r="G1630" t="b">
        <v>1</v>
      </c>
      <c r="H1630" t="s">
        <v>71</v>
      </c>
      <c r="I1630" t="b">
        <v>0</v>
      </c>
      <c r="J1630" t="s">
        <v>70</v>
      </c>
      <c r="K1630" t="b">
        <v>1</v>
      </c>
      <c r="L1630">
        <v>2</v>
      </c>
      <c r="M1630" t="b">
        <v>1</v>
      </c>
      <c r="N1630" t="b">
        <v>1</v>
      </c>
      <c r="O1630" t="b">
        <v>1</v>
      </c>
      <c r="P1630" t="s">
        <v>69</v>
      </c>
      <c r="Q1630" t="s">
        <v>12324</v>
      </c>
      <c r="R1630" t="s">
        <v>12323</v>
      </c>
      <c r="S1630" t="s">
        <v>6</v>
      </c>
      <c r="T1630" t="s">
        <v>12322</v>
      </c>
      <c r="U1630">
        <v>306</v>
      </c>
      <c r="V1630">
        <v>3.5</v>
      </c>
    </row>
    <row r="1631" spans="1:22" x14ac:dyDescent="0.35">
      <c r="A1631" t="s">
        <v>12321</v>
      </c>
      <c r="B1631" t="s">
        <v>90</v>
      </c>
      <c r="C1631" t="s">
        <v>138</v>
      </c>
      <c r="D1631" t="b">
        <v>1</v>
      </c>
      <c r="E1631" t="b">
        <v>1</v>
      </c>
      <c r="F1631" t="s">
        <v>555</v>
      </c>
      <c r="G1631" t="b">
        <v>0</v>
      </c>
      <c r="H1631" t="s">
        <v>100</v>
      </c>
      <c r="I1631" t="b">
        <v>1</v>
      </c>
      <c r="J1631" t="s">
        <v>70</v>
      </c>
      <c r="K1631" t="b">
        <v>1</v>
      </c>
      <c r="L1631">
        <v>1</v>
      </c>
      <c r="M1631" t="b">
        <v>0</v>
      </c>
      <c r="N1631" t="b">
        <v>0</v>
      </c>
      <c r="O1631" t="b">
        <v>1</v>
      </c>
      <c r="P1631" t="s">
        <v>69</v>
      </c>
      <c r="Q1631" t="s">
        <v>12320</v>
      </c>
      <c r="R1631" t="s">
        <v>12319</v>
      </c>
      <c r="S1631" t="s">
        <v>85</v>
      </c>
      <c r="T1631" t="s">
        <v>12318</v>
      </c>
      <c r="U1631">
        <v>306</v>
      </c>
      <c r="V1631">
        <v>4.5</v>
      </c>
    </row>
    <row r="1632" spans="1:22" x14ac:dyDescent="0.35">
      <c r="A1632" t="s">
        <v>12317</v>
      </c>
      <c r="B1632" t="s">
        <v>74</v>
      </c>
      <c r="C1632" t="s">
        <v>82</v>
      </c>
      <c r="D1632" t="b">
        <v>1</v>
      </c>
      <c r="E1632" t="b">
        <v>1</v>
      </c>
      <c r="F1632" t="s">
        <v>474</v>
      </c>
      <c r="G1632" t="b">
        <v>1</v>
      </c>
      <c r="H1632" t="s">
        <v>71</v>
      </c>
      <c r="I1632" t="b">
        <v>1</v>
      </c>
      <c r="J1632" t="s">
        <v>70</v>
      </c>
      <c r="K1632" t="b">
        <v>1</v>
      </c>
      <c r="L1632">
        <v>2</v>
      </c>
      <c r="M1632" t="b">
        <v>0</v>
      </c>
      <c r="N1632" t="b">
        <v>1</v>
      </c>
      <c r="O1632" t="b">
        <v>1</v>
      </c>
      <c r="P1632" t="s">
        <v>69</v>
      </c>
      <c r="Q1632" t="s">
        <v>12316</v>
      </c>
      <c r="R1632" t="s">
        <v>12315</v>
      </c>
      <c r="S1632" t="s">
        <v>85</v>
      </c>
      <c r="T1632" t="s">
        <v>12314</v>
      </c>
      <c r="U1632">
        <v>306</v>
      </c>
      <c r="V1632">
        <v>4</v>
      </c>
    </row>
    <row r="1633" spans="1:22" x14ac:dyDescent="0.35">
      <c r="A1633" t="s">
        <v>12313</v>
      </c>
      <c r="B1633" t="s">
        <v>74</v>
      </c>
      <c r="C1633" t="s">
        <v>82</v>
      </c>
      <c r="D1633" t="b">
        <v>1</v>
      </c>
      <c r="E1633" t="b">
        <v>1</v>
      </c>
      <c r="F1633" t="s">
        <v>106</v>
      </c>
      <c r="G1633" t="b">
        <v>1</v>
      </c>
      <c r="H1633" t="s">
        <v>71</v>
      </c>
      <c r="I1633" t="b">
        <v>1</v>
      </c>
      <c r="J1633" t="s">
        <v>70</v>
      </c>
      <c r="K1633" t="b">
        <v>1</v>
      </c>
      <c r="L1633">
        <v>2</v>
      </c>
      <c r="M1633" t="b">
        <v>0</v>
      </c>
      <c r="N1633" t="b">
        <v>1</v>
      </c>
      <c r="O1633" t="b">
        <v>1</v>
      </c>
      <c r="P1633" t="s">
        <v>69</v>
      </c>
      <c r="Q1633" t="s">
        <v>12312</v>
      </c>
      <c r="R1633" t="s">
        <v>12311</v>
      </c>
      <c r="S1633" t="s">
        <v>239</v>
      </c>
      <c r="T1633" t="s">
        <v>6049</v>
      </c>
      <c r="U1633">
        <v>306</v>
      </c>
      <c r="V1633">
        <v>3.5</v>
      </c>
    </row>
    <row r="1634" spans="1:22" x14ac:dyDescent="0.35">
      <c r="A1634" t="s">
        <v>12310</v>
      </c>
      <c r="B1634" t="s">
        <v>90</v>
      </c>
      <c r="C1634" t="s">
        <v>82</v>
      </c>
      <c r="D1634" t="b">
        <v>1</v>
      </c>
      <c r="E1634" t="b">
        <v>1</v>
      </c>
      <c r="F1634" t="s">
        <v>417</v>
      </c>
      <c r="G1634" t="b">
        <v>0</v>
      </c>
      <c r="H1634" t="s">
        <v>71</v>
      </c>
      <c r="I1634" t="b">
        <v>0</v>
      </c>
      <c r="J1634" t="s">
        <v>70</v>
      </c>
      <c r="K1634" t="b">
        <v>1</v>
      </c>
      <c r="L1634">
        <v>2</v>
      </c>
      <c r="M1634" t="b">
        <v>0</v>
      </c>
      <c r="N1634" t="b">
        <v>1</v>
      </c>
      <c r="O1634" t="b">
        <v>1</v>
      </c>
      <c r="P1634" t="s">
        <v>69</v>
      </c>
      <c r="Q1634" t="s">
        <v>12309</v>
      </c>
      <c r="R1634" t="s">
        <v>12308</v>
      </c>
      <c r="S1634" t="s">
        <v>275</v>
      </c>
      <c r="T1634" t="s">
        <v>8838</v>
      </c>
      <c r="U1634">
        <v>305</v>
      </c>
      <c r="V1634">
        <v>4</v>
      </c>
    </row>
    <row r="1635" spans="1:22" x14ac:dyDescent="0.35">
      <c r="A1635" t="s">
        <v>12307</v>
      </c>
      <c r="B1635" t="s">
        <v>74</v>
      </c>
      <c r="C1635" t="s">
        <v>73</v>
      </c>
      <c r="D1635" t="b">
        <v>1</v>
      </c>
      <c r="E1635" t="b">
        <v>1</v>
      </c>
      <c r="F1635" t="s">
        <v>106</v>
      </c>
      <c r="G1635" t="b">
        <v>1</v>
      </c>
      <c r="H1635" t="s">
        <v>71</v>
      </c>
      <c r="I1635" t="b">
        <v>1</v>
      </c>
      <c r="J1635" t="s">
        <v>70</v>
      </c>
      <c r="K1635" t="b">
        <v>1</v>
      </c>
      <c r="L1635">
        <v>2</v>
      </c>
      <c r="M1635" t="b">
        <v>1</v>
      </c>
      <c r="N1635" t="b">
        <v>1</v>
      </c>
      <c r="O1635" t="b">
        <v>1</v>
      </c>
      <c r="P1635" t="s">
        <v>69</v>
      </c>
      <c r="Q1635" t="s">
        <v>12306</v>
      </c>
      <c r="R1635" t="s">
        <v>12305</v>
      </c>
      <c r="S1635" t="s">
        <v>85</v>
      </c>
      <c r="T1635" t="s">
        <v>12304</v>
      </c>
      <c r="U1635">
        <v>305</v>
      </c>
      <c r="V1635">
        <v>4</v>
      </c>
    </row>
    <row r="1636" spans="1:22" x14ac:dyDescent="0.35">
      <c r="A1636" t="s">
        <v>12303</v>
      </c>
      <c r="B1636" t="s">
        <v>90</v>
      </c>
      <c r="C1636" t="s">
        <v>82</v>
      </c>
      <c r="D1636" t="b">
        <v>1</v>
      </c>
      <c r="E1636" t="b">
        <v>1</v>
      </c>
      <c r="F1636" t="s">
        <v>106</v>
      </c>
      <c r="G1636" t="b">
        <v>1</v>
      </c>
      <c r="H1636" t="s">
        <v>71</v>
      </c>
      <c r="I1636" t="b">
        <v>0</v>
      </c>
      <c r="J1636" t="s">
        <v>70</v>
      </c>
      <c r="K1636" t="b">
        <v>1</v>
      </c>
      <c r="L1636">
        <v>1</v>
      </c>
      <c r="M1636" t="b">
        <v>1</v>
      </c>
      <c r="N1636" t="b">
        <v>1</v>
      </c>
      <c r="O1636" t="b">
        <v>1</v>
      </c>
      <c r="P1636" t="s">
        <v>69</v>
      </c>
      <c r="Q1636" t="s">
        <v>12302</v>
      </c>
      <c r="R1636" t="s">
        <v>12301</v>
      </c>
      <c r="S1636" t="s">
        <v>6</v>
      </c>
      <c r="T1636" t="s">
        <v>12300</v>
      </c>
      <c r="U1636">
        <v>305</v>
      </c>
      <c r="V1636">
        <v>3.5</v>
      </c>
    </row>
    <row r="1637" spans="1:22" x14ac:dyDescent="0.35">
      <c r="A1637" t="s">
        <v>12299</v>
      </c>
      <c r="B1637" t="s">
        <v>111</v>
      </c>
      <c r="C1637" t="s">
        <v>82</v>
      </c>
      <c r="D1637" t="b">
        <v>1</v>
      </c>
      <c r="E1637" t="b">
        <v>1</v>
      </c>
      <c r="F1637" t="s">
        <v>89</v>
      </c>
      <c r="G1637" t="b">
        <v>1</v>
      </c>
      <c r="H1637" t="s">
        <v>71</v>
      </c>
      <c r="I1637" t="b">
        <v>0</v>
      </c>
      <c r="J1637" t="s">
        <v>70</v>
      </c>
      <c r="K1637" t="b">
        <v>1</v>
      </c>
      <c r="L1637">
        <v>2</v>
      </c>
      <c r="M1637" t="b">
        <v>1</v>
      </c>
      <c r="N1637" t="b">
        <v>1</v>
      </c>
      <c r="O1637" t="b">
        <v>1</v>
      </c>
      <c r="P1637" t="s">
        <v>88</v>
      </c>
      <c r="Q1637" t="s">
        <v>12298</v>
      </c>
      <c r="R1637" t="s">
        <v>539</v>
      </c>
      <c r="S1637" t="s">
        <v>189</v>
      </c>
      <c r="T1637" t="s">
        <v>12297</v>
      </c>
      <c r="U1637">
        <v>305</v>
      </c>
      <c r="V1637">
        <v>3</v>
      </c>
    </row>
    <row r="1638" spans="1:22" x14ac:dyDescent="0.35">
      <c r="A1638" t="s">
        <v>9590</v>
      </c>
      <c r="B1638" t="s">
        <v>74</v>
      </c>
      <c r="C1638" t="s">
        <v>82</v>
      </c>
      <c r="D1638" t="b">
        <v>1</v>
      </c>
      <c r="E1638" t="b">
        <v>1</v>
      </c>
      <c r="F1638" t="s">
        <v>106</v>
      </c>
      <c r="G1638" t="b">
        <v>1</v>
      </c>
      <c r="H1638" t="s">
        <v>71</v>
      </c>
      <c r="I1638" t="b">
        <v>0</v>
      </c>
      <c r="J1638" t="s">
        <v>70</v>
      </c>
      <c r="K1638" t="b">
        <v>1</v>
      </c>
      <c r="L1638">
        <v>2</v>
      </c>
      <c r="M1638" t="b">
        <v>1</v>
      </c>
      <c r="N1638" t="b">
        <v>1</v>
      </c>
      <c r="O1638" t="b">
        <v>1</v>
      </c>
      <c r="P1638" t="s">
        <v>69</v>
      </c>
      <c r="Q1638" t="s">
        <v>12296</v>
      </c>
      <c r="R1638" t="s">
        <v>12295</v>
      </c>
      <c r="S1638" t="s">
        <v>85</v>
      </c>
      <c r="T1638" t="s">
        <v>12294</v>
      </c>
      <c r="U1638">
        <v>305</v>
      </c>
      <c r="V1638">
        <v>4</v>
      </c>
    </row>
    <row r="1639" spans="1:22" x14ac:dyDescent="0.35">
      <c r="A1639" t="s">
        <v>12293</v>
      </c>
      <c r="B1639" t="s">
        <v>111</v>
      </c>
      <c r="C1639" t="s">
        <v>138</v>
      </c>
      <c r="D1639" t="b">
        <v>1</v>
      </c>
      <c r="E1639" t="b">
        <v>1</v>
      </c>
      <c r="F1639" t="s">
        <v>72</v>
      </c>
      <c r="G1639" t="b">
        <v>0</v>
      </c>
      <c r="H1639" t="s">
        <v>71</v>
      </c>
      <c r="I1639" t="b">
        <v>0</v>
      </c>
      <c r="J1639" t="s">
        <v>70</v>
      </c>
      <c r="K1639" t="b">
        <v>1</v>
      </c>
      <c r="L1639">
        <v>2</v>
      </c>
      <c r="M1639" t="b">
        <v>1</v>
      </c>
      <c r="N1639" t="b">
        <v>1</v>
      </c>
      <c r="O1639" t="b">
        <v>1</v>
      </c>
      <c r="P1639" t="s">
        <v>88</v>
      </c>
      <c r="Q1639" t="s">
        <v>12292</v>
      </c>
      <c r="R1639" t="s">
        <v>12291</v>
      </c>
      <c r="S1639" t="s">
        <v>6</v>
      </c>
      <c r="T1639" t="s">
        <v>12290</v>
      </c>
      <c r="U1639">
        <v>305</v>
      </c>
      <c r="V1639">
        <v>4</v>
      </c>
    </row>
    <row r="1640" spans="1:22" x14ac:dyDescent="0.35">
      <c r="A1640" t="s">
        <v>12289</v>
      </c>
      <c r="B1640" t="s">
        <v>74</v>
      </c>
      <c r="C1640" t="s">
        <v>236</v>
      </c>
      <c r="D1640" t="b">
        <v>1</v>
      </c>
      <c r="E1640" t="b">
        <v>1</v>
      </c>
      <c r="F1640" t="s">
        <v>449</v>
      </c>
      <c r="G1640" t="b">
        <v>1</v>
      </c>
      <c r="H1640" t="s">
        <v>71</v>
      </c>
      <c r="I1640" t="b">
        <v>1</v>
      </c>
      <c r="J1640" t="s">
        <v>235</v>
      </c>
      <c r="K1640" t="b">
        <v>1</v>
      </c>
      <c r="L1640">
        <v>3</v>
      </c>
      <c r="M1640" t="b">
        <v>1</v>
      </c>
      <c r="N1640" t="b">
        <v>1</v>
      </c>
      <c r="O1640" t="b">
        <v>1</v>
      </c>
      <c r="P1640" t="s">
        <v>69</v>
      </c>
      <c r="Q1640" t="s">
        <v>12288</v>
      </c>
      <c r="R1640" t="s">
        <v>12287</v>
      </c>
      <c r="S1640" t="s">
        <v>66</v>
      </c>
      <c r="T1640" t="s">
        <v>12286</v>
      </c>
      <c r="U1640">
        <v>305</v>
      </c>
      <c r="V1640">
        <v>3.5</v>
      </c>
    </row>
    <row r="1641" spans="1:22" x14ac:dyDescent="0.35">
      <c r="A1641" t="s">
        <v>12285</v>
      </c>
      <c r="B1641" t="s">
        <v>74</v>
      </c>
      <c r="C1641" t="s">
        <v>82</v>
      </c>
      <c r="D1641" t="b">
        <v>1</v>
      </c>
      <c r="E1641" t="b">
        <v>1</v>
      </c>
      <c r="F1641" t="s">
        <v>106</v>
      </c>
      <c r="G1641" t="b">
        <v>1</v>
      </c>
      <c r="H1641" t="s">
        <v>71</v>
      </c>
      <c r="I1641" t="b">
        <v>1</v>
      </c>
      <c r="J1641" t="s">
        <v>70</v>
      </c>
      <c r="K1641" t="b">
        <v>1</v>
      </c>
      <c r="L1641">
        <v>2</v>
      </c>
      <c r="M1641" t="b">
        <v>1</v>
      </c>
      <c r="N1641" t="b">
        <v>1</v>
      </c>
      <c r="O1641" t="b">
        <v>1</v>
      </c>
      <c r="P1641" t="s">
        <v>69</v>
      </c>
      <c r="Q1641" t="s">
        <v>12284</v>
      </c>
      <c r="R1641" t="s">
        <v>12283</v>
      </c>
      <c r="S1641" t="s">
        <v>93</v>
      </c>
      <c r="T1641" t="s">
        <v>12282</v>
      </c>
      <c r="U1641">
        <v>305</v>
      </c>
      <c r="V1641">
        <v>4</v>
      </c>
    </row>
    <row r="1642" spans="1:22" x14ac:dyDescent="0.35">
      <c r="A1642" t="s">
        <v>12281</v>
      </c>
      <c r="B1642" t="s">
        <v>74</v>
      </c>
      <c r="C1642" t="s">
        <v>73</v>
      </c>
      <c r="D1642" t="b">
        <v>1</v>
      </c>
      <c r="E1642" t="b">
        <v>0</v>
      </c>
      <c r="F1642" t="s">
        <v>72</v>
      </c>
      <c r="G1642" t="b">
        <v>1</v>
      </c>
      <c r="H1642" t="s">
        <v>80</v>
      </c>
      <c r="I1642" t="b">
        <v>1</v>
      </c>
      <c r="J1642" t="s">
        <v>70</v>
      </c>
      <c r="K1642" t="b">
        <v>1</v>
      </c>
      <c r="L1642">
        <v>2</v>
      </c>
      <c r="M1642" t="b">
        <v>1</v>
      </c>
      <c r="N1642" t="b">
        <v>1</v>
      </c>
      <c r="O1642" t="b">
        <v>1</v>
      </c>
      <c r="P1642" t="s">
        <v>69</v>
      </c>
      <c r="Q1642" t="s">
        <v>12280</v>
      </c>
      <c r="R1642" t="s">
        <v>12279</v>
      </c>
      <c r="S1642" t="s">
        <v>166</v>
      </c>
      <c r="T1642" t="s">
        <v>12278</v>
      </c>
      <c r="U1642">
        <v>305</v>
      </c>
      <c r="V1642">
        <v>3.5</v>
      </c>
    </row>
    <row r="1643" spans="1:22" x14ac:dyDescent="0.35">
      <c r="A1643" t="s">
        <v>12277</v>
      </c>
      <c r="B1643" t="s">
        <v>74</v>
      </c>
      <c r="C1643" t="s">
        <v>82</v>
      </c>
      <c r="D1643" t="b">
        <v>1</v>
      </c>
      <c r="E1643" t="b">
        <v>1</v>
      </c>
      <c r="F1643" t="s">
        <v>106</v>
      </c>
      <c r="G1643" t="b">
        <v>1</v>
      </c>
      <c r="H1643" t="s">
        <v>71</v>
      </c>
      <c r="I1643" t="b">
        <v>1</v>
      </c>
      <c r="J1643" t="s">
        <v>70</v>
      </c>
      <c r="K1643" t="b">
        <v>1</v>
      </c>
      <c r="L1643">
        <v>2</v>
      </c>
      <c r="M1643" t="b">
        <v>1</v>
      </c>
      <c r="N1643" t="b">
        <v>1</v>
      </c>
      <c r="O1643" t="b">
        <v>1</v>
      </c>
      <c r="P1643" t="s">
        <v>69</v>
      </c>
      <c r="Q1643" t="s">
        <v>12276</v>
      </c>
      <c r="R1643" t="s">
        <v>98</v>
      </c>
      <c r="S1643" t="s">
        <v>85</v>
      </c>
      <c r="T1643" t="s">
        <v>12275</v>
      </c>
      <c r="U1643">
        <v>305</v>
      </c>
      <c r="V1643">
        <v>3.5</v>
      </c>
    </row>
    <row r="1644" spans="1:22" x14ac:dyDescent="0.35">
      <c r="A1644" t="s">
        <v>12274</v>
      </c>
      <c r="B1644" t="s">
        <v>74</v>
      </c>
      <c r="C1644" t="s">
        <v>82</v>
      </c>
      <c r="D1644" t="b">
        <v>1</v>
      </c>
      <c r="E1644" t="b">
        <v>1</v>
      </c>
      <c r="F1644" t="s">
        <v>89</v>
      </c>
      <c r="G1644" t="b">
        <v>1</v>
      </c>
      <c r="H1644" t="s">
        <v>80</v>
      </c>
      <c r="I1644" t="b">
        <v>0</v>
      </c>
      <c r="J1644" t="s">
        <v>70</v>
      </c>
      <c r="K1644" t="b">
        <v>1</v>
      </c>
      <c r="L1644">
        <v>2</v>
      </c>
      <c r="M1644" t="b">
        <v>0</v>
      </c>
      <c r="N1644" t="b">
        <v>1</v>
      </c>
      <c r="O1644" t="b">
        <v>1</v>
      </c>
      <c r="P1644" t="s">
        <v>88</v>
      </c>
      <c r="Q1644" t="s">
        <v>12273</v>
      </c>
      <c r="R1644" t="s">
        <v>194</v>
      </c>
      <c r="S1644" t="s">
        <v>6</v>
      </c>
      <c r="T1644" t="s">
        <v>5962</v>
      </c>
      <c r="U1644">
        <v>305</v>
      </c>
      <c r="V1644">
        <v>3</v>
      </c>
    </row>
    <row r="1645" spans="1:22" x14ac:dyDescent="0.35">
      <c r="A1645" t="s">
        <v>12272</v>
      </c>
      <c r="B1645" t="s">
        <v>74</v>
      </c>
      <c r="C1645" t="s">
        <v>82</v>
      </c>
      <c r="D1645" t="b">
        <v>1</v>
      </c>
      <c r="E1645" t="b">
        <v>1</v>
      </c>
      <c r="F1645" t="s">
        <v>106</v>
      </c>
      <c r="G1645" t="b">
        <v>1</v>
      </c>
      <c r="H1645" t="s">
        <v>71</v>
      </c>
      <c r="I1645" t="b">
        <v>1</v>
      </c>
      <c r="J1645" t="s">
        <v>70</v>
      </c>
      <c r="K1645" t="b">
        <v>1</v>
      </c>
      <c r="L1645">
        <v>2</v>
      </c>
      <c r="M1645" t="b">
        <v>1</v>
      </c>
      <c r="N1645" t="b">
        <v>1</v>
      </c>
      <c r="O1645" t="b">
        <v>1</v>
      </c>
      <c r="P1645" t="s">
        <v>88</v>
      </c>
      <c r="Q1645" t="s">
        <v>12271</v>
      </c>
      <c r="R1645" t="s">
        <v>12270</v>
      </c>
      <c r="S1645" t="s">
        <v>93</v>
      </c>
      <c r="T1645" t="s">
        <v>12269</v>
      </c>
      <c r="U1645">
        <v>304</v>
      </c>
      <c r="V1645">
        <v>4</v>
      </c>
    </row>
    <row r="1646" spans="1:22" x14ac:dyDescent="0.35">
      <c r="A1646" t="s">
        <v>9992</v>
      </c>
      <c r="B1646" t="s">
        <v>74</v>
      </c>
      <c r="C1646" t="s">
        <v>73</v>
      </c>
      <c r="D1646" t="b">
        <v>1</v>
      </c>
      <c r="E1646" t="b">
        <v>0</v>
      </c>
      <c r="F1646" t="s">
        <v>720</v>
      </c>
      <c r="G1646" t="b">
        <v>1</v>
      </c>
      <c r="H1646" t="s">
        <v>71</v>
      </c>
      <c r="I1646" t="b">
        <v>1</v>
      </c>
      <c r="J1646" t="s">
        <v>70</v>
      </c>
      <c r="K1646" t="b">
        <v>1</v>
      </c>
      <c r="L1646">
        <v>3</v>
      </c>
      <c r="M1646" t="b">
        <v>1</v>
      </c>
      <c r="N1646" t="b">
        <v>1</v>
      </c>
      <c r="O1646" t="b">
        <v>0</v>
      </c>
      <c r="P1646" t="s">
        <v>69</v>
      </c>
      <c r="Q1646" t="e">
        <f>-wCtRhzWJ40Z4F8mmg7kWg</f>
        <v>#NAME?</v>
      </c>
      <c r="R1646" t="s">
        <v>12268</v>
      </c>
      <c r="S1646" t="s">
        <v>6</v>
      </c>
      <c r="T1646" t="s">
        <v>12267</v>
      </c>
      <c r="U1646">
        <v>304</v>
      </c>
      <c r="V1646">
        <v>4</v>
      </c>
    </row>
    <row r="1647" spans="1:22" x14ac:dyDescent="0.35">
      <c r="A1647" t="s">
        <v>12266</v>
      </c>
      <c r="B1647" t="s">
        <v>111</v>
      </c>
      <c r="C1647" t="s">
        <v>82</v>
      </c>
      <c r="D1647" t="b">
        <v>1</v>
      </c>
      <c r="E1647" t="b">
        <v>1</v>
      </c>
      <c r="F1647" t="s">
        <v>89</v>
      </c>
      <c r="G1647" t="b">
        <v>0</v>
      </c>
      <c r="H1647" t="s">
        <v>71</v>
      </c>
      <c r="I1647" t="b">
        <v>0</v>
      </c>
      <c r="J1647" t="s">
        <v>70</v>
      </c>
      <c r="K1647" t="b">
        <v>1</v>
      </c>
      <c r="L1647">
        <v>2</v>
      </c>
      <c r="M1647" t="b">
        <v>0</v>
      </c>
      <c r="N1647" t="b">
        <v>0</v>
      </c>
      <c r="O1647" t="b">
        <v>1</v>
      </c>
      <c r="P1647" t="s">
        <v>88</v>
      </c>
      <c r="Q1647" t="s">
        <v>12265</v>
      </c>
      <c r="R1647" t="s">
        <v>12264</v>
      </c>
      <c r="S1647" t="s">
        <v>85</v>
      </c>
      <c r="T1647" t="s">
        <v>12263</v>
      </c>
      <c r="U1647">
        <v>304</v>
      </c>
      <c r="V1647">
        <v>4.5</v>
      </c>
    </row>
    <row r="1648" spans="1:22" x14ac:dyDescent="0.35">
      <c r="A1648" t="s">
        <v>12262</v>
      </c>
      <c r="B1648" t="s">
        <v>111</v>
      </c>
      <c r="C1648" t="s">
        <v>82</v>
      </c>
      <c r="D1648" t="b">
        <v>1</v>
      </c>
      <c r="E1648" t="b">
        <v>1</v>
      </c>
      <c r="F1648" t="s">
        <v>474</v>
      </c>
      <c r="G1648" t="b">
        <v>1</v>
      </c>
      <c r="H1648" t="s">
        <v>71</v>
      </c>
      <c r="I1648" t="b">
        <v>1</v>
      </c>
      <c r="J1648" t="s">
        <v>70</v>
      </c>
      <c r="K1648" t="b">
        <v>1</v>
      </c>
      <c r="L1648">
        <v>2</v>
      </c>
      <c r="M1648" t="b">
        <v>1</v>
      </c>
      <c r="N1648" t="b">
        <v>1</v>
      </c>
      <c r="O1648" t="b">
        <v>1</v>
      </c>
      <c r="P1648" t="s">
        <v>69</v>
      </c>
      <c r="Q1648" t="s">
        <v>12261</v>
      </c>
      <c r="R1648" t="s">
        <v>12260</v>
      </c>
      <c r="S1648" t="s">
        <v>3018</v>
      </c>
      <c r="T1648" t="s">
        <v>12259</v>
      </c>
      <c r="U1648">
        <v>304</v>
      </c>
      <c r="V1648">
        <v>4.5</v>
      </c>
    </row>
    <row r="1649" spans="1:22" x14ac:dyDescent="0.35">
      <c r="A1649" t="s">
        <v>12258</v>
      </c>
      <c r="B1649" t="s">
        <v>74</v>
      </c>
      <c r="C1649" t="s">
        <v>259</v>
      </c>
      <c r="D1649" t="b">
        <v>1</v>
      </c>
      <c r="E1649" t="b">
        <v>0</v>
      </c>
      <c r="F1649" t="s">
        <v>72</v>
      </c>
      <c r="G1649" t="b">
        <v>1</v>
      </c>
      <c r="H1649" t="s">
        <v>71</v>
      </c>
      <c r="I1649" t="b">
        <v>1</v>
      </c>
      <c r="J1649" t="s">
        <v>70</v>
      </c>
      <c r="K1649" t="b">
        <v>1</v>
      </c>
      <c r="L1649">
        <v>3</v>
      </c>
      <c r="M1649" t="b">
        <v>1</v>
      </c>
      <c r="N1649" t="b">
        <v>1</v>
      </c>
      <c r="O1649" t="b">
        <v>1</v>
      </c>
      <c r="P1649" t="s">
        <v>88</v>
      </c>
      <c r="Q1649" t="s">
        <v>12257</v>
      </c>
      <c r="R1649" t="s">
        <v>12256</v>
      </c>
      <c r="S1649" t="s">
        <v>85</v>
      </c>
      <c r="T1649" t="s">
        <v>10626</v>
      </c>
      <c r="U1649">
        <v>304</v>
      </c>
      <c r="V1649">
        <v>4</v>
      </c>
    </row>
    <row r="1650" spans="1:22" x14ac:dyDescent="0.35">
      <c r="A1650" t="s">
        <v>12255</v>
      </c>
      <c r="B1650" t="s">
        <v>111</v>
      </c>
      <c r="C1650" t="s">
        <v>82</v>
      </c>
      <c r="D1650" t="b">
        <v>1</v>
      </c>
      <c r="E1650" t="b">
        <v>1</v>
      </c>
      <c r="F1650" t="s">
        <v>106</v>
      </c>
      <c r="G1650" t="b">
        <v>1</v>
      </c>
      <c r="H1650" t="s">
        <v>71</v>
      </c>
      <c r="I1650" t="b">
        <v>1</v>
      </c>
      <c r="J1650" t="s">
        <v>70</v>
      </c>
      <c r="K1650" t="b">
        <v>1</v>
      </c>
      <c r="L1650">
        <v>2</v>
      </c>
      <c r="M1650" t="b">
        <v>0</v>
      </c>
      <c r="N1650" t="b">
        <v>0</v>
      </c>
      <c r="O1650" t="b">
        <v>1</v>
      </c>
      <c r="P1650" t="s">
        <v>88</v>
      </c>
      <c r="Q1650" t="s">
        <v>12254</v>
      </c>
      <c r="R1650" t="s">
        <v>1697</v>
      </c>
      <c r="S1650" t="s">
        <v>2593</v>
      </c>
      <c r="T1650" t="s">
        <v>12253</v>
      </c>
      <c r="U1650">
        <v>304</v>
      </c>
      <c r="V1650">
        <v>4</v>
      </c>
    </row>
    <row r="1651" spans="1:22" x14ac:dyDescent="0.35">
      <c r="A1651" t="s">
        <v>12252</v>
      </c>
      <c r="B1651" t="s">
        <v>90</v>
      </c>
      <c r="C1651" t="s">
        <v>82</v>
      </c>
      <c r="D1651" t="b">
        <v>1</v>
      </c>
      <c r="E1651" t="b">
        <v>1</v>
      </c>
      <c r="F1651" t="s">
        <v>106</v>
      </c>
      <c r="G1651" t="b">
        <v>0</v>
      </c>
      <c r="H1651" t="s">
        <v>71</v>
      </c>
      <c r="I1651" t="b">
        <v>0</v>
      </c>
      <c r="J1651" t="s">
        <v>70</v>
      </c>
      <c r="K1651" t="b">
        <v>1</v>
      </c>
      <c r="L1651">
        <v>1</v>
      </c>
      <c r="M1651" t="b">
        <v>0</v>
      </c>
      <c r="N1651" t="b">
        <v>0</v>
      </c>
      <c r="O1651" t="b">
        <v>1</v>
      </c>
      <c r="P1651" t="s">
        <v>88</v>
      </c>
      <c r="Q1651" t="s">
        <v>12251</v>
      </c>
      <c r="R1651" t="s">
        <v>4379</v>
      </c>
      <c r="S1651" t="s">
        <v>161</v>
      </c>
      <c r="T1651" t="s">
        <v>12250</v>
      </c>
      <c r="U1651">
        <v>304</v>
      </c>
      <c r="V1651">
        <v>4.5</v>
      </c>
    </row>
    <row r="1652" spans="1:22" x14ac:dyDescent="0.35">
      <c r="A1652" t="s">
        <v>12249</v>
      </c>
      <c r="B1652" t="s">
        <v>90</v>
      </c>
      <c r="C1652" t="s">
        <v>123</v>
      </c>
      <c r="D1652" t="b">
        <v>1</v>
      </c>
      <c r="E1652" t="b">
        <v>1</v>
      </c>
      <c r="F1652" t="s">
        <v>771</v>
      </c>
      <c r="G1652" t="b">
        <v>1</v>
      </c>
      <c r="H1652" t="s">
        <v>71</v>
      </c>
      <c r="I1652" t="b">
        <v>1</v>
      </c>
      <c r="J1652" t="s">
        <v>70</v>
      </c>
      <c r="K1652" t="b">
        <v>1</v>
      </c>
      <c r="L1652">
        <v>1</v>
      </c>
      <c r="M1652" t="b">
        <v>0</v>
      </c>
      <c r="N1652" t="b">
        <v>0</v>
      </c>
      <c r="O1652" t="b">
        <v>1</v>
      </c>
      <c r="P1652" t="s">
        <v>88</v>
      </c>
      <c r="Q1652" t="s">
        <v>12248</v>
      </c>
      <c r="R1652" t="s">
        <v>12247</v>
      </c>
      <c r="S1652" t="s">
        <v>285</v>
      </c>
      <c r="T1652" t="s">
        <v>12246</v>
      </c>
      <c r="U1652">
        <v>304</v>
      </c>
      <c r="V1652">
        <v>4</v>
      </c>
    </row>
    <row r="1653" spans="1:22" x14ac:dyDescent="0.35">
      <c r="A1653" t="s">
        <v>12245</v>
      </c>
      <c r="B1653" t="s">
        <v>111</v>
      </c>
      <c r="C1653" t="s">
        <v>82</v>
      </c>
      <c r="D1653" t="b">
        <v>1</v>
      </c>
      <c r="E1653" t="b">
        <v>1</v>
      </c>
      <c r="F1653" t="s">
        <v>72</v>
      </c>
      <c r="G1653" t="b">
        <v>1</v>
      </c>
      <c r="H1653" t="s">
        <v>71</v>
      </c>
      <c r="I1653" t="b">
        <v>1</v>
      </c>
      <c r="J1653" t="s">
        <v>70</v>
      </c>
      <c r="K1653" t="b">
        <v>1</v>
      </c>
      <c r="L1653">
        <v>2</v>
      </c>
      <c r="M1653" t="b">
        <v>1</v>
      </c>
      <c r="N1653" t="b">
        <v>1</v>
      </c>
      <c r="O1653" t="b">
        <v>1</v>
      </c>
      <c r="P1653" t="s">
        <v>69</v>
      </c>
      <c r="Q1653" t="s">
        <v>12244</v>
      </c>
      <c r="R1653" t="s">
        <v>12243</v>
      </c>
      <c r="S1653" t="s">
        <v>93</v>
      </c>
      <c r="T1653" t="s">
        <v>12242</v>
      </c>
      <c r="U1653">
        <v>304</v>
      </c>
      <c r="V1653">
        <v>3.5</v>
      </c>
    </row>
    <row r="1654" spans="1:22" x14ac:dyDescent="0.35">
      <c r="A1654" t="s">
        <v>7829</v>
      </c>
      <c r="B1654" t="s">
        <v>74</v>
      </c>
      <c r="C1654" t="s">
        <v>82</v>
      </c>
      <c r="D1654" t="b">
        <v>1</v>
      </c>
      <c r="E1654" t="b">
        <v>1</v>
      </c>
      <c r="F1654" t="s">
        <v>106</v>
      </c>
      <c r="G1654" t="b">
        <v>1</v>
      </c>
      <c r="H1654" t="s">
        <v>71</v>
      </c>
      <c r="I1654" t="b">
        <v>1</v>
      </c>
      <c r="J1654" t="s">
        <v>70</v>
      </c>
      <c r="K1654" t="b">
        <v>1</v>
      </c>
      <c r="L1654">
        <v>2</v>
      </c>
      <c r="M1654" t="b">
        <v>0</v>
      </c>
      <c r="N1654" t="b">
        <v>0</v>
      </c>
      <c r="O1654" t="b">
        <v>1</v>
      </c>
      <c r="P1654" t="s">
        <v>69</v>
      </c>
      <c r="Q1654" t="s">
        <v>12241</v>
      </c>
      <c r="R1654" t="s">
        <v>12240</v>
      </c>
      <c r="S1654" t="s">
        <v>6</v>
      </c>
      <c r="T1654" t="s">
        <v>4954</v>
      </c>
      <c r="U1654">
        <v>304</v>
      </c>
      <c r="V1654">
        <v>4</v>
      </c>
    </row>
    <row r="1655" spans="1:22" x14ac:dyDescent="0.35">
      <c r="A1655" t="s">
        <v>12239</v>
      </c>
      <c r="B1655" t="s">
        <v>111</v>
      </c>
      <c r="C1655" t="s">
        <v>82</v>
      </c>
      <c r="D1655" t="b">
        <v>1</v>
      </c>
      <c r="E1655" t="b">
        <v>1</v>
      </c>
      <c r="F1655" t="s">
        <v>106</v>
      </c>
      <c r="G1655" t="b">
        <v>0</v>
      </c>
      <c r="H1655" t="s">
        <v>71</v>
      </c>
      <c r="I1655" t="b">
        <v>0</v>
      </c>
      <c r="J1655" t="s">
        <v>70</v>
      </c>
      <c r="K1655" t="b">
        <v>1</v>
      </c>
      <c r="L1655">
        <v>2</v>
      </c>
      <c r="M1655" t="b">
        <v>1</v>
      </c>
      <c r="N1655" t="b">
        <v>1</v>
      </c>
      <c r="O1655" t="b">
        <v>1</v>
      </c>
      <c r="P1655" t="s">
        <v>88</v>
      </c>
      <c r="Q1655" t="s">
        <v>12238</v>
      </c>
      <c r="R1655" t="s">
        <v>710</v>
      </c>
      <c r="S1655" t="s">
        <v>290</v>
      </c>
      <c r="T1655" t="s">
        <v>12237</v>
      </c>
      <c r="U1655">
        <v>303</v>
      </c>
      <c r="V1655">
        <v>4</v>
      </c>
    </row>
    <row r="1656" spans="1:22" x14ac:dyDescent="0.35">
      <c r="A1656" t="s">
        <v>12236</v>
      </c>
      <c r="B1656" t="s">
        <v>111</v>
      </c>
      <c r="C1656" t="s">
        <v>82</v>
      </c>
      <c r="D1656" t="b">
        <v>1</v>
      </c>
      <c r="E1656" t="b">
        <v>1</v>
      </c>
      <c r="F1656" t="s">
        <v>359</v>
      </c>
      <c r="G1656" t="b">
        <v>0</v>
      </c>
      <c r="H1656" t="s">
        <v>71</v>
      </c>
      <c r="I1656" t="b">
        <v>0</v>
      </c>
      <c r="J1656" t="s">
        <v>70</v>
      </c>
      <c r="K1656" t="b">
        <v>1</v>
      </c>
      <c r="L1656">
        <v>1</v>
      </c>
      <c r="M1656" t="b">
        <v>0</v>
      </c>
      <c r="N1656" t="b">
        <v>1</v>
      </c>
      <c r="O1656" t="b">
        <v>1</v>
      </c>
      <c r="P1656" t="s">
        <v>69</v>
      </c>
      <c r="Q1656" t="s">
        <v>12235</v>
      </c>
      <c r="R1656" t="s">
        <v>12234</v>
      </c>
      <c r="S1656" t="s">
        <v>1740</v>
      </c>
      <c r="T1656" t="s">
        <v>12233</v>
      </c>
      <c r="U1656">
        <v>303</v>
      </c>
      <c r="V1656">
        <v>4</v>
      </c>
    </row>
    <row r="1657" spans="1:22" x14ac:dyDescent="0.35">
      <c r="A1657" t="s">
        <v>12232</v>
      </c>
      <c r="B1657" t="s">
        <v>74</v>
      </c>
      <c r="C1657" t="s">
        <v>82</v>
      </c>
      <c r="D1657" t="b">
        <v>1</v>
      </c>
      <c r="E1657" t="b">
        <v>0</v>
      </c>
      <c r="F1657" t="s">
        <v>106</v>
      </c>
      <c r="G1657" t="b">
        <v>1</v>
      </c>
      <c r="H1657" t="s">
        <v>71</v>
      </c>
      <c r="I1657" t="b">
        <v>0</v>
      </c>
      <c r="J1657" t="s">
        <v>70</v>
      </c>
      <c r="K1657" t="b">
        <v>1</v>
      </c>
      <c r="L1657">
        <v>2</v>
      </c>
      <c r="M1657" t="b">
        <v>0</v>
      </c>
      <c r="N1657" t="b">
        <v>1</v>
      </c>
      <c r="O1657" t="b">
        <v>1</v>
      </c>
      <c r="P1657" t="s">
        <v>69</v>
      </c>
      <c r="Q1657" t="s">
        <v>12231</v>
      </c>
      <c r="R1657" t="s">
        <v>12230</v>
      </c>
      <c r="S1657" t="s">
        <v>66</v>
      </c>
      <c r="T1657" t="s">
        <v>12229</v>
      </c>
      <c r="U1657">
        <v>303</v>
      </c>
      <c r="V1657">
        <v>4.5</v>
      </c>
    </row>
    <row r="1658" spans="1:22" x14ac:dyDescent="0.35">
      <c r="A1658" t="s">
        <v>12228</v>
      </c>
      <c r="B1658" t="s">
        <v>74</v>
      </c>
      <c r="C1658" t="s">
        <v>236</v>
      </c>
      <c r="D1658" t="b">
        <v>1</v>
      </c>
      <c r="E1658" t="b">
        <v>0</v>
      </c>
      <c r="F1658" t="s">
        <v>72</v>
      </c>
      <c r="G1658" t="b">
        <v>1</v>
      </c>
      <c r="H1658" t="s">
        <v>71</v>
      </c>
      <c r="I1658" t="b">
        <v>1</v>
      </c>
      <c r="J1658" t="s">
        <v>235</v>
      </c>
      <c r="K1658" t="b">
        <v>1</v>
      </c>
      <c r="L1658">
        <v>3</v>
      </c>
      <c r="M1658" t="b">
        <v>1</v>
      </c>
      <c r="N1658" t="b">
        <v>1</v>
      </c>
      <c r="O1658" t="b">
        <v>1</v>
      </c>
      <c r="P1658" t="s">
        <v>88</v>
      </c>
      <c r="Q1658" t="s">
        <v>12227</v>
      </c>
      <c r="R1658" t="s">
        <v>12226</v>
      </c>
      <c r="S1658" t="s">
        <v>93</v>
      </c>
      <c r="T1658" t="s">
        <v>1727</v>
      </c>
      <c r="U1658">
        <v>303</v>
      </c>
      <c r="V1658">
        <v>4</v>
      </c>
    </row>
    <row r="1659" spans="1:22" x14ac:dyDescent="0.35">
      <c r="A1659" t="s">
        <v>12225</v>
      </c>
      <c r="B1659" t="s">
        <v>111</v>
      </c>
      <c r="C1659" t="s">
        <v>82</v>
      </c>
      <c r="D1659" t="b">
        <v>1</v>
      </c>
      <c r="E1659" t="b">
        <v>1</v>
      </c>
      <c r="F1659" t="s">
        <v>106</v>
      </c>
      <c r="G1659" t="b">
        <v>1</v>
      </c>
      <c r="H1659" t="s">
        <v>71</v>
      </c>
      <c r="I1659" t="b">
        <v>1</v>
      </c>
      <c r="J1659" t="s">
        <v>70</v>
      </c>
      <c r="K1659" t="b">
        <v>1</v>
      </c>
      <c r="L1659">
        <v>2</v>
      </c>
      <c r="M1659" t="b">
        <v>0</v>
      </c>
      <c r="N1659" t="b">
        <v>0</v>
      </c>
      <c r="O1659" t="b">
        <v>1</v>
      </c>
      <c r="P1659" t="s">
        <v>88</v>
      </c>
      <c r="Q1659" t="s">
        <v>12224</v>
      </c>
      <c r="R1659" t="s">
        <v>12223</v>
      </c>
      <c r="S1659" t="s">
        <v>6</v>
      </c>
      <c r="T1659" t="s">
        <v>11448</v>
      </c>
      <c r="U1659">
        <v>303</v>
      </c>
      <c r="V1659">
        <v>3.5</v>
      </c>
    </row>
    <row r="1660" spans="1:22" x14ac:dyDescent="0.35">
      <c r="A1660" t="s">
        <v>12222</v>
      </c>
      <c r="B1660" t="s">
        <v>90</v>
      </c>
      <c r="C1660" t="s">
        <v>82</v>
      </c>
      <c r="D1660" t="b">
        <v>1</v>
      </c>
      <c r="E1660" t="b">
        <v>1</v>
      </c>
      <c r="F1660" t="s">
        <v>474</v>
      </c>
      <c r="G1660" t="b">
        <v>0</v>
      </c>
      <c r="H1660" t="s">
        <v>71</v>
      </c>
      <c r="I1660" t="b">
        <v>1</v>
      </c>
      <c r="J1660" t="s">
        <v>70</v>
      </c>
      <c r="K1660" t="b">
        <v>1</v>
      </c>
      <c r="L1660">
        <v>2</v>
      </c>
      <c r="M1660" t="b">
        <v>0</v>
      </c>
      <c r="N1660" t="b">
        <v>0</v>
      </c>
      <c r="O1660" t="b">
        <v>1</v>
      </c>
      <c r="P1660" t="s">
        <v>69</v>
      </c>
      <c r="Q1660" t="s">
        <v>12221</v>
      </c>
      <c r="R1660" t="s">
        <v>12220</v>
      </c>
      <c r="S1660" t="s">
        <v>85</v>
      </c>
      <c r="T1660" t="s">
        <v>12219</v>
      </c>
      <c r="U1660">
        <v>302</v>
      </c>
      <c r="V1660">
        <v>4.5</v>
      </c>
    </row>
    <row r="1661" spans="1:22" x14ac:dyDescent="0.35">
      <c r="A1661" t="s">
        <v>12218</v>
      </c>
      <c r="B1661" t="s">
        <v>74</v>
      </c>
      <c r="C1661" t="s">
        <v>82</v>
      </c>
      <c r="D1661" t="b">
        <v>1</v>
      </c>
      <c r="E1661" t="b">
        <v>0</v>
      </c>
      <c r="F1661" t="s">
        <v>72</v>
      </c>
      <c r="G1661" t="b">
        <v>1</v>
      </c>
      <c r="H1661" t="s">
        <v>71</v>
      </c>
      <c r="I1661" t="b">
        <v>1</v>
      </c>
      <c r="J1661" t="s">
        <v>70</v>
      </c>
      <c r="K1661" t="b">
        <v>1</v>
      </c>
      <c r="L1661">
        <v>2</v>
      </c>
      <c r="M1661" t="b">
        <v>0</v>
      </c>
      <c r="N1661" t="b">
        <v>1</v>
      </c>
      <c r="O1661" t="b">
        <v>1</v>
      </c>
      <c r="P1661" t="s">
        <v>69</v>
      </c>
      <c r="Q1661" t="s">
        <v>12217</v>
      </c>
      <c r="R1661" t="s">
        <v>12216</v>
      </c>
      <c r="S1661" t="s">
        <v>131</v>
      </c>
      <c r="T1661" t="s">
        <v>12215</v>
      </c>
      <c r="U1661">
        <v>302</v>
      </c>
      <c r="V1661">
        <v>4</v>
      </c>
    </row>
    <row r="1662" spans="1:22" x14ac:dyDescent="0.35">
      <c r="A1662" t="s">
        <v>12214</v>
      </c>
      <c r="B1662" t="s">
        <v>74</v>
      </c>
      <c r="C1662" t="s">
        <v>236</v>
      </c>
      <c r="D1662" t="b">
        <v>1</v>
      </c>
      <c r="E1662" t="b">
        <v>0</v>
      </c>
      <c r="F1662" t="s">
        <v>72</v>
      </c>
      <c r="G1662" t="b">
        <v>1</v>
      </c>
      <c r="H1662" t="s">
        <v>71</v>
      </c>
      <c r="I1662" t="b">
        <v>1</v>
      </c>
      <c r="J1662" t="s">
        <v>235</v>
      </c>
      <c r="K1662" t="b">
        <v>1</v>
      </c>
      <c r="L1662">
        <v>3</v>
      </c>
      <c r="M1662" t="b">
        <v>1</v>
      </c>
      <c r="N1662" t="b">
        <v>1</v>
      </c>
      <c r="O1662" t="b">
        <v>1</v>
      </c>
      <c r="P1662" t="s">
        <v>88</v>
      </c>
      <c r="Q1662" t="s">
        <v>12213</v>
      </c>
      <c r="R1662" t="s">
        <v>12212</v>
      </c>
      <c r="S1662" t="s">
        <v>85</v>
      </c>
      <c r="T1662" t="s">
        <v>12211</v>
      </c>
      <c r="U1662">
        <v>302</v>
      </c>
      <c r="V1662">
        <v>4.5</v>
      </c>
    </row>
    <row r="1663" spans="1:22" x14ac:dyDescent="0.35">
      <c r="A1663" t="s">
        <v>12210</v>
      </c>
      <c r="B1663" t="s">
        <v>111</v>
      </c>
      <c r="C1663" t="s">
        <v>82</v>
      </c>
      <c r="D1663" t="b">
        <v>1</v>
      </c>
      <c r="E1663" t="b">
        <v>1</v>
      </c>
      <c r="F1663" t="s">
        <v>106</v>
      </c>
      <c r="G1663" t="b">
        <v>0</v>
      </c>
      <c r="H1663" t="s">
        <v>71</v>
      </c>
      <c r="I1663" t="b">
        <v>1</v>
      </c>
      <c r="J1663" t="s">
        <v>70</v>
      </c>
      <c r="K1663" t="b">
        <v>1</v>
      </c>
      <c r="L1663">
        <v>1</v>
      </c>
      <c r="M1663" t="b">
        <v>0</v>
      </c>
      <c r="N1663" t="b">
        <v>0</v>
      </c>
      <c r="O1663" t="b">
        <v>1</v>
      </c>
      <c r="P1663" t="s">
        <v>88</v>
      </c>
      <c r="Q1663" t="s">
        <v>12209</v>
      </c>
      <c r="R1663" t="s">
        <v>11792</v>
      </c>
      <c r="S1663" t="s">
        <v>6</v>
      </c>
      <c r="T1663" t="s">
        <v>5162</v>
      </c>
      <c r="U1663">
        <v>302</v>
      </c>
      <c r="V1663">
        <v>4.5</v>
      </c>
    </row>
    <row r="1664" spans="1:22" x14ac:dyDescent="0.35">
      <c r="A1664" t="s">
        <v>12208</v>
      </c>
      <c r="B1664" t="s">
        <v>74</v>
      </c>
      <c r="C1664" t="s">
        <v>236</v>
      </c>
      <c r="D1664" t="b">
        <v>1</v>
      </c>
      <c r="E1664" t="b">
        <v>0</v>
      </c>
      <c r="F1664" t="s">
        <v>72</v>
      </c>
      <c r="G1664" t="b">
        <v>1</v>
      </c>
      <c r="H1664" t="s">
        <v>71</v>
      </c>
      <c r="I1664" t="b">
        <v>1</v>
      </c>
      <c r="J1664" t="s">
        <v>235</v>
      </c>
      <c r="K1664" t="b">
        <v>1</v>
      </c>
      <c r="L1664">
        <v>3</v>
      </c>
      <c r="M1664" t="b">
        <v>1</v>
      </c>
      <c r="N1664" t="b">
        <v>1</v>
      </c>
      <c r="O1664" t="b">
        <v>1</v>
      </c>
      <c r="P1664" t="s">
        <v>69</v>
      </c>
      <c r="Q1664" t="s">
        <v>12207</v>
      </c>
      <c r="R1664" t="s">
        <v>12206</v>
      </c>
      <c r="S1664" t="s">
        <v>6</v>
      </c>
      <c r="T1664" t="s">
        <v>5185</v>
      </c>
      <c r="U1664">
        <v>302</v>
      </c>
      <c r="V1664">
        <v>4</v>
      </c>
    </row>
    <row r="1665" spans="1:22" x14ac:dyDescent="0.35">
      <c r="A1665" t="s">
        <v>12205</v>
      </c>
      <c r="B1665" t="s">
        <v>74</v>
      </c>
      <c r="C1665" t="s">
        <v>82</v>
      </c>
      <c r="D1665" t="b">
        <v>1</v>
      </c>
      <c r="E1665" t="b">
        <v>1</v>
      </c>
      <c r="F1665" t="s">
        <v>106</v>
      </c>
      <c r="G1665" t="b">
        <v>1</v>
      </c>
      <c r="H1665" t="s">
        <v>71</v>
      </c>
      <c r="I1665" t="b">
        <v>1</v>
      </c>
      <c r="J1665" t="s">
        <v>70</v>
      </c>
      <c r="K1665" t="b">
        <v>1</v>
      </c>
      <c r="L1665">
        <v>2</v>
      </c>
      <c r="M1665" t="b">
        <v>1</v>
      </c>
      <c r="N1665" t="b">
        <v>1</v>
      </c>
      <c r="O1665" t="b">
        <v>1</v>
      </c>
      <c r="P1665" t="s">
        <v>69</v>
      </c>
      <c r="Q1665" t="s">
        <v>12204</v>
      </c>
      <c r="R1665" t="s">
        <v>12203</v>
      </c>
      <c r="S1665" t="s">
        <v>290</v>
      </c>
      <c r="T1665" t="s">
        <v>12202</v>
      </c>
      <c r="U1665">
        <v>302</v>
      </c>
      <c r="V1665">
        <v>3.5</v>
      </c>
    </row>
    <row r="1666" spans="1:22" x14ac:dyDescent="0.35">
      <c r="A1666" t="s">
        <v>12201</v>
      </c>
      <c r="B1666" t="s">
        <v>74</v>
      </c>
      <c r="C1666" t="s">
        <v>82</v>
      </c>
      <c r="D1666" t="b">
        <v>1</v>
      </c>
      <c r="E1666" t="b">
        <v>1</v>
      </c>
      <c r="F1666" t="s">
        <v>89</v>
      </c>
      <c r="G1666" t="b">
        <v>1</v>
      </c>
      <c r="H1666" t="s">
        <v>71</v>
      </c>
      <c r="I1666" t="b">
        <v>1</v>
      </c>
      <c r="J1666" t="s">
        <v>70</v>
      </c>
      <c r="K1666" t="b">
        <v>1</v>
      </c>
      <c r="L1666">
        <v>2</v>
      </c>
      <c r="M1666" t="b">
        <v>0</v>
      </c>
      <c r="N1666" t="b">
        <v>1</v>
      </c>
      <c r="O1666" t="b">
        <v>1</v>
      </c>
      <c r="P1666" t="s">
        <v>69</v>
      </c>
      <c r="Q1666" t="s">
        <v>12200</v>
      </c>
      <c r="R1666" t="s">
        <v>9164</v>
      </c>
      <c r="S1666" t="s">
        <v>85</v>
      </c>
      <c r="T1666" t="s">
        <v>12199</v>
      </c>
      <c r="U1666">
        <v>302</v>
      </c>
      <c r="V1666">
        <v>2.5</v>
      </c>
    </row>
    <row r="1667" spans="1:22" x14ac:dyDescent="0.35">
      <c r="A1667" t="s">
        <v>12198</v>
      </c>
      <c r="B1667" t="s">
        <v>74</v>
      </c>
      <c r="C1667" t="s">
        <v>73</v>
      </c>
      <c r="D1667" t="b">
        <v>1</v>
      </c>
      <c r="E1667" t="b">
        <v>0</v>
      </c>
      <c r="F1667" t="s">
        <v>72</v>
      </c>
      <c r="G1667" t="b">
        <v>1</v>
      </c>
      <c r="H1667" t="s">
        <v>71</v>
      </c>
      <c r="I1667" t="b">
        <v>1</v>
      </c>
      <c r="J1667" t="s">
        <v>70</v>
      </c>
      <c r="K1667" t="b">
        <v>1</v>
      </c>
      <c r="L1667">
        <v>2</v>
      </c>
      <c r="M1667" t="b">
        <v>1</v>
      </c>
      <c r="N1667" t="b">
        <v>1</v>
      </c>
      <c r="O1667" t="b">
        <v>1</v>
      </c>
      <c r="P1667" t="s">
        <v>69</v>
      </c>
      <c r="Q1667" t="s">
        <v>12197</v>
      </c>
      <c r="R1667" t="s">
        <v>12196</v>
      </c>
      <c r="S1667" t="s">
        <v>93</v>
      </c>
      <c r="T1667" t="s">
        <v>12195</v>
      </c>
      <c r="U1667">
        <v>301</v>
      </c>
      <c r="V1667">
        <v>3.5</v>
      </c>
    </row>
    <row r="1668" spans="1:22" x14ac:dyDescent="0.35">
      <c r="A1668" t="s">
        <v>12194</v>
      </c>
      <c r="B1668" t="s">
        <v>74</v>
      </c>
      <c r="C1668" t="s">
        <v>82</v>
      </c>
      <c r="D1668" t="b">
        <v>1</v>
      </c>
      <c r="E1668" t="b">
        <v>1</v>
      </c>
      <c r="F1668" t="s">
        <v>106</v>
      </c>
      <c r="G1668" t="b">
        <v>1</v>
      </c>
      <c r="H1668" t="s">
        <v>71</v>
      </c>
      <c r="I1668" t="b">
        <v>1</v>
      </c>
      <c r="J1668" t="s">
        <v>70</v>
      </c>
      <c r="K1668" t="b">
        <v>1</v>
      </c>
      <c r="L1668">
        <v>2</v>
      </c>
      <c r="M1668" t="b">
        <v>1</v>
      </c>
      <c r="N1668" t="b">
        <v>1</v>
      </c>
      <c r="O1668" t="b">
        <v>1</v>
      </c>
      <c r="P1668" t="s">
        <v>69</v>
      </c>
      <c r="Q1668" t="s">
        <v>12193</v>
      </c>
      <c r="R1668" t="s">
        <v>12192</v>
      </c>
      <c r="S1668" t="s">
        <v>290</v>
      </c>
      <c r="T1668" t="s">
        <v>6202</v>
      </c>
      <c r="U1668">
        <v>301</v>
      </c>
      <c r="V1668">
        <v>3.5</v>
      </c>
    </row>
    <row r="1669" spans="1:22" x14ac:dyDescent="0.35">
      <c r="A1669" t="s">
        <v>8331</v>
      </c>
      <c r="B1669" t="s">
        <v>74</v>
      </c>
      <c r="C1669" t="s">
        <v>73</v>
      </c>
      <c r="D1669" t="b">
        <v>1</v>
      </c>
      <c r="E1669" t="b">
        <v>1</v>
      </c>
      <c r="F1669" t="s">
        <v>72</v>
      </c>
      <c r="G1669" t="b">
        <v>1</v>
      </c>
      <c r="H1669" t="s">
        <v>71</v>
      </c>
      <c r="I1669" t="b">
        <v>1</v>
      </c>
      <c r="J1669" t="s">
        <v>70</v>
      </c>
      <c r="K1669" t="b">
        <v>1</v>
      </c>
      <c r="L1669">
        <v>2</v>
      </c>
      <c r="M1669" t="b">
        <v>1</v>
      </c>
      <c r="N1669" t="b">
        <v>1</v>
      </c>
      <c r="O1669" t="b">
        <v>1</v>
      </c>
      <c r="P1669" t="s">
        <v>69</v>
      </c>
      <c r="Q1669" t="s">
        <v>12191</v>
      </c>
      <c r="R1669" t="s">
        <v>12190</v>
      </c>
      <c r="S1669" t="s">
        <v>6</v>
      </c>
      <c r="T1669" t="s">
        <v>12189</v>
      </c>
      <c r="U1669">
        <v>301</v>
      </c>
      <c r="V1669">
        <v>4</v>
      </c>
    </row>
    <row r="1670" spans="1:22" x14ac:dyDescent="0.35">
      <c r="A1670" t="s">
        <v>12188</v>
      </c>
      <c r="B1670" t="s">
        <v>74</v>
      </c>
      <c r="C1670" t="s">
        <v>82</v>
      </c>
      <c r="D1670" t="b">
        <v>1</v>
      </c>
      <c r="E1670" t="b">
        <v>1</v>
      </c>
      <c r="F1670" t="s">
        <v>106</v>
      </c>
      <c r="G1670" t="b">
        <v>1</v>
      </c>
      <c r="H1670" t="s">
        <v>71</v>
      </c>
      <c r="I1670" t="b">
        <v>1</v>
      </c>
      <c r="J1670" t="s">
        <v>70</v>
      </c>
      <c r="K1670" t="b">
        <v>1</v>
      </c>
      <c r="L1670">
        <v>2</v>
      </c>
      <c r="M1670" t="b">
        <v>1</v>
      </c>
      <c r="N1670" t="b">
        <v>1</v>
      </c>
      <c r="O1670" t="b">
        <v>1</v>
      </c>
      <c r="P1670" t="s">
        <v>69</v>
      </c>
      <c r="Q1670" t="s">
        <v>12187</v>
      </c>
      <c r="R1670" t="s">
        <v>7654</v>
      </c>
      <c r="S1670" t="s">
        <v>6</v>
      </c>
      <c r="T1670" t="s">
        <v>12186</v>
      </c>
      <c r="U1670">
        <v>301</v>
      </c>
      <c r="V1670">
        <v>4</v>
      </c>
    </row>
    <row r="1671" spans="1:22" x14ac:dyDescent="0.35">
      <c r="A1671" t="s">
        <v>12185</v>
      </c>
      <c r="B1671" t="s">
        <v>90</v>
      </c>
      <c r="C1671" t="s">
        <v>320</v>
      </c>
      <c r="D1671" t="b">
        <v>1</v>
      </c>
      <c r="E1671" t="b">
        <v>1</v>
      </c>
      <c r="F1671" t="s">
        <v>89</v>
      </c>
      <c r="G1671" t="b">
        <v>1</v>
      </c>
      <c r="H1671" t="s">
        <v>71</v>
      </c>
      <c r="I1671" t="b">
        <v>0</v>
      </c>
      <c r="J1671" t="s">
        <v>70</v>
      </c>
      <c r="K1671" t="b">
        <v>1</v>
      </c>
      <c r="L1671">
        <v>2</v>
      </c>
      <c r="M1671" t="b">
        <v>0</v>
      </c>
      <c r="N1671" t="b">
        <v>1</v>
      </c>
      <c r="O1671" t="b">
        <v>1</v>
      </c>
      <c r="P1671" t="s">
        <v>88</v>
      </c>
      <c r="Q1671" t="s">
        <v>12184</v>
      </c>
      <c r="R1671" t="s">
        <v>12183</v>
      </c>
      <c r="S1671" t="s">
        <v>85</v>
      </c>
      <c r="T1671" t="s">
        <v>12182</v>
      </c>
      <c r="U1671">
        <v>301</v>
      </c>
      <c r="V1671">
        <v>3.5</v>
      </c>
    </row>
    <row r="1672" spans="1:22" x14ac:dyDescent="0.35">
      <c r="A1672" t="s">
        <v>12181</v>
      </c>
      <c r="B1672" t="s">
        <v>74</v>
      </c>
      <c r="C1672" t="s">
        <v>138</v>
      </c>
      <c r="D1672" t="b">
        <v>1</v>
      </c>
      <c r="E1672" t="b">
        <v>0</v>
      </c>
      <c r="F1672" t="s">
        <v>81</v>
      </c>
      <c r="G1672" t="b">
        <v>1</v>
      </c>
      <c r="H1672" t="s">
        <v>80</v>
      </c>
      <c r="I1672" t="b">
        <v>1</v>
      </c>
      <c r="J1672" t="s">
        <v>70</v>
      </c>
      <c r="K1672" t="b">
        <v>1</v>
      </c>
      <c r="L1672">
        <v>2</v>
      </c>
      <c r="M1672" t="b">
        <v>0</v>
      </c>
      <c r="N1672" t="b">
        <v>1</v>
      </c>
      <c r="O1672" t="b">
        <v>1</v>
      </c>
      <c r="P1672" t="s">
        <v>69</v>
      </c>
      <c r="Q1672" t="s">
        <v>12180</v>
      </c>
      <c r="R1672" t="s">
        <v>12179</v>
      </c>
      <c r="S1672" t="s">
        <v>66</v>
      </c>
      <c r="T1672" t="s">
        <v>12178</v>
      </c>
      <c r="U1672">
        <v>301</v>
      </c>
      <c r="V1672">
        <v>3.5</v>
      </c>
    </row>
    <row r="1673" spans="1:22" x14ac:dyDescent="0.35">
      <c r="A1673" t="s">
        <v>9163</v>
      </c>
      <c r="B1673" t="s">
        <v>74</v>
      </c>
      <c r="C1673" t="s">
        <v>236</v>
      </c>
      <c r="D1673" t="b">
        <v>1</v>
      </c>
      <c r="E1673" t="b">
        <v>0</v>
      </c>
      <c r="F1673" t="s">
        <v>72</v>
      </c>
      <c r="G1673" t="b">
        <v>0</v>
      </c>
      <c r="H1673" t="s">
        <v>100</v>
      </c>
      <c r="I1673" t="b">
        <v>1</v>
      </c>
      <c r="J1673" t="s">
        <v>235</v>
      </c>
      <c r="K1673" t="b">
        <v>1</v>
      </c>
      <c r="L1673">
        <v>3</v>
      </c>
      <c r="M1673" t="b">
        <v>1</v>
      </c>
      <c r="N1673" t="b">
        <v>1</v>
      </c>
      <c r="O1673" t="b">
        <v>0</v>
      </c>
      <c r="P1673" t="s">
        <v>69</v>
      </c>
      <c r="Q1673" t="s">
        <v>12177</v>
      </c>
      <c r="R1673" t="s">
        <v>12176</v>
      </c>
      <c r="S1673" t="s">
        <v>85</v>
      </c>
      <c r="T1673" t="s">
        <v>12175</v>
      </c>
      <c r="U1673">
        <v>301</v>
      </c>
      <c r="V1673">
        <v>4</v>
      </c>
    </row>
    <row r="1674" spans="1:22" x14ac:dyDescent="0.35">
      <c r="A1674" t="s">
        <v>12174</v>
      </c>
      <c r="B1674" t="s">
        <v>74</v>
      </c>
      <c r="C1674" t="s">
        <v>138</v>
      </c>
      <c r="D1674" t="b">
        <v>1</v>
      </c>
      <c r="E1674" t="b">
        <v>0</v>
      </c>
      <c r="F1674" t="s">
        <v>72</v>
      </c>
      <c r="G1674" t="b">
        <v>0</v>
      </c>
      <c r="H1674" t="s">
        <v>71</v>
      </c>
      <c r="I1674" t="b">
        <v>1</v>
      </c>
      <c r="J1674" t="s">
        <v>235</v>
      </c>
      <c r="K1674" t="b">
        <v>1</v>
      </c>
      <c r="L1674">
        <v>3</v>
      </c>
      <c r="M1674" t="b">
        <v>1</v>
      </c>
      <c r="N1674" t="b">
        <v>1</v>
      </c>
      <c r="O1674" t="b">
        <v>0</v>
      </c>
      <c r="P1674" t="s">
        <v>88</v>
      </c>
      <c r="Q1674" t="s">
        <v>12173</v>
      </c>
      <c r="R1674" t="s">
        <v>12172</v>
      </c>
      <c r="S1674" t="s">
        <v>66</v>
      </c>
      <c r="T1674" t="s">
        <v>12171</v>
      </c>
      <c r="U1674">
        <v>301</v>
      </c>
      <c r="V1674">
        <v>3.5</v>
      </c>
    </row>
    <row r="1675" spans="1:22" x14ac:dyDescent="0.35">
      <c r="A1675" t="s">
        <v>12170</v>
      </c>
      <c r="B1675" t="s">
        <v>90</v>
      </c>
      <c r="C1675" t="s">
        <v>82</v>
      </c>
      <c r="D1675" t="b">
        <v>1</v>
      </c>
      <c r="E1675" t="b">
        <v>1</v>
      </c>
      <c r="F1675" t="s">
        <v>106</v>
      </c>
      <c r="G1675" t="b">
        <v>0</v>
      </c>
      <c r="H1675" t="s">
        <v>71</v>
      </c>
      <c r="I1675" t="b">
        <v>0</v>
      </c>
      <c r="J1675" t="s">
        <v>70</v>
      </c>
      <c r="K1675" t="b">
        <v>1</v>
      </c>
      <c r="L1675">
        <v>2</v>
      </c>
      <c r="M1675" t="b">
        <v>0</v>
      </c>
      <c r="N1675" t="b">
        <v>1</v>
      </c>
      <c r="O1675" t="b">
        <v>1</v>
      </c>
      <c r="P1675" t="s">
        <v>88</v>
      </c>
      <c r="Q1675" t="s">
        <v>12169</v>
      </c>
      <c r="R1675" t="s">
        <v>1192</v>
      </c>
      <c r="S1675" t="s">
        <v>77</v>
      </c>
      <c r="T1675" t="s">
        <v>12168</v>
      </c>
      <c r="U1675">
        <v>300</v>
      </c>
      <c r="V1675">
        <v>4</v>
      </c>
    </row>
    <row r="1676" spans="1:22" x14ac:dyDescent="0.35">
      <c r="A1676" t="s">
        <v>12167</v>
      </c>
      <c r="B1676" t="s">
        <v>74</v>
      </c>
      <c r="C1676" t="s">
        <v>82</v>
      </c>
      <c r="D1676" t="b">
        <v>1</v>
      </c>
      <c r="E1676" t="b">
        <v>1</v>
      </c>
      <c r="F1676" t="s">
        <v>771</v>
      </c>
      <c r="G1676" t="b">
        <v>1</v>
      </c>
      <c r="H1676" t="s">
        <v>80</v>
      </c>
      <c r="I1676" t="b">
        <v>1</v>
      </c>
      <c r="J1676" t="s">
        <v>70</v>
      </c>
      <c r="K1676" t="b">
        <v>1</v>
      </c>
      <c r="L1676">
        <v>2</v>
      </c>
      <c r="M1676" t="b">
        <v>0</v>
      </c>
      <c r="N1676" t="b">
        <v>1</v>
      </c>
      <c r="O1676" t="b">
        <v>1</v>
      </c>
      <c r="P1676" t="s">
        <v>69</v>
      </c>
      <c r="Q1676" t="s">
        <v>12166</v>
      </c>
      <c r="R1676" t="s">
        <v>12165</v>
      </c>
      <c r="S1676" t="s">
        <v>6</v>
      </c>
      <c r="T1676" t="s">
        <v>1212</v>
      </c>
      <c r="U1676">
        <v>300</v>
      </c>
      <c r="V1676">
        <v>3.5</v>
      </c>
    </row>
    <row r="1677" spans="1:22" x14ac:dyDescent="0.35">
      <c r="A1677" t="s">
        <v>12164</v>
      </c>
      <c r="B1677" t="s">
        <v>111</v>
      </c>
      <c r="C1677" t="s">
        <v>82</v>
      </c>
      <c r="D1677" t="b">
        <v>1</v>
      </c>
      <c r="E1677" t="b">
        <v>1</v>
      </c>
      <c r="F1677" t="s">
        <v>72</v>
      </c>
      <c r="G1677" t="b">
        <v>1</v>
      </c>
      <c r="H1677" t="s">
        <v>71</v>
      </c>
      <c r="I1677" t="b">
        <v>0</v>
      </c>
      <c r="J1677" t="s">
        <v>70</v>
      </c>
      <c r="K1677" t="b">
        <v>0</v>
      </c>
      <c r="L1677">
        <v>2</v>
      </c>
      <c r="M1677" t="b">
        <v>1</v>
      </c>
      <c r="N1677" t="b">
        <v>1</v>
      </c>
      <c r="O1677" t="b">
        <v>1</v>
      </c>
      <c r="P1677" t="s">
        <v>88</v>
      </c>
      <c r="Q1677" t="s">
        <v>12163</v>
      </c>
      <c r="R1677" t="s">
        <v>12162</v>
      </c>
      <c r="S1677" t="s">
        <v>189</v>
      </c>
      <c r="T1677" t="s">
        <v>12161</v>
      </c>
      <c r="U1677">
        <v>300</v>
      </c>
      <c r="V1677">
        <v>4</v>
      </c>
    </row>
    <row r="1678" spans="1:22" x14ac:dyDescent="0.35">
      <c r="A1678" t="s">
        <v>12160</v>
      </c>
      <c r="B1678" t="s">
        <v>90</v>
      </c>
      <c r="C1678" t="s">
        <v>82</v>
      </c>
      <c r="D1678" t="b">
        <v>1</v>
      </c>
      <c r="E1678" t="b">
        <v>1</v>
      </c>
      <c r="F1678" t="s">
        <v>106</v>
      </c>
      <c r="G1678" t="b">
        <v>0</v>
      </c>
      <c r="H1678" t="s">
        <v>71</v>
      </c>
      <c r="I1678" t="b">
        <v>0</v>
      </c>
      <c r="J1678" t="s">
        <v>70</v>
      </c>
      <c r="K1678" t="b">
        <v>1</v>
      </c>
      <c r="L1678">
        <v>2</v>
      </c>
      <c r="M1678" t="b">
        <v>0</v>
      </c>
      <c r="N1678" t="b">
        <v>1</v>
      </c>
      <c r="O1678" t="b">
        <v>1</v>
      </c>
      <c r="P1678" t="s">
        <v>88</v>
      </c>
      <c r="Q1678" t="s">
        <v>12159</v>
      </c>
      <c r="R1678" t="s">
        <v>12158</v>
      </c>
      <c r="S1678" t="s">
        <v>6</v>
      </c>
      <c r="T1678" t="s">
        <v>3823</v>
      </c>
      <c r="U1678">
        <v>300</v>
      </c>
      <c r="V1678">
        <v>3.5</v>
      </c>
    </row>
    <row r="1679" spans="1:22" x14ac:dyDescent="0.35">
      <c r="A1679" t="s">
        <v>12157</v>
      </c>
      <c r="B1679" t="s">
        <v>74</v>
      </c>
      <c r="C1679" t="s">
        <v>82</v>
      </c>
      <c r="D1679" t="b">
        <v>1</v>
      </c>
      <c r="E1679" t="b">
        <v>1</v>
      </c>
      <c r="F1679" t="s">
        <v>106</v>
      </c>
      <c r="G1679" t="b">
        <v>0</v>
      </c>
      <c r="H1679" t="s">
        <v>71</v>
      </c>
      <c r="I1679" t="b">
        <v>1</v>
      </c>
      <c r="J1679" t="s">
        <v>70</v>
      </c>
      <c r="K1679" t="b">
        <v>1</v>
      </c>
      <c r="L1679">
        <v>2</v>
      </c>
      <c r="M1679" t="b">
        <v>0</v>
      </c>
      <c r="N1679" t="b">
        <v>1</v>
      </c>
      <c r="O1679" t="b">
        <v>1</v>
      </c>
      <c r="P1679" t="s">
        <v>88</v>
      </c>
      <c r="Q1679" t="s">
        <v>12156</v>
      </c>
      <c r="R1679" t="s">
        <v>12155</v>
      </c>
      <c r="S1679" t="s">
        <v>141</v>
      </c>
      <c r="T1679" t="s">
        <v>4918</v>
      </c>
      <c r="U1679">
        <v>300</v>
      </c>
      <c r="V1679">
        <v>3.5</v>
      </c>
    </row>
    <row r="1680" spans="1:22" x14ac:dyDescent="0.35">
      <c r="A1680" t="s">
        <v>12154</v>
      </c>
      <c r="B1680" t="s">
        <v>74</v>
      </c>
      <c r="C1680" t="s">
        <v>73</v>
      </c>
      <c r="D1680" t="b">
        <v>1</v>
      </c>
      <c r="E1680" t="b">
        <v>0</v>
      </c>
      <c r="F1680" t="s">
        <v>1198</v>
      </c>
      <c r="G1680" t="b">
        <v>1</v>
      </c>
      <c r="H1680" t="s">
        <v>71</v>
      </c>
      <c r="I1680" t="b">
        <v>1</v>
      </c>
      <c r="J1680" t="s">
        <v>70</v>
      </c>
      <c r="K1680" t="b">
        <v>1</v>
      </c>
      <c r="L1680">
        <v>2</v>
      </c>
      <c r="M1680" t="b">
        <v>1</v>
      </c>
      <c r="N1680" t="b">
        <v>1</v>
      </c>
      <c r="O1680" t="b">
        <v>1</v>
      </c>
      <c r="P1680" t="s">
        <v>69</v>
      </c>
      <c r="Q1680" t="s">
        <v>12153</v>
      </c>
      <c r="R1680" t="s">
        <v>12152</v>
      </c>
      <c r="S1680" t="s">
        <v>290</v>
      </c>
      <c r="T1680" t="s">
        <v>3253</v>
      </c>
      <c r="U1680">
        <v>300</v>
      </c>
      <c r="V1680">
        <v>3.5</v>
      </c>
    </row>
    <row r="1681" spans="1:22" x14ac:dyDescent="0.35">
      <c r="A1681" t="s">
        <v>12151</v>
      </c>
      <c r="B1681" t="s">
        <v>90</v>
      </c>
      <c r="C1681" t="s">
        <v>82</v>
      </c>
      <c r="D1681" t="b">
        <v>1</v>
      </c>
      <c r="E1681" t="b">
        <v>1</v>
      </c>
      <c r="F1681" t="s">
        <v>106</v>
      </c>
      <c r="G1681" t="b">
        <v>1</v>
      </c>
      <c r="H1681" t="s">
        <v>71</v>
      </c>
      <c r="I1681" t="b">
        <v>0</v>
      </c>
      <c r="J1681" t="s">
        <v>70</v>
      </c>
      <c r="K1681" t="b">
        <v>1</v>
      </c>
      <c r="L1681">
        <v>1</v>
      </c>
      <c r="M1681" t="b">
        <v>0</v>
      </c>
      <c r="N1681" t="b">
        <v>1</v>
      </c>
      <c r="O1681" t="b">
        <v>1</v>
      </c>
      <c r="P1681" t="s">
        <v>69</v>
      </c>
      <c r="Q1681" t="s">
        <v>12150</v>
      </c>
      <c r="R1681" t="s">
        <v>1192</v>
      </c>
      <c r="S1681" t="s">
        <v>6</v>
      </c>
      <c r="T1681" t="s">
        <v>12149</v>
      </c>
      <c r="U1681">
        <v>300</v>
      </c>
      <c r="V1681">
        <v>4</v>
      </c>
    </row>
    <row r="1682" spans="1:22" x14ac:dyDescent="0.35">
      <c r="A1682" t="s">
        <v>12148</v>
      </c>
      <c r="B1682" t="s">
        <v>74</v>
      </c>
      <c r="C1682" t="s">
        <v>82</v>
      </c>
      <c r="D1682" t="b">
        <v>1</v>
      </c>
      <c r="E1682" t="b">
        <v>1</v>
      </c>
      <c r="F1682" t="s">
        <v>771</v>
      </c>
      <c r="G1682" t="b">
        <v>1</v>
      </c>
      <c r="H1682" t="s">
        <v>71</v>
      </c>
      <c r="I1682" t="b">
        <v>1</v>
      </c>
      <c r="J1682" t="s">
        <v>70</v>
      </c>
      <c r="K1682" t="b">
        <v>1</v>
      </c>
      <c r="L1682">
        <v>1</v>
      </c>
      <c r="M1682" t="b">
        <v>0</v>
      </c>
      <c r="N1682" t="b">
        <v>1</v>
      </c>
      <c r="O1682" t="b">
        <v>1</v>
      </c>
      <c r="P1682" t="s">
        <v>69</v>
      </c>
      <c r="Q1682" t="s">
        <v>12147</v>
      </c>
      <c r="R1682" t="s">
        <v>12146</v>
      </c>
      <c r="S1682" t="s">
        <v>77</v>
      </c>
      <c r="T1682" t="s">
        <v>12145</v>
      </c>
      <c r="U1682">
        <v>299</v>
      </c>
      <c r="V1682">
        <v>3.5</v>
      </c>
    </row>
    <row r="1683" spans="1:22" x14ac:dyDescent="0.35">
      <c r="A1683" t="s">
        <v>12144</v>
      </c>
      <c r="B1683" t="s">
        <v>111</v>
      </c>
      <c r="C1683" t="s">
        <v>123</v>
      </c>
      <c r="D1683" t="b">
        <v>1</v>
      </c>
      <c r="E1683" t="b">
        <v>1</v>
      </c>
      <c r="F1683" t="s">
        <v>106</v>
      </c>
      <c r="G1683" t="b">
        <v>0</v>
      </c>
      <c r="H1683" t="s">
        <v>71</v>
      </c>
      <c r="I1683" t="b">
        <v>0</v>
      </c>
      <c r="J1683" t="s">
        <v>70</v>
      </c>
      <c r="K1683" t="b">
        <v>1</v>
      </c>
      <c r="L1683">
        <v>2</v>
      </c>
      <c r="M1683" t="b">
        <v>0</v>
      </c>
      <c r="N1683" t="b">
        <v>1</v>
      </c>
      <c r="O1683" t="b">
        <v>1</v>
      </c>
      <c r="P1683" t="s">
        <v>88</v>
      </c>
      <c r="Q1683" t="s">
        <v>12143</v>
      </c>
      <c r="R1683" t="s">
        <v>12142</v>
      </c>
      <c r="S1683" t="s">
        <v>120</v>
      </c>
      <c r="T1683" t="s">
        <v>12141</v>
      </c>
      <c r="U1683">
        <v>299</v>
      </c>
      <c r="V1683">
        <v>4.5</v>
      </c>
    </row>
    <row r="1684" spans="1:22" x14ac:dyDescent="0.35">
      <c r="A1684" t="s">
        <v>12140</v>
      </c>
      <c r="B1684" t="s">
        <v>74</v>
      </c>
      <c r="C1684" t="s">
        <v>123</v>
      </c>
      <c r="D1684" t="b">
        <v>1</v>
      </c>
      <c r="E1684" t="b">
        <v>1</v>
      </c>
      <c r="F1684" t="s">
        <v>72</v>
      </c>
      <c r="G1684" t="b">
        <v>1</v>
      </c>
      <c r="H1684" t="s">
        <v>71</v>
      </c>
      <c r="I1684" t="b">
        <v>0</v>
      </c>
      <c r="J1684" t="s">
        <v>70</v>
      </c>
      <c r="K1684" t="b">
        <v>1</v>
      </c>
      <c r="L1684">
        <v>2</v>
      </c>
      <c r="M1684" t="b">
        <v>1</v>
      </c>
      <c r="N1684" t="b">
        <v>1</v>
      </c>
      <c r="O1684" t="b">
        <v>1</v>
      </c>
      <c r="P1684" t="s">
        <v>69</v>
      </c>
      <c r="Q1684" t="s">
        <v>12139</v>
      </c>
      <c r="R1684" t="s">
        <v>12138</v>
      </c>
      <c r="S1684" t="s">
        <v>120</v>
      </c>
      <c r="T1684" t="s">
        <v>12137</v>
      </c>
      <c r="U1684">
        <v>299</v>
      </c>
      <c r="V1684">
        <v>4</v>
      </c>
    </row>
    <row r="1685" spans="1:22" x14ac:dyDescent="0.35">
      <c r="A1685" t="s">
        <v>12136</v>
      </c>
      <c r="B1685" t="s">
        <v>111</v>
      </c>
      <c r="C1685" t="s">
        <v>123</v>
      </c>
      <c r="D1685" t="b">
        <v>1</v>
      </c>
      <c r="E1685" t="b">
        <v>1</v>
      </c>
      <c r="F1685" t="s">
        <v>89</v>
      </c>
      <c r="G1685" t="b">
        <v>0</v>
      </c>
      <c r="H1685" t="s">
        <v>71</v>
      </c>
      <c r="I1685" t="b">
        <v>1</v>
      </c>
      <c r="J1685" t="s">
        <v>70</v>
      </c>
      <c r="K1685" t="b">
        <v>1</v>
      </c>
      <c r="L1685">
        <v>2</v>
      </c>
      <c r="M1685" t="b">
        <v>0</v>
      </c>
      <c r="N1685" t="b">
        <v>0</v>
      </c>
      <c r="O1685" t="b">
        <v>1</v>
      </c>
      <c r="P1685" t="s">
        <v>69</v>
      </c>
      <c r="Q1685" t="s">
        <v>12135</v>
      </c>
      <c r="R1685" t="s">
        <v>12134</v>
      </c>
      <c r="S1685" t="s">
        <v>120</v>
      </c>
      <c r="T1685" t="s">
        <v>12133</v>
      </c>
      <c r="U1685">
        <v>299</v>
      </c>
      <c r="V1685">
        <v>4.5</v>
      </c>
    </row>
    <row r="1686" spans="1:22" x14ac:dyDescent="0.35">
      <c r="A1686" t="s">
        <v>12132</v>
      </c>
      <c r="B1686" t="s">
        <v>111</v>
      </c>
      <c r="C1686" t="s">
        <v>222</v>
      </c>
      <c r="D1686" t="b">
        <v>1</v>
      </c>
      <c r="E1686" t="b">
        <v>1</v>
      </c>
      <c r="F1686" t="s">
        <v>720</v>
      </c>
      <c r="G1686" t="b">
        <v>0</v>
      </c>
      <c r="H1686" t="s">
        <v>71</v>
      </c>
      <c r="I1686" t="b">
        <v>0</v>
      </c>
      <c r="J1686" t="s">
        <v>70</v>
      </c>
      <c r="K1686" t="b">
        <v>1</v>
      </c>
      <c r="L1686">
        <v>2</v>
      </c>
      <c r="M1686" t="b">
        <v>1</v>
      </c>
      <c r="N1686" t="b">
        <v>1</v>
      </c>
      <c r="O1686" t="b">
        <v>1</v>
      </c>
      <c r="P1686" t="s">
        <v>69</v>
      </c>
      <c r="Q1686" t="s">
        <v>12131</v>
      </c>
      <c r="R1686" t="s">
        <v>12130</v>
      </c>
      <c r="S1686" t="s">
        <v>150</v>
      </c>
      <c r="T1686" t="s">
        <v>12129</v>
      </c>
      <c r="U1686">
        <v>299</v>
      </c>
      <c r="V1686">
        <v>4</v>
      </c>
    </row>
    <row r="1687" spans="1:22" x14ac:dyDescent="0.35">
      <c r="A1687" t="s">
        <v>12128</v>
      </c>
      <c r="B1687" t="s">
        <v>74</v>
      </c>
      <c r="C1687" t="s">
        <v>82</v>
      </c>
      <c r="D1687" t="b">
        <v>1</v>
      </c>
      <c r="E1687" t="b">
        <v>1</v>
      </c>
      <c r="F1687" t="s">
        <v>106</v>
      </c>
      <c r="G1687" t="b">
        <v>1</v>
      </c>
      <c r="H1687" t="s">
        <v>71</v>
      </c>
      <c r="I1687" t="b">
        <v>1</v>
      </c>
      <c r="J1687" t="s">
        <v>70</v>
      </c>
      <c r="K1687" t="b">
        <v>1</v>
      </c>
      <c r="L1687">
        <v>2</v>
      </c>
      <c r="M1687" t="b">
        <v>0</v>
      </c>
      <c r="N1687" t="b">
        <v>1</v>
      </c>
      <c r="O1687" t="b">
        <v>1</v>
      </c>
      <c r="P1687" t="s">
        <v>69</v>
      </c>
      <c r="Q1687" t="s">
        <v>12127</v>
      </c>
      <c r="R1687" t="s">
        <v>12126</v>
      </c>
      <c r="S1687" t="s">
        <v>275</v>
      </c>
      <c r="T1687" t="s">
        <v>12125</v>
      </c>
      <c r="U1687">
        <v>299</v>
      </c>
      <c r="V1687">
        <v>4</v>
      </c>
    </row>
    <row r="1688" spans="1:22" x14ac:dyDescent="0.35">
      <c r="A1688" t="s">
        <v>12124</v>
      </c>
      <c r="B1688" t="s">
        <v>74</v>
      </c>
      <c r="C1688" t="s">
        <v>82</v>
      </c>
      <c r="D1688" t="b">
        <v>1</v>
      </c>
      <c r="E1688" t="b">
        <v>1</v>
      </c>
      <c r="F1688" t="s">
        <v>474</v>
      </c>
      <c r="G1688" t="b">
        <v>0</v>
      </c>
      <c r="H1688" t="s">
        <v>71</v>
      </c>
      <c r="I1688" t="b">
        <v>0</v>
      </c>
      <c r="J1688" t="s">
        <v>70</v>
      </c>
      <c r="K1688" t="b">
        <v>1</v>
      </c>
      <c r="L1688">
        <v>2</v>
      </c>
      <c r="M1688" t="b">
        <v>1</v>
      </c>
      <c r="N1688" t="b">
        <v>1</v>
      </c>
      <c r="O1688" t="b">
        <v>0</v>
      </c>
      <c r="P1688" t="s">
        <v>69</v>
      </c>
      <c r="Q1688" t="s">
        <v>12123</v>
      </c>
      <c r="R1688" t="s">
        <v>12122</v>
      </c>
      <c r="S1688" t="s">
        <v>6</v>
      </c>
      <c r="T1688" t="s">
        <v>12121</v>
      </c>
      <c r="U1688">
        <v>299</v>
      </c>
      <c r="V1688">
        <v>3.5</v>
      </c>
    </row>
    <row r="1689" spans="1:22" x14ac:dyDescent="0.35">
      <c r="A1689" t="s">
        <v>12120</v>
      </c>
      <c r="B1689" t="s">
        <v>111</v>
      </c>
      <c r="C1689" t="s">
        <v>82</v>
      </c>
      <c r="D1689" t="b">
        <v>1</v>
      </c>
      <c r="E1689" t="b">
        <v>1</v>
      </c>
      <c r="F1689" t="s">
        <v>106</v>
      </c>
      <c r="G1689" t="b">
        <v>1</v>
      </c>
      <c r="H1689" t="s">
        <v>71</v>
      </c>
      <c r="I1689" t="b">
        <v>1</v>
      </c>
      <c r="J1689" t="s">
        <v>70</v>
      </c>
      <c r="K1689" t="b">
        <v>1</v>
      </c>
      <c r="L1689">
        <v>2</v>
      </c>
      <c r="M1689" t="b">
        <v>1</v>
      </c>
      <c r="N1689" t="b">
        <v>1</v>
      </c>
      <c r="O1689" t="b">
        <v>1</v>
      </c>
      <c r="P1689" t="s">
        <v>88</v>
      </c>
      <c r="Q1689" t="e">
        <f>--cZ6Hhc9F7VkKXxHMVZSQ</f>
        <v>#NAME?</v>
      </c>
      <c r="R1689" t="s">
        <v>12119</v>
      </c>
      <c r="S1689" t="s">
        <v>77</v>
      </c>
      <c r="T1689" t="s">
        <v>12118</v>
      </c>
      <c r="U1689">
        <v>299</v>
      </c>
      <c r="V1689">
        <v>4</v>
      </c>
    </row>
    <row r="1690" spans="1:22" x14ac:dyDescent="0.35">
      <c r="A1690" t="s">
        <v>12117</v>
      </c>
      <c r="B1690" t="s">
        <v>74</v>
      </c>
      <c r="C1690" t="s">
        <v>82</v>
      </c>
      <c r="D1690" t="b">
        <v>1</v>
      </c>
      <c r="E1690" t="b">
        <v>1</v>
      </c>
      <c r="F1690" t="s">
        <v>106</v>
      </c>
      <c r="G1690" t="b">
        <v>0</v>
      </c>
      <c r="H1690" t="s">
        <v>71</v>
      </c>
      <c r="I1690" t="b">
        <v>0</v>
      </c>
      <c r="J1690" t="s">
        <v>70</v>
      </c>
      <c r="K1690" t="b">
        <v>1</v>
      </c>
      <c r="L1690">
        <v>2</v>
      </c>
      <c r="M1690" t="b">
        <v>1</v>
      </c>
      <c r="N1690" t="b">
        <v>1</v>
      </c>
      <c r="O1690" t="b">
        <v>1</v>
      </c>
      <c r="P1690" t="s">
        <v>88</v>
      </c>
      <c r="Q1690" t="s">
        <v>12116</v>
      </c>
      <c r="R1690" t="s">
        <v>12115</v>
      </c>
      <c r="S1690" t="s">
        <v>1015</v>
      </c>
      <c r="T1690" t="s">
        <v>12114</v>
      </c>
      <c r="U1690">
        <v>299</v>
      </c>
      <c r="V1690">
        <v>4</v>
      </c>
    </row>
    <row r="1691" spans="1:22" x14ac:dyDescent="0.35">
      <c r="A1691" t="s">
        <v>12113</v>
      </c>
      <c r="B1691" t="s">
        <v>111</v>
      </c>
      <c r="C1691" t="s">
        <v>82</v>
      </c>
      <c r="D1691" t="b">
        <v>1</v>
      </c>
      <c r="E1691" t="b">
        <v>1</v>
      </c>
      <c r="F1691" t="s">
        <v>89</v>
      </c>
      <c r="G1691" t="b">
        <v>1</v>
      </c>
      <c r="H1691" t="s">
        <v>71</v>
      </c>
      <c r="I1691" t="b">
        <v>0</v>
      </c>
      <c r="J1691" t="s">
        <v>70</v>
      </c>
      <c r="K1691" t="b">
        <v>1</v>
      </c>
      <c r="L1691">
        <v>1</v>
      </c>
      <c r="M1691" t="b">
        <v>0</v>
      </c>
      <c r="N1691" t="b">
        <v>1</v>
      </c>
      <c r="O1691" t="b">
        <v>1</v>
      </c>
      <c r="P1691" t="s">
        <v>88</v>
      </c>
      <c r="Q1691" t="s">
        <v>12112</v>
      </c>
      <c r="R1691" t="s">
        <v>624</v>
      </c>
      <c r="S1691" t="s">
        <v>93</v>
      </c>
      <c r="T1691" t="s">
        <v>12111</v>
      </c>
      <c r="U1691">
        <v>299</v>
      </c>
      <c r="V1691">
        <v>3.5</v>
      </c>
    </row>
    <row r="1692" spans="1:22" x14ac:dyDescent="0.35">
      <c r="A1692" t="s">
        <v>12110</v>
      </c>
      <c r="B1692" t="s">
        <v>74</v>
      </c>
      <c r="C1692" t="s">
        <v>82</v>
      </c>
      <c r="D1692" t="b">
        <v>1</v>
      </c>
      <c r="E1692" t="b">
        <v>1</v>
      </c>
      <c r="F1692" t="s">
        <v>1590</v>
      </c>
      <c r="G1692" t="b">
        <v>1</v>
      </c>
      <c r="H1692" t="s">
        <v>71</v>
      </c>
      <c r="I1692" t="b">
        <v>0</v>
      </c>
      <c r="J1692" t="s">
        <v>70</v>
      </c>
      <c r="K1692" t="b">
        <v>1</v>
      </c>
      <c r="L1692">
        <v>2</v>
      </c>
      <c r="M1692" t="b">
        <v>0</v>
      </c>
      <c r="N1692" t="b">
        <v>1</v>
      </c>
      <c r="O1692" t="b">
        <v>1</v>
      </c>
      <c r="P1692" t="s">
        <v>69</v>
      </c>
      <c r="Q1692" t="s">
        <v>12109</v>
      </c>
      <c r="R1692" t="s">
        <v>12108</v>
      </c>
      <c r="S1692" t="s">
        <v>6</v>
      </c>
      <c r="T1692" t="s">
        <v>12107</v>
      </c>
      <c r="U1692">
        <v>299</v>
      </c>
      <c r="V1692">
        <v>3.5</v>
      </c>
    </row>
    <row r="1693" spans="1:22" x14ac:dyDescent="0.35">
      <c r="A1693" t="s">
        <v>12106</v>
      </c>
      <c r="B1693" t="s">
        <v>90</v>
      </c>
      <c r="C1693" t="s">
        <v>556</v>
      </c>
      <c r="D1693" t="b">
        <v>1</v>
      </c>
      <c r="E1693" t="b">
        <v>1</v>
      </c>
      <c r="F1693" t="s">
        <v>449</v>
      </c>
      <c r="G1693" t="b">
        <v>1</v>
      </c>
      <c r="H1693" t="s">
        <v>71</v>
      </c>
      <c r="I1693" t="b">
        <v>1</v>
      </c>
      <c r="J1693" t="s">
        <v>70</v>
      </c>
      <c r="K1693" t="b">
        <v>1</v>
      </c>
      <c r="L1693">
        <v>2</v>
      </c>
      <c r="M1693" t="b">
        <v>0</v>
      </c>
      <c r="N1693" t="b">
        <v>1</v>
      </c>
      <c r="O1693" t="b">
        <v>1</v>
      </c>
      <c r="P1693" t="s">
        <v>69</v>
      </c>
      <c r="Q1693" t="s">
        <v>12105</v>
      </c>
      <c r="R1693" t="s">
        <v>126</v>
      </c>
      <c r="S1693" t="s">
        <v>6</v>
      </c>
      <c r="T1693" t="s">
        <v>12104</v>
      </c>
      <c r="U1693">
        <v>299</v>
      </c>
      <c r="V1693">
        <v>3.5</v>
      </c>
    </row>
    <row r="1694" spans="1:22" x14ac:dyDescent="0.35">
      <c r="A1694" t="s">
        <v>12103</v>
      </c>
      <c r="B1694" t="s">
        <v>111</v>
      </c>
      <c r="C1694" t="s">
        <v>82</v>
      </c>
      <c r="D1694" t="b">
        <v>1</v>
      </c>
      <c r="E1694" t="b">
        <v>1</v>
      </c>
      <c r="F1694" t="s">
        <v>106</v>
      </c>
      <c r="G1694" t="b">
        <v>1</v>
      </c>
      <c r="H1694" t="s">
        <v>71</v>
      </c>
      <c r="I1694" t="b">
        <v>1</v>
      </c>
      <c r="J1694" t="s">
        <v>70</v>
      </c>
      <c r="K1694" t="b">
        <v>1</v>
      </c>
      <c r="L1694">
        <v>2</v>
      </c>
      <c r="M1694" t="b">
        <v>1</v>
      </c>
      <c r="N1694" t="b">
        <v>1</v>
      </c>
      <c r="O1694" t="b">
        <v>1</v>
      </c>
      <c r="P1694" t="s">
        <v>69</v>
      </c>
      <c r="Q1694" t="s">
        <v>12102</v>
      </c>
      <c r="R1694" t="s">
        <v>12101</v>
      </c>
      <c r="S1694" t="s">
        <v>85</v>
      </c>
      <c r="T1694" t="s">
        <v>12100</v>
      </c>
      <c r="U1694">
        <v>298</v>
      </c>
      <c r="V1694">
        <v>4</v>
      </c>
    </row>
    <row r="1695" spans="1:22" x14ac:dyDescent="0.35">
      <c r="A1695" t="s">
        <v>12099</v>
      </c>
      <c r="B1695" t="s">
        <v>111</v>
      </c>
      <c r="C1695" t="s">
        <v>1694</v>
      </c>
      <c r="D1695" t="b">
        <v>1</v>
      </c>
      <c r="E1695" t="b">
        <v>1</v>
      </c>
      <c r="F1695" t="s">
        <v>106</v>
      </c>
      <c r="G1695" t="b">
        <v>0</v>
      </c>
      <c r="H1695" t="s">
        <v>71</v>
      </c>
      <c r="I1695" t="b">
        <v>0</v>
      </c>
      <c r="J1695" t="s">
        <v>70</v>
      </c>
      <c r="K1695" t="b">
        <v>1</v>
      </c>
      <c r="L1695">
        <v>2</v>
      </c>
      <c r="M1695" t="b">
        <v>1</v>
      </c>
      <c r="N1695" t="b">
        <v>1</v>
      </c>
      <c r="O1695" t="b">
        <v>0</v>
      </c>
      <c r="P1695" t="s">
        <v>88</v>
      </c>
      <c r="Q1695" t="s">
        <v>12098</v>
      </c>
      <c r="R1695" t="s">
        <v>11200</v>
      </c>
      <c r="S1695" t="s">
        <v>6</v>
      </c>
      <c r="T1695" t="s">
        <v>12097</v>
      </c>
      <c r="U1695">
        <v>298</v>
      </c>
      <c r="V1695">
        <v>4.5</v>
      </c>
    </row>
    <row r="1696" spans="1:22" x14ac:dyDescent="0.35">
      <c r="A1696" t="s">
        <v>6333</v>
      </c>
      <c r="B1696" t="s">
        <v>74</v>
      </c>
      <c r="C1696" t="s">
        <v>138</v>
      </c>
      <c r="D1696" t="b">
        <v>1</v>
      </c>
      <c r="E1696" t="b">
        <v>0</v>
      </c>
      <c r="F1696" t="s">
        <v>72</v>
      </c>
      <c r="G1696" t="b">
        <v>0</v>
      </c>
      <c r="H1696" t="s">
        <v>71</v>
      </c>
      <c r="I1696" t="b">
        <v>1</v>
      </c>
      <c r="J1696" t="s">
        <v>70</v>
      </c>
      <c r="K1696" t="b">
        <v>1</v>
      </c>
      <c r="L1696">
        <v>3</v>
      </c>
      <c r="M1696" t="b">
        <v>1</v>
      </c>
      <c r="N1696" t="b">
        <v>1</v>
      </c>
      <c r="O1696" t="b">
        <v>1</v>
      </c>
      <c r="P1696" t="s">
        <v>88</v>
      </c>
      <c r="Q1696" t="s">
        <v>12096</v>
      </c>
      <c r="R1696" t="s">
        <v>12095</v>
      </c>
      <c r="S1696" t="s">
        <v>85</v>
      </c>
      <c r="T1696" t="s">
        <v>12094</v>
      </c>
      <c r="U1696">
        <v>298</v>
      </c>
      <c r="V1696">
        <v>4</v>
      </c>
    </row>
    <row r="1697" spans="1:22" x14ac:dyDescent="0.35">
      <c r="A1697" t="s">
        <v>12093</v>
      </c>
      <c r="B1697" t="s">
        <v>90</v>
      </c>
      <c r="C1697" t="s">
        <v>82</v>
      </c>
      <c r="D1697" t="b">
        <v>1</v>
      </c>
      <c r="E1697" t="b">
        <v>1</v>
      </c>
      <c r="F1697" t="s">
        <v>106</v>
      </c>
      <c r="G1697" t="b">
        <v>0</v>
      </c>
      <c r="H1697" t="s">
        <v>71</v>
      </c>
      <c r="I1697" t="b">
        <v>0</v>
      </c>
      <c r="J1697" t="s">
        <v>70</v>
      </c>
      <c r="K1697" t="b">
        <v>1</v>
      </c>
      <c r="L1697">
        <v>2</v>
      </c>
      <c r="M1697" t="b">
        <v>0</v>
      </c>
      <c r="N1697" t="b">
        <v>1</v>
      </c>
      <c r="O1697" t="b">
        <v>1</v>
      </c>
      <c r="P1697" t="s">
        <v>88</v>
      </c>
      <c r="Q1697" t="s">
        <v>12092</v>
      </c>
      <c r="R1697" t="s">
        <v>12091</v>
      </c>
      <c r="S1697" t="s">
        <v>66</v>
      </c>
      <c r="T1697" t="s">
        <v>12090</v>
      </c>
      <c r="U1697">
        <v>298</v>
      </c>
      <c r="V1697">
        <v>3.5</v>
      </c>
    </row>
    <row r="1698" spans="1:22" x14ac:dyDescent="0.35">
      <c r="A1698" t="s">
        <v>12089</v>
      </c>
      <c r="B1698" t="s">
        <v>111</v>
      </c>
      <c r="C1698" t="s">
        <v>82</v>
      </c>
      <c r="D1698" t="b">
        <v>1</v>
      </c>
      <c r="E1698" t="b">
        <v>1</v>
      </c>
      <c r="F1698" t="s">
        <v>106</v>
      </c>
      <c r="G1698" t="b">
        <v>1</v>
      </c>
      <c r="H1698" t="s">
        <v>71</v>
      </c>
      <c r="I1698" t="b">
        <v>0</v>
      </c>
      <c r="J1698" t="s">
        <v>70</v>
      </c>
      <c r="K1698" t="b">
        <v>1</v>
      </c>
      <c r="L1698">
        <v>2</v>
      </c>
      <c r="M1698" t="b">
        <v>0</v>
      </c>
      <c r="N1698" t="b">
        <v>1</v>
      </c>
      <c r="O1698" t="b">
        <v>1</v>
      </c>
      <c r="P1698" t="s">
        <v>88</v>
      </c>
      <c r="Q1698" t="s">
        <v>12088</v>
      </c>
      <c r="R1698" t="s">
        <v>1650</v>
      </c>
      <c r="S1698" t="s">
        <v>93</v>
      </c>
      <c r="T1698" t="s">
        <v>4664</v>
      </c>
      <c r="U1698">
        <v>298</v>
      </c>
      <c r="V1698">
        <v>4</v>
      </c>
    </row>
    <row r="1699" spans="1:22" x14ac:dyDescent="0.35">
      <c r="A1699" t="s">
        <v>12087</v>
      </c>
      <c r="B1699" t="s">
        <v>74</v>
      </c>
      <c r="C1699" t="s">
        <v>82</v>
      </c>
      <c r="D1699" t="b">
        <v>1</v>
      </c>
      <c r="E1699" t="b">
        <v>1</v>
      </c>
      <c r="F1699" t="s">
        <v>101</v>
      </c>
      <c r="G1699" t="b">
        <v>1</v>
      </c>
      <c r="H1699" t="s">
        <v>71</v>
      </c>
      <c r="I1699" t="b">
        <v>1</v>
      </c>
      <c r="J1699" t="s">
        <v>70</v>
      </c>
      <c r="K1699" t="b">
        <v>1</v>
      </c>
      <c r="L1699">
        <v>2</v>
      </c>
      <c r="M1699" t="b">
        <v>1</v>
      </c>
      <c r="N1699" t="b">
        <v>1</v>
      </c>
      <c r="O1699" t="b">
        <v>1</v>
      </c>
      <c r="P1699" t="s">
        <v>88</v>
      </c>
      <c r="Q1699" t="s">
        <v>12086</v>
      </c>
      <c r="R1699" t="s">
        <v>12085</v>
      </c>
      <c r="S1699" t="s">
        <v>85</v>
      </c>
      <c r="T1699" t="s">
        <v>3294</v>
      </c>
      <c r="U1699">
        <v>298</v>
      </c>
      <c r="V1699">
        <v>3.5</v>
      </c>
    </row>
    <row r="1700" spans="1:22" x14ac:dyDescent="0.35">
      <c r="A1700" t="s">
        <v>12084</v>
      </c>
      <c r="B1700" t="s">
        <v>74</v>
      </c>
      <c r="C1700" t="s">
        <v>123</v>
      </c>
      <c r="D1700" t="b">
        <v>1</v>
      </c>
      <c r="E1700" t="b">
        <v>1</v>
      </c>
      <c r="F1700" t="s">
        <v>474</v>
      </c>
      <c r="G1700" t="b">
        <v>1</v>
      </c>
      <c r="H1700" t="s">
        <v>71</v>
      </c>
      <c r="I1700" t="b">
        <v>1</v>
      </c>
      <c r="J1700" t="s">
        <v>70</v>
      </c>
      <c r="K1700" t="b">
        <v>1</v>
      </c>
      <c r="L1700">
        <v>2</v>
      </c>
      <c r="M1700" t="b">
        <v>1</v>
      </c>
      <c r="N1700" t="b">
        <v>1</v>
      </c>
      <c r="O1700" t="b">
        <v>1</v>
      </c>
      <c r="P1700" t="s">
        <v>69</v>
      </c>
      <c r="Q1700" t="s">
        <v>12083</v>
      </c>
      <c r="R1700" t="s">
        <v>12082</v>
      </c>
      <c r="S1700" t="s">
        <v>285</v>
      </c>
      <c r="T1700" t="s">
        <v>12081</v>
      </c>
      <c r="U1700">
        <v>298</v>
      </c>
      <c r="V1700">
        <v>4</v>
      </c>
    </row>
    <row r="1701" spans="1:22" x14ac:dyDescent="0.35">
      <c r="A1701" t="s">
        <v>12080</v>
      </c>
      <c r="B1701" t="s">
        <v>74</v>
      </c>
      <c r="C1701" t="s">
        <v>259</v>
      </c>
      <c r="D1701" t="b">
        <v>1</v>
      </c>
      <c r="E1701" t="b">
        <v>0</v>
      </c>
      <c r="F1701" t="s">
        <v>72</v>
      </c>
      <c r="G1701" t="b">
        <v>0</v>
      </c>
      <c r="H1701" t="s">
        <v>71</v>
      </c>
      <c r="I1701" t="b">
        <v>1</v>
      </c>
      <c r="J1701" t="s">
        <v>70</v>
      </c>
      <c r="K1701" t="b">
        <v>1</v>
      </c>
      <c r="L1701">
        <v>3</v>
      </c>
      <c r="M1701" t="b">
        <v>1</v>
      </c>
      <c r="N1701" t="b">
        <v>1</v>
      </c>
      <c r="O1701" t="b">
        <v>1</v>
      </c>
      <c r="P1701" t="s">
        <v>69</v>
      </c>
      <c r="Q1701" t="s">
        <v>12079</v>
      </c>
      <c r="R1701" t="s">
        <v>12078</v>
      </c>
      <c r="S1701" t="s">
        <v>93</v>
      </c>
      <c r="T1701" t="s">
        <v>12077</v>
      </c>
      <c r="U1701">
        <v>297</v>
      </c>
      <c r="V1701">
        <v>4.5</v>
      </c>
    </row>
    <row r="1702" spans="1:22" x14ac:dyDescent="0.35">
      <c r="A1702" t="s">
        <v>12076</v>
      </c>
      <c r="B1702" t="s">
        <v>74</v>
      </c>
      <c r="C1702" t="s">
        <v>82</v>
      </c>
      <c r="D1702" t="b">
        <v>1</v>
      </c>
      <c r="E1702" t="b">
        <v>1</v>
      </c>
      <c r="F1702" t="s">
        <v>1843</v>
      </c>
      <c r="G1702" t="b">
        <v>1</v>
      </c>
      <c r="H1702" t="s">
        <v>71</v>
      </c>
      <c r="I1702" t="b">
        <v>0</v>
      </c>
      <c r="J1702" t="s">
        <v>70</v>
      </c>
      <c r="K1702" t="b">
        <v>1</v>
      </c>
      <c r="L1702">
        <v>2</v>
      </c>
      <c r="M1702" t="b">
        <v>0</v>
      </c>
      <c r="N1702" t="b">
        <v>1</v>
      </c>
      <c r="O1702" t="b">
        <v>1</v>
      </c>
      <c r="P1702" t="s">
        <v>69</v>
      </c>
      <c r="Q1702" t="s">
        <v>12075</v>
      </c>
      <c r="R1702" t="s">
        <v>12074</v>
      </c>
      <c r="S1702" t="s">
        <v>6</v>
      </c>
      <c r="T1702" t="s">
        <v>12073</v>
      </c>
      <c r="U1702">
        <v>297</v>
      </c>
      <c r="V1702">
        <v>3.5</v>
      </c>
    </row>
    <row r="1703" spans="1:22" x14ac:dyDescent="0.35">
      <c r="A1703" t="s">
        <v>12072</v>
      </c>
      <c r="B1703" t="s">
        <v>90</v>
      </c>
      <c r="C1703" t="s">
        <v>82</v>
      </c>
      <c r="D1703" t="b">
        <v>1</v>
      </c>
      <c r="E1703" t="b">
        <v>1</v>
      </c>
      <c r="F1703" t="s">
        <v>117</v>
      </c>
      <c r="G1703" t="b">
        <v>0</v>
      </c>
      <c r="H1703" t="s">
        <v>71</v>
      </c>
      <c r="I1703" t="b">
        <v>0</v>
      </c>
      <c r="J1703" t="s">
        <v>70</v>
      </c>
      <c r="K1703" t="b">
        <v>1</v>
      </c>
      <c r="L1703">
        <v>2</v>
      </c>
      <c r="M1703" t="b">
        <v>0</v>
      </c>
      <c r="N1703" t="b">
        <v>1</v>
      </c>
      <c r="O1703" t="b">
        <v>1</v>
      </c>
      <c r="P1703" t="s">
        <v>88</v>
      </c>
      <c r="Q1703" t="s">
        <v>12071</v>
      </c>
      <c r="R1703" t="s">
        <v>2248</v>
      </c>
      <c r="S1703" t="s">
        <v>6</v>
      </c>
      <c r="T1703" t="s">
        <v>4485</v>
      </c>
      <c r="U1703">
        <v>297</v>
      </c>
      <c r="V1703">
        <v>3.5</v>
      </c>
    </row>
    <row r="1704" spans="1:22" x14ac:dyDescent="0.35">
      <c r="A1704" t="s">
        <v>12070</v>
      </c>
      <c r="B1704" t="s">
        <v>90</v>
      </c>
      <c r="C1704" t="s">
        <v>82</v>
      </c>
      <c r="D1704" t="b">
        <v>1</v>
      </c>
      <c r="E1704" t="b">
        <v>1</v>
      </c>
      <c r="F1704" t="s">
        <v>474</v>
      </c>
      <c r="G1704" t="b">
        <v>0</v>
      </c>
      <c r="H1704" t="s">
        <v>71</v>
      </c>
      <c r="I1704" t="b">
        <v>0</v>
      </c>
      <c r="J1704" t="s">
        <v>70</v>
      </c>
      <c r="K1704" t="b">
        <v>1</v>
      </c>
      <c r="L1704">
        <v>2</v>
      </c>
      <c r="M1704" t="b">
        <v>0</v>
      </c>
      <c r="N1704" t="b">
        <v>0</v>
      </c>
      <c r="O1704" t="b">
        <v>1</v>
      </c>
      <c r="P1704" t="s">
        <v>88</v>
      </c>
      <c r="Q1704" t="s">
        <v>12069</v>
      </c>
      <c r="R1704" t="s">
        <v>12068</v>
      </c>
      <c r="S1704" t="s">
        <v>6</v>
      </c>
      <c r="T1704" t="s">
        <v>12067</v>
      </c>
      <c r="U1704">
        <v>297</v>
      </c>
      <c r="V1704">
        <v>4.5</v>
      </c>
    </row>
    <row r="1705" spans="1:22" x14ac:dyDescent="0.35">
      <c r="A1705" t="s">
        <v>12066</v>
      </c>
      <c r="B1705" t="s">
        <v>90</v>
      </c>
      <c r="C1705" t="s">
        <v>82</v>
      </c>
      <c r="D1705" t="b">
        <v>1</v>
      </c>
      <c r="E1705" t="b">
        <v>1</v>
      </c>
      <c r="F1705" t="s">
        <v>106</v>
      </c>
      <c r="G1705" t="b">
        <v>1</v>
      </c>
      <c r="H1705" t="s">
        <v>71</v>
      </c>
      <c r="I1705" t="b">
        <v>1</v>
      </c>
      <c r="J1705" t="s">
        <v>70</v>
      </c>
      <c r="K1705" t="b">
        <v>1</v>
      </c>
      <c r="L1705">
        <v>1</v>
      </c>
      <c r="M1705" t="b">
        <v>0</v>
      </c>
      <c r="N1705" t="b">
        <v>0</v>
      </c>
      <c r="O1705" t="b">
        <v>1</v>
      </c>
      <c r="P1705" t="s">
        <v>88</v>
      </c>
      <c r="Q1705" t="s">
        <v>12065</v>
      </c>
      <c r="R1705" t="s">
        <v>194</v>
      </c>
      <c r="S1705" t="s">
        <v>6</v>
      </c>
      <c r="T1705" t="s">
        <v>9835</v>
      </c>
      <c r="U1705">
        <v>297</v>
      </c>
      <c r="V1705">
        <v>4</v>
      </c>
    </row>
    <row r="1706" spans="1:22" x14ac:dyDescent="0.35">
      <c r="A1706" t="s">
        <v>12064</v>
      </c>
      <c r="B1706" t="s">
        <v>74</v>
      </c>
      <c r="C1706" t="s">
        <v>2050</v>
      </c>
      <c r="D1706" t="b">
        <v>1</v>
      </c>
      <c r="E1706" t="b">
        <v>0</v>
      </c>
      <c r="F1706" t="s">
        <v>89</v>
      </c>
      <c r="G1706" t="b">
        <v>1</v>
      </c>
      <c r="H1706" t="s">
        <v>71</v>
      </c>
      <c r="I1706" t="b">
        <v>1</v>
      </c>
      <c r="J1706" t="s">
        <v>70</v>
      </c>
      <c r="K1706" t="b">
        <v>1</v>
      </c>
      <c r="L1706">
        <v>2</v>
      </c>
      <c r="M1706" t="b">
        <v>1</v>
      </c>
      <c r="N1706" t="b">
        <v>1</v>
      </c>
      <c r="O1706" t="b">
        <v>1</v>
      </c>
      <c r="P1706" t="s">
        <v>69</v>
      </c>
      <c r="Q1706" t="s">
        <v>12063</v>
      </c>
      <c r="R1706" t="s">
        <v>12062</v>
      </c>
      <c r="S1706" t="s">
        <v>93</v>
      </c>
      <c r="T1706" t="s">
        <v>9414</v>
      </c>
      <c r="U1706">
        <v>297</v>
      </c>
      <c r="V1706">
        <v>3</v>
      </c>
    </row>
    <row r="1707" spans="1:22" x14ac:dyDescent="0.35">
      <c r="A1707" t="s">
        <v>12061</v>
      </c>
      <c r="B1707" t="s">
        <v>90</v>
      </c>
      <c r="C1707" t="s">
        <v>82</v>
      </c>
      <c r="D1707" t="b">
        <v>1</v>
      </c>
      <c r="E1707" t="b">
        <v>1</v>
      </c>
      <c r="F1707" t="s">
        <v>106</v>
      </c>
      <c r="G1707" t="b">
        <v>1</v>
      </c>
      <c r="H1707" t="s">
        <v>71</v>
      </c>
      <c r="I1707" t="b">
        <v>0</v>
      </c>
      <c r="J1707" t="s">
        <v>70</v>
      </c>
      <c r="K1707" t="b">
        <v>1</v>
      </c>
      <c r="L1707">
        <v>1</v>
      </c>
      <c r="M1707" t="b">
        <v>1</v>
      </c>
      <c r="N1707" t="b">
        <v>0</v>
      </c>
      <c r="O1707" t="b">
        <v>1</v>
      </c>
      <c r="P1707" t="s">
        <v>88</v>
      </c>
      <c r="Q1707" t="s">
        <v>12060</v>
      </c>
      <c r="R1707" t="s">
        <v>12059</v>
      </c>
      <c r="S1707" t="s">
        <v>85</v>
      </c>
      <c r="T1707" t="s">
        <v>12058</v>
      </c>
      <c r="U1707">
        <v>297</v>
      </c>
      <c r="V1707">
        <v>4.5</v>
      </c>
    </row>
    <row r="1708" spans="1:22" x14ac:dyDescent="0.35">
      <c r="A1708" t="s">
        <v>12057</v>
      </c>
      <c r="B1708" t="s">
        <v>74</v>
      </c>
      <c r="C1708" t="s">
        <v>7264</v>
      </c>
      <c r="D1708" t="b">
        <v>0</v>
      </c>
      <c r="E1708" t="b">
        <v>0</v>
      </c>
      <c r="F1708" t="s">
        <v>106</v>
      </c>
      <c r="G1708" t="b">
        <v>0</v>
      </c>
      <c r="H1708" t="s">
        <v>80</v>
      </c>
      <c r="I1708" t="b">
        <v>0</v>
      </c>
      <c r="J1708" t="s">
        <v>70</v>
      </c>
      <c r="K1708" t="b">
        <v>1</v>
      </c>
      <c r="L1708">
        <v>2</v>
      </c>
      <c r="M1708" t="b">
        <v>0</v>
      </c>
      <c r="N1708" t="b">
        <v>1</v>
      </c>
      <c r="O1708" t="b">
        <v>1</v>
      </c>
      <c r="P1708" t="s">
        <v>88</v>
      </c>
      <c r="Q1708" t="s">
        <v>12056</v>
      </c>
      <c r="R1708" t="s">
        <v>12055</v>
      </c>
      <c r="S1708" t="s">
        <v>66</v>
      </c>
      <c r="T1708" t="s">
        <v>2375</v>
      </c>
      <c r="U1708">
        <v>297</v>
      </c>
      <c r="V1708">
        <v>3.5</v>
      </c>
    </row>
    <row r="1709" spans="1:22" x14ac:dyDescent="0.35">
      <c r="A1709" t="s">
        <v>12054</v>
      </c>
      <c r="B1709" t="s">
        <v>74</v>
      </c>
      <c r="C1709" t="s">
        <v>82</v>
      </c>
      <c r="D1709" t="b">
        <v>1</v>
      </c>
      <c r="E1709" t="b">
        <v>1</v>
      </c>
      <c r="F1709" t="s">
        <v>106</v>
      </c>
      <c r="G1709" t="b">
        <v>1</v>
      </c>
      <c r="H1709" t="s">
        <v>71</v>
      </c>
      <c r="I1709" t="b">
        <v>1</v>
      </c>
      <c r="J1709" t="s">
        <v>70</v>
      </c>
      <c r="K1709" t="b">
        <v>1</v>
      </c>
      <c r="L1709">
        <v>2</v>
      </c>
      <c r="M1709" t="b">
        <v>1</v>
      </c>
      <c r="N1709" t="b">
        <v>1</v>
      </c>
      <c r="O1709" t="b">
        <v>1</v>
      </c>
      <c r="P1709" t="s">
        <v>88</v>
      </c>
      <c r="Q1709" t="s">
        <v>12053</v>
      </c>
      <c r="R1709" t="s">
        <v>98</v>
      </c>
      <c r="S1709" t="s">
        <v>239</v>
      </c>
      <c r="T1709" t="s">
        <v>12052</v>
      </c>
      <c r="U1709">
        <v>297</v>
      </c>
      <c r="V1709">
        <v>2.5</v>
      </c>
    </row>
    <row r="1710" spans="1:22" x14ac:dyDescent="0.35">
      <c r="A1710" t="s">
        <v>12051</v>
      </c>
      <c r="B1710" t="s">
        <v>74</v>
      </c>
      <c r="C1710" t="s">
        <v>82</v>
      </c>
      <c r="D1710" t="b">
        <v>1</v>
      </c>
      <c r="E1710" t="b">
        <v>1</v>
      </c>
      <c r="F1710" t="s">
        <v>106</v>
      </c>
      <c r="G1710" t="b">
        <v>1</v>
      </c>
      <c r="H1710" t="s">
        <v>71</v>
      </c>
      <c r="I1710" t="b">
        <v>1</v>
      </c>
      <c r="J1710" t="s">
        <v>70</v>
      </c>
      <c r="K1710" t="b">
        <v>1</v>
      </c>
      <c r="L1710">
        <v>2</v>
      </c>
      <c r="M1710" t="b">
        <v>1</v>
      </c>
      <c r="N1710" t="b">
        <v>1</v>
      </c>
      <c r="O1710" t="b">
        <v>1</v>
      </c>
      <c r="P1710" t="s">
        <v>69</v>
      </c>
      <c r="Q1710" t="s">
        <v>12050</v>
      </c>
      <c r="R1710" t="s">
        <v>12049</v>
      </c>
      <c r="S1710" t="s">
        <v>239</v>
      </c>
      <c r="T1710" t="s">
        <v>3743</v>
      </c>
      <c r="U1710">
        <v>297</v>
      </c>
      <c r="V1710">
        <v>3</v>
      </c>
    </row>
    <row r="1711" spans="1:22" x14ac:dyDescent="0.35">
      <c r="A1711" t="s">
        <v>12048</v>
      </c>
      <c r="B1711" t="s">
        <v>74</v>
      </c>
      <c r="C1711" t="s">
        <v>82</v>
      </c>
      <c r="D1711" t="b">
        <v>1</v>
      </c>
      <c r="E1711" t="b">
        <v>1</v>
      </c>
      <c r="F1711" t="s">
        <v>106</v>
      </c>
      <c r="G1711" t="b">
        <v>1</v>
      </c>
      <c r="H1711" t="s">
        <v>71</v>
      </c>
      <c r="I1711" t="b">
        <v>0</v>
      </c>
      <c r="J1711" t="s">
        <v>70</v>
      </c>
      <c r="K1711" t="b">
        <v>1</v>
      </c>
      <c r="L1711">
        <v>2</v>
      </c>
      <c r="M1711" t="b">
        <v>1</v>
      </c>
      <c r="N1711" t="b">
        <v>1</v>
      </c>
      <c r="O1711" t="b">
        <v>1</v>
      </c>
      <c r="P1711" t="s">
        <v>69</v>
      </c>
      <c r="Q1711" t="s">
        <v>12047</v>
      </c>
      <c r="R1711" t="s">
        <v>703</v>
      </c>
      <c r="S1711" t="s">
        <v>6</v>
      </c>
      <c r="T1711" t="s">
        <v>12046</v>
      </c>
      <c r="U1711">
        <v>296</v>
      </c>
      <c r="V1711">
        <v>4</v>
      </c>
    </row>
    <row r="1712" spans="1:22" x14ac:dyDescent="0.35">
      <c r="A1712" t="s">
        <v>12045</v>
      </c>
      <c r="B1712" t="s">
        <v>74</v>
      </c>
      <c r="C1712" t="s">
        <v>82</v>
      </c>
      <c r="D1712" t="b">
        <v>1</v>
      </c>
      <c r="E1712" t="b">
        <v>1</v>
      </c>
      <c r="F1712" t="s">
        <v>117</v>
      </c>
      <c r="G1712" t="b">
        <v>0</v>
      </c>
      <c r="H1712" t="s">
        <v>71</v>
      </c>
      <c r="I1712" t="b">
        <v>1</v>
      </c>
      <c r="J1712" t="s">
        <v>70</v>
      </c>
      <c r="K1712" t="b">
        <v>1</v>
      </c>
      <c r="L1712">
        <v>2</v>
      </c>
      <c r="M1712" t="b">
        <v>0</v>
      </c>
      <c r="N1712" t="b">
        <v>0</v>
      </c>
      <c r="O1712" t="b">
        <v>1</v>
      </c>
      <c r="P1712" t="s">
        <v>69</v>
      </c>
      <c r="Q1712" t="s">
        <v>12044</v>
      </c>
      <c r="R1712" t="s">
        <v>115</v>
      </c>
      <c r="S1712" t="s">
        <v>131</v>
      </c>
      <c r="T1712" t="s">
        <v>12043</v>
      </c>
      <c r="U1712">
        <v>296</v>
      </c>
      <c r="V1712">
        <v>4</v>
      </c>
    </row>
    <row r="1713" spans="1:22" x14ac:dyDescent="0.35">
      <c r="A1713" t="s">
        <v>12042</v>
      </c>
      <c r="B1713" t="s">
        <v>74</v>
      </c>
      <c r="C1713" t="s">
        <v>2749</v>
      </c>
      <c r="D1713" t="b">
        <v>1</v>
      </c>
      <c r="E1713" t="b">
        <v>0</v>
      </c>
      <c r="F1713" t="s">
        <v>81</v>
      </c>
      <c r="G1713" t="b">
        <v>1</v>
      </c>
      <c r="H1713" t="s">
        <v>71</v>
      </c>
      <c r="I1713" t="b">
        <v>1</v>
      </c>
      <c r="J1713" t="s">
        <v>70</v>
      </c>
      <c r="K1713" t="b">
        <v>1</v>
      </c>
      <c r="L1713">
        <v>2</v>
      </c>
      <c r="M1713" t="b">
        <v>0</v>
      </c>
      <c r="N1713" t="b">
        <v>1</v>
      </c>
      <c r="O1713" t="b">
        <v>1</v>
      </c>
      <c r="P1713" t="s">
        <v>69</v>
      </c>
      <c r="Q1713" t="s">
        <v>12041</v>
      </c>
      <c r="R1713" t="s">
        <v>5843</v>
      </c>
      <c r="S1713" t="s">
        <v>85</v>
      </c>
      <c r="T1713" t="s">
        <v>12040</v>
      </c>
      <c r="U1713">
        <v>296</v>
      </c>
      <c r="V1713">
        <v>4</v>
      </c>
    </row>
    <row r="1714" spans="1:22" x14ac:dyDescent="0.35">
      <c r="A1714" t="s">
        <v>12039</v>
      </c>
      <c r="B1714" t="s">
        <v>111</v>
      </c>
      <c r="C1714" t="s">
        <v>82</v>
      </c>
      <c r="D1714" t="b">
        <v>1</v>
      </c>
      <c r="E1714" t="b">
        <v>1</v>
      </c>
      <c r="F1714" t="s">
        <v>106</v>
      </c>
      <c r="G1714" t="b">
        <v>1</v>
      </c>
      <c r="H1714" t="s">
        <v>71</v>
      </c>
      <c r="I1714" t="b">
        <v>1</v>
      </c>
      <c r="J1714" t="s">
        <v>70</v>
      </c>
      <c r="K1714" t="b">
        <v>1</v>
      </c>
      <c r="L1714">
        <v>2</v>
      </c>
      <c r="M1714" t="b">
        <v>1</v>
      </c>
      <c r="N1714" t="b">
        <v>1</v>
      </c>
      <c r="O1714" t="b">
        <v>1</v>
      </c>
      <c r="P1714" t="s">
        <v>88</v>
      </c>
      <c r="Q1714" t="s">
        <v>12038</v>
      </c>
      <c r="R1714" t="s">
        <v>613</v>
      </c>
      <c r="S1714" t="s">
        <v>141</v>
      </c>
      <c r="T1714" t="s">
        <v>12037</v>
      </c>
      <c r="U1714">
        <v>296</v>
      </c>
      <c r="V1714">
        <v>4</v>
      </c>
    </row>
    <row r="1715" spans="1:22" x14ac:dyDescent="0.35">
      <c r="A1715" t="s">
        <v>3482</v>
      </c>
      <c r="B1715" t="s">
        <v>74</v>
      </c>
      <c r="C1715" t="s">
        <v>82</v>
      </c>
      <c r="D1715" t="b">
        <v>1</v>
      </c>
      <c r="E1715" t="b">
        <v>1</v>
      </c>
      <c r="F1715" t="s">
        <v>72</v>
      </c>
      <c r="G1715" t="b">
        <v>1</v>
      </c>
      <c r="H1715" t="s">
        <v>71</v>
      </c>
      <c r="I1715" t="b">
        <v>1</v>
      </c>
      <c r="J1715" t="s">
        <v>70</v>
      </c>
      <c r="K1715" t="b">
        <v>1</v>
      </c>
      <c r="L1715">
        <v>2</v>
      </c>
      <c r="M1715" t="b">
        <v>1</v>
      </c>
      <c r="N1715" t="b">
        <v>1</v>
      </c>
      <c r="O1715" t="b">
        <v>1</v>
      </c>
      <c r="P1715" t="s">
        <v>88</v>
      </c>
      <c r="Q1715" t="s">
        <v>12036</v>
      </c>
      <c r="R1715" t="s">
        <v>12035</v>
      </c>
      <c r="S1715" t="s">
        <v>6</v>
      </c>
      <c r="T1715" t="s">
        <v>12034</v>
      </c>
      <c r="U1715">
        <v>296</v>
      </c>
      <c r="V1715">
        <v>3</v>
      </c>
    </row>
    <row r="1716" spans="1:22" x14ac:dyDescent="0.35">
      <c r="A1716" t="s">
        <v>12033</v>
      </c>
      <c r="B1716" t="s">
        <v>74</v>
      </c>
      <c r="C1716" t="s">
        <v>82</v>
      </c>
      <c r="D1716" t="b">
        <v>1</v>
      </c>
      <c r="E1716" t="b">
        <v>1</v>
      </c>
      <c r="F1716" t="s">
        <v>106</v>
      </c>
      <c r="G1716" t="b">
        <v>1</v>
      </c>
      <c r="H1716" t="s">
        <v>71</v>
      </c>
      <c r="I1716" t="b">
        <v>0</v>
      </c>
      <c r="J1716" t="s">
        <v>70</v>
      </c>
      <c r="K1716" t="b">
        <v>1</v>
      </c>
      <c r="L1716">
        <v>1</v>
      </c>
      <c r="M1716" t="b">
        <v>1</v>
      </c>
      <c r="N1716" t="b">
        <v>1</v>
      </c>
      <c r="O1716" t="b">
        <v>1</v>
      </c>
      <c r="P1716" t="s">
        <v>69</v>
      </c>
      <c r="Q1716" t="s">
        <v>12032</v>
      </c>
      <c r="R1716" t="s">
        <v>12031</v>
      </c>
      <c r="S1716" t="s">
        <v>85</v>
      </c>
      <c r="T1716" t="s">
        <v>12030</v>
      </c>
      <c r="U1716">
        <v>296</v>
      </c>
      <c r="V1716">
        <v>4</v>
      </c>
    </row>
    <row r="1717" spans="1:22" x14ac:dyDescent="0.35">
      <c r="A1717" t="s">
        <v>12029</v>
      </c>
      <c r="B1717" t="s">
        <v>90</v>
      </c>
      <c r="C1717" t="s">
        <v>82</v>
      </c>
      <c r="D1717" t="b">
        <v>1</v>
      </c>
      <c r="E1717" t="b">
        <v>1</v>
      </c>
      <c r="F1717" t="s">
        <v>1166</v>
      </c>
      <c r="G1717" t="b">
        <v>0</v>
      </c>
      <c r="H1717" t="s">
        <v>100</v>
      </c>
      <c r="I1717" t="b">
        <v>0</v>
      </c>
      <c r="J1717" t="s">
        <v>70</v>
      </c>
      <c r="K1717" t="b">
        <v>1</v>
      </c>
      <c r="L1717">
        <v>1</v>
      </c>
      <c r="M1717" t="b">
        <v>0</v>
      </c>
      <c r="N1717" t="b">
        <v>0</v>
      </c>
      <c r="O1717" t="b">
        <v>1</v>
      </c>
      <c r="P1717" t="s">
        <v>69</v>
      </c>
      <c r="Q1717" t="s">
        <v>12028</v>
      </c>
      <c r="R1717" t="s">
        <v>12027</v>
      </c>
      <c r="S1717" t="s">
        <v>85</v>
      </c>
      <c r="T1717" t="s">
        <v>4724</v>
      </c>
      <c r="U1717">
        <v>296</v>
      </c>
      <c r="V1717">
        <v>4</v>
      </c>
    </row>
    <row r="1718" spans="1:22" x14ac:dyDescent="0.35">
      <c r="A1718" t="s">
        <v>12026</v>
      </c>
      <c r="B1718" t="s">
        <v>111</v>
      </c>
      <c r="C1718" t="s">
        <v>123</v>
      </c>
      <c r="D1718" t="b">
        <v>1</v>
      </c>
      <c r="E1718" t="b">
        <v>1</v>
      </c>
      <c r="F1718" t="s">
        <v>106</v>
      </c>
      <c r="G1718" t="b">
        <v>0</v>
      </c>
      <c r="H1718" t="s">
        <v>80</v>
      </c>
      <c r="I1718" t="b">
        <v>0</v>
      </c>
      <c r="J1718" t="s">
        <v>70</v>
      </c>
      <c r="K1718" t="b">
        <v>1</v>
      </c>
      <c r="L1718">
        <v>2</v>
      </c>
      <c r="M1718" t="b">
        <v>0</v>
      </c>
      <c r="N1718" t="b">
        <v>1</v>
      </c>
      <c r="O1718" t="b">
        <v>1</v>
      </c>
      <c r="P1718" t="s">
        <v>88</v>
      </c>
      <c r="Q1718" t="s">
        <v>12025</v>
      </c>
      <c r="R1718" t="s">
        <v>381</v>
      </c>
      <c r="S1718" t="s">
        <v>120</v>
      </c>
      <c r="T1718" t="s">
        <v>12024</v>
      </c>
      <c r="U1718">
        <v>296</v>
      </c>
      <c r="V1718">
        <v>3.5</v>
      </c>
    </row>
    <row r="1719" spans="1:22" x14ac:dyDescent="0.35">
      <c r="A1719" t="s">
        <v>12023</v>
      </c>
      <c r="B1719" t="s">
        <v>90</v>
      </c>
      <c r="C1719" t="s">
        <v>82</v>
      </c>
      <c r="D1719" t="b">
        <v>1</v>
      </c>
      <c r="E1719" t="b">
        <v>1</v>
      </c>
      <c r="F1719" t="s">
        <v>106</v>
      </c>
      <c r="G1719" t="b">
        <v>1</v>
      </c>
      <c r="H1719" t="s">
        <v>71</v>
      </c>
      <c r="I1719" t="b">
        <v>1</v>
      </c>
      <c r="J1719" t="s">
        <v>70</v>
      </c>
      <c r="K1719" t="b">
        <v>0</v>
      </c>
      <c r="L1719">
        <v>1</v>
      </c>
      <c r="M1719" t="b">
        <v>0</v>
      </c>
      <c r="N1719" t="b">
        <v>0</v>
      </c>
      <c r="O1719" t="b">
        <v>1</v>
      </c>
      <c r="P1719" t="s">
        <v>88</v>
      </c>
      <c r="Q1719" t="s">
        <v>12022</v>
      </c>
      <c r="R1719" t="s">
        <v>1255</v>
      </c>
      <c r="S1719" t="s">
        <v>85</v>
      </c>
      <c r="T1719" t="s">
        <v>12021</v>
      </c>
      <c r="U1719">
        <v>296</v>
      </c>
      <c r="V1719">
        <v>4</v>
      </c>
    </row>
    <row r="1720" spans="1:22" x14ac:dyDescent="0.35">
      <c r="A1720" t="s">
        <v>12020</v>
      </c>
      <c r="B1720" t="s">
        <v>74</v>
      </c>
      <c r="C1720" t="s">
        <v>1470</v>
      </c>
      <c r="D1720" t="b">
        <v>1</v>
      </c>
      <c r="E1720" t="b">
        <v>0</v>
      </c>
      <c r="F1720" t="s">
        <v>72</v>
      </c>
      <c r="G1720" t="b">
        <v>1</v>
      </c>
      <c r="H1720" t="s">
        <v>71</v>
      </c>
      <c r="I1720" t="b">
        <v>0</v>
      </c>
      <c r="J1720" t="s">
        <v>235</v>
      </c>
      <c r="K1720" t="b">
        <v>1</v>
      </c>
      <c r="L1720">
        <v>4</v>
      </c>
      <c r="M1720" t="b">
        <v>1</v>
      </c>
      <c r="N1720" t="b">
        <v>1</v>
      </c>
      <c r="O1720" t="b">
        <v>0</v>
      </c>
      <c r="P1720" t="s">
        <v>69</v>
      </c>
      <c r="Q1720" t="s">
        <v>12019</v>
      </c>
      <c r="R1720" t="s">
        <v>12018</v>
      </c>
      <c r="S1720" t="s">
        <v>85</v>
      </c>
      <c r="T1720" t="s">
        <v>12017</v>
      </c>
      <c r="U1720">
        <v>296</v>
      </c>
      <c r="V1720">
        <v>4</v>
      </c>
    </row>
    <row r="1721" spans="1:22" x14ac:dyDescent="0.35">
      <c r="A1721" t="s">
        <v>12016</v>
      </c>
      <c r="B1721" t="s">
        <v>74</v>
      </c>
      <c r="C1721" t="s">
        <v>250</v>
      </c>
      <c r="D1721" t="b">
        <v>1</v>
      </c>
      <c r="E1721" t="b">
        <v>0</v>
      </c>
      <c r="F1721" t="s">
        <v>4297</v>
      </c>
      <c r="G1721" t="b">
        <v>0</v>
      </c>
      <c r="H1721" t="s">
        <v>71</v>
      </c>
      <c r="I1721" t="b">
        <v>0</v>
      </c>
      <c r="J1721" t="s">
        <v>70</v>
      </c>
      <c r="K1721" t="b">
        <v>1</v>
      </c>
      <c r="L1721">
        <v>2</v>
      </c>
      <c r="M1721" t="b">
        <v>1</v>
      </c>
      <c r="N1721" t="b">
        <v>1</v>
      </c>
      <c r="O1721" t="b">
        <v>1</v>
      </c>
      <c r="P1721" t="s">
        <v>69</v>
      </c>
      <c r="Q1721" t="s">
        <v>12015</v>
      </c>
      <c r="R1721" t="s">
        <v>12014</v>
      </c>
      <c r="S1721" t="s">
        <v>120</v>
      </c>
      <c r="T1721" t="s">
        <v>12013</v>
      </c>
      <c r="U1721">
        <v>296</v>
      </c>
      <c r="V1721">
        <v>3.5</v>
      </c>
    </row>
    <row r="1722" spans="1:22" x14ac:dyDescent="0.35">
      <c r="A1722" t="s">
        <v>12012</v>
      </c>
      <c r="B1722" t="s">
        <v>90</v>
      </c>
      <c r="C1722" t="s">
        <v>426</v>
      </c>
      <c r="D1722" t="b">
        <v>1</v>
      </c>
      <c r="E1722" t="b">
        <v>1</v>
      </c>
      <c r="F1722" t="s">
        <v>106</v>
      </c>
      <c r="G1722" t="b">
        <v>1</v>
      </c>
      <c r="H1722" t="s">
        <v>71</v>
      </c>
      <c r="I1722" t="b">
        <v>0</v>
      </c>
      <c r="J1722" t="s">
        <v>70</v>
      </c>
      <c r="K1722" t="b">
        <v>1</v>
      </c>
      <c r="L1722">
        <v>1</v>
      </c>
      <c r="M1722" t="b">
        <v>0</v>
      </c>
      <c r="N1722" t="b">
        <v>0</v>
      </c>
      <c r="O1722" t="b">
        <v>1</v>
      </c>
      <c r="P1722" t="s">
        <v>88</v>
      </c>
      <c r="Q1722" t="s">
        <v>12011</v>
      </c>
      <c r="R1722" t="s">
        <v>12010</v>
      </c>
      <c r="S1722" t="s">
        <v>6</v>
      </c>
      <c r="T1722" t="s">
        <v>12009</v>
      </c>
      <c r="U1722">
        <v>296</v>
      </c>
      <c r="V1722">
        <v>4.5</v>
      </c>
    </row>
    <row r="1723" spans="1:22" x14ac:dyDescent="0.35">
      <c r="A1723" t="s">
        <v>4180</v>
      </c>
      <c r="B1723" t="s">
        <v>111</v>
      </c>
      <c r="C1723" t="s">
        <v>82</v>
      </c>
      <c r="D1723" t="b">
        <v>1</v>
      </c>
      <c r="E1723" t="b">
        <v>1</v>
      </c>
      <c r="F1723" t="s">
        <v>106</v>
      </c>
      <c r="G1723" t="b">
        <v>0</v>
      </c>
      <c r="H1723" t="s">
        <v>71</v>
      </c>
      <c r="I1723" t="b">
        <v>1</v>
      </c>
      <c r="J1723" t="s">
        <v>70</v>
      </c>
      <c r="K1723" t="b">
        <v>1</v>
      </c>
      <c r="L1723">
        <v>2</v>
      </c>
      <c r="M1723" t="b">
        <v>0</v>
      </c>
      <c r="N1723" t="b">
        <v>0</v>
      </c>
      <c r="O1723" t="b">
        <v>1</v>
      </c>
      <c r="P1723" t="s">
        <v>88</v>
      </c>
      <c r="Q1723" t="s">
        <v>12008</v>
      </c>
      <c r="R1723" t="s">
        <v>402</v>
      </c>
      <c r="S1723" t="s">
        <v>6</v>
      </c>
      <c r="T1723" t="s">
        <v>12007</v>
      </c>
      <c r="U1723">
        <v>295</v>
      </c>
      <c r="V1723">
        <v>3.5</v>
      </c>
    </row>
    <row r="1724" spans="1:22" x14ac:dyDescent="0.35">
      <c r="A1724" t="s">
        <v>12006</v>
      </c>
      <c r="B1724" t="s">
        <v>90</v>
      </c>
      <c r="C1724" t="s">
        <v>82</v>
      </c>
      <c r="D1724" t="b">
        <v>1</v>
      </c>
      <c r="E1724" t="b">
        <v>1</v>
      </c>
      <c r="F1724" t="s">
        <v>106</v>
      </c>
      <c r="G1724" t="b">
        <v>1</v>
      </c>
      <c r="H1724" t="s">
        <v>100</v>
      </c>
      <c r="I1724" t="b">
        <v>1</v>
      </c>
      <c r="J1724" t="s">
        <v>70</v>
      </c>
      <c r="K1724" t="b">
        <v>1</v>
      </c>
      <c r="L1724">
        <v>1</v>
      </c>
      <c r="M1724" t="b">
        <v>1</v>
      </c>
      <c r="N1724" t="b">
        <v>1</v>
      </c>
      <c r="O1724" t="b">
        <v>1</v>
      </c>
      <c r="P1724" t="s">
        <v>69</v>
      </c>
      <c r="Q1724" t="s">
        <v>12005</v>
      </c>
      <c r="R1724" t="s">
        <v>12004</v>
      </c>
      <c r="S1724" t="s">
        <v>6</v>
      </c>
      <c r="T1724" t="s">
        <v>12003</v>
      </c>
      <c r="U1724">
        <v>295</v>
      </c>
      <c r="V1724">
        <v>4.5</v>
      </c>
    </row>
    <row r="1725" spans="1:22" x14ac:dyDescent="0.35">
      <c r="A1725" t="s">
        <v>12002</v>
      </c>
      <c r="B1725" t="s">
        <v>74</v>
      </c>
      <c r="C1725" t="s">
        <v>82</v>
      </c>
      <c r="D1725" t="b">
        <v>1</v>
      </c>
      <c r="E1725" t="b">
        <v>1</v>
      </c>
      <c r="F1725" t="s">
        <v>72</v>
      </c>
      <c r="G1725" t="b">
        <v>1</v>
      </c>
      <c r="H1725" t="s">
        <v>71</v>
      </c>
      <c r="I1725" t="b">
        <v>1</v>
      </c>
      <c r="J1725" t="s">
        <v>70</v>
      </c>
      <c r="K1725" t="b">
        <v>1</v>
      </c>
      <c r="L1725">
        <v>2</v>
      </c>
      <c r="M1725" t="b">
        <v>1</v>
      </c>
      <c r="N1725" t="b">
        <v>1</v>
      </c>
      <c r="O1725" t="b">
        <v>1</v>
      </c>
      <c r="P1725" t="s">
        <v>69</v>
      </c>
      <c r="Q1725" t="s">
        <v>12001</v>
      </c>
      <c r="R1725" t="s">
        <v>98</v>
      </c>
      <c r="S1725" t="s">
        <v>93</v>
      </c>
      <c r="T1725" t="s">
        <v>12000</v>
      </c>
      <c r="U1725">
        <v>295</v>
      </c>
      <c r="V1725">
        <v>3.5</v>
      </c>
    </row>
    <row r="1726" spans="1:22" x14ac:dyDescent="0.35">
      <c r="A1726" t="s">
        <v>11999</v>
      </c>
      <c r="B1726" t="s">
        <v>74</v>
      </c>
      <c r="C1726" t="s">
        <v>82</v>
      </c>
      <c r="D1726" t="b">
        <v>1</v>
      </c>
      <c r="E1726" t="b">
        <v>1</v>
      </c>
      <c r="F1726" t="s">
        <v>474</v>
      </c>
      <c r="G1726" t="b">
        <v>1</v>
      </c>
      <c r="H1726" t="s">
        <v>71</v>
      </c>
      <c r="I1726" t="b">
        <v>1</v>
      </c>
      <c r="J1726" t="s">
        <v>70</v>
      </c>
      <c r="K1726" t="b">
        <v>1</v>
      </c>
      <c r="L1726">
        <v>2</v>
      </c>
      <c r="M1726" t="b">
        <v>1</v>
      </c>
      <c r="N1726" t="b">
        <v>1</v>
      </c>
      <c r="O1726" t="b">
        <v>1</v>
      </c>
      <c r="P1726" t="s">
        <v>69</v>
      </c>
      <c r="Q1726" t="s">
        <v>11998</v>
      </c>
      <c r="R1726" t="s">
        <v>11997</v>
      </c>
      <c r="S1726" t="s">
        <v>77</v>
      </c>
      <c r="T1726" t="s">
        <v>11996</v>
      </c>
      <c r="U1726">
        <v>295</v>
      </c>
      <c r="V1726">
        <v>3.5</v>
      </c>
    </row>
    <row r="1727" spans="1:22" x14ac:dyDescent="0.35">
      <c r="A1727" t="s">
        <v>11995</v>
      </c>
      <c r="B1727" t="s">
        <v>111</v>
      </c>
      <c r="C1727" t="s">
        <v>82</v>
      </c>
      <c r="D1727" t="b">
        <v>1</v>
      </c>
      <c r="E1727" t="b">
        <v>1</v>
      </c>
      <c r="F1727" t="s">
        <v>72</v>
      </c>
      <c r="G1727" t="b">
        <v>1</v>
      </c>
      <c r="H1727" t="s">
        <v>71</v>
      </c>
      <c r="I1727" t="b">
        <v>1</v>
      </c>
      <c r="J1727" t="s">
        <v>70</v>
      </c>
      <c r="K1727" t="b">
        <v>1</v>
      </c>
      <c r="L1727">
        <v>2</v>
      </c>
      <c r="M1727" t="b">
        <v>1</v>
      </c>
      <c r="N1727" t="b">
        <v>1</v>
      </c>
      <c r="O1727" t="b">
        <v>1</v>
      </c>
      <c r="P1727" t="s">
        <v>69</v>
      </c>
      <c r="Q1727" t="s">
        <v>11994</v>
      </c>
      <c r="R1727" t="s">
        <v>109</v>
      </c>
      <c r="S1727" t="s">
        <v>93</v>
      </c>
      <c r="T1727" t="s">
        <v>11993</v>
      </c>
      <c r="U1727">
        <v>295</v>
      </c>
      <c r="V1727">
        <v>4.5</v>
      </c>
    </row>
    <row r="1728" spans="1:22" x14ac:dyDescent="0.35">
      <c r="A1728" t="s">
        <v>11992</v>
      </c>
      <c r="B1728" t="s">
        <v>74</v>
      </c>
      <c r="C1728" t="s">
        <v>297</v>
      </c>
      <c r="D1728" t="b">
        <v>1</v>
      </c>
      <c r="E1728" t="b">
        <v>0</v>
      </c>
      <c r="F1728" t="s">
        <v>72</v>
      </c>
      <c r="G1728" t="b">
        <v>0</v>
      </c>
      <c r="H1728" t="s">
        <v>71</v>
      </c>
      <c r="I1728" t="b">
        <v>1</v>
      </c>
      <c r="J1728" t="s">
        <v>70</v>
      </c>
      <c r="K1728" t="b">
        <v>1</v>
      </c>
      <c r="L1728">
        <v>2</v>
      </c>
      <c r="M1728" t="b">
        <v>1</v>
      </c>
      <c r="N1728" t="b">
        <v>1</v>
      </c>
      <c r="O1728" t="b">
        <v>1</v>
      </c>
      <c r="P1728" t="s">
        <v>88</v>
      </c>
      <c r="Q1728" t="s">
        <v>11991</v>
      </c>
      <c r="R1728" t="s">
        <v>11990</v>
      </c>
      <c r="S1728" t="s">
        <v>77</v>
      </c>
      <c r="T1728" t="s">
        <v>11989</v>
      </c>
      <c r="U1728">
        <v>295</v>
      </c>
      <c r="V1728">
        <v>4</v>
      </c>
    </row>
    <row r="1729" spans="1:22" x14ac:dyDescent="0.35">
      <c r="A1729" t="s">
        <v>910</v>
      </c>
      <c r="B1729" t="s">
        <v>74</v>
      </c>
      <c r="C1729" t="s">
        <v>82</v>
      </c>
      <c r="D1729" t="b">
        <v>1</v>
      </c>
      <c r="E1729" t="b">
        <v>0</v>
      </c>
      <c r="F1729" t="s">
        <v>359</v>
      </c>
      <c r="G1729" t="b">
        <v>1</v>
      </c>
      <c r="H1729" t="s">
        <v>71</v>
      </c>
      <c r="I1729" t="b">
        <v>0</v>
      </c>
      <c r="J1729" t="s">
        <v>70</v>
      </c>
      <c r="K1729" t="b">
        <v>1</v>
      </c>
      <c r="L1729">
        <v>2</v>
      </c>
      <c r="M1729" t="b">
        <v>0</v>
      </c>
      <c r="N1729" t="b">
        <v>1</v>
      </c>
      <c r="O1729" t="b">
        <v>1</v>
      </c>
      <c r="P1729" t="s">
        <v>69</v>
      </c>
      <c r="Q1729" t="s">
        <v>11988</v>
      </c>
      <c r="R1729" t="s">
        <v>11987</v>
      </c>
      <c r="S1729" t="s">
        <v>85</v>
      </c>
      <c r="T1729" t="s">
        <v>11986</v>
      </c>
      <c r="U1729">
        <v>295</v>
      </c>
      <c r="V1729">
        <v>3.5</v>
      </c>
    </row>
    <row r="1730" spans="1:22" x14ac:dyDescent="0.35">
      <c r="A1730" t="s">
        <v>2632</v>
      </c>
      <c r="B1730" t="s">
        <v>111</v>
      </c>
      <c r="C1730" t="s">
        <v>82</v>
      </c>
      <c r="D1730" t="b">
        <v>1</v>
      </c>
      <c r="E1730" t="b">
        <v>1</v>
      </c>
      <c r="F1730" t="s">
        <v>89</v>
      </c>
      <c r="G1730" t="b">
        <v>1</v>
      </c>
      <c r="H1730" t="s">
        <v>71</v>
      </c>
      <c r="I1730" t="b">
        <v>1</v>
      </c>
      <c r="J1730" t="s">
        <v>70</v>
      </c>
      <c r="K1730" t="b">
        <v>1</v>
      </c>
      <c r="L1730">
        <v>2</v>
      </c>
      <c r="M1730" t="b">
        <v>0</v>
      </c>
      <c r="N1730" t="b">
        <v>0</v>
      </c>
      <c r="O1730" t="b">
        <v>1</v>
      </c>
      <c r="P1730" t="s">
        <v>88</v>
      </c>
      <c r="Q1730" t="s">
        <v>11985</v>
      </c>
      <c r="R1730" t="s">
        <v>11984</v>
      </c>
      <c r="S1730" t="s">
        <v>93</v>
      </c>
      <c r="T1730" t="s">
        <v>11983</v>
      </c>
      <c r="U1730">
        <v>295</v>
      </c>
      <c r="V1730">
        <v>4</v>
      </c>
    </row>
    <row r="1731" spans="1:22" x14ac:dyDescent="0.35">
      <c r="A1731" t="s">
        <v>11982</v>
      </c>
      <c r="B1731" t="s">
        <v>90</v>
      </c>
      <c r="C1731" t="s">
        <v>82</v>
      </c>
      <c r="D1731" t="b">
        <v>1</v>
      </c>
      <c r="E1731" t="b">
        <v>1</v>
      </c>
      <c r="F1731" t="s">
        <v>106</v>
      </c>
      <c r="G1731" t="b">
        <v>1</v>
      </c>
      <c r="H1731" t="s">
        <v>71</v>
      </c>
      <c r="I1731" t="b">
        <v>0</v>
      </c>
      <c r="J1731" t="s">
        <v>70</v>
      </c>
      <c r="K1731" t="b">
        <v>1</v>
      </c>
      <c r="L1731">
        <v>2</v>
      </c>
      <c r="M1731" t="b">
        <v>1</v>
      </c>
      <c r="N1731" t="b">
        <v>1</v>
      </c>
      <c r="O1731" t="b">
        <v>1</v>
      </c>
      <c r="P1731" t="s">
        <v>69</v>
      </c>
      <c r="Q1731" t="s">
        <v>11981</v>
      </c>
      <c r="R1731" t="s">
        <v>11980</v>
      </c>
      <c r="S1731" t="s">
        <v>290</v>
      </c>
      <c r="T1731" t="s">
        <v>11979</v>
      </c>
      <c r="U1731">
        <v>295</v>
      </c>
      <c r="V1731">
        <v>4.5</v>
      </c>
    </row>
    <row r="1732" spans="1:22" x14ac:dyDescent="0.35">
      <c r="A1732" t="s">
        <v>11978</v>
      </c>
      <c r="B1732" t="s">
        <v>90</v>
      </c>
      <c r="C1732" t="s">
        <v>123</v>
      </c>
      <c r="D1732" t="b">
        <v>0</v>
      </c>
      <c r="E1732" t="b">
        <v>1</v>
      </c>
      <c r="F1732" t="s">
        <v>89</v>
      </c>
      <c r="G1732" t="b">
        <v>0</v>
      </c>
      <c r="H1732" t="s">
        <v>71</v>
      </c>
      <c r="I1732" t="b">
        <v>0</v>
      </c>
      <c r="J1732" t="s">
        <v>70</v>
      </c>
      <c r="K1732" t="b">
        <v>0</v>
      </c>
      <c r="L1732">
        <v>2</v>
      </c>
      <c r="M1732" t="b">
        <v>0</v>
      </c>
      <c r="N1732" t="b">
        <v>0</v>
      </c>
      <c r="O1732" t="b">
        <v>1</v>
      </c>
      <c r="P1732" t="s">
        <v>88</v>
      </c>
      <c r="Q1732" t="s">
        <v>11977</v>
      </c>
      <c r="R1732" t="s">
        <v>407</v>
      </c>
      <c r="S1732" t="s">
        <v>120</v>
      </c>
      <c r="T1732" t="s">
        <v>11976</v>
      </c>
      <c r="U1732">
        <v>295</v>
      </c>
      <c r="V1732">
        <v>4</v>
      </c>
    </row>
    <row r="1733" spans="1:22" x14ac:dyDescent="0.35">
      <c r="A1733" t="s">
        <v>11975</v>
      </c>
      <c r="B1733" t="s">
        <v>111</v>
      </c>
      <c r="C1733" t="s">
        <v>82</v>
      </c>
      <c r="D1733" t="b">
        <v>1</v>
      </c>
      <c r="E1733" t="b">
        <v>1</v>
      </c>
      <c r="F1733" t="s">
        <v>106</v>
      </c>
      <c r="G1733" t="b">
        <v>1</v>
      </c>
      <c r="H1733" t="s">
        <v>71</v>
      </c>
      <c r="I1733" t="b">
        <v>0</v>
      </c>
      <c r="J1733" t="s">
        <v>70</v>
      </c>
      <c r="K1733" t="b">
        <v>1</v>
      </c>
      <c r="L1733">
        <v>2</v>
      </c>
      <c r="M1733" t="b">
        <v>1</v>
      </c>
      <c r="N1733" t="b">
        <v>1</v>
      </c>
      <c r="O1733" t="b">
        <v>1</v>
      </c>
      <c r="P1733" t="s">
        <v>88</v>
      </c>
      <c r="Q1733" t="s">
        <v>11974</v>
      </c>
      <c r="R1733" t="s">
        <v>624</v>
      </c>
      <c r="S1733" t="s">
        <v>6</v>
      </c>
      <c r="T1733" t="s">
        <v>11973</v>
      </c>
      <c r="U1733">
        <v>295</v>
      </c>
      <c r="V1733">
        <v>3</v>
      </c>
    </row>
    <row r="1734" spans="1:22" x14ac:dyDescent="0.35">
      <c r="A1734" t="s">
        <v>11972</v>
      </c>
      <c r="B1734" t="s">
        <v>74</v>
      </c>
      <c r="C1734" t="s">
        <v>73</v>
      </c>
      <c r="D1734" t="b">
        <v>1</v>
      </c>
      <c r="E1734" t="b">
        <v>0</v>
      </c>
      <c r="F1734" t="s">
        <v>1198</v>
      </c>
      <c r="G1734" t="b">
        <v>1</v>
      </c>
      <c r="H1734" t="s">
        <v>71</v>
      </c>
      <c r="I1734" t="b">
        <v>1</v>
      </c>
      <c r="J1734" t="s">
        <v>70</v>
      </c>
      <c r="K1734" t="b">
        <v>1</v>
      </c>
      <c r="L1734">
        <v>2</v>
      </c>
      <c r="M1734" t="b">
        <v>1</v>
      </c>
      <c r="N1734" t="b">
        <v>1</v>
      </c>
      <c r="O1734" t="b">
        <v>0</v>
      </c>
      <c r="P1734" t="s">
        <v>69</v>
      </c>
      <c r="Q1734" t="s">
        <v>11971</v>
      </c>
      <c r="R1734" t="s">
        <v>11970</v>
      </c>
      <c r="S1734" t="s">
        <v>6</v>
      </c>
      <c r="T1734" t="s">
        <v>11969</v>
      </c>
      <c r="U1734">
        <v>294</v>
      </c>
      <c r="V1734">
        <v>4</v>
      </c>
    </row>
    <row r="1735" spans="1:22" x14ac:dyDescent="0.35">
      <c r="A1735" t="s">
        <v>11968</v>
      </c>
      <c r="B1735" t="s">
        <v>74</v>
      </c>
      <c r="C1735" t="s">
        <v>138</v>
      </c>
      <c r="D1735" t="b">
        <v>1</v>
      </c>
      <c r="E1735" t="b">
        <v>0</v>
      </c>
      <c r="F1735" t="s">
        <v>72</v>
      </c>
      <c r="G1735" t="b">
        <v>1</v>
      </c>
      <c r="H1735" t="s">
        <v>71</v>
      </c>
      <c r="I1735" t="b">
        <v>1</v>
      </c>
      <c r="J1735" t="s">
        <v>70</v>
      </c>
      <c r="K1735" t="b">
        <v>1</v>
      </c>
      <c r="L1735">
        <v>2</v>
      </c>
      <c r="M1735" t="b">
        <v>1</v>
      </c>
      <c r="N1735" t="b">
        <v>1</v>
      </c>
      <c r="O1735" t="b">
        <v>1</v>
      </c>
      <c r="P1735" t="s">
        <v>69</v>
      </c>
      <c r="Q1735" t="s">
        <v>11967</v>
      </c>
      <c r="R1735" t="s">
        <v>11966</v>
      </c>
      <c r="S1735" t="s">
        <v>93</v>
      </c>
      <c r="T1735" t="s">
        <v>11965</v>
      </c>
      <c r="U1735">
        <v>294</v>
      </c>
      <c r="V1735">
        <v>4</v>
      </c>
    </row>
    <row r="1736" spans="1:22" x14ac:dyDescent="0.35">
      <c r="A1736" t="s">
        <v>11964</v>
      </c>
      <c r="B1736" t="s">
        <v>74</v>
      </c>
      <c r="C1736" t="s">
        <v>82</v>
      </c>
      <c r="D1736" t="b">
        <v>1</v>
      </c>
      <c r="E1736" t="b">
        <v>1</v>
      </c>
      <c r="F1736" t="s">
        <v>106</v>
      </c>
      <c r="G1736" t="b">
        <v>1</v>
      </c>
      <c r="H1736" t="s">
        <v>100</v>
      </c>
      <c r="I1736" t="b">
        <v>0</v>
      </c>
      <c r="J1736" t="s">
        <v>70</v>
      </c>
      <c r="K1736" t="b">
        <v>1</v>
      </c>
      <c r="L1736">
        <v>2</v>
      </c>
      <c r="M1736" t="b">
        <v>1</v>
      </c>
      <c r="N1736" t="b">
        <v>1</v>
      </c>
      <c r="O1736" t="b">
        <v>1</v>
      </c>
      <c r="P1736" t="s">
        <v>88</v>
      </c>
      <c r="Q1736" t="s">
        <v>11963</v>
      </c>
      <c r="R1736" t="s">
        <v>11962</v>
      </c>
      <c r="S1736" t="s">
        <v>85</v>
      </c>
      <c r="T1736" t="s">
        <v>11961</v>
      </c>
      <c r="U1736">
        <v>294</v>
      </c>
      <c r="V1736">
        <v>4</v>
      </c>
    </row>
    <row r="1737" spans="1:22" x14ac:dyDescent="0.35">
      <c r="A1737" t="s">
        <v>11960</v>
      </c>
      <c r="B1737" t="s">
        <v>74</v>
      </c>
      <c r="C1737" t="s">
        <v>426</v>
      </c>
      <c r="D1737" t="b">
        <v>1</v>
      </c>
      <c r="E1737" t="b">
        <v>1</v>
      </c>
      <c r="F1737" t="s">
        <v>106</v>
      </c>
      <c r="G1737" t="b">
        <v>1</v>
      </c>
      <c r="H1737" t="s">
        <v>71</v>
      </c>
      <c r="I1737" t="b">
        <v>0</v>
      </c>
      <c r="J1737" t="s">
        <v>70</v>
      </c>
      <c r="K1737" t="b">
        <v>1</v>
      </c>
      <c r="L1737">
        <v>2</v>
      </c>
      <c r="M1737" t="b">
        <v>1</v>
      </c>
      <c r="N1737" t="b">
        <v>1</v>
      </c>
      <c r="O1737" t="b">
        <v>1</v>
      </c>
      <c r="P1737" t="s">
        <v>69</v>
      </c>
      <c r="Q1737" t="s">
        <v>11959</v>
      </c>
      <c r="R1737" t="s">
        <v>11958</v>
      </c>
      <c r="S1737" t="s">
        <v>6</v>
      </c>
      <c r="T1737" t="s">
        <v>11957</v>
      </c>
      <c r="U1737">
        <v>294</v>
      </c>
      <c r="V1737">
        <v>4.5</v>
      </c>
    </row>
    <row r="1738" spans="1:22" x14ac:dyDescent="0.35">
      <c r="A1738" t="s">
        <v>11956</v>
      </c>
      <c r="B1738" t="s">
        <v>90</v>
      </c>
      <c r="C1738" t="s">
        <v>82</v>
      </c>
      <c r="D1738" t="b">
        <v>1</v>
      </c>
      <c r="E1738" t="b">
        <v>1</v>
      </c>
      <c r="F1738" t="s">
        <v>272</v>
      </c>
      <c r="G1738" t="b">
        <v>0</v>
      </c>
      <c r="H1738" t="s">
        <v>71</v>
      </c>
      <c r="I1738" t="b">
        <v>0</v>
      </c>
      <c r="J1738" t="s">
        <v>70</v>
      </c>
      <c r="K1738" t="b">
        <v>1</v>
      </c>
      <c r="L1738">
        <v>1</v>
      </c>
      <c r="M1738" t="b">
        <v>1</v>
      </c>
      <c r="N1738" t="b">
        <v>1</v>
      </c>
      <c r="O1738" t="b">
        <v>1</v>
      </c>
      <c r="P1738" t="s">
        <v>88</v>
      </c>
      <c r="Q1738" t="s">
        <v>11955</v>
      </c>
      <c r="R1738" t="s">
        <v>11954</v>
      </c>
      <c r="S1738" t="s">
        <v>85</v>
      </c>
      <c r="T1738" t="s">
        <v>11953</v>
      </c>
      <c r="U1738">
        <v>294</v>
      </c>
      <c r="V1738">
        <v>4</v>
      </c>
    </row>
    <row r="1739" spans="1:22" x14ac:dyDescent="0.35">
      <c r="A1739" t="s">
        <v>11952</v>
      </c>
      <c r="B1739" t="s">
        <v>111</v>
      </c>
      <c r="C1739" t="s">
        <v>82</v>
      </c>
      <c r="D1739" t="b">
        <v>1</v>
      </c>
      <c r="E1739" t="b">
        <v>1</v>
      </c>
      <c r="F1739" t="s">
        <v>101</v>
      </c>
      <c r="G1739" t="b">
        <v>1</v>
      </c>
      <c r="H1739" t="s">
        <v>71</v>
      </c>
      <c r="I1739" t="b">
        <v>0</v>
      </c>
      <c r="J1739" t="s">
        <v>70</v>
      </c>
      <c r="K1739" t="b">
        <v>1</v>
      </c>
      <c r="L1739">
        <v>2</v>
      </c>
      <c r="M1739" t="b">
        <v>1</v>
      </c>
      <c r="N1739" t="b">
        <v>1</v>
      </c>
      <c r="O1739" t="b">
        <v>1</v>
      </c>
      <c r="P1739" t="s">
        <v>69</v>
      </c>
      <c r="Q1739" t="s">
        <v>11951</v>
      </c>
      <c r="R1739" t="s">
        <v>11950</v>
      </c>
      <c r="S1739" t="s">
        <v>6</v>
      </c>
      <c r="T1739" t="s">
        <v>11949</v>
      </c>
      <c r="U1739">
        <v>293</v>
      </c>
      <c r="V1739">
        <v>4</v>
      </c>
    </row>
    <row r="1740" spans="1:22" x14ac:dyDescent="0.35">
      <c r="A1740" t="s">
        <v>11948</v>
      </c>
      <c r="B1740" t="s">
        <v>74</v>
      </c>
      <c r="C1740" t="s">
        <v>426</v>
      </c>
      <c r="D1740" t="b">
        <v>1</v>
      </c>
      <c r="E1740" t="b">
        <v>0</v>
      </c>
      <c r="F1740" t="s">
        <v>72</v>
      </c>
      <c r="G1740" t="b">
        <v>1</v>
      </c>
      <c r="H1740" t="s">
        <v>80</v>
      </c>
      <c r="I1740" t="b">
        <v>0</v>
      </c>
      <c r="J1740" t="s">
        <v>70</v>
      </c>
      <c r="K1740" t="b">
        <v>1</v>
      </c>
      <c r="L1740">
        <v>2</v>
      </c>
      <c r="M1740" t="b">
        <v>0</v>
      </c>
      <c r="N1740" t="b">
        <v>1</v>
      </c>
      <c r="O1740" t="b">
        <v>1</v>
      </c>
      <c r="P1740" t="s">
        <v>88</v>
      </c>
      <c r="Q1740" t="s">
        <v>11947</v>
      </c>
      <c r="R1740" t="s">
        <v>11946</v>
      </c>
      <c r="S1740" t="s">
        <v>77</v>
      </c>
      <c r="T1740" t="s">
        <v>11945</v>
      </c>
      <c r="U1740">
        <v>293</v>
      </c>
      <c r="V1740">
        <v>4</v>
      </c>
    </row>
    <row r="1741" spans="1:22" x14ac:dyDescent="0.35">
      <c r="A1741" t="s">
        <v>11944</v>
      </c>
      <c r="B1741" t="s">
        <v>90</v>
      </c>
      <c r="C1741" t="s">
        <v>82</v>
      </c>
      <c r="D1741" t="b">
        <v>1</v>
      </c>
      <c r="E1741" t="b">
        <v>1</v>
      </c>
      <c r="F1741" t="s">
        <v>474</v>
      </c>
      <c r="G1741" t="b">
        <v>0</v>
      </c>
      <c r="H1741" t="s">
        <v>71</v>
      </c>
      <c r="I1741" t="b">
        <v>1</v>
      </c>
      <c r="J1741" t="s">
        <v>70</v>
      </c>
      <c r="K1741" t="b">
        <v>1</v>
      </c>
      <c r="L1741">
        <v>2</v>
      </c>
      <c r="M1741" t="b">
        <v>0</v>
      </c>
      <c r="N1741" t="b">
        <v>0</v>
      </c>
      <c r="O1741" t="b">
        <v>1</v>
      </c>
      <c r="P1741" t="s">
        <v>88</v>
      </c>
      <c r="Q1741" t="s">
        <v>11943</v>
      </c>
      <c r="R1741" t="s">
        <v>11942</v>
      </c>
      <c r="S1741" t="s">
        <v>85</v>
      </c>
      <c r="T1741" t="s">
        <v>11941</v>
      </c>
      <c r="U1741">
        <v>293</v>
      </c>
      <c r="V1741">
        <v>4.5</v>
      </c>
    </row>
    <row r="1742" spans="1:22" x14ac:dyDescent="0.35">
      <c r="A1742" t="s">
        <v>1183</v>
      </c>
      <c r="B1742" t="s">
        <v>74</v>
      </c>
      <c r="C1742" t="s">
        <v>82</v>
      </c>
      <c r="D1742" t="b">
        <v>1</v>
      </c>
      <c r="E1742" t="b">
        <v>1</v>
      </c>
      <c r="F1742" t="s">
        <v>319</v>
      </c>
      <c r="G1742" t="b">
        <v>1</v>
      </c>
      <c r="H1742" t="s">
        <v>71</v>
      </c>
      <c r="I1742" t="b">
        <v>1</v>
      </c>
      <c r="J1742" t="s">
        <v>70</v>
      </c>
      <c r="K1742" t="b">
        <v>1</v>
      </c>
      <c r="L1742">
        <v>2</v>
      </c>
      <c r="M1742" t="b">
        <v>0</v>
      </c>
      <c r="N1742" t="b">
        <v>1</v>
      </c>
      <c r="O1742" t="b">
        <v>1</v>
      </c>
      <c r="P1742" t="s">
        <v>88</v>
      </c>
      <c r="Q1742" t="s">
        <v>11940</v>
      </c>
      <c r="R1742" t="s">
        <v>11939</v>
      </c>
      <c r="S1742" t="s">
        <v>323</v>
      </c>
      <c r="T1742" t="s">
        <v>11938</v>
      </c>
      <c r="U1742">
        <v>293</v>
      </c>
      <c r="V1742">
        <v>3.5</v>
      </c>
    </row>
    <row r="1743" spans="1:22" x14ac:dyDescent="0.35">
      <c r="A1743" t="s">
        <v>11937</v>
      </c>
      <c r="B1743" t="s">
        <v>74</v>
      </c>
      <c r="C1743" t="s">
        <v>82</v>
      </c>
      <c r="D1743" t="b">
        <v>1</v>
      </c>
      <c r="E1743" t="b">
        <v>1</v>
      </c>
      <c r="F1743" t="s">
        <v>89</v>
      </c>
      <c r="G1743" t="b">
        <v>1</v>
      </c>
      <c r="H1743" t="s">
        <v>71</v>
      </c>
      <c r="I1743" t="b">
        <v>1</v>
      </c>
      <c r="J1743" t="s">
        <v>70</v>
      </c>
      <c r="K1743" t="b">
        <v>1</v>
      </c>
      <c r="L1743">
        <v>1</v>
      </c>
      <c r="M1743" t="b">
        <v>0</v>
      </c>
      <c r="N1743" t="b">
        <v>0</v>
      </c>
      <c r="O1743" t="b">
        <v>1</v>
      </c>
      <c r="P1743" t="s">
        <v>69</v>
      </c>
      <c r="Q1743" t="s">
        <v>11936</v>
      </c>
      <c r="R1743" t="s">
        <v>11935</v>
      </c>
      <c r="S1743" t="s">
        <v>239</v>
      </c>
      <c r="T1743" t="s">
        <v>11934</v>
      </c>
      <c r="U1743">
        <v>293</v>
      </c>
      <c r="V1743">
        <v>3.5</v>
      </c>
    </row>
    <row r="1744" spans="1:22" x14ac:dyDescent="0.35">
      <c r="A1744" t="s">
        <v>11933</v>
      </c>
      <c r="B1744" t="s">
        <v>74</v>
      </c>
      <c r="C1744" t="s">
        <v>212</v>
      </c>
      <c r="D1744" t="b">
        <v>1</v>
      </c>
      <c r="E1744" t="b">
        <v>0</v>
      </c>
      <c r="F1744" t="s">
        <v>314</v>
      </c>
      <c r="G1744" t="b">
        <v>1</v>
      </c>
      <c r="H1744" t="s">
        <v>71</v>
      </c>
      <c r="I1744" t="b">
        <v>1</v>
      </c>
      <c r="J1744" t="s">
        <v>70</v>
      </c>
      <c r="K1744" t="b">
        <v>1</v>
      </c>
      <c r="L1744">
        <v>2</v>
      </c>
      <c r="M1744" t="b">
        <v>1</v>
      </c>
      <c r="N1744" t="b">
        <v>1</v>
      </c>
      <c r="O1744" t="b">
        <v>0</v>
      </c>
      <c r="P1744" t="s">
        <v>69</v>
      </c>
      <c r="Q1744" t="s">
        <v>11932</v>
      </c>
      <c r="R1744" t="s">
        <v>11931</v>
      </c>
      <c r="S1744" t="s">
        <v>120</v>
      </c>
      <c r="T1744" t="s">
        <v>11930</v>
      </c>
      <c r="U1744">
        <v>293</v>
      </c>
      <c r="V1744">
        <v>3.5</v>
      </c>
    </row>
    <row r="1745" spans="1:22" x14ac:dyDescent="0.35">
      <c r="A1745" t="s">
        <v>11929</v>
      </c>
      <c r="B1745" t="s">
        <v>111</v>
      </c>
      <c r="C1745" t="s">
        <v>82</v>
      </c>
      <c r="D1745" t="b">
        <v>1</v>
      </c>
      <c r="E1745" t="b">
        <v>1</v>
      </c>
      <c r="F1745" t="s">
        <v>101</v>
      </c>
      <c r="G1745" t="b">
        <v>1</v>
      </c>
      <c r="H1745" t="s">
        <v>71</v>
      </c>
      <c r="I1745" t="b">
        <v>0</v>
      </c>
      <c r="J1745" t="s">
        <v>70</v>
      </c>
      <c r="K1745" t="b">
        <v>1</v>
      </c>
      <c r="L1745">
        <v>2</v>
      </c>
      <c r="M1745" t="b">
        <v>1</v>
      </c>
      <c r="N1745" t="b">
        <v>1</v>
      </c>
      <c r="O1745" t="b">
        <v>1</v>
      </c>
      <c r="P1745" t="s">
        <v>69</v>
      </c>
      <c r="Q1745" t="s">
        <v>11928</v>
      </c>
      <c r="R1745" t="s">
        <v>11927</v>
      </c>
      <c r="S1745" t="s">
        <v>6</v>
      </c>
      <c r="T1745" t="s">
        <v>11926</v>
      </c>
      <c r="U1745">
        <v>293</v>
      </c>
      <c r="V1745">
        <v>4.5</v>
      </c>
    </row>
    <row r="1746" spans="1:22" x14ac:dyDescent="0.35">
      <c r="A1746" t="s">
        <v>11925</v>
      </c>
      <c r="B1746" t="s">
        <v>111</v>
      </c>
      <c r="C1746" t="s">
        <v>82</v>
      </c>
      <c r="D1746" t="b">
        <v>1</v>
      </c>
      <c r="E1746" t="b">
        <v>1</v>
      </c>
      <c r="F1746" t="s">
        <v>106</v>
      </c>
      <c r="G1746" t="b">
        <v>1</v>
      </c>
      <c r="H1746" t="s">
        <v>71</v>
      </c>
      <c r="I1746" t="b">
        <v>0</v>
      </c>
      <c r="J1746" t="s">
        <v>70</v>
      </c>
      <c r="K1746" t="b">
        <v>1</v>
      </c>
      <c r="L1746">
        <v>2</v>
      </c>
      <c r="M1746" t="b">
        <v>1</v>
      </c>
      <c r="N1746" t="b">
        <v>1</v>
      </c>
      <c r="O1746" t="b">
        <v>1</v>
      </c>
      <c r="P1746" t="s">
        <v>88</v>
      </c>
      <c r="Q1746" t="s">
        <v>11924</v>
      </c>
      <c r="R1746" t="s">
        <v>624</v>
      </c>
      <c r="S1746" t="s">
        <v>85</v>
      </c>
      <c r="T1746" t="s">
        <v>11923</v>
      </c>
      <c r="U1746">
        <v>293</v>
      </c>
      <c r="V1746">
        <v>4</v>
      </c>
    </row>
    <row r="1747" spans="1:22" x14ac:dyDescent="0.35">
      <c r="A1747" t="s">
        <v>11922</v>
      </c>
      <c r="B1747" t="s">
        <v>74</v>
      </c>
      <c r="C1747" t="s">
        <v>320</v>
      </c>
      <c r="D1747" t="b">
        <v>1</v>
      </c>
      <c r="E1747" t="b">
        <v>1</v>
      </c>
      <c r="F1747" t="s">
        <v>106</v>
      </c>
      <c r="G1747" t="b">
        <v>1</v>
      </c>
      <c r="H1747" t="s">
        <v>71</v>
      </c>
      <c r="I1747" t="b">
        <v>0</v>
      </c>
      <c r="J1747" t="s">
        <v>70</v>
      </c>
      <c r="K1747" t="b">
        <v>1</v>
      </c>
      <c r="L1747">
        <v>1</v>
      </c>
      <c r="M1747" t="b">
        <v>0</v>
      </c>
      <c r="N1747" t="b">
        <v>1</v>
      </c>
      <c r="O1747" t="b">
        <v>1</v>
      </c>
      <c r="P1747" t="s">
        <v>88</v>
      </c>
      <c r="Q1747" t="s">
        <v>11921</v>
      </c>
      <c r="R1747" t="s">
        <v>11920</v>
      </c>
      <c r="S1747" t="s">
        <v>77</v>
      </c>
      <c r="T1747" t="s">
        <v>11919</v>
      </c>
      <c r="U1747">
        <v>293</v>
      </c>
      <c r="V1747">
        <v>3</v>
      </c>
    </row>
    <row r="1748" spans="1:22" x14ac:dyDescent="0.35">
      <c r="A1748" t="s">
        <v>11918</v>
      </c>
      <c r="B1748" t="s">
        <v>74</v>
      </c>
      <c r="C1748" t="s">
        <v>82</v>
      </c>
      <c r="D1748" t="b">
        <v>1</v>
      </c>
      <c r="E1748" t="b">
        <v>1</v>
      </c>
      <c r="F1748" t="s">
        <v>106</v>
      </c>
      <c r="G1748" t="b">
        <v>0</v>
      </c>
      <c r="H1748" t="s">
        <v>71</v>
      </c>
      <c r="I1748" t="b">
        <v>1</v>
      </c>
      <c r="J1748" t="s">
        <v>70</v>
      </c>
      <c r="K1748" t="b">
        <v>1</v>
      </c>
      <c r="L1748">
        <v>2</v>
      </c>
      <c r="M1748" t="b">
        <v>1</v>
      </c>
      <c r="N1748" t="b">
        <v>1</v>
      </c>
      <c r="O1748" t="b">
        <v>1</v>
      </c>
      <c r="P1748" t="s">
        <v>69</v>
      </c>
      <c r="Q1748" t="s">
        <v>11917</v>
      </c>
      <c r="R1748" t="s">
        <v>11916</v>
      </c>
      <c r="S1748" t="s">
        <v>161</v>
      </c>
      <c r="T1748" t="s">
        <v>11915</v>
      </c>
      <c r="U1748">
        <v>293</v>
      </c>
      <c r="V1748">
        <v>4</v>
      </c>
    </row>
    <row r="1749" spans="1:22" x14ac:dyDescent="0.35">
      <c r="A1749" t="s">
        <v>11914</v>
      </c>
      <c r="B1749" t="s">
        <v>74</v>
      </c>
      <c r="C1749" t="s">
        <v>212</v>
      </c>
      <c r="D1749" t="b">
        <v>1</v>
      </c>
      <c r="E1749" t="b">
        <v>1</v>
      </c>
      <c r="F1749" t="s">
        <v>72</v>
      </c>
      <c r="G1749" t="b">
        <v>1</v>
      </c>
      <c r="H1749" t="s">
        <v>80</v>
      </c>
      <c r="I1749" t="b">
        <v>1</v>
      </c>
      <c r="J1749" t="s">
        <v>70</v>
      </c>
      <c r="K1749" t="b">
        <v>1</v>
      </c>
      <c r="L1749">
        <v>3</v>
      </c>
      <c r="M1749" t="b">
        <v>1</v>
      </c>
      <c r="N1749" t="b">
        <v>1</v>
      </c>
      <c r="O1749" t="b">
        <v>0</v>
      </c>
      <c r="P1749" t="s">
        <v>69</v>
      </c>
      <c r="Q1749" t="s">
        <v>11913</v>
      </c>
      <c r="R1749" t="s">
        <v>11912</v>
      </c>
      <c r="S1749" t="s">
        <v>120</v>
      </c>
      <c r="T1749" t="s">
        <v>11911</v>
      </c>
      <c r="U1749">
        <v>292</v>
      </c>
      <c r="V1749">
        <v>3.5</v>
      </c>
    </row>
    <row r="1750" spans="1:22" x14ac:dyDescent="0.35">
      <c r="A1750" t="s">
        <v>11910</v>
      </c>
      <c r="B1750" t="s">
        <v>74</v>
      </c>
      <c r="C1750" t="s">
        <v>82</v>
      </c>
      <c r="D1750" t="b">
        <v>1</v>
      </c>
      <c r="E1750" t="b">
        <v>1</v>
      </c>
      <c r="F1750" t="s">
        <v>106</v>
      </c>
      <c r="G1750" t="b">
        <v>1</v>
      </c>
      <c r="H1750" t="s">
        <v>71</v>
      </c>
      <c r="I1750" t="b">
        <v>1</v>
      </c>
      <c r="J1750" t="s">
        <v>70</v>
      </c>
      <c r="K1750" t="b">
        <v>1</v>
      </c>
      <c r="L1750">
        <v>2</v>
      </c>
      <c r="M1750" t="b">
        <v>1</v>
      </c>
      <c r="N1750" t="b">
        <v>1</v>
      </c>
      <c r="O1750" t="b">
        <v>1</v>
      </c>
      <c r="P1750" t="s">
        <v>69</v>
      </c>
      <c r="Q1750" t="s">
        <v>11909</v>
      </c>
      <c r="R1750" t="s">
        <v>11908</v>
      </c>
      <c r="S1750" t="s">
        <v>77</v>
      </c>
      <c r="T1750" t="s">
        <v>11907</v>
      </c>
      <c r="U1750">
        <v>292</v>
      </c>
      <c r="V1750">
        <v>4.5</v>
      </c>
    </row>
    <row r="1751" spans="1:22" x14ac:dyDescent="0.35">
      <c r="A1751" t="s">
        <v>11906</v>
      </c>
      <c r="B1751" t="s">
        <v>74</v>
      </c>
      <c r="C1751" t="s">
        <v>236</v>
      </c>
      <c r="D1751" t="b">
        <v>1</v>
      </c>
      <c r="E1751" t="b">
        <v>0</v>
      </c>
      <c r="F1751" t="s">
        <v>72</v>
      </c>
      <c r="G1751" t="b">
        <v>1</v>
      </c>
      <c r="H1751" t="s">
        <v>71</v>
      </c>
      <c r="I1751" t="b">
        <v>1</v>
      </c>
      <c r="J1751" t="s">
        <v>235</v>
      </c>
      <c r="K1751" t="b">
        <v>1</v>
      </c>
      <c r="L1751">
        <v>3</v>
      </c>
      <c r="M1751" t="b">
        <v>1</v>
      </c>
      <c r="N1751" t="b">
        <v>1</v>
      </c>
      <c r="O1751" t="b">
        <v>1</v>
      </c>
      <c r="P1751" t="s">
        <v>69</v>
      </c>
      <c r="Q1751" t="s">
        <v>11905</v>
      </c>
      <c r="R1751" t="s">
        <v>11904</v>
      </c>
      <c r="S1751" t="s">
        <v>77</v>
      </c>
      <c r="T1751" t="s">
        <v>11903</v>
      </c>
      <c r="U1751">
        <v>292</v>
      </c>
      <c r="V1751">
        <v>4</v>
      </c>
    </row>
    <row r="1752" spans="1:22" x14ac:dyDescent="0.35">
      <c r="A1752" t="s">
        <v>11902</v>
      </c>
      <c r="B1752" t="s">
        <v>74</v>
      </c>
      <c r="C1752" t="s">
        <v>123</v>
      </c>
      <c r="D1752" t="b">
        <v>1</v>
      </c>
      <c r="E1752" t="b">
        <v>0</v>
      </c>
      <c r="F1752" t="s">
        <v>106</v>
      </c>
      <c r="G1752" t="b">
        <v>1</v>
      </c>
      <c r="H1752" t="s">
        <v>71</v>
      </c>
      <c r="I1752" t="b">
        <v>1</v>
      </c>
      <c r="J1752" t="s">
        <v>70</v>
      </c>
      <c r="K1752" t="b">
        <v>1</v>
      </c>
      <c r="L1752">
        <v>2</v>
      </c>
      <c r="M1752" t="b">
        <v>1</v>
      </c>
      <c r="N1752" t="b">
        <v>1</v>
      </c>
      <c r="O1752" t="b">
        <v>1</v>
      </c>
      <c r="P1752" t="s">
        <v>69</v>
      </c>
      <c r="Q1752" t="s">
        <v>11901</v>
      </c>
      <c r="R1752" t="s">
        <v>11900</v>
      </c>
      <c r="S1752" t="s">
        <v>120</v>
      </c>
      <c r="T1752" t="s">
        <v>11899</v>
      </c>
      <c r="U1752">
        <v>292</v>
      </c>
      <c r="V1752">
        <v>4</v>
      </c>
    </row>
    <row r="1753" spans="1:22" x14ac:dyDescent="0.35">
      <c r="A1753" t="s">
        <v>11898</v>
      </c>
      <c r="B1753" t="s">
        <v>90</v>
      </c>
      <c r="C1753" t="s">
        <v>82</v>
      </c>
      <c r="D1753" t="b">
        <v>1</v>
      </c>
      <c r="E1753" t="b">
        <v>1</v>
      </c>
      <c r="F1753" t="s">
        <v>89</v>
      </c>
      <c r="G1753" t="b">
        <v>0</v>
      </c>
      <c r="H1753" t="s">
        <v>71</v>
      </c>
      <c r="I1753" t="b">
        <v>1</v>
      </c>
      <c r="J1753" t="s">
        <v>70</v>
      </c>
      <c r="K1753" t="b">
        <v>1</v>
      </c>
      <c r="L1753">
        <v>1</v>
      </c>
      <c r="M1753" t="b">
        <v>0</v>
      </c>
      <c r="N1753" t="b">
        <v>0</v>
      </c>
      <c r="O1753" t="b">
        <v>1</v>
      </c>
      <c r="P1753" t="s">
        <v>69</v>
      </c>
      <c r="Q1753" t="s">
        <v>11897</v>
      </c>
      <c r="R1753" t="s">
        <v>11896</v>
      </c>
      <c r="S1753" t="s">
        <v>6</v>
      </c>
      <c r="T1753" t="s">
        <v>103</v>
      </c>
      <c r="U1753">
        <v>292</v>
      </c>
      <c r="V1753">
        <v>3.5</v>
      </c>
    </row>
    <row r="1754" spans="1:22" x14ac:dyDescent="0.35">
      <c r="A1754" t="s">
        <v>11895</v>
      </c>
      <c r="B1754" t="s">
        <v>74</v>
      </c>
      <c r="C1754" t="s">
        <v>82</v>
      </c>
      <c r="D1754" t="b">
        <v>1</v>
      </c>
      <c r="E1754" t="b">
        <v>0</v>
      </c>
      <c r="F1754" t="s">
        <v>1198</v>
      </c>
      <c r="G1754" t="b">
        <v>1</v>
      </c>
      <c r="H1754" t="s">
        <v>71</v>
      </c>
      <c r="I1754" t="b">
        <v>1</v>
      </c>
      <c r="J1754" t="s">
        <v>70</v>
      </c>
      <c r="K1754" t="b">
        <v>1</v>
      </c>
      <c r="L1754">
        <v>1</v>
      </c>
      <c r="M1754" t="b">
        <v>1</v>
      </c>
      <c r="N1754" t="b">
        <v>0</v>
      </c>
      <c r="O1754" t="b">
        <v>1</v>
      </c>
      <c r="P1754" t="s">
        <v>69</v>
      </c>
      <c r="Q1754" t="s">
        <v>11894</v>
      </c>
      <c r="R1754" t="s">
        <v>11893</v>
      </c>
      <c r="S1754" t="s">
        <v>77</v>
      </c>
      <c r="T1754" t="s">
        <v>11892</v>
      </c>
      <c r="U1754">
        <v>291</v>
      </c>
      <c r="V1754">
        <v>4.5</v>
      </c>
    </row>
    <row r="1755" spans="1:22" x14ac:dyDescent="0.35">
      <c r="A1755" t="s">
        <v>11891</v>
      </c>
      <c r="B1755" t="s">
        <v>111</v>
      </c>
      <c r="C1755" t="s">
        <v>2749</v>
      </c>
      <c r="D1755" t="b">
        <v>1</v>
      </c>
      <c r="E1755" t="b">
        <v>1</v>
      </c>
      <c r="F1755" t="s">
        <v>771</v>
      </c>
      <c r="G1755" t="b">
        <v>1</v>
      </c>
      <c r="H1755" t="s">
        <v>71</v>
      </c>
      <c r="I1755" t="b">
        <v>0</v>
      </c>
      <c r="J1755" t="s">
        <v>70</v>
      </c>
      <c r="K1755" t="b">
        <v>1</v>
      </c>
      <c r="L1755">
        <v>1</v>
      </c>
      <c r="M1755" t="b">
        <v>0</v>
      </c>
      <c r="N1755" t="b">
        <v>0</v>
      </c>
      <c r="O1755" t="b">
        <v>1</v>
      </c>
      <c r="P1755" t="s">
        <v>69</v>
      </c>
      <c r="Q1755" t="s">
        <v>11890</v>
      </c>
      <c r="R1755" t="s">
        <v>407</v>
      </c>
      <c r="S1755" t="s">
        <v>6</v>
      </c>
      <c r="T1755" t="s">
        <v>11889</v>
      </c>
      <c r="U1755">
        <v>291</v>
      </c>
      <c r="V1755">
        <v>4</v>
      </c>
    </row>
    <row r="1756" spans="1:22" x14ac:dyDescent="0.35">
      <c r="A1756" t="s">
        <v>11888</v>
      </c>
      <c r="B1756" t="s">
        <v>90</v>
      </c>
      <c r="C1756" t="s">
        <v>82</v>
      </c>
      <c r="D1756" t="b">
        <v>1</v>
      </c>
      <c r="E1756" t="b">
        <v>1</v>
      </c>
      <c r="F1756" t="s">
        <v>106</v>
      </c>
      <c r="G1756" t="b">
        <v>0</v>
      </c>
      <c r="H1756" t="s">
        <v>71</v>
      </c>
      <c r="I1756" t="b">
        <v>1</v>
      </c>
      <c r="J1756" t="s">
        <v>70</v>
      </c>
      <c r="K1756" t="b">
        <v>1</v>
      </c>
      <c r="L1756">
        <v>2</v>
      </c>
      <c r="M1756" t="b">
        <v>0</v>
      </c>
      <c r="N1756" t="b">
        <v>1</v>
      </c>
      <c r="O1756" t="b">
        <v>1</v>
      </c>
      <c r="P1756" t="s">
        <v>88</v>
      </c>
      <c r="Q1756" t="s">
        <v>11887</v>
      </c>
      <c r="R1756" t="s">
        <v>11886</v>
      </c>
      <c r="S1756" t="s">
        <v>93</v>
      </c>
      <c r="T1756" t="s">
        <v>11885</v>
      </c>
      <c r="U1756">
        <v>291</v>
      </c>
      <c r="V1756">
        <v>4</v>
      </c>
    </row>
    <row r="1757" spans="1:22" x14ac:dyDescent="0.35">
      <c r="A1757" t="s">
        <v>11884</v>
      </c>
      <c r="B1757" t="s">
        <v>74</v>
      </c>
      <c r="C1757" t="s">
        <v>73</v>
      </c>
      <c r="D1757" t="b">
        <v>1</v>
      </c>
      <c r="E1757" t="b">
        <v>1</v>
      </c>
      <c r="F1757" t="s">
        <v>449</v>
      </c>
      <c r="G1757" t="b">
        <v>1</v>
      </c>
      <c r="H1757" t="s">
        <v>71</v>
      </c>
      <c r="I1757" t="b">
        <v>1</v>
      </c>
      <c r="J1757" t="s">
        <v>70</v>
      </c>
      <c r="K1757" t="b">
        <v>1</v>
      </c>
      <c r="L1757">
        <v>2</v>
      </c>
      <c r="M1757" t="b">
        <v>1</v>
      </c>
      <c r="N1757" t="b">
        <v>1</v>
      </c>
      <c r="O1757" t="b">
        <v>1</v>
      </c>
      <c r="P1757" t="s">
        <v>69</v>
      </c>
      <c r="Q1757" t="s">
        <v>11883</v>
      </c>
      <c r="R1757" t="s">
        <v>489</v>
      </c>
      <c r="S1757" t="s">
        <v>77</v>
      </c>
      <c r="T1757" t="s">
        <v>11882</v>
      </c>
      <c r="U1757">
        <v>291</v>
      </c>
      <c r="V1757">
        <v>3.5</v>
      </c>
    </row>
    <row r="1758" spans="1:22" x14ac:dyDescent="0.35">
      <c r="A1758" t="s">
        <v>11881</v>
      </c>
      <c r="B1758" t="s">
        <v>74</v>
      </c>
      <c r="C1758" t="s">
        <v>82</v>
      </c>
      <c r="D1758" t="b">
        <v>1</v>
      </c>
      <c r="E1758" t="b">
        <v>1</v>
      </c>
      <c r="F1758" t="s">
        <v>106</v>
      </c>
      <c r="G1758" t="b">
        <v>1</v>
      </c>
      <c r="H1758" t="s">
        <v>71</v>
      </c>
      <c r="I1758" t="b">
        <v>1</v>
      </c>
      <c r="J1758" t="s">
        <v>70</v>
      </c>
      <c r="K1758" t="b">
        <v>1</v>
      </c>
      <c r="L1758">
        <v>2</v>
      </c>
      <c r="M1758" t="b">
        <v>1</v>
      </c>
      <c r="N1758" t="b">
        <v>1</v>
      </c>
      <c r="O1758" t="b">
        <v>1</v>
      </c>
      <c r="P1758" t="s">
        <v>69</v>
      </c>
      <c r="Q1758" t="s">
        <v>11880</v>
      </c>
      <c r="R1758" t="s">
        <v>11879</v>
      </c>
      <c r="S1758" t="s">
        <v>77</v>
      </c>
      <c r="T1758" t="s">
        <v>11878</v>
      </c>
      <c r="U1758">
        <v>291</v>
      </c>
      <c r="V1758">
        <v>3.5</v>
      </c>
    </row>
    <row r="1759" spans="1:22" x14ac:dyDescent="0.35">
      <c r="A1759" t="s">
        <v>11877</v>
      </c>
      <c r="D1759" t="b">
        <v>1</v>
      </c>
      <c r="L1759">
        <v>2</v>
      </c>
      <c r="Q1759" t="s">
        <v>11876</v>
      </c>
      <c r="R1759" t="s">
        <v>11875</v>
      </c>
      <c r="S1759" t="s">
        <v>6</v>
      </c>
      <c r="T1759" t="s">
        <v>5930</v>
      </c>
      <c r="U1759">
        <v>291</v>
      </c>
      <c r="V1759">
        <v>3</v>
      </c>
    </row>
    <row r="1760" spans="1:22" x14ac:dyDescent="0.35">
      <c r="A1760" t="s">
        <v>11874</v>
      </c>
      <c r="B1760" t="s">
        <v>111</v>
      </c>
      <c r="C1760" t="s">
        <v>123</v>
      </c>
      <c r="D1760" t="b">
        <v>1</v>
      </c>
      <c r="E1760" t="b">
        <v>0</v>
      </c>
      <c r="F1760" t="s">
        <v>72</v>
      </c>
      <c r="G1760" t="b">
        <v>0</v>
      </c>
      <c r="H1760" t="s">
        <v>71</v>
      </c>
      <c r="I1760" t="b">
        <v>1</v>
      </c>
      <c r="J1760" t="s">
        <v>70</v>
      </c>
      <c r="K1760" t="b">
        <v>1</v>
      </c>
      <c r="L1760">
        <v>3</v>
      </c>
      <c r="M1760" t="b">
        <v>1</v>
      </c>
      <c r="N1760" t="b">
        <v>1</v>
      </c>
      <c r="O1760" t="b">
        <v>1</v>
      </c>
      <c r="P1760" t="s">
        <v>69</v>
      </c>
      <c r="Q1760" t="s">
        <v>11873</v>
      </c>
      <c r="R1760" t="s">
        <v>220</v>
      </c>
      <c r="S1760" t="s">
        <v>120</v>
      </c>
      <c r="T1760" t="s">
        <v>11872</v>
      </c>
      <c r="U1760">
        <v>291</v>
      </c>
      <c r="V1760">
        <v>4</v>
      </c>
    </row>
    <row r="1761" spans="1:22" x14ac:dyDescent="0.35">
      <c r="A1761" t="s">
        <v>11871</v>
      </c>
      <c r="B1761" t="s">
        <v>74</v>
      </c>
      <c r="C1761" t="s">
        <v>556</v>
      </c>
      <c r="D1761" t="b">
        <v>1</v>
      </c>
      <c r="E1761" t="b">
        <v>0</v>
      </c>
      <c r="F1761" t="s">
        <v>72</v>
      </c>
      <c r="G1761" t="b">
        <v>1</v>
      </c>
      <c r="H1761" t="s">
        <v>80</v>
      </c>
      <c r="I1761" t="b">
        <v>1</v>
      </c>
      <c r="J1761" t="s">
        <v>70</v>
      </c>
      <c r="K1761" t="b">
        <v>1</v>
      </c>
      <c r="L1761">
        <v>2</v>
      </c>
      <c r="M1761" t="b">
        <v>0</v>
      </c>
      <c r="N1761" t="b">
        <v>1</v>
      </c>
      <c r="O1761" t="b">
        <v>0</v>
      </c>
      <c r="P1761" t="s">
        <v>88</v>
      </c>
      <c r="Q1761" t="s">
        <v>11870</v>
      </c>
      <c r="R1761" t="s">
        <v>11869</v>
      </c>
      <c r="S1761" t="s">
        <v>66</v>
      </c>
      <c r="T1761" t="s">
        <v>11868</v>
      </c>
      <c r="U1761">
        <v>291</v>
      </c>
      <c r="V1761">
        <v>3.5</v>
      </c>
    </row>
    <row r="1762" spans="1:22" x14ac:dyDescent="0.35">
      <c r="A1762" t="s">
        <v>11867</v>
      </c>
      <c r="B1762" t="s">
        <v>74</v>
      </c>
      <c r="C1762" t="s">
        <v>236</v>
      </c>
      <c r="D1762" t="b">
        <v>1</v>
      </c>
      <c r="E1762" t="b">
        <v>0</v>
      </c>
      <c r="F1762" t="s">
        <v>72</v>
      </c>
      <c r="G1762" t="b">
        <v>0</v>
      </c>
      <c r="H1762" t="s">
        <v>71</v>
      </c>
      <c r="I1762" t="b">
        <v>1</v>
      </c>
      <c r="J1762" t="s">
        <v>70</v>
      </c>
      <c r="K1762" t="b">
        <v>1</v>
      </c>
      <c r="L1762">
        <v>3</v>
      </c>
      <c r="M1762" t="b">
        <v>1</v>
      </c>
      <c r="N1762" t="b">
        <v>1</v>
      </c>
      <c r="O1762" t="b">
        <v>0</v>
      </c>
      <c r="P1762" t="s">
        <v>69</v>
      </c>
      <c r="Q1762" t="s">
        <v>11866</v>
      </c>
      <c r="R1762" t="s">
        <v>11865</v>
      </c>
      <c r="S1762" t="s">
        <v>131</v>
      </c>
      <c r="T1762" t="s">
        <v>11864</v>
      </c>
      <c r="U1762">
        <v>290</v>
      </c>
      <c r="V1762">
        <v>4.5</v>
      </c>
    </row>
    <row r="1763" spans="1:22" x14ac:dyDescent="0.35">
      <c r="A1763" t="s">
        <v>11863</v>
      </c>
      <c r="B1763" t="s">
        <v>111</v>
      </c>
      <c r="C1763" t="s">
        <v>82</v>
      </c>
      <c r="D1763" t="b">
        <v>1</v>
      </c>
      <c r="E1763" t="b">
        <v>1</v>
      </c>
      <c r="F1763" t="s">
        <v>3661</v>
      </c>
      <c r="G1763" t="b">
        <v>0</v>
      </c>
      <c r="H1763" t="s">
        <v>71</v>
      </c>
      <c r="I1763" t="b">
        <v>1</v>
      </c>
      <c r="J1763" t="s">
        <v>70</v>
      </c>
      <c r="K1763" t="b">
        <v>1</v>
      </c>
      <c r="L1763">
        <v>1</v>
      </c>
      <c r="M1763" t="b">
        <v>0</v>
      </c>
      <c r="N1763" t="b">
        <v>0</v>
      </c>
      <c r="O1763" t="b">
        <v>1</v>
      </c>
      <c r="P1763" t="s">
        <v>69</v>
      </c>
      <c r="Q1763" t="s">
        <v>11862</v>
      </c>
      <c r="R1763" t="s">
        <v>11861</v>
      </c>
      <c r="S1763" t="s">
        <v>77</v>
      </c>
      <c r="T1763" t="s">
        <v>11860</v>
      </c>
      <c r="U1763">
        <v>290</v>
      </c>
      <c r="V1763">
        <v>4</v>
      </c>
    </row>
    <row r="1764" spans="1:22" x14ac:dyDescent="0.35">
      <c r="A1764" t="s">
        <v>11859</v>
      </c>
      <c r="B1764" t="s">
        <v>74</v>
      </c>
      <c r="C1764" t="s">
        <v>426</v>
      </c>
      <c r="D1764" t="b">
        <v>1</v>
      </c>
      <c r="E1764" t="b">
        <v>1</v>
      </c>
      <c r="F1764" t="s">
        <v>106</v>
      </c>
      <c r="G1764" t="b">
        <v>1</v>
      </c>
      <c r="H1764" t="s">
        <v>71</v>
      </c>
      <c r="I1764" t="b">
        <v>1</v>
      </c>
      <c r="J1764" t="s">
        <v>70</v>
      </c>
      <c r="K1764" t="b">
        <v>1</v>
      </c>
      <c r="L1764">
        <v>2</v>
      </c>
      <c r="M1764" t="b">
        <v>1</v>
      </c>
      <c r="N1764" t="b">
        <v>1</v>
      </c>
      <c r="O1764" t="b">
        <v>1</v>
      </c>
      <c r="P1764" t="s">
        <v>69</v>
      </c>
      <c r="Q1764" t="s">
        <v>11858</v>
      </c>
      <c r="R1764" t="s">
        <v>11857</v>
      </c>
      <c r="S1764" t="s">
        <v>290</v>
      </c>
      <c r="T1764" t="s">
        <v>11856</v>
      </c>
      <c r="U1764">
        <v>290</v>
      </c>
      <c r="V1764">
        <v>4</v>
      </c>
    </row>
    <row r="1765" spans="1:22" x14ac:dyDescent="0.35">
      <c r="A1765" t="s">
        <v>11855</v>
      </c>
      <c r="B1765" t="s">
        <v>74</v>
      </c>
      <c r="C1765" t="s">
        <v>82</v>
      </c>
      <c r="D1765" t="b">
        <v>1</v>
      </c>
      <c r="E1765" t="b">
        <v>1</v>
      </c>
      <c r="F1765" t="s">
        <v>106</v>
      </c>
      <c r="G1765" t="b">
        <v>1</v>
      </c>
      <c r="H1765" t="s">
        <v>71</v>
      </c>
      <c r="I1765" t="b">
        <v>0</v>
      </c>
      <c r="J1765" t="s">
        <v>70</v>
      </c>
      <c r="K1765" t="b">
        <v>1</v>
      </c>
      <c r="L1765">
        <v>2</v>
      </c>
      <c r="M1765" t="b">
        <v>1</v>
      </c>
      <c r="N1765" t="b">
        <v>1</v>
      </c>
      <c r="O1765" t="b">
        <v>1</v>
      </c>
      <c r="P1765" t="s">
        <v>88</v>
      </c>
      <c r="Q1765" t="s">
        <v>11854</v>
      </c>
      <c r="R1765" t="s">
        <v>2035</v>
      </c>
      <c r="S1765" t="s">
        <v>93</v>
      </c>
      <c r="T1765" t="s">
        <v>8054</v>
      </c>
      <c r="U1765">
        <v>290</v>
      </c>
      <c r="V1765">
        <v>3.5</v>
      </c>
    </row>
    <row r="1766" spans="1:22" x14ac:dyDescent="0.35">
      <c r="A1766" t="s">
        <v>11853</v>
      </c>
      <c r="B1766" t="s">
        <v>74</v>
      </c>
      <c r="C1766" t="s">
        <v>82</v>
      </c>
      <c r="D1766" t="b">
        <v>1</v>
      </c>
      <c r="E1766" t="b">
        <v>1</v>
      </c>
      <c r="F1766" t="s">
        <v>106</v>
      </c>
      <c r="G1766" t="b">
        <v>1</v>
      </c>
      <c r="H1766" t="s">
        <v>71</v>
      </c>
      <c r="I1766" t="b">
        <v>1</v>
      </c>
      <c r="J1766" t="s">
        <v>70</v>
      </c>
      <c r="K1766" t="b">
        <v>1</v>
      </c>
      <c r="L1766">
        <v>2</v>
      </c>
      <c r="M1766" t="b">
        <v>1</v>
      </c>
      <c r="N1766" t="b">
        <v>1</v>
      </c>
      <c r="O1766" t="b">
        <v>1</v>
      </c>
      <c r="P1766" t="s">
        <v>88</v>
      </c>
      <c r="Q1766" t="s">
        <v>11852</v>
      </c>
      <c r="R1766" t="s">
        <v>3759</v>
      </c>
      <c r="S1766" t="s">
        <v>401</v>
      </c>
      <c r="T1766" t="s">
        <v>4256</v>
      </c>
      <c r="U1766">
        <v>290</v>
      </c>
      <c r="V1766">
        <v>3.5</v>
      </c>
    </row>
    <row r="1767" spans="1:22" x14ac:dyDescent="0.35">
      <c r="A1767" t="s">
        <v>11851</v>
      </c>
      <c r="B1767" t="s">
        <v>90</v>
      </c>
      <c r="C1767" t="s">
        <v>82</v>
      </c>
      <c r="D1767" t="b">
        <v>1</v>
      </c>
      <c r="E1767" t="b">
        <v>1</v>
      </c>
      <c r="F1767" t="s">
        <v>89</v>
      </c>
      <c r="G1767" t="b">
        <v>0</v>
      </c>
      <c r="H1767" t="s">
        <v>71</v>
      </c>
      <c r="I1767" t="b">
        <v>1</v>
      </c>
      <c r="J1767" t="s">
        <v>70</v>
      </c>
      <c r="K1767" t="b">
        <v>1</v>
      </c>
      <c r="L1767">
        <v>1</v>
      </c>
      <c r="M1767" t="b">
        <v>0</v>
      </c>
      <c r="N1767" t="b">
        <v>0</v>
      </c>
      <c r="O1767" t="b">
        <v>1</v>
      </c>
      <c r="P1767" t="s">
        <v>69</v>
      </c>
      <c r="Q1767" t="s">
        <v>11850</v>
      </c>
      <c r="R1767" t="s">
        <v>11849</v>
      </c>
      <c r="S1767" t="s">
        <v>85</v>
      </c>
      <c r="T1767" t="s">
        <v>103</v>
      </c>
      <c r="U1767">
        <v>290</v>
      </c>
      <c r="V1767">
        <v>3.5</v>
      </c>
    </row>
    <row r="1768" spans="1:22" x14ac:dyDescent="0.35">
      <c r="A1768" t="s">
        <v>11848</v>
      </c>
      <c r="B1768" t="s">
        <v>74</v>
      </c>
      <c r="C1768" t="s">
        <v>236</v>
      </c>
      <c r="D1768" t="b">
        <v>1</v>
      </c>
      <c r="E1768" t="b">
        <v>0</v>
      </c>
      <c r="F1768" t="s">
        <v>72</v>
      </c>
      <c r="G1768" t="b">
        <v>1</v>
      </c>
      <c r="H1768" t="s">
        <v>71</v>
      </c>
      <c r="I1768" t="b">
        <v>1</v>
      </c>
      <c r="J1768" t="s">
        <v>70</v>
      </c>
      <c r="K1768" t="b">
        <v>1</v>
      </c>
      <c r="L1768">
        <v>3</v>
      </c>
      <c r="M1768" t="b">
        <v>1</v>
      </c>
      <c r="N1768" t="b">
        <v>1</v>
      </c>
      <c r="O1768" t="b">
        <v>1</v>
      </c>
      <c r="P1768" t="s">
        <v>69</v>
      </c>
      <c r="Q1768" t="s">
        <v>11847</v>
      </c>
      <c r="R1768" t="s">
        <v>10234</v>
      </c>
      <c r="S1768" t="s">
        <v>290</v>
      </c>
      <c r="T1768" t="s">
        <v>11846</v>
      </c>
      <c r="U1768">
        <v>290</v>
      </c>
      <c r="V1768">
        <v>3.5</v>
      </c>
    </row>
    <row r="1769" spans="1:22" x14ac:dyDescent="0.35">
      <c r="A1769" t="s">
        <v>11845</v>
      </c>
      <c r="B1769" t="s">
        <v>90</v>
      </c>
      <c r="C1769" t="s">
        <v>82</v>
      </c>
      <c r="D1769" t="b">
        <v>1</v>
      </c>
      <c r="E1769" t="b">
        <v>1</v>
      </c>
      <c r="F1769" t="s">
        <v>89</v>
      </c>
      <c r="G1769" t="b">
        <v>0</v>
      </c>
      <c r="H1769" t="s">
        <v>71</v>
      </c>
      <c r="I1769" t="b">
        <v>0</v>
      </c>
      <c r="J1769" t="s">
        <v>70</v>
      </c>
      <c r="K1769" t="b">
        <v>1</v>
      </c>
      <c r="L1769">
        <v>2</v>
      </c>
      <c r="M1769" t="b">
        <v>0</v>
      </c>
      <c r="N1769" t="b">
        <v>0</v>
      </c>
      <c r="O1769" t="b">
        <v>1</v>
      </c>
      <c r="P1769" t="s">
        <v>88</v>
      </c>
      <c r="Q1769" t="s">
        <v>11844</v>
      </c>
      <c r="R1769" t="s">
        <v>11843</v>
      </c>
      <c r="S1769" t="s">
        <v>6</v>
      </c>
      <c r="T1769" t="s">
        <v>11842</v>
      </c>
      <c r="U1769">
        <v>290</v>
      </c>
      <c r="V1769">
        <v>4.5</v>
      </c>
    </row>
    <row r="1770" spans="1:22" x14ac:dyDescent="0.35">
      <c r="A1770" t="s">
        <v>11841</v>
      </c>
      <c r="B1770" t="s">
        <v>74</v>
      </c>
      <c r="C1770" t="s">
        <v>82</v>
      </c>
      <c r="D1770" t="b">
        <v>1</v>
      </c>
      <c r="E1770" t="b">
        <v>1</v>
      </c>
      <c r="F1770" t="s">
        <v>106</v>
      </c>
      <c r="G1770" t="b">
        <v>1</v>
      </c>
      <c r="H1770" t="s">
        <v>71</v>
      </c>
      <c r="I1770" t="b">
        <v>1</v>
      </c>
      <c r="J1770" t="s">
        <v>70</v>
      </c>
      <c r="K1770" t="b">
        <v>1</v>
      </c>
      <c r="L1770">
        <v>2</v>
      </c>
      <c r="M1770" t="b">
        <v>1</v>
      </c>
      <c r="N1770" t="b">
        <v>1</v>
      </c>
      <c r="O1770" t="b">
        <v>1</v>
      </c>
      <c r="P1770" t="s">
        <v>69</v>
      </c>
      <c r="Q1770" t="s">
        <v>11840</v>
      </c>
      <c r="R1770" t="s">
        <v>11839</v>
      </c>
      <c r="S1770" t="s">
        <v>2593</v>
      </c>
      <c r="T1770" t="s">
        <v>11838</v>
      </c>
      <c r="U1770">
        <v>290</v>
      </c>
      <c r="V1770">
        <v>3.5</v>
      </c>
    </row>
    <row r="1771" spans="1:22" x14ac:dyDescent="0.35">
      <c r="A1771" t="s">
        <v>910</v>
      </c>
      <c r="B1771" t="s">
        <v>111</v>
      </c>
      <c r="C1771" t="s">
        <v>82</v>
      </c>
      <c r="D1771" t="b">
        <v>1</v>
      </c>
      <c r="E1771" t="b">
        <v>1</v>
      </c>
      <c r="F1771" t="s">
        <v>417</v>
      </c>
      <c r="G1771" t="b">
        <v>0</v>
      </c>
      <c r="H1771" t="s">
        <v>71</v>
      </c>
      <c r="I1771" t="b">
        <v>0</v>
      </c>
      <c r="J1771" t="s">
        <v>70</v>
      </c>
      <c r="K1771" t="b">
        <v>1</v>
      </c>
      <c r="L1771">
        <v>2</v>
      </c>
      <c r="M1771" t="b">
        <v>0</v>
      </c>
      <c r="N1771" t="b">
        <v>0</v>
      </c>
      <c r="O1771" t="b">
        <v>1</v>
      </c>
      <c r="P1771" t="s">
        <v>69</v>
      </c>
      <c r="Q1771" t="s">
        <v>11837</v>
      </c>
      <c r="R1771" t="s">
        <v>11836</v>
      </c>
      <c r="S1771" t="s">
        <v>85</v>
      </c>
      <c r="T1771" t="s">
        <v>11835</v>
      </c>
      <c r="U1771">
        <v>290</v>
      </c>
      <c r="V1771">
        <v>4</v>
      </c>
    </row>
    <row r="1772" spans="1:22" x14ac:dyDescent="0.35">
      <c r="A1772" t="s">
        <v>11834</v>
      </c>
      <c r="B1772" t="s">
        <v>111</v>
      </c>
      <c r="C1772" t="s">
        <v>82</v>
      </c>
      <c r="D1772" t="b">
        <v>1</v>
      </c>
      <c r="E1772" t="b">
        <v>1</v>
      </c>
      <c r="F1772" t="s">
        <v>106</v>
      </c>
      <c r="G1772" t="b">
        <v>1</v>
      </c>
      <c r="H1772" t="s">
        <v>71</v>
      </c>
      <c r="I1772" t="b">
        <v>0</v>
      </c>
      <c r="J1772" t="s">
        <v>70</v>
      </c>
      <c r="K1772" t="b">
        <v>1</v>
      </c>
      <c r="L1772">
        <v>2</v>
      </c>
      <c r="M1772" t="b">
        <v>1</v>
      </c>
      <c r="N1772" t="b">
        <v>1</v>
      </c>
      <c r="O1772" t="b">
        <v>1</v>
      </c>
      <c r="P1772" t="s">
        <v>88</v>
      </c>
      <c r="Q1772" t="s">
        <v>11833</v>
      </c>
      <c r="R1772" t="s">
        <v>593</v>
      </c>
      <c r="S1772" t="s">
        <v>161</v>
      </c>
      <c r="T1772" t="s">
        <v>11832</v>
      </c>
      <c r="U1772">
        <v>289</v>
      </c>
      <c r="V1772">
        <v>4</v>
      </c>
    </row>
    <row r="1773" spans="1:22" x14ac:dyDescent="0.35">
      <c r="A1773" t="s">
        <v>11831</v>
      </c>
      <c r="B1773" t="s">
        <v>74</v>
      </c>
      <c r="C1773" t="s">
        <v>123</v>
      </c>
      <c r="D1773" t="b">
        <v>1</v>
      </c>
      <c r="E1773" t="b">
        <v>0</v>
      </c>
      <c r="F1773" t="s">
        <v>81</v>
      </c>
      <c r="G1773" t="b">
        <v>1</v>
      </c>
      <c r="H1773" t="s">
        <v>71</v>
      </c>
      <c r="I1773" t="b">
        <v>0</v>
      </c>
      <c r="J1773" t="s">
        <v>70</v>
      </c>
      <c r="K1773" t="b">
        <v>1</v>
      </c>
      <c r="L1773">
        <v>2</v>
      </c>
      <c r="M1773" t="b">
        <v>0</v>
      </c>
      <c r="N1773" t="b">
        <v>1</v>
      </c>
      <c r="O1773" t="b">
        <v>0</v>
      </c>
      <c r="P1773" t="s">
        <v>69</v>
      </c>
      <c r="Q1773" t="s">
        <v>11830</v>
      </c>
      <c r="R1773" t="s">
        <v>11829</v>
      </c>
      <c r="S1773" t="s">
        <v>120</v>
      </c>
      <c r="T1773" t="s">
        <v>11828</v>
      </c>
      <c r="U1773">
        <v>289</v>
      </c>
      <c r="V1773">
        <v>3.5</v>
      </c>
    </row>
    <row r="1774" spans="1:22" x14ac:dyDescent="0.35">
      <c r="A1774" t="s">
        <v>11827</v>
      </c>
      <c r="B1774" t="s">
        <v>74</v>
      </c>
      <c r="C1774" t="s">
        <v>82</v>
      </c>
      <c r="D1774" t="b">
        <v>1</v>
      </c>
      <c r="E1774" t="b">
        <v>1</v>
      </c>
      <c r="F1774" t="s">
        <v>929</v>
      </c>
      <c r="G1774" t="b">
        <v>1</v>
      </c>
      <c r="H1774" t="s">
        <v>71</v>
      </c>
      <c r="I1774" t="b">
        <v>0</v>
      </c>
      <c r="J1774" t="s">
        <v>70</v>
      </c>
      <c r="K1774" t="b">
        <v>1</v>
      </c>
      <c r="L1774">
        <v>2</v>
      </c>
      <c r="M1774" t="b">
        <v>0</v>
      </c>
      <c r="N1774" t="b">
        <v>1</v>
      </c>
      <c r="O1774" t="b">
        <v>1</v>
      </c>
      <c r="P1774" t="s">
        <v>69</v>
      </c>
      <c r="Q1774" t="s">
        <v>11826</v>
      </c>
      <c r="R1774" t="s">
        <v>11825</v>
      </c>
      <c r="S1774" t="s">
        <v>6</v>
      </c>
      <c r="T1774" t="s">
        <v>11824</v>
      </c>
      <c r="U1774">
        <v>289</v>
      </c>
      <c r="V1774">
        <v>3.5</v>
      </c>
    </row>
    <row r="1775" spans="1:22" x14ac:dyDescent="0.35">
      <c r="A1775" t="s">
        <v>11823</v>
      </c>
      <c r="B1775" t="s">
        <v>74</v>
      </c>
      <c r="C1775" t="s">
        <v>82</v>
      </c>
      <c r="D1775" t="b">
        <v>1</v>
      </c>
      <c r="E1775" t="b">
        <v>1</v>
      </c>
      <c r="F1775" t="s">
        <v>474</v>
      </c>
      <c r="G1775" t="b">
        <v>0</v>
      </c>
      <c r="H1775" t="s">
        <v>71</v>
      </c>
      <c r="I1775" t="b">
        <v>1</v>
      </c>
      <c r="J1775" t="s">
        <v>70</v>
      </c>
      <c r="K1775" t="b">
        <v>1</v>
      </c>
      <c r="L1775">
        <v>2</v>
      </c>
      <c r="M1775" t="b">
        <v>0</v>
      </c>
      <c r="N1775" t="b">
        <v>1</v>
      </c>
      <c r="O1775" t="b">
        <v>1</v>
      </c>
      <c r="P1775" t="s">
        <v>88</v>
      </c>
      <c r="Q1775" t="s">
        <v>11822</v>
      </c>
      <c r="R1775" t="s">
        <v>1407</v>
      </c>
      <c r="S1775" t="s">
        <v>1679</v>
      </c>
      <c r="T1775" t="s">
        <v>11821</v>
      </c>
      <c r="U1775">
        <v>289</v>
      </c>
      <c r="V1775">
        <v>4</v>
      </c>
    </row>
    <row r="1776" spans="1:22" x14ac:dyDescent="0.35">
      <c r="A1776" t="s">
        <v>11820</v>
      </c>
      <c r="B1776" t="s">
        <v>74</v>
      </c>
      <c r="C1776" t="s">
        <v>82</v>
      </c>
      <c r="D1776" t="b">
        <v>1</v>
      </c>
      <c r="E1776" t="b">
        <v>1</v>
      </c>
      <c r="F1776" t="s">
        <v>106</v>
      </c>
      <c r="G1776" t="b">
        <v>1</v>
      </c>
      <c r="H1776" t="s">
        <v>71</v>
      </c>
      <c r="I1776" t="b">
        <v>1</v>
      </c>
      <c r="J1776" t="s">
        <v>70</v>
      </c>
      <c r="K1776" t="b">
        <v>1</v>
      </c>
      <c r="L1776">
        <v>2</v>
      </c>
      <c r="M1776" t="b">
        <v>1</v>
      </c>
      <c r="N1776" t="b">
        <v>1</v>
      </c>
      <c r="O1776" t="b">
        <v>1</v>
      </c>
      <c r="P1776" t="s">
        <v>69</v>
      </c>
      <c r="Q1776" t="s">
        <v>11819</v>
      </c>
      <c r="R1776" t="s">
        <v>98</v>
      </c>
      <c r="S1776" t="s">
        <v>275</v>
      </c>
      <c r="T1776" t="s">
        <v>11818</v>
      </c>
      <c r="U1776">
        <v>289</v>
      </c>
      <c r="V1776">
        <v>3</v>
      </c>
    </row>
    <row r="1777" spans="1:22" x14ac:dyDescent="0.35">
      <c r="A1777" t="s">
        <v>11817</v>
      </c>
      <c r="B1777" t="s">
        <v>74</v>
      </c>
      <c r="C1777" t="s">
        <v>82</v>
      </c>
      <c r="D1777" t="b">
        <v>1</v>
      </c>
      <c r="E1777" t="b">
        <v>1</v>
      </c>
      <c r="F1777" t="s">
        <v>89</v>
      </c>
      <c r="G1777" t="b">
        <v>1</v>
      </c>
      <c r="H1777" t="s">
        <v>71</v>
      </c>
      <c r="I1777" t="b">
        <v>1</v>
      </c>
      <c r="J1777" t="s">
        <v>70</v>
      </c>
      <c r="K1777" t="b">
        <v>1</v>
      </c>
      <c r="L1777">
        <v>2</v>
      </c>
      <c r="M1777" t="b">
        <v>0</v>
      </c>
      <c r="N1777" t="b">
        <v>0</v>
      </c>
      <c r="O1777" t="b">
        <v>1</v>
      </c>
      <c r="P1777" t="s">
        <v>69</v>
      </c>
      <c r="Q1777" t="s">
        <v>11816</v>
      </c>
      <c r="R1777" t="s">
        <v>10616</v>
      </c>
      <c r="S1777" t="s">
        <v>6</v>
      </c>
      <c r="T1777" t="s">
        <v>11815</v>
      </c>
      <c r="U1777">
        <v>289</v>
      </c>
      <c r="V1777">
        <v>3</v>
      </c>
    </row>
    <row r="1778" spans="1:22" x14ac:dyDescent="0.35">
      <c r="A1778" t="s">
        <v>11814</v>
      </c>
      <c r="B1778" t="s">
        <v>74</v>
      </c>
      <c r="C1778" t="s">
        <v>82</v>
      </c>
      <c r="D1778" t="b">
        <v>1</v>
      </c>
      <c r="E1778" t="b">
        <v>1</v>
      </c>
      <c r="F1778" t="s">
        <v>106</v>
      </c>
      <c r="G1778" t="b">
        <v>1</v>
      </c>
      <c r="H1778" t="s">
        <v>71</v>
      </c>
      <c r="I1778" t="b">
        <v>1</v>
      </c>
      <c r="J1778" t="s">
        <v>70</v>
      </c>
      <c r="K1778" t="b">
        <v>1</v>
      </c>
      <c r="L1778">
        <v>2</v>
      </c>
      <c r="M1778" t="b">
        <v>1</v>
      </c>
      <c r="N1778" t="b">
        <v>1</v>
      </c>
      <c r="O1778" t="b">
        <v>1</v>
      </c>
      <c r="P1778" t="s">
        <v>88</v>
      </c>
      <c r="Q1778" t="s">
        <v>11813</v>
      </c>
      <c r="R1778" t="s">
        <v>5396</v>
      </c>
      <c r="S1778" t="s">
        <v>6</v>
      </c>
      <c r="T1778" t="s">
        <v>2484</v>
      </c>
      <c r="U1778">
        <v>289</v>
      </c>
      <c r="V1778">
        <v>3.5</v>
      </c>
    </row>
    <row r="1779" spans="1:22" x14ac:dyDescent="0.35">
      <c r="A1779" t="s">
        <v>11812</v>
      </c>
      <c r="B1779" t="s">
        <v>90</v>
      </c>
      <c r="C1779" t="s">
        <v>82</v>
      </c>
      <c r="D1779" t="b">
        <v>1</v>
      </c>
      <c r="E1779" t="b">
        <v>1</v>
      </c>
      <c r="F1779" t="s">
        <v>106</v>
      </c>
      <c r="G1779" t="b">
        <v>0</v>
      </c>
      <c r="H1779" t="s">
        <v>71</v>
      </c>
      <c r="I1779" t="b">
        <v>1</v>
      </c>
      <c r="J1779" t="s">
        <v>70</v>
      </c>
      <c r="K1779" t="b">
        <v>1</v>
      </c>
      <c r="L1779">
        <v>1</v>
      </c>
      <c r="M1779" t="b">
        <v>0</v>
      </c>
      <c r="N1779" t="b">
        <v>1</v>
      </c>
      <c r="O1779" t="b">
        <v>1</v>
      </c>
      <c r="P1779" t="s">
        <v>69</v>
      </c>
      <c r="Q1779" t="s">
        <v>11811</v>
      </c>
      <c r="R1779" t="s">
        <v>11810</v>
      </c>
      <c r="S1779" t="s">
        <v>77</v>
      </c>
      <c r="T1779" t="s">
        <v>11809</v>
      </c>
      <c r="U1779">
        <v>289</v>
      </c>
      <c r="V1779">
        <v>4</v>
      </c>
    </row>
    <row r="1780" spans="1:22" x14ac:dyDescent="0.35">
      <c r="A1780" t="s">
        <v>11808</v>
      </c>
      <c r="B1780" t="s">
        <v>74</v>
      </c>
      <c r="C1780" t="s">
        <v>440</v>
      </c>
      <c r="D1780" t="b">
        <v>1</v>
      </c>
      <c r="E1780" t="b">
        <v>0</v>
      </c>
      <c r="F1780" t="s">
        <v>72</v>
      </c>
      <c r="G1780" t="b">
        <v>1</v>
      </c>
      <c r="H1780" t="s">
        <v>71</v>
      </c>
      <c r="I1780" t="b">
        <v>1</v>
      </c>
      <c r="J1780" t="s">
        <v>70</v>
      </c>
      <c r="K1780" t="b">
        <v>1</v>
      </c>
      <c r="L1780">
        <v>3</v>
      </c>
      <c r="M1780" t="b">
        <v>1</v>
      </c>
      <c r="N1780" t="b">
        <v>1</v>
      </c>
      <c r="O1780" t="b">
        <v>1</v>
      </c>
      <c r="P1780" t="s">
        <v>88</v>
      </c>
      <c r="Q1780" t="s">
        <v>11807</v>
      </c>
      <c r="R1780" t="s">
        <v>11806</v>
      </c>
      <c r="S1780" t="s">
        <v>275</v>
      </c>
      <c r="T1780" t="s">
        <v>10626</v>
      </c>
      <c r="U1780">
        <v>289</v>
      </c>
      <c r="V1780">
        <v>4</v>
      </c>
    </row>
    <row r="1781" spans="1:22" x14ac:dyDescent="0.35">
      <c r="A1781" t="s">
        <v>11805</v>
      </c>
      <c r="B1781" t="s">
        <v>74</v>
      </c>
      <c r="C1781" t="s">
        <v>82</v>
      </c>
      <c r="D1781" t="b">
        <v>1</v>
      </c>
      <c r="E1781" t="b">
        <v>1</v>
      </c>
      <c r="F1781" t="s">
        <v>106</v>
      </c>
      <c r="G1781" t="b">
        <v>1</v>
      </c>
      <c r="H1781" t="s">
        <v>71</v>
      </c>
      <c r="I1781" t="b">
        <v>0</v>
      </c>
      <c r="J1781" t="s">
        <v>70</v>
      </c>
      <c r="K1781" t="b">
        <v>1</v>
      </c>
      <c r="L1781">
        <v>2</v>
      </c>
      <c r="M1781" t="b">
        <v>0</v>
      </c>
      <c r="N1781" t="b">
        <v>1</v>
      </c>
      <c r="O1781" t="b">
        <v>1</v>
      </c>
      <c r="P1781" t="s">
        <v>88</v>
      </c>
      <c r="Q1781" t="s">
        <v>11804</v>
      </c>
      <c r="R1781" t="s">
        <v>11803</v>
      </c>
      <c r="S1781" t="s">
        <v>4560</v>
      </c>
      <c r="T1781" t="s">
        <v>11802</v>
      </c>
      <c r="U1781">
        <v>288</v>
      </c>
      <c r="V1781">
        <v>4</v>
      </c>
    </row>
    <row r="1782" spans="1:22" x14ac:dyDescent="0.35">
      <c r="A1782" t="s">
        <v>1083</v>
      </c>
      <c r="B1782" t="s">
        <v>74</v>
      </c>
      <c r="C1782" t="s">
        <v>440</v>
      </c>
      <c r="D1782" t="b">
        <v>1</v>
      </c>
      <c r="E1782" t="b">
        <v>0</v>
      </c>
      <c r="F1782" t="s">
        <v>72</v>
      </c>
      <c r="G1782" t="b">
        <v>1</v>
      </c>
      <c r="H1782" t="s">
        <v>71</v>
      </c>
      <c r="I1782" t="b">
        <v>0</v>
      </c>
      <c r="J1782" t="s">
        <v>70</v>
      </c>
      <c r="K1782" t="b">
        <v>1</v>
      </c>
      <c r="L1782">
        <v>3</v>
      </c>
      <c r="M1782" t="b">
        <v>1</v>
      </c>
      <c r="N1782" t="b">
        <v>1</v>
      </c>
      <c r="O1782" t="b">
        <v>1</v>
      </c>
      <c r="P1782" t="s">
        <v>69</v>
      </c>
      <c r="Q1782" t="s">
        <v>11801</v>
      </c>
      <c r="R1782" t="s">
        <v>11800</v>
      </c>
      <c r="S1782" t="s">
        <v>189</v>
      </c>
      <c r="T1782" t="s">
        <v>11799</v>
      </c>
      <c r="U1782">
        <v>288</v>
      </c>
      <c r="V1782">
        <v>4</v>
      </c>
    </row>
    <row r="1783" spans="1:22" x14ac:dyDescent="0.35">
      <c r="A1783" t="s">
        <v>11798</v>
      </c>
      <c r="B1783" t="s">
        <v>74</v>
      </c>
      <c r="C1783" t="s">
        <v>82</v>
      </c>
      <c r="D1783" t="b">
        <v>1</v>
      </c>
      <c r="E1783" t="b">
        <v>1</v>
      </c>
      <c r="F1783" t="s">
        <v>106</v>
      </c>
      <c r="G1783" t="b">
        <v>1</v>
      </c>
      <c r="H1783" t="s">
        <v>71</v>
      </c>
      <c r="I1783" t="b">
        <v>0</v>
      </c>
      <c r="J1783" t="s">
        <v>70</v>
      </c>
      <c r="K1783" t="b">
        <v>1</v>
      </c>
      <c r="L1783">
        <v>2</v>
      </c>
      <c r="M1783" t="b">
        <v>0</v>
      </c>
      <c r="N1783" t="b">
        <v>1</v>
      </c>
      <c r="O1783" t="b">
        <v>1</v>
      </c>
      <c r="P1783" t="s">
        <v>88</v>
      </c>
      <c r="Q1783" t="s">
        <v>11797</v>
      </c>
      <c r="R1783" t="s">
        <v>11796</v>
      </c>
      <c r="S1783" t="s">
        <v>189</v>
      </c>
      <c r="T1783" t="s">
        <v>11795</v>
      </c>
      <c r="U1783">
        <v>288</v>
      </c>
      <c r="V1783">
        <v>4</v>
      </c>
    </row>
    <row r="1784" spans="1:22" x14ac:dyDescent="0.35">
      <c r="A1784" t="s">
        <v>11794</v>
      </c>
      <c r="B1784" t="s">
        <v>90</v>
      </c>
      <c r="C1784" t="s">
        <v>123</v>
      </c>
      <c r="D1784" t="b">
        <v>1</v>
      </c>
      <c r="E1784" t="b">
        <v>1</v>
      </c>
      <c r="F1784" t="s">
        <v>106</v>
      </c>
      <c r="G1784" t="b">
        <v>0</v>
      </c>
      <c r="H1784" t="s">
        <v>71</v>
      </c>
      <c r="I1784" t="b">
        <v>0</v>
      </c>
      <c r="J1784" t="s">
        <v>70</v>
      </c>
      <c r="K1784" t="b">
        <v>1</v>
      </c>
      <c r="L1784">
        <v>2</v>
      </c>
      <c r="M1784" t="b">
        <v>0</v>
      </c>
      <c r="N1784" t="b">
        <v>0</v>
      </c>
      <c r="O1784" t="b">
        <v>1</v>
      </c>
      <c r="P1784" t="s">
        <v>69</v>
      </c>
      <c r="Q1784" t="s">
        <v>11793</v>
      </c>
      <c r="R1784" t="s">
        <v>11792</v>
      </c>
      <c r="S1784" t="s">
        <v>120</v>
      </c>
      <c r="T1784" t="s">
        <v>5162</v>
      </c>
      <c r="U1784">
        <v>288</v>
      </c>
      <c r="V1784">
        <v>4.5</v>
      </c>
    </row>
    <row r="1785" spans="1:22" x14ac:dyDescent="0.35">
      <c r="A1785" t="s">
        <v>11791</v>
      </c>
      <c r="B1785" t="s">
        <v>74</v>
      </c>
      <c r="C1785" t="s">
        <v>123</v>
      </c>
      <c r="D1785" t="b">
        <v>1</v>
      </c>
      <c r="E1785" t="b">
        <v>1</v>
      </c>
      <c r="F1785" t="s">
        <v>106</v>
      </c>
      <c r="G1785" t="b">
        <v>1</v>
      </c>
      <c r="H1785" t="s">
        <v>71</v>
      </c>
      <c r="I1785" t="b">
        <v>1</v>
      </c>
      <c r="J1785" t="s">
        <v>70</v>
      </c>
      <c r="K1785" t="b">
        <v>1</v>
      </c>
      <c r="L1785">
        <v>2</v>
      </c>
      <c r="M1785" t="b">
        <v>1</v>
      </c>
      <c r="N1785" t="b">
        <v>1</v>
      </c>
      <c r="O1785" t="b">
        <v>1</v>
      </c>
      <c r="P1785" t="s">
        <v>69</v>
      </c>
      <c r="Q1785" t="s">
        <v>11790</v>
      </c>
      <c r="R1785" t="s">
        <v>1823</v>
      </c>
      <c r="S1785" t="s">
        <v>285</v>
      </c>
      <c r="T1785" t="s">
        <v>11789</v>
      </c>
      <c r="U1785">
        <v>288</v>
      </c>
      <c r="V1785">
        <v>4</v>
      </c>
    </row>
    <row r="1786" spans="1:22" x14ac:dyDescent="0.35">
      <c r="A1786" t="s">
        <v>11788</v>
      </c>
      <c r="B1786" t="s">
        <v>74</v>
      </c>
      <c r="C1786" t="s">
        <v>82</v>
      </c>
      <c r="D1786" t="b">
        <v>1</v>
      </c>
      <c r="E1786" t="b">
        <v>0</v>
      </c>
      <c r="F1786" t="s">
        <v>771</v>
      </c>
      <c r="G1786" t="b">
        <v>1</v>
      </c>
      <c r="H1786" t="s">
        <v>71</v>
      </c>
      <c r="I1786" t="b">
        <v>0</v>
      </c>
      <c r="J1786" t="s">
        <v>70</v>
      </c>
      <c r="K1786" t="b">
        <v>1</v>
      </c>
      <c r="L1786">
        <v>2</v>
      </c>
      <c r="M1786" t="b">
        <v>0</v>
      </c>
      <c r="N1786" t="b">
        <v>1</v>
      </c>
      <c r="O1786" t="b">
        <v>1</v>
      </c>
      <c r="P1786" t="s">
        <v>69</v>
      </c>
      <c r="Q1786" t="s">
        <v>11787</v>
      </c>
      <c r="R1786" t="s">
        <v>11786</v>
      </c>
      <c r="S1786" t="s">
        <v>6</v>
      </c>
      <c r="T1786" t="s">
        <v>11785</v>
      </c>
      <c r="U1786">
        <v>288</v>
      </c>
      <c r="V1786">
        <v>4</v>
      </c>
    </row>
    <row r="1787" spans="1:22" x14ac:dyDescent="0.35">
      <c r="A1787" t="s">
        <v>11784</v>
      </c>
      <c r="B1787" t="s">
        <v>74</v>
      </c>
      <c r="C1787" t="s">
        <v>73</v>
      </c>
      <c r="D1787" t="b">
        <v>1</v>
      </c>
      <c r="E1787" t="b">
        <v>0</v>
      </c>
      <c r="F1787" t="s">
        <v>72</v>
      </c>
      <c r="G1787" t="b">
        <v>0</v>
      </c>
      <c r="H1787" t="s">
        <v>71</v>
      </c>
      <c r="I1787" t="b">
        <v>1</v>
      </c>
      <c r="J1787" t="s">
        <v>70</v>
      </c>
      <c r="K1787" t="b">
        <v>1</v>
      </c>
      <c r="L1787">
        <v>2</v>
      </c>
      <c r="M1787" t="b">
        <v>1</v>
      </c>
      <c r="N1787" t="b">
        <v>1</v>
      </c>
      <c r="O1787" t="b">
        <v>1</v>
      </c>
      <c r="P1787" t="s">
        <v>88</v>
      </c>
      <c r="Q1787" t="s">
        <v>11783</v>
      </c>
      <c r="R1787" t="s">
        <v>11782</v>
      </c>
      <c r="S1787" t="s">
        <v>406</v>
      </c>
      <c r="T1787" t="s">
        <v>11781</v>
      </c>
      <c r="U1787">
        <v>288</v>
      </c>
      <c r="V1787">
        <v>3.5</v>
      </c>
    </row>
    <row r="1788" spans="1:22" x14ac:dyDescent="0.35">
      <c r="A1788" t="s">
        <v>11780</v>
      </c>
      <c r="B1788" t="s">
        <v>90</v>
      </c>
      <c r="C1788" t="s">
        <v>82</v>
      </c>
      <c r="D1788" t="b">
        <v>1</v>
      </c>
      <c r="E1788" t="b">
        <v>1</v>
      </c>
      <c r="F1788" t="s">
        <v>3661</v>
      </c>
      <c r="G1788" t="b">
        <v>0</v>
      </c>
      <c r="H1788" t="s">
        <v>100</v>
      </c>
      <c r="I1788" t="b">
        <v>1</v>
      </c>
      <c r="J1788" t="s">
        <v>70</v>
      </c>
      <c r="K1788" t="b">
        <v>1</v>
      </c>
      <c r="L1788">
        <v>2</v>
      </c>
      <c r="M1788" t="b">
        <v>1</v>
      </c>
      <c r="N1788" t="b">
        <v>1</v>
      </c>
      <c r="O1788" t="b">
        <v>1</v>
      </c>
      <c r="P1788" t="s">
        <v>88</v>
      </c>
      <c r="Q1788" t="s">
        <v>11779</v>
      </c>
      <c r="R1788" t="s">
        <v>11778</v>
      </c>
      <c r="S1788" t="s">
        <v>6</v>
      </c>
      <c r="T1788" t="s">
        <v>11777</v>
      </c>
      <c r="U1788">
        <v>288</v>
      </c>
      <c r="V1788">
        <v>4</v>
      </c>
    </row>
    <row r="1789" spans="1:22" x14ac:dyDescent="0.35">
      <c r="A1789" t="s">
        <v>11776</v>
      </c>
      <c r="B1789" t="s">
        <v>90</v>
      </c>
      <c r="C1789" t="s">
        <v>320</v>
      </c>
      <c r="D1789" t="b">
        <v>0</v>
      </c>
      <c r="E1789" t="b">
        <v>1</v>
      </c>
      <c r="F1789" t="s">
        <v>89</v>
      </c>
      <c r="G1789" t="b">
        <v>0</v>
      </c>
      <c r="H1789" t="s">
        <v>100</v>
      </c>
      <c r="I1789" t="b">
        <v>0</v>
      </c>
      <c r="J1789" t="s">
        <v>70</v>
      </c>
      <c r="K1789" t="b">
        <v>0</v>
      </c>
      <c r="L1789">
        <v>1</v>
      </c>
      <c r="M1789" t="b">
        <v>0</v>
      </c>
      <c r="N1789" t="b">
        <v>0</v>
      </c>
      <c r="O1789" t="b">
        <v>1</v>
      </c>
      <c r="P1789" t="s">
        <v>88</v>
      </c>
      <c r="Q1789" t="s">
        <v>11775</v>
      </c>
      <c r="R1789" t="s">
        <v>11774</v>
      </c>
      <c r="S1789" t="s">
        <v>77</v>
      </c>
      <c r="T1789" t="s">
        <v>11773</v>
      </c>
      <c r="U1789">
        <v>288</v>
      </c>
      <c r="V1789">
        <v>4.5</v>
      </c>
    </row>
    <row r="1790" spans="1:22" x14ac:dyDescent="0.35">
      <c r="A1790" t="s">
        <v>11772</v>
      </c>
      <c r="B1790" t="s">
        <v>111</v>
      </c>
      <c r="C1790" t="s">
        <v>123</v>
      </c>
      <c r="D1790" t="b">
        <v>1</v>
      </c>
      <c r="E1790" t="b">
        <v>1</v>
      </c>
      <c r="F1790" t="s">
        <v>106</v>
      </c>
      <c r="G1790" t="b">
        <v>0</v>
      </c>
      <c r="H1790" t="s">
        <v>71</v>
      </c>
      <c r="I1790" t="b">
        <v>0</v>
      </c>
      <c r="J1790" t="s">
        <v>70</v>
      </c>
      <c r="K1790" t="b">
        <v>1</v>
      </c>
      <c r="L1790">
        <v>2</v>
      </c>
      <c r="M1790" t="b">
        <v>1</v>
      </c>
      <c r="N1790" t="b">
        <v>1</v>
      </c>
      <c r="O1790" t="b">
        <v>1</v>
      </c>
      <c r="P1790" t="s">
        <v>88</v>
      </c>
      <c r="Q1790" t="s">
        <v>11771</v>
      </c>
      <c r="R1790" t="s">
        <v>11770</v>
      </c>
      <c r="S1790" t="s">
        <v>120</v>
      </c>
      <c r="T1790" t="s">
        <v>11769</v>
      </c>
      <c r="U1790">
        <v>287</v>
      </c>
      <c r="V1790">
        <v>3.5</v>
      </c>
    </row>
    <row r="1791" spans="1:22" x14ac:dyDescent="0.35">
      <c r="A1791" t="s">
        <v>11768</v>
      </c>
      <c r="B1791" t="s">
        <v>74</v>
      </c>
      <c r="C1791" t="s">
        <v>82</v>
      </c>
      <c r="D1791" t="b">
        <v>1</v>
      </c>
      <c r="E1791" t="b">
        <v>1</v>
      </c>
      <c r="F1791" t="s">
        <v>106</v>
      </c>
      <c r="G1791" t="b">
        <v>1</v>
      </c>
      <c r="H1791" t="s">
        <v>71</v>
      </c>
      <c r="I1791" t="b">
        <v>0</v>
      </c>
      <c r="J1791" t="s">
        <v>70</v>
      </c>
      <c r="K1791" t="b">
        <v>1</v>
      </c>
      <c r="L1791">
        <v>2</v>
      </c>
      <c r="M1791" t="b">
        <v>1</v>
      </c>
      <c r="N1791" t="b">
        <v>1</v>
      </c>
      <c r="O1791" t="b">
        <v>1</v>
      </c>
      <c r="P1791" t="s">
        <v>88</v>
      </c>
      <c r="Q1791" t="s">
        <v>11767</v>
      </c>
      <c r="R1791" t="s">
        <v>11766</v>
      </c>
      <c r="S1791" t="s">
        <v>6</v>
      </c>
      <c r="T1791" t="s">
        <v>11765</v>
      </c>
      <c r="U1791">
        <v>287</v>
      </c>
      <c r="V1791">
        <v>4</v>
      </c>
    </row>
    <row r="1792" spans="1:22" x14ac:dyDescent="0.35">
      <c r="A1792" t="s">
        <v>11764</v>
      </c>
      <c r="B1792" t="s">
        <v>74</v>
      </c>
      <c r="C1792" t="s">
        <v>138</v>
      </c>
      <c r="D1792" t="b">
        <v>1</v>
      </c>
      <c r="E1792" t="b">
        <v>0</v>
      </c>
      <c r="F1792" t="s">
        <v>72</v>
      </c>
      <c r="G1792" t="b">
        <v>1</v>
      </c>
      <c r="H1792" t="s">
        <v>71</v>
      </c>
      <c r="I1792" t="b">
        <v>0</v>
      </c>
      <c r="J1792" t="s">
        <v>70</v>
      </c>
      <c r="K1792" t="b">
        <v>1</v>
      </c>
      <c r="L1792">
        <v>2</v>
      </c>
      <c r="M1792" t="b">
        <v>1</v>
      </c>
      <c r="N1792" t="b">
        <v>1</v>
      </c>
      <c r="O1792" t="b">
        <v>1</v>
      </c>
      <c r="P1792" t="s">
        <v>69</v>
      </c>
      <c r="Q1792" t="s">
        <v>11763</v>
      </c>
      <c r="R1792" t="s">
        <v>7806</v>
      </c>
      <c r="S1792" t="s">
        <v>6</v>
      </c>
      <c r="T1792" t="s">
        <v>11762</v>
      </c>
      <c r="U1792">
        <v>287</v>
      </c>
      <c r="V1792">
        <v>4</v>
      </c>
    </row>
    <row r="1793" spans="1:22" x14ac:dyDescent="0.35">
      <c r="A1793" t="s">
        <v>9992</v>
      </c>
      <c r="B1793" t="s">
        <v>74</v>
      </c>
      <c r="C1793" t="s">
        <v>2929</v>
      </c>
      <c r="D1793" t="b">
        <v>1</v>
      </c>
      <c r="E1793" t="b">
        <v>0</v>
      </c>
      <c r="F1793" t="s">
        <v>72</v>
      </c>
      <c r="G1793" t="b">
        <v>0</v>
      </c>
      <c r="H1793" t="s">
        <v>71</v>
      </c>
      <c r="I1793" t="b">
        <v>0</v>
      </c>
      <c r="J1793" t="s">
        <v>235</v>
      </c>
      <c r="K1793" t="b">
        <v>1</v>
      </c>
      <c r="L1793">
        <v>4</v>
      </c>
      <c r="M1793" t="b">
        <v>1</v>
      </c>
      <c r="N1793" t="b">
        <v>1</v>
      </c>
      <c r="O1793" t="b">
        <v>0</v>
      </c>
      <c r="P1793" t="s">
        <v>88</v>
      </c>
      <c r="Q1793" t="s">
        <v>11761</v>
      </c>
      <c r="R1793" t="s">
        <v>1415</v>
      </c>
      <c r="S1793" t="s">
        <v>6</v>
      </c>
      <c r="T1793" t="s">
        <v>11760</v>
      </c>
      <c r="U1793">
        <v>287</v>
      </c>
      <c r="V1793">
        <v>2.5</v>
      </c>
    </row>
    <row r="1794" spans="1:22" x14ac:dyDescent="0.35">
      <c r="A1794" t="s">
        <v>11759</v>
      </c>
      <c r="B1794" t="s">
        <v>74</v>
      </c>
      <c r="C1794" t="s">
        <v>360</v>
      </c>
      <c r="D1794" t="b">
        <v>1</v>
      </c>
      <c r="E1794" t="b">
        <v>0</v>
      </c>
      <c r="F1794" t="s">
        <v>101</v>
      </c>
      <c r="G1794" t="b">
        <v>0</v>
      </c>
      <c r="H1794" t="s">
        <v>71</v>
      </c>
      <c r="I1794" t="b">
        <v>0</v>
      </c>
      <c r="J1794" t="s">
        <v>70</v>
      </c>
      <c r="K1794" t="b">
        <v>1</v>
      </c>
      <c r="L1794">
        <v>2</v>
      </c>
      <c r="M1794" t="b">
        <v>1</v>
      </c>
      <c r="N1794" t="b">
        <v>1</v>
      </c>
      <c r="O1794" t="b">
        <v>1</v>
      </c>
      <c r="P1794" t="s">
        <v>69</v>
      </c>
      <c r="Q1794" t="s">
        <v>11758</v>
      </c>
      <c r="R1794" t="s">
        <v>11757</v>
      </c>
      <c r="S1794" t="s">
        <v>6</v>
      </c>
      <c r="T1794" t="s">
        <v>11756</v>
      </c>
      <c r="U1794">
        <v>287</v>
      </c>
      <c r="V1794">
        <v>4.5</v>
      </c>
    </row>
    <row r="1795" spans="1:22" x14ac:dyDescent="0.35">
      <c r="A1795" t="s">
        <v>11755</v>
      </c>
      <c r="B1795" t="s">
        <v>111</v>
      </c>
      <c r="C1795" t="s">
        <v>82</v>
      </c>
      <c r="D1795" t="b">
        <v>1</v>
      </c>
      <c r="E1795" t="b">
        <v>1</v>
      </c>
      <c r="F1795" t="s">
        <v>72</v>
      </c>
      <c r="G1795" t="b">
        <v>1</v>
      </c>
      <c r="H1795" t="s">
        <v>71</v>
      </c>
      <c r="I1795" t="b">
        <v>0</v>
      </c>
      <c r="J1795" t="s">
        <v>70</v>
      </c>
      <c r="K1795" t="b">
        <v>1</v>
      </c>
      <c r="L1795">
        <v>2</v>
      </c>
      <c r="M1795" t="b">
        <v>0</v>
      </c>
      <c r="N1795" t="b">
        <v>1</v>
      </c>
      <c r="O1795" t="b">
        <v>1</v>
      </c>
      <c r="P1795" t="s">
        <v>69</v>
      </c>
      <c r="Q1795" t="s">
        <v>11754</v>
      </c>
      <c r="R1795" t="s">
        <v>11753</v>
      </c>
      <c r="S1795" t="s">
        <v>6</v>
      </c>
      <c r="T1795" t="s">
        <v>11752</v>
      </c>
      <c r="U1795">
        <v>287</v>
      </c>
      <c r="V1795">
        <v>3</v>
      </c>
    </row>
    <row r="1796" spans="1:22" x14ac:dyDescent="0.35">
      <c r="A1796" t="s">
        <v>11751</v>
      </c>
      <c r="B1796" t="s">
        <v>74</v>
      </c>
      <c r="C1796" t="s">
        <v>73</v>
      </c>
      <c r="D1796" t="b">
        <v>1</v>
      </c>
      <c r="E1796" t="b">
        <v>1</v>
      </c>
      <c r="F1796" t="s">
        <v>106</v>
      </c>
      <c r="G1796" t="b">
        <v>1</v>
      </c>
      <c r="H1796" t="s">
        <v>71</v>
      </c>
      <c r="I1796" t="b">
        <v>1</v>
      </c>
      <c r="J1796" t="s">
        <v>70</v>
      </c>
      <c r="K1796" t="b">
        <v>1</v>
      </c>
      <c r="L1796">
        <v>2</v>
      </c>
      <c r="M1796" t="b">
        <v>0</v>
      </c>
      <c r="N1796" t="b">
        <v>1</v>
      </c>
      <c r="O1796" t="b">
        <v>1</v>
      </c>
      <c r="P1796" t="s">
        <v>69</v>
      </c>
      <c r="Q1796" t="s">
        <v>11750</v>
      </c>
      <c r="R1796" t="s">
        <v>407</v>
      </c>
      <c r="S1796" t="s">
        <v>93</v>
      </c>
      <c r="T1796" t="s">
        <v>11749</v>
      </c>
      <c r="U1796">
        <v>287</v>
      </c>
      <c r="V1796">
        <v>3</v>
      </c>
    </row>
    <row r="1797" spans="1:22" x14ac:dyDescent="0.35">
      <c r="A1797" t="s">
        <v>11748</v>
      </c>
      <c r="B1797" t="s">
        <v>74</v>
      </c>
      <c r="C1797" t="s">
        <v>82</v>
      </c>
      <c r="D1797" t="b">
        <v>1</v>
      </c>
      <c r="E1797" t="b">
        <v>1</v>
      </c>
      <c r="F1797" t="s">
        <v>106</v>
      </c>
      <c r="G1797" t="b">
        <v>1</v>
      </c>
      <c r="H1797" t="s">
        <v>71</v>
      </c>
      <c r="I1797" t="b">
        <v>1</v>
      </c>
      <c r="J1797" t="s">
        <v>70</v>
      </c>
      <c r="K1797" t="b">
        <v>1</v>
      </c>
      <c r="L1797">
        <v>2</v>
      </c>
      <c r="M1797" t="b">
        <v>1</v>
      </c>
      <c r="N1797" t="b">
        <v>1</v>
      </c>
      <c r="O1797" t="b">
        <v>1</v>
      </c>
      <c r="P1797" t="s">
        <v>69</v>
      </c>
      <c r="Q1797" t="s">
        <v>11747</v>
      </c>
      <c r="R1797" t="s">
        <v>11746</v>
      </c>
      <c r="S1797" t="s">
        <v>6</v>
      </c>
      <c r="T1797" t="s">
        <v>11745</v>
      </c>
      <c r="U1797">
        <v>287</v>
      </c>
      <c r="V1797">
        <v>3.5</v>
      </c>
    </row>
    <row r="1798" spans="1:22" x14ac:dyDescent="0.35">
      <c r="A1798" t="s">
        <v>11744</v>
      </c>
      <c r="B1798" t="s">
        <v>74</v>
      </c>
      <c r="C1798" t="s">
        <v>138</v>
      </c>
      <c r="D1798" t="b">
        <v>1</v>
      </c>
      <c r="E1798" t="b">
        <v>0</v>
      </c>
      <c r="F1798" t="s">
        <v>72</v>
      </c>
      <c r="G1798" t="b">
        <v>1</v>
      </c>
      <c r="H1798" t="s">
        <v>71</v>
      </c>
      <c r="I1798" t="b">
        <v>0</v>
      </c>
      <c r="J1798" t="s">
        <v>70</v>
      </c>
      <c r="K1798" t="b">
        <v>1</v>
      </c>
      <c r="L1798">
        <v>3</v>
      </c>
      <c r="M1798" t="b">
        <v>1</v>
      </c>
      <c r="N1798" t="b">
        <v>1</v>
      </c>
      <c r="O1798" t="b">
        <v>1</v>
      </c>
      <c r="P1798" t="s">
        <v>69</v>
      </c>
      <c r="Q1798" t="s">
        <v>11743</v>
      </c>
      <c r="R1798" t="s">
        <v>617</v>
      </c>
      <c r="S1798" t="s">
        <v>85</v>
      </c>
      <c r="T1798" t="s">
        <v>11742</v>
      </c>
      <c r="U1798">
        <v>287</v>
      </c>
      <c r="V1798">
        <v>4</v>
      </c>
    </row>
    <row r="1799" spans="1:22" x14ac:dyDescent="0.35">
      <c r="A1799" t="s">
        <v>11741</v>
      </c>
      <c r="B1799" t="s">
        <v>90</v>
      </c>
      <c r="C1799" t="s">
        <v>82</v>
      </c>
      <c r="D1799" t="b">
        <v>1</v>
      </c>
      <c r="E1799" t="b">
        <v>1</v>
      </c>
      <c r="F1799" t="s">
        <v>89</v>
      </c>
      <c r="G1799" t="b">
        <v>0</v>
      </c>
      <c r="H1799" t="s">
        <v>71</v>
      </c>
      <c r="I1799" t="b">
        <v>0</v>
      </c>
      <c r="J1799" t="s">
        <v>70</v>
      </c>
      <c r="K1799" t="b">
        <v>1</v>
      </c>
      <c r="L1799">
        <v>1</v>
      </c>
      <c r="M1799" t="b">
        <v>0</v>
      </c>
      <c r="N1799" t="b">
        <v>0</v>
      </c>
      <c r="O1799" t="b">
        <v>1</v>
      </c>
      <c r="P1799" t="s">
        <v>88</v>
      </c>
      <c r="Q1799" t="s">
        <v>11740</v>
      </c>
      <c r="R1799" t="s">
        <v>11739</v>
      </c>
      <c r="S1799" t="s">
        <v>6</v>
      </c>
      <c r="T1799" t="s">
        <v>1946</v>
      </c>
      <c r="U1799">
        <v>287</v>
      </c>
      <c r="V1799">
        <v>4</v>
      </c>
    </row>
    <row r="1800" spans="1:22" x14ac:dyDescent="0.35">
      <c r="A1800" t="s">
        <v>11738</v>
      </c>
      <c r="B1800" t="s">
        <v>74</v>
      </c>
      <c r="C1800" t="s">
        <v>138</v>
      </c>
      <c r="D1800" t="b">
        <v>1</v>
      </c>
      <c r="E1800" t="b">
        <v>0</v>
      </c>
      <c r="F1800" t="s">
        <v>72</v>
      </c>
      <c r="G1800" t="b">
        <v>0</v>
      </c>
      <c r="H1800" t="s">
        <v>71</v>
      </c>
      <c r="I1800" t="b">
        <v>0</v>
      </c>
      <c r="J1800" t="s">
        <v>235</v>
      </c>
      <c r="K1800" t="b">
        <v>1</v>
      </c>
      <c r="L1800">
        <v>4</v>
      </c>
      <c r="M1800" t="b">
        <v>1</v>
      </c>
      <c r="N1800" t="b">
        <v>1</v>
      </c>
      <c r="O1800" t="b">
        <v>0</v>
      </c>
      <c r="P1800" t="s">
        <v>88</v>
      </c>
      <c r="Q1800" t="s">
        <v>11737</v>
      </c>
      <c r="R1800" t="s">
        <v>10001</v>
      </c>
      <c r="S1800" t="s">
        <v>6</v>
      </c>
      <c r="T1800" t="s">
        <v>11736</v>
      </c>
      <c r="U1800">
        <v>287</v>
      </c>
      <c r="V1800">
        <v>3.5</v>
      </c>
    </row>
    <row r="1801" spans="1:22" x14ac:dyDescent="0.35">
      <c r="A1801" t="s">
        <v>11735</v>
      </c>
      <c r="B1801" t="s">
        <v>74</v>
      </c>
      <c r="C1801" t="s">
        <v>236</v>
      </c>
      <c r="D1801" t="b">
        <v>1</v>
      </c>
      <c r="E1801" t="b">
        <v>0</v>
      </c>
      <c r="F1801" t="s">
        <v>72</v>
      </c>
      <c r="G1801" t="b">
        <v>0</v>
      </c>
      <c r="H1801" t="s">
        <v>71</v>
      </c>
      <c r="I1801" t="b">
        <v>0</v>
      </c>
      <c r="J1801" t="s">
        <v>70</v>
      </c>
      <c r="K1801" t="b">
        <v>1</v>
      </c>
      <c r="L1801">
        <v>3</v>
      </c>
      <c r="M1801" t="b">
        <v>1</v>
      </c>
      <c r="N1801" t="b">
        <v>1</v>
      </c>
      <c r="O1801" t="b">
        <v>0</v>
      </c>
      <c r="P1801" t="s">
        <v>88</v>
      </c>
      <c r="Q1801" t="s">
        <v>11734</v>
      </c>
      <c r="R1801" t="s">
        <v>11733</v>
      </c>
      <c r="S1801" t="s">
        <v>6</v>
      </c>
      <c r="T1801" t="s">
        <v>4496</v>
      </c>
      <c r="U1801">
        <v>287</v>
      </c>
      <c r="V1801">
        <v>4</v>
      </c>
    </row>
    <row r="1802" spans="1:22" x14ac:dyDescent="0.35">
      <c r="A1802" t="s">
        <v>11732</v>
      </c>
      <c r="B1802" t="s">
        <v>90</v>
      </c>
      <c r="C1802" t="s">
        <v>360</v>
      </c>
      <c r="D1802" t="b">
        <v>1</v>
      </c>
      <c r="E1802" t="b">
        <v>1</v>
      </c>
      <c r="F1802" t="s">
        <v>106</v>
      </c>
      <c r="G1802" t="b">
        <v>1</v>
      </c>
      <c r="H1802" t="s">
        <v>71</v>
      </c>
      <c r="I1802" t="b">
        <v>1</v>
      </c>
      <c r="J1802" t="s">
        <v>70</v>
      </c>
      <c r="K1802" t="b">
        <v>0</v>
      </c>
      <c r="L1802">
        <v>2</v>
      </c>
      <c r="M1802" t="b">
        <v>0</v>
      </c>
      <c r="N1802" t="b">
        <v>0</v>
      </c>
      <c r="O1802" t="b">
        <v>1</v>
      </c>
      <c r="P1802" t="s">
        <v>69</v>
      </c>
      <c r="Q1802" t="s">
        <v>11731</v>
      </c>
      <c r="R1802" t="s">
        <v>11730</v>
      </c>
      <c r="S1802" t="s">
        <v>6</v>
      </c>
      <c r="T1802" t="s">
        <v>11729</v>
      </c>
      <c r="U1802">
        <v>287</v>
      </c>
      <c r="V1802">
        <v>4.5</v>
      </c>
    </row>
    <row r="1803" spans="1:22" x14ac:dyDescent="0.35">
      <c r="A1803" t="s">
        <v>11728</v>
      </c>
      <c r="B1803" t="s">
        <v>74</v>
      </c>
      <c r="C1803" t="s">
        <v>82</v>
      </c>
      <c r="D1803" t="b">
        <v>1</v>
      </c>
      <c r="E1803" t="b">
        <v>1</v>
      </c>
      <c r="F1803" t="s">
        <v>72</v>
      </c>
      <c r="G1803" t="b">
        <v>1</v>
      </c>
      <c r="H1803" t="s">
        <v>71</v>
      </c>
      <c r="I1803" t="b">
        <v>1</v>
      </c>
      <c r="J1803" t="s">
        <v>70</v>
      </c>
      <c r="K1803" t="b">
        <v>1</v>
      </c>
      <c r="L1803">
        <v>2</v>
      </c>
      <c r="M1803" t="b">
        <v>1</v>
      </c>
      <c r="N1803" t="b">
        <v>1</v>
      </c>
      <c r="O1803" t="b">
        <v>1</v>
      </c>
      <c r="P1803" t="s">
        <v>69</v>
      </c>
      <c r="Q1803" t="s">
        <v>11727</v>
      </c>
      <c r="R1803" t="s">
        <v>11726</v>
      </c>
      <c r="S1803" t="s">
        <v>239</v>
      </c>
      <c r="T1803" t="s">
        <v>11725</v>
      </c>
      <c r="U1803">
        <v>287</v>
      </c>
      <c r="V1803">
        <v>3.5</v>
      </c>
    </row>
    <row r="1804" spans="1:22" x14ac:dyDescent="0.35">
      <c r="A1804" t="s">
        <v>2464</v>
      </c>
      <c r="B1804" t="s">
        <v>74</v>
      </c>
      <c r="C1804" t="s">
        <v>1470</v>
      </c>
      <c r="D1804" t="b">
        <v>1</v>
      </c>
      <c r="E1804" t="b">
        <v>0</v>
      </c>
      <c r="F1804" t="s">
        <v>72</v>
      </c>
      <c r="G1804" t="b">
        <v>0</v>
      </c>
      <c r="H1804" t="s">
        <v>71</v>
      </c>
      <c r="I1804" t="b">
        <v>1</v>
      </c>
      <c r="J1804" t="s">
        <v>235</v>
      </c>
      <c r="K1804" t="b">
        <v>1</v>
      </c>
      <c r="L1804">
        <v>4</v>
      </c>
      <c r="M1804" t="b">
        <v>1</v>
      </c>
      <c r="N1804" t="b">
        <v>1</v>
      </c>
      <c r="O1804" t="b">
        <v>0</v>
      </c>
      <c r="P1804" t="s">
        <v>69</v>
      </c>
      <c r="Q1804" t="s">
        <v>11724</v>
      </c>
      <c r="R1804" t="s">
        <v>2585</v>
      </c>
      <c r="S1804" t="s">
        <v>6</v>
      </c>
      <c r="T1804" t="s">
        <v>11723</v>
      </c>
      <c r="U1804">
        <v>287</v>
      </c>
      <c r="V1804">
        <v>4</v>
      </c>
    </row>
    <row r="1805" spans="1:22" x14ac:dyDescent="0.35">
      <c r="A1805" t="s">
        <v>11722</v>
      </c>
      <c r="B1805" t="s">
        <v>90</v>
      </c>
      <c r="C1805" t="s">
        <v>82</v>
      </c>
      <c r="D1805" t="b">
        <v>1</v>
      </c>
      <c r="E1805" t="b">
        <v>1</v>
      </c>
      <c r="F1805" t="s">
        <v>771</v>
      </c>
      <c r="G1805" t="b">
        <v>0</v>
      </c>
      <c r="H1805" t="s">
        <v>71</v>
      </c>
      <c r="I1805" t="b">
        <v>0</v>
      </c>
      <c r="J1805" t="s">
        <v>70</v>
      </c>
      <c r="K1805" t="b">
        <v>1</v>
      </c>
      <c r="L1805">
        <v>1</v>
      </c>
      <c r="M1805" t="b">
        <v>0</v>
      </c>
      <c r="N1805" t="b">
        <v>0</v>
      </c>
      <c r="O1805" t="b">
        <v>1</v>
      </c>
      <c r="P1805" t="s">
        <v>88</v>
      </c>
      <c r="Q1805" t="s">
        <v>11721</v>
      </c>
      <c r="R1805" t="s">
        <v>98</v>
      </c>
      <c r="S1805" t="s">
        <v>1459</v>
      </c>
      <c r="T1805" t="s">
        <v>11720</v>
      </c>
      <c r="U1805">
        <v>287</v>
      </c>
      <c r="V1805">
        <v>4</v>
      </c>
    </row>
    <row r="1806" spans="1:22" x14ac:dyDescent="0.35">
      <c r="A1806" t="s">
        <v>11719</v>
      </c>
      <c r="B1806" t="s">
        <v>74</v>
      </c>
      <c r="C1806" t="s">
        <v>82</v>
      </c>
      <c r="D1806" t="b">
        <v>1</v>
      </c>
      <c r="E1806" t="b">
        <v>0</v>
      </c>
      <c r="F1806" t="s">
        <v>81</v>
      </c>
      <c r="G1806" t="b">
        <v>1</v>
      </c>
      <c r="H1806" t="s">
        <v>71</v>
      </c>
      <c r="I1806" t="b">
        <v>1</v>
      </c>
      <c r="J1806" t="s">
        <v>70</v>
      </c>
      <c r="K1806" t="b">
        <v>1</v>
      </c>
      <c r="L1806">
        <v>2</v>
      </c>
      <c r="M1806" t="b">
        <v>0</v>
      </c>
      <c r="N1806" t="b">
        <v>1</v>
      </c>
      <c r="O1806" t="b">
        <v>1</v>
      </c>
      <c r="P1806" t="s">
        <v>88</v>
      </c>
      <c r="Q1806" t="s">
        <v>11718</v>
      </c>
      <c r="R1806" t="s">
        <v>11717</v>
      </c>
      <c r="S1806" t="s">
        <v>85</v>
      </c>
      <c r="T1806" t="s">
        <v>11716</v>
      </c>
      <c r="U1806">
        <v>286</v>
      </c>
      <c r="V1806">
        <v>3.5</v>
      </c>
    </row>
    <row r="1807" spans="1:22" x14ac:dyDescent="0.35">
      <c r="A1807" t="s">
        <v>11715</v>
      </c>
      <c r="B1807" t="s">
        <v>90</v>
      </c>
      <c r="C1807" t="s">
        <v>426</v>
      </c>
      <c r="D1807" t="b">
        <v>1</v>
      </c>
      <c r="E1807" t="b">
        <v>1</v>
      </c>
      <c r="F1807" t="s">
        <v>435</v>
      </c>
      <c r="G1807" t="b">
        <v>1</v>
      </c>
      <c r="H1807" t="s">
        <v>71</v>
      </c>
      <c r="I1807" t="b">
        <v>1</v>
      </c>
      <c r="J1807" t="s">
        <v>70</v>
      </c>
      <c r="K1807" t="b">
        <v>1</v>
      </c>
      <c r="L1807">
        <v>1</v>
      </c>
      <c r="M1807" t="b">
        <v>0</v>
      </c>
      <c r="N1807" t="b">
        <v>0</v>
      </c>
      <c r="O1807" t="b">
        <v>1</v>
      </c>
      <c r="P1807" t="s">
        <v>69</v>
      </c>
      <c r="Q1807" t="s">
        <v>11714</v>
      </c>
      <c r="R1807" t="s">
        <v>11713</v>
      </c>
      <c r="S1807" t="s">
        <v>6</v>
      </c>
      <c r="T1807" t="s">
        <v>11712</v>
      </c>
      <c r="U1807">
        <v>286</v>
      </c>
      <c r="V1807">
        <v>4.5</v>
      </c>
    </row>
    <row r="1808" spans="1:22" x14ac:dyDescent="0.35">
      <c r="A1808" t="s">
        <v>11711</v>
      </c>
      <c r="B1808" t="s">
        <v>74</v>
      </c>
      <c r="C1808" t="s">
        <v>82</v>
      </c>
      <c r="D1808" t="b">
        <v>1</v>
      </c>
      <c r="E1808" t="b">
        <v>1</v>
      </c>
      <c r="F1808" t="s">
        <v>106</v>
      </c>
      <c r="G1808" t="b">
        <v>1</v>
      </c>
      <c r="H1808" t="s">
        <v>71</v>
      </c>
      <c r="I1808" t="b">
        <v>1</v>
      </c>
      <c r="J1808" t="s">
        <v>70</v>
      </c>
      <c r="K1808" t="b">
        <v>1</v>
      </c>
      <c r="L1808">
        <v>2</v>
      </c>
      <c r="M1808" t="b">
        <v>1</v>
      </c>
      <c r="N1808" t="b">
        <v>1</v>
      </c>
      <c r="O1808" t="b">
        <v>1</v>
      </c>
      <c r="P1808" t="s">
        <v>69</v>
      </c>
      <c r="Q1808" t="s">
        <v>11710</v>
      </c>
      <c r="R1808" t="s">
        <v>11709</v>
      </c>
      <c r="S1808" t="s">
        <v>93</v>
      </c>
      <c r="T1808" t="s">
        <v>3640</v>
      </c>
      <c r="U1808">
        <v>286</v>
      </c>
      <c r="V1808">
        <v>4</v>
      </c>
    </row>
    <row r="1809" spans="1:22" x14ac:dyDescent="0.35">
      <c r="A1809" t="s">
        <v>11708</v>
      </c>
      <c r="B1809" t="s">
        <v>111</v>
      </c>
      <c r="C1809" t="s">
        <v>123</v>
      </c>
      <c r="D1809" t="b">
        <v>0</v>
      </c>
      <c r="E1809" t="b">
        <v>1</v>
      </c>
      <c r="F1809" t="s">
        <v>106</v>
      </c>
      <c r="G1809" t="b">
        <v>0</v>
      </c>
      <c r="H1809" t="s">
        <v>71</v>
      </c>
      <c r="I1809" t="b">
        <v>1</v>
      </c>
      <c r="J1809" t="s">
        <v>70</v>
      </c>
      <c r="K1809" t="b">
        <v>1</v>
      </c>
      <c r="L1809">
        <v>2</v>
      </c>
      <c r="M1809" t="b">
        <v>0</v>
      </c>
      <c r="N1809" t="b">
        <v>1</v>
      </c>
      <c r="O1809" t="b">
        <v>1</v>
      </c>
      <c r="P1809" t="s">
        <v>88</v>
      </c>
      <c r="Q1809" t="s">
        <v>11707</v>
      </c>
      <c r="R1809" t="s">
        <v>194</v>
      </c>
      <c r="S1809" t="s">
        <v>120</v>
      </c>
      <c r="T1809" t="s">
        <v>11706</v>
      </c>
      <c r="U1809">
        <v>286</v>
      </c>
      <c r="V1809">
        <v>4</v>
      </c>
    </row>
    <row r="1810" spans="1:22" x14ac:dyDescent="0.35">
      <c r="A1810" t="s">
        <v>11705</v>
      </c>
      <c r="B1810" t="s">
        <v>111</v>
      </c>
      <c r="C1810" t="s">
        <v>82</v>
      </c>
      <c r="D1810" t="b">
        <v>1</v>
      </c>
      <c r="E1810" t="b">
        <v>1</v>
      </c>
      <c r="F1810" t="s">
        <v>106</v>
      </c>
      <c r="G1810" t="b">
        <v>1</v>
      </c>
      <c r="H1810" t="s">
        <v>71</v>
      </c>
      <c r="I1810" t="b">
        <v>0</v>
      </c>
      <c r="J1810" t="s">
        <v>70</v>
      </c>
      <c r="K1810" t="b">
        <v>1</v>
      </c>
      <c r="L1810">
        <v>2</v>
      </c>
      <c r="M1810" t="b">
        <v>1</v>
      </c>
      <c r="N1810" t="b">
        <v>1</v>
      </c>
      <c r="O1810" t="b">
        <v>1</v>
      </c>
      <c r="P1810" t="s">
        <v>69</v>
      </c>
      <c r="Q1810" t="s">
        <v>11704</v>
      </c>
      <c r="R1810" t="s">
        <v>11703</v>
      </c>
      <c r="S1810" t="s">
        <v>6</v>
      </c>
      <c r="T1810" t="s">
        <v>11702</v>
      </c>
      <c r="U1810">
        <v>286</v>
      </c>
      <c r="V1810">
        <v>4</v>
      </c>
    </row>
    <row r="1811" spans="1:22" x14ac:dyDescent="0.35">
      <c r="A1811" t="s">
        <v>11701</v>
      </c>
      <c r="B1811" t="s">
        <v>74</v>
      </c>
      <c r="C1811" t="s">
        <v>73</v>
      </c>
      <c r="D1811" t="b">
        <v>1</v>
      </c>
      <c r="E1811" t="b">
        <v>1</v>
      </c>
      <c r="F1811" t="s">
        <v>106</v>
      </c>
      <c r="G1811" t="b">
        <v>1</v>
      </c>
      <c r="H1811" t="s">
        <v>71</v>
      </c>
      <c r="I1811" t="b">
        <v>1</v>
      </c>
      <c r="J1811" t="s">
        <v>70</v>
      </c>
      <c r="K1811" t="b">
        <v>1</v>
      </c>
      <c r="L1811">
        <v>2</v>
      </c>
      <c r="M1811" t="b">
        <v>1</v>
      </c>
      <c r="N1811" t="b">
        <v>1</v>
      </c>
      <c r="O1811" t="b">
        <v>1</v>
      </c>
      <c r="P1811" t="s">
        <v>69</v>
      </c>
      <c r="Q1811" t="s">
        <v>11700</v>
      </c>
      <c r="R1811" t="s">
        <v>11699</v>
      </c>
      <c r="S1811" t="s">
        <v>290</v>
      </c>
      <c r="T1811" t="s">
        <v>11698</v>
      </c>
      <c r="U1811">
        <v>286</v>
      </c>
      <c r="V1811">
        <v>4</v>
      </c>
    </row>
    <row r="1812" spans="1:22" x14ac:dyDescent="0.35">
      <c r="A1812" t="s">
        <v>6609</v>
      </c>
      <c r="B1812" t="s">
        <v>74</v>
      </c>
      <c r="C1812" t="s">
        <v>630</v>
      </c>
      <c r="D1812" t="b">
        <v>1</v>
      </c>
      <c r="E1812" t="b">
        <v>0</v>
      </c>
      <c r="F1812" t="s">
        <v>72</v>
      </c>
      <c r="G1812" t="b">
        <v>0</v>
      </c>
      <c r="H1812" t="s">
        <v>71</v>
      </c>
      <c r="I1812" t="b">
        <v>1</v>
      </c>
      <c r="J1812" t="s">
        <v>70</v>
      </c>
      <c r="K1812" t="b">
        <v>0</v>
      </c>
      <c r="L1812">
        <v>3</v>
      </c>
      <c r="M1812" t="b">
        <v>1</v>
      </c>
      <c r="N1812" t="b">
        <v>1</v>
      </c>
      <c r="O1812" t="b">
        <v>0</v>
      </c>
      <c r="P1812" t="s">
        <v>69</v>
      </c>
      <c r="Q1812" t="s">
        <v>11697</v>
      </c>
      <c r="R1812" t="s">
        <v>312</v>
      </c>
      <c r="S1812" t="s">
        <v>93</v>
      </c>
      <c r="T1812" t="s">
        <v>11696</v>
      </c>
      <c r="U1812">
        <v>286</v>
      </c>
      <c r="V1812">
        <v>4</v>
      </c>
    </row>
    <row r="1813" spans="1:22" x14ac:dyDescent="0.35">
      <c r="A1813" t="s">
        <v>11695</v>
      </c>
      <c r="B1813" t="s">
        <v>111</v>
      </c>
      <c r="C1813" t="s">
        <v>82</v>
      </c>
      <c r="D1813" t="b">
        <v>1</v>
      </c>
      <c r="E1813" t="b">
        <v>1</v>
      </c>
      <c r="F1813" t="s">
        <v>89</v>
      </c>
      <c r="G1813" t="b">
        <v>1</v>
      </c>
      <c r="H1813" t="s">
        <v>71</v>
      </c>
      <c r="I1813" t="b">
        <v>1</v>
      </c>
      <c r="J1813" t="s">
        <v>70</v>
      </c>
      <c r="K1813" t="b">
        <v>1</v>
      </c>
      <c r="L1813">
        <v>1</v>
      </c>
      <c r="M1813" t="b">
        <v>1</v>
      </c>
      <c r="N1813" t="b">
        <v>0</v>
      </c>
      <c r="O1813" t="b">
        <v>1</v>
      </c>
      <c r="P1813" t="s">
        <v>69</v>
      </c>
      <c r="Q1813" t="s">
        <v>11694</v>
      </c>
      <c r="R1813" t="s">
        <v>11693</v>
      </c>
      <c r="S1813" t="s">
        <v>77</v>
      </c>
      <c r="T1813" t="s">
        <v>11692</v>
      </c>
      <c r="U1813">
        <v>286</v>
      </c>
      <c r="V1813">
        <v>4</v>
      </c>
    </row>
    <row r="1814" spans="1:22" x14ac:dyDescent="0.35">
      <c r="A1814" t="s">
        <v>11691</v>
      </c>
      <c r="B1814" t="s">
        <v>74</v>
      </c>
      <c r="C1814" t="s">
        <v>82</v>
      </c>
      <c r="D1814" t="b">
        <v>1</v>
      </c>
      <c r="E1814" t="b">
        <v>0</v>
      </c>
      <c r="F1814" t="s">
        <v>72</v>
      </c>
      <c r="G1814" t="b">
        <v>1</v>
      </c>
      <c r="H1814" t="s">
        <v>71</v>
      </c>
      <c r="I1814" t="b">
        <v>0</v>
      </c>
      <c r="J1814" t="s">
        <v>70</v>
      </c>
      <c r="K1814" t="b">
        <v>1</v>
      </c>
      <c r="L1814">
        <v>2</v>
      </c>
      <c r="M1814" t="b">
        <v>0</v>
      </c>
      <c r="N1814" t="b">
        <v>1</v>
      </c>
      <c r="O1814" t="b">
        <v>1</v>
      </c>
      <c r="P1814" t="s">
        <v>69</v>
      </c>
      <c r="Q1814" t="s">
        <v>11690</v>
      </c>
      <c r="R1814" t="s">
        <v>11689</v>
      </c>
      <c r="S1814" t="s">
        <v>77</v>
      </c>
      <c r="T1814" t="s">
        <v>11688</v>
      </c>
      <c r="U1814">
        <v>286</v>
      </c>
      <c r="V1814">
        <v>4.5</v>
      </c>
    </row>
    <row r="1815" spans="1:22" x14ac:dyDescent="0.35">
      <c r="A1815" t="s">
        <v>11687</v>
      </c>
      <c r="B1815" t="s">
        <v>74</v>
      </c>
      <c r="C1815" t="s">
        <v>236</v>
      </c>
      <c r="D1815" t="b">
        <v>1</v>
      </c>
      <c r="E1815" t="b">
        <v>0</v>
      </c>
      <c r="F1815" t="s">
        <v>72</v>
      </c>
      <c r="G1815" t="b">
        <v>0</v>
      </c>
      <c r="H1815" t="s">
        <v>100</v>
      </c>
      <c r="I1815" t="b">
        <v>1</v>
      </c>
      <c r="J1815" t="s">
        <v>235</v>
      </c>
      <c r="K1815" t="b">
        <v>1</v>
      </c>
      <c r="L1815">
        <v>3</v>
      </c>
      <c r="M1815" t="b">
        <v>1</v>
      </c>
      <c r="N1815" t="b">
        <v>1</v>
      </c>
      <c r="O1815" t="b">
        <v>0</v>
      </c>
      <c r="P1815" t="s">
        <v>88</v>
      </c>
      <c r="Q1815" t="s">
        <v>11686</v>
      </c>
      <c r="R1815" t="s">
        <v>11685</v>
      </c>
      <c r="S1815" t="s">
        <v>77</v>
      </c>
      <c r="T1815" t="s">
        <v>11684</v>
      </c>
      <c r="U1815">
        <v>286</v>
      </c>
      <c r="V1815">
        <v>4.5</v>
      </c>
    </row>
    <row r="1816" spans="1:22" x14ac:dyDescent="0.35">
      <c r="A1816" t="s">
        <v>11683</v>
      </c>
      <c r="B1816" t="s">
        <v>111</v>
      </c>
      <c r="C1816" t="s">
        <v>82</v>
      </c>
      <c r="D1816" t="b">
        <v>1</v>
      </c>
      <c r="E1816" t="b">
        <v>1</v>
      </c>
      <c r="F1816" t="s">
        <v>106</v>
      </c>
      <c r="G1816" t="b">
        <v>1</v>
      </c>
      <c r="H1816" t="s">
        <v>71</v>
      </c>
      <c r="I1816" t="b">
        <v>0</v>
      </c>
      <c r="J1816" t="s">
        <v>70</v>
      </c>
      <c r="K1816" t="b">
        <v>1</v>
      </c>
      <c r="L1816">
        <v>2</v>
      </c>
      <c r="M1816" t="b">
        <v>0</v>
      </c>
      <c r="N1816" t="b">
        <v>1</v>
      </c>
      <c r="O1816" t="b">
        <v>1</v>
      </c>
      <c r="P1816" t="s">
        <v>69</v>
      </c>
      <c r="Q1816" t="s">
        <v>11682</v>
      </c>
      <c r="R1816" t="s">
        <v>2558</v>
      </c>
      <c r="S1816" t="s">
        <v>189</v>
      </c>
      <c r="T1816" t="s">
        <v>11681</v>
      </c>
      <c r="U1816">
        <v>286</v>
      </c>
      <c r="V1816">
        <v>4.5</v>
      </c>
    </row>
    <row r="1817" spans="1:22" x14ac:dyDescent="0.35">
      <c r="A1817" t="s">
        <v>4277</v>
      </c>
      <c r="B1817" t="s">
        <v>74</v>
      </c>
      <c r="C1817" t="s">
        <v>82</v>
      </c>
      <c r="D1817" t="b">
        <v>1</v>
      </c>
      <c r="E1817" t="b">
        <v>0</v>
      </c>
      <c r="F1817" t="s">
        <v>117</v>
      </c>
      <c r="G1817" t="b">
        <v>1</v>
      </c>
      <c r="H1817" t="s">
        <v>71</v>
      </c>
      <c r="I1817" t="b">
        <v>0</v>
      </c>
      <c r="J1817" t="s">
        <v>70</v>
      </c>
      <c r="K1817" t="b">
        <v>1</v>
      </c>
      <c r="L1817">
        <v>2</v>
      </c>
      <c r="M1817" t="b">
        <v>1</v>
      </c>
      <c r="N1817" t="b">
        <v>1</v>
      </c>
      <c r="O1817" t="b">
        <v>0</v>
      </c>
      <c r="P1817" t="s">
        <v>69</v>
      </c>
      <c r="Q1817" t="s">
        <v>11680</v>
      </c>
      <c r="R1817" t="s">
        <v>11679</v>
      </c>
      <c r="S1817" t="s">
        <v>6</v>
      </c>
      <c r="T1817" t="s">
        <v>11678</v>
      </c>
      <c r="U1817">
        <v>286</v>
      </c>
      <c r="V1817">
        <v>2.5</v>
      </c>
    </row>
    <row r="1818" spans="1:22" x14ac:dyDescent="0.35">
      <c r="A1818" t="s">
        <v>9992</v>
      </c>
      <c r="B1818" t="s">
        <v>74</v>
      </c>
      <c r="C1818" t="s">
        <v>1563</v>
      </c>
      <c r="D1818" t="b">
        <v>1</v>
      </c>
      <c r="E1818" t="b">
        <v>0</v>
      </c>
      <c r="F1818" t="s">
        <v>72</v>
      </c>
      <c r="G1818" t="b">
        <v>0</v>
      </c>
      <c r="H1818" t="s">
        <v>71</v>
      </c>
      <c r="I1818" t="b">
        <v>0</v>
      </c>
      <c r="J1818" t="s">
        <v>235</v>
      </c>
      <c r="K1818" t="b">
        <v>1</v>
      </c>
      <c r="L1818">
        <v>4</v>
      </c>
      <c r="M1818" t="b">
        <v>1</v>
      </c>
      <c r="N1818" t="b">
        <v>1</v>
      </c>
      <c r="O1818" t="b">
        <v>0</v>
      </c>
      <c r="P1818" t="s">
        <v>69</v>
      </c>
      <c r="Q1818" t="s">
        <v>11677</v>
      </c>
      <c r="R1818" t="s">
        <v>295</v>
      </c>
      <c r="S1818" t="s">
        <v>6</v>
      </c>
      <c r="T1818" t="s">
        <v>11676</v>
      </c>
      <c r="U1818">
        <v>286</v>
      </c>
      <c r="V1818">
        <v>4</v>
      </c>
    </row>
    <row r="1819" spans="1:22" x14ac:dyDescent="0.35">
      <c r="A1819" t="s">
        <v>5089</v>
      </c>
      <c r="B1819" t="s">
        <v>111</v>
      </c>
      <c r="C1819" t="s">
        <v>82</v>
      </c>
      <c r="D1819" t="b">
        <v>1</v>
      </c>
      <c r="E1819" t="b">
        <v>1</v>
      </c>
      <c r="F1819" t="s">
        <v>417</v>
      </c>
      <c r="G1819" t="b">
        <v>0</v>
      </c>
      <c r="H1819" t="s">
        <v>71</v>
      </c>
      <c r="I1819" t="b">
        <v>0</v>
      </c>
      <c r="J1819" t="s">
        <v>70</v>
      </c>
      <c r="K1819" t="b">
        <v>1</v>
      </c>
      <c r="L1819">
        <v>2</v>
      </c>
      <c r="M1819" t="b">
        <v>0</v>
      </c>
      <c r="N1819" t="b">
        <v>1</v>
      </c>
      <c r="O1819" t="b">
        <v>0</v>
      </c>
      <c r="P1819" t="s">
        <v>69</v>
      </c>
      <c r="Q1819" t="s">
        <v>11675</v>
      </c>
      <c r="R1819" t="s">
        <v>2073</v>
      </c>
      <c r="S1819" t="s">
        <v>6</v>
      </c>
      <c r="T1819" t="s">
        <v>11674</v>
      </c>
      <c r="U1819">
        <v>286</v>
      </c>
      <c r="V1819">
        <v>2.5</v>
      </c>
    </row>
    <row r="1820" spans="1:22" x14ac:dyDescent="0.35">
      <c r="A1820" t="s">
        <v>11673</v>
      </c>
      <c r="B1820" t="s">
        <v>90</v>
      </c>
      <c r="C1820" t="s">
        <v>82</v>
      </c>
      <c r="D1820" t="b">
        <v>1</v>
      </c>
      <c r="E1820" t="b">
        <v>1</v>
      </c>
      <c r="F1820" t="s">
        <v>106</v>
      </c>
      <c r="G1820" t="b">
        <v>0</v>
      </c>
      <c r="H1820" t="s">
        <v>71</v>
      </c>
      <c r="I1820" t="b">
        <v>1</v>
      </c>
      <c r="J1820" t="s">
        <v>70</v>
      </c>
      <c r="K1820" t="b">
        <v>1</v>
      </c>
      <c r="L1820">
        <v>1</v>
      </c>
      <c r="M1820" t="b">
        <v>0</v>
      </c>
      <c r="N1820" t="b">
        <v>1</v>
      </c>
      <c r="O1820" t="b">
        <v>1</v>
      </c>
      <c r="P1820" t="s">
        <v>69</v>
      </c>
      <c r="Q1820" t="s">
        <v>11672</v>
      </c>
      <c r="R1820" t="s">
        <v>11671</v>
      </c>
      <c r="S1820" t="s">
        <v>161</v>
      </c>
      <c r="T1820" t="s">
        <v>11670</v>
      </c>
      <c r="U1820">
        <v>286</v>
      </c>
      <c r="V1820">
        <v>4.5</v>
      </c>
    </row>
    <row r="1821" spans="1:22" x14ac:dyDescent="0.35">
      <c r="A1821" t="s">
        <v>11669</v>
      </c>
      <c r="B1821" t="s">
        <v>90</v>
      </c>
      <c r="C1821" t="s">
        <v>426</v>
      </c>
      <c r="D1821" t="b">
        <v>1</v>
      </c>
      <c r="E1821" t="b">
        <v>1</v>
      </c>
      <c r="F1821" t="s">
        <v>766</v>
      </c>
      <c r="G1821" t="b">
        <v>0</v>
      </c>
      <c r="H1821" t="s">
        <v>71</v>
      </c>
      <c r="I1821" t="b">
        <v>1</v>
      </c>
      <c r="J1821" t="s">
        <v>70</v>
      </c>
      <c r="K1821" t="b">
        <v>0</v>
      </c>
      <c r="L1821">
        <v>2</v>
      </c>
      <c r="M1821" t="b">
        <v>0</v>
      </c>
      <c r="N1821" t="b">
        <v>0</v>
      </c>
      <c r="O1821" t="b">
        <v>1</v>
      </c>
      <c r="P1821" t="s">
        <v>69</v>
      </c>
      <c r="Q1821" t="s">
        <v>11668</v>
      </c>
      <c r="R1821" t="s">
        <v>11667</v>
      </c>
      <c r="S1821" t="s">
        <v>93</v>
      </c>
      <c r="T1821" t="s">
        <v>11666</v>
      </c>
      <c r="U1821">
        <v>286</v>
      </c>
      <c r="V1821">
        <v>4</v>
      </c>
    </row>
    <row r="1822" spans="1:22" x14ac:dyDescent="0.35">
      <c r="A1822" t="s">
        <v>11665</v>
      </c>
      <c r="B1822" t="s">
        <v>90</v>
      </c>
      <c r="C1822" t="s">
        <v>82</v>
      </c>
      <c r="D1822" t="b">
        <v>1</v>
      </c>
      <c r="E1822" t="b">
        <v>1</v>
      </c>
      <c r="F1822" t="s">
        <v>106</v>
      </c>
      <c r="G1822" t="b">
        <v>1</v>
      </c>
      <c r="H1822" t="s">
        <v>100</v>
      </c>
      <c r="I1822" t="b">
        <v>1</v>
      </c>
      <c r="J1822" t="s">
        <v>70</v>
      </c>
      <c r="K1822" t="b">
        <v>1</v>
      </c>
      <c r="L1822">
        <v>1</v>
      </c>
      <c r="M1822" t="b">
        <v>0</v>
      </c>
      <c r="N1822" t="b">
        <v>0</v>
      </c>
      <c r="O1822" t="b">
        <v>1</v>
      </c>
      <c r="P1822" t="s">
        <v>88</v>
      </c>
      <c r="Q1822" t="s">
        <v>11664</v>
      </c>
      <c r="R1822" t="s">
        <v>194</v>
      </c>
      <c r="S1822" t="s">
        <v>6</v>
      </c>
      <c r="T1822" t="s">
        <v>11663</v>
      </c>
      <c r="U1822">
        <v>285</v>
      </c>
      <c r="V1822">
        <v>4.5</v>
      </c>
    </row>
    <row r="1823" spans="1:22" x14ac:dyDescent="0.35">
      <c r="A1823" t="s">
        <v>11662</v>
      </c>
      <c r="B1823" t="s">
        <v>74</v>
      </c>
      <c r="C1823" t="s">
        <v>440</v>
      </c>
      <c r="D1823" t="b">
        <v>1</v>
      </c>
      <c r="E1823" t="b">
        <v>0</v>
      </c>
      <c r="F1823" t="s">
        <v>474</v>
      </c>
      <c r="G1823" t="b">
        <v>0</v>
      </c>
      <c r="H1823" t="s">
        <v>71</v>
      </c>
      <c r="I1823" t="b">
        <v>1</v>
      </c>
      <c r="J1823" t="s">
        <v>70</v>
      </c>
      <c r="K1823" t="b">
        <v>0</v>
      </c>
      <c r="L1823">
        <v>2</v>
      </c>
      <c r="M1823" t="b">
        <v>1</v>
      </c>
      <c r="N1823" t="b">
        <v>1</v>
      </c>
      <c r="O1823" t="b">
        <v>1</v>
      </c>
      <c r="P1823" t="s">
        <v>69</v>
      </c>
      <c r="Q1823" t="s">
        <v>11661</v>
      </c>
      <c r="R1823" t="s">
        <v>11660</v>
      </c>
      <c r="S1823" t="s">
        <v>166</v>
      </c>
      <c r="T1823" t="s">
        <v>11659</v>
      </c>
      <c r="U1823">
        <v>285</v>
      </c>
      <c r="V1823">
        <v>4</v>
      </c>
    </row>
    <row r="1824" spans="1:22" x14ac:dyDescent="0.35">
      <c r="A1824" t="s">
        <v>11658</v>
      </c>
      <c r="B1824" t="s">
        <v>74</v>
      </c>
      <c r="C1824" t="s">
        <v>82</v>
      </c>
      <c r="D1824" t="b">
        <v>1</v>
      </c>
      <c r="E1824" t="b">
        <v>1</v>
      </c>
      <c r="F1824" t="s">
        <v>106</v>
      </c>
      <c r="G1824" t="b">
        <v>1</v>
      </c>
      <c r="H1824" t="s">
        <v>80</v>
      </c>
      <c r="I1824" t="b">
        <v>0</v>
      </c>
      <c r="J1824" t="s">
        <v>70</v>
      </c>
      <c r="K1824" t="b">
        <v>1</v>
      </c>
      <c r="L1824">
        <v>2</v>
      </c>
      <c r="M1824" t="b">
        <v>0</v>
      </c>
      <c r="N1824" t="b">
        <v>1</v>
      </c>
      <c r="O1824" t="b">
        <v>1</v>
      </c>
      <c r="P1824" t="s">
        <v>69</v>
      </c>
      <c r="Q1824" t="s">
        <v>11657</v>
      </c>
      <c r="R1824" t="s">
        <v>11656</v>
      </c>
      <c r="S1824" t="s">
        <v>77</v>
      </c>
      <c r="T1824" t="s">
        <v>11655</v>
      </c>
      <c r="U1824">
        <v>285</v>
      </c>
      <c r="V1824">
        <v>2</v>
      </c>
    </row>
    <row r="1825" spans="1:22" x14ac:dyDescent="0.35">
      <c r="A1825" t="s">
        <v>11654</v>
      </c>
      <c r="B1825" t="s">
        <v>74</v>
      </c>
      <c r="C1825" t="s">
        <v>82</v>
      </c>
      <c r="D1825" t="b">
        <v>1</v>
      </c>
      <c r="E1825" t="b">
        <v>1</v>
      </c>
      <c r="F1825" t="s">
        <v>106</v>
      </c>
      <c r="G1825" t="b">
        <v>0</v>
      </c>
      <c r="H1825" t="s">
        <v>71</v>
      </c>
      <c r="I1825" t="b">
        <v>1</v>
      </c>
      <c r="J1825" t="s">
        <v>70</v>
      </c>
      <c r="K1825" t="b">
        <v>1</v>
      </c>
      <c r="L1825">
        <v>2</v>
      </c>
      <c r="M1825" t="b">
        <v>1</v>
      </c>
      <c r="N1825" t="b">
        <v>1</v>
      </c>
      <c r="O1825" t="b">
        <v>1</v>
      </c>
      <c r="P1825" t="s">
        <v>69</v>
      </c>
      <c r="Q1825" t="s">
        <v>11653</v>
      </c>
      <c r="R1825" t="s">
        <v>652</v>
      </c>
      <c r="S1825" t="s">
        <v>85</v>
      </c>
      <c r="T1825" t="s">
        <v>11652</v>
      </c>
      <c r="U1825">
        <v>285</v>
      </c>
      <c r="V1825">
        <v>4.5</v>
      </c>
    </row>
    <row r="1826" spans="1:22" x14ac:dyDescent="0.35">
      <c r="A1826" t="s">
        <v>11651</v>
      </c>
      <c r="B1826" t="s">
        <v>74</v>
      </c>
      <c r="C1826" t="s">
        <v>82</v>
      </c>
      <c r="D1826" t="b">
        <v>1</v>
      </c>
      <c r="E1826" t="b">
        <v>0</v>
      </c>
      <c r="F1826" t="s">
        <v>771</v>
      </c>
      <c r="G1826" t="b">
        <v>1</v>
      </c>
      <c r="H1826" t="s">
        <v>71</v>
      </c>
      <c r="I1826" t="b">
        <v>1</v>
      </c>
      <c r="J1826" t="s">
        <v>70</v>
      </c>
      <c r="K1826" t="b">
        <v>1</v>
      </c>
      <c r="L1826">
        <v>2</v>
      </c>
      <c r="M1826" t="b">
        <v>1</v>
      </c>
      <c r="N1826" t="b">
        <v>1</v>
      </c>
      <c r="O1826" t="b">
        <v>1</v>
      </c>
      <c r="P1826" t="s">
        <v>69</v>
      </c>
      <c r="Q1826" t="s">
        <v>11650</v>
      </c>
      <c r="R1826" t="s">
        <v>11649</v>
      </c>
      <c r="S1826" t="s">
        <v>290</v>
      </c>
      <c r="T1826" t="s">
        <v>11648</v>
      </c>
      <c r="U1826">
        <v>284</v>
      </c>
      <c r="V1826">
        <v>3</v>
      </c>
    </row>
    <row r="1827" spans="1:22" x14ac:dyDescent="0.35">
      <c r="A1827" t="s">
        <v>11647</v>
      </c>
      <c r="B1827" t="s">
        <v>90</v>
      </c>
      <c r="C1827" t="s">
        <v>82</v>
      </c>
      <c r="D1827" t="b">
        <v>1</v>
      </c>
      <c r="E1827" t="b">
        <v>1</v>
      </c>
      <c r="F1827" t="s">
        <v>89</v>
      </c>
      <c r="G1827" t="b">
        <v>0</v>
      </c>
      <c r="H1827" t="s">
        <v>71</v>
      </c>
      <c r="I1827" t="b">
        <v>1</v>
      </c>
      <c r="J1827" t="s">
        <v>70</v>
      </c>
      <c r="K1827" t="b">
        <v>1</v>
      </c>
      <c r="L1827">
        <v>2</v>
      </c>
      <c r="M1827" t="b">
        <v>0</v>
      </c>
      <c r="N1827" t="b">
        <v>1</v>
      </c>
      <c r="O1827" t="b">
        <v>1</v>
      </c>
      <c r="P1827" t="s">
        <v>69</v>
      </c>
      <c r="Q1827" t="s">
        <v>11646</v>
      </c>
      <c r="R1827" t="s">
        <v>11645</v>
      </c>
      <c r="S1827" t="s">
        <v>77</v>
      </c>
      <c r="T1827" t="s">
        <v>11644</v>
      </c>
      <c r="U1827">
        <v>284</v>
      </c>
      <c r="V1827">
        <v>4.5</v>
      </c>
    </row>
    <row r="1828" spans="1:22" x14ac:dyDescent="0.35">
      <c r="A1828" t="s">
        <v>11643</v>
      </c>
      <c r="B1828" t="s">
        <v>74</v>
      </c>
      <c r="C1828" t="s">
        <v>82</v>
      </c>
      <c r="D1828" t="b">
        <v>1</v>
      </c>
      <c r="E1828" t="b">
        <v>1</v>
      </c>
      <c r="F1828" t="s">
        <v>72</v>
      </c>
      <c r="G1828" t="b">
        <v>1</v>
      </c>
      <c r="H1828" t="s">
        <v>71</v>
      </c>
      <c r="I1828" t="b">
        <v>1</v>
      </c>
      <c r="J1828" t="s">
        <v>70</v>
      </c>
      <c r="K1828" t="b">
        <v>1</v>
      </c>
      <c r="L1828">
        <v>2</v>
      </c>
      <c r="M1828" t="b">
        <v>1</v>
      </c>
      <c r="N1828" t="b">
        <v>1</v>
      </c>
      <c r="O1828" t="b">
        <v>1</v>
      </c>
      <c r="P1828" t="s">
        <v>69</v>
      </c>
      <c r="Q1828" t="s">
        <v>11642</v>
      </c>
      <c r="R1828" t="s">
        <v>1220</v>
      </c>
      <c r="S1828" t="s">
        <v>239</v>
      </c>
      <c r="T1828" t="s">
        <v>11641</v>
      </c>
      <c r="U1828">
        <v>284</v>
      </c>
      <c r="V1828">
        <v>3.5</v>
      </c>
    </row>
    <row r="1829" spans="1:22" x14ac:dyDescent="0.35">
      <c r="A1829" t="s">
        <v>11640</v>
      </c>
      <c r="B1829" t="s">
        <v>90</v>
      </c>
      <c r="C1829" t="s">
        <v>426</v>
      </c>
      <c r="D1829" t="b">
        <v>1</v>
      </c>
      <c r="E1829" t="b">
        <v>1</v>
      </c>
      <c r="F1829" t="s">
        <v>720</v>
      </c>
      <c r="G1829" t="b">
        <v>1</v>
      </c>
      <c r="H1829" t="s">
        <v>71</v>
      </c>
      <c r="I1829" t="b">
        <v>0</v>
      </c>
      <c r="J1829" t="s">
        <v>70</v>
      </c>
      <c r="K1829" t="b">
        <v>1</v>
      </c>
      <c r="L1829">
        <v>1</v>
      </c>
      <c r="M1829" t="b">
        <v>0</v>
      </c>
      <c r="N1829" t="b">
        <v>0</v>
      </c>
      <c r="O1829" t="b">
        <v>1</v>
      </c>
      <c r="P1829" t="s">
        <v>69</v>
      </c>
      <c r="Q1829" t="s">
        <v>11639</v>
      </c>
      <c r="R1829" t="s">
        <v>11638</v>
      </c>
      <c r="S1829" t="s">
        <v>6</v>
      </c>
      <c r="T1829" t="s">
        <v>11637</v>
      </c>
      <c r="U1829">
        <v>284</v>
      </c>
      <c r="V1829">
        <v>4.5</v>
      </c>
    </row>
    <row r="1830" spans="1:22" x14ac:dyDescent="0.35">
      <c r="A1830" t="s">
        <v>11636</v>
      </c>
      <c r="B1830" t="s">
        <v>74</v>
      </c>
      <c r="C1830" t="s">
        <v>82</v>
      </c>
      <c r="D1830" t="b">
        <v>1</v>
      </c>
      <c r="E1830" t="b">
        <v>1</v>
      </c>
      <c r="F1830" t="s">
        <v>106</v>
      </c>
      <c r="G1830" t="b">
        <v>1</v>
      </c>
      <c r="H1830" t="s">
        <v>71</v>
      </c>
      <c r="I1830" t="b">
        <v>1</v>
      </c>
      <c r="J1830" t="s">
        <v>70</v>
      </c>
      <c r="K1830" t="b">
        <v>1</v>
      </c>
      <c r="L1830">
        <v>2</v>
      </c>
      <c r="M1830" t="b">
        <v>0</v>
      </c>
      <c r="N1830" t="b">
        <v>1</v>
      </c>
      <c r="O1830" t="b">
        <v>1</v>
      </c>
      <c r="P1830" t="s">
        <v>88</v>
      </c>
      <c r="Q1830" t="s">
        <v>11635</v>
      </c>
      <c r="R1830" t="s">
        <v>126</v>
      </c>
      <c r="S1830" t="s">
        <v>66</v>
      </c>
      <c r="T1830" t="s">
        <v>11634</v>
      </c>
      <c r="U1830">
        <v>284</v>
      </c>
      <c r="V1830">
        <v>4</v>
      </c>
    </row>
    <row r="1831" spans="1:22" x14ac:dyDescent="0.35">
      <c r="A1831" t="s">
        <v>11633</v>
      </c>
      <c r="B1831" t="s">
        <v>74</v>
      </c>
      <c r="C1831" t="s">
        <v>82</v>
      </c>
      <c r="D1831" t="b">
        <v>1</v>
      </c>
      <c r="E1831" t="b">
        <v>1</v>
      </c>
      <c r="F1831" t="s">
        <v>106</v>
      </c>
      <c r="G1831" t="b">
        <v>1</v>
      </c>
      <c r="H1831" t="s">
        <v>71</v>
      </c>
      <c r="I1831" t="b">
        <v>1</v>
      </c>
      <c r="J1831" t="s">
        <v>70</v>
      </c>
      <c r="K1831" t="b">
        <v>1</v>
      </c>
      <c r="L1831">
        <v>2</v>
      </c>
      <c r="M1831" t="b">
        <v>1</v>
      </c>
      <c r="N1831" t="b">
        <v>1</v>
      </c>
      <c r="O1831" t="b">
        <v>1</v>
      </c>
      <c r="P1831" t="s">
        <v>69</v>
      </c>
      <c r="Q1831" t="s">
        <v>11632</v>
      </c>
      <c r="R1831" t="s">
        <v>98</v>
      </c>
      <c r="S1831" t="s">
        <v>275</v>
      </c>
      <c r="T1831" t="s">
        <v>5231</v>
      </c>
      <c r="U1831">
        <v>284</v>
      </c>
      <c r="V1831">
        <v>3.5</v>
      </c>
    </row>
    <row r="1832" spans="1:22" x14ac:dyDescent="0.35">
      <c r="A1832" t="s">
        <v>11631</v>
      </c>
      <c r="B1832" t="s">
        <v>111</v>
      </c>
      <c r="C1832" t="s">
        <v>426</v>
      </c>
      <c r="D1832" t="b">
        <v>1</v>
      </c>
      <c r="E1832" t="b">
        <v>1</v>
      </c>
      <c r="F1832" t="s">
        <v>89</v>
      </c>
      <c r="G1832" t="b">
        <v>0</v>
      </c>
      <c r="H1832" t="s">
        <v>71</v>
      </c>
      <c r="I1832" t="b">
        <v>0</v>
      </c>
      <c r="J1832" t="s">
        <v>70</v>
      </c>
      <c r="K1832" t="b">
        <v>1</v>
      </c>
      <c r="L1832">
        <v>2</v>
      </c>
      <c r="M1832" t="b">
        <v>0</v>
      </c>
      <c r="N1832" t="b">
        <v>1</v>
      </c>
      <c r="O1832" t="b">
        <v>1</v>
      </c>
      <c r="P1832" t="s">
        <v>88</v>
      </c>
      <c r="Q1832" t="s">
        <v>11630</v>
      </c>
      <c r="R1832" t="s">
        <v>11629</v>
      </c>
      <c r="S1832" t="s">
        <v>6</v>
      </c>
      <c r="T1832" t="s">
        <v>11628</v>
      </c>
      <c r="U1832">
        <v>283</v>
      </c>
      <c r="V1832">
        <v>4.5</v>
      </c>
    </row>
    <row r="1833" spans="1:22" x14ac:dyDescent="0.35">
      <c r="A1833" t="s">
        <v>11627</v>
      </c>
      <c r="B1833" t="s">
        <v>90</v>
      </c>
      <c r="C1833" t="s">
        <v>123</v>
      </c>
      <c r="D1833" t="b">
        <v>1</v>
      </c>
      <c r="E1833" t="b">
        <v>1</v>
      </c>
      <c r="F1833" t="s">
        <v>106</v>
      </c>
      <c r="G1833" t="b">
        <v>0</v>
      </c>
      <c r="H1833" t="s">
        <v>80</v>
      </c>
      <c r="I1833" t="b">
        <v>0</v>
      </c>
      <c r="J1833" t="s">
        <v>70</v>
      </c>
      <c r="K1833" t="b">
        <v>1</v>
      </c>
      <c r="L1833">
        <v>2</v>
      </c>
      <c r="M1833" t="b">
        <v>1</v>
      </c>
      <c r="N1833" t="b">
        <v>1</v>
      </c>
      <c r="O1833" t="b">
        <v>1</v>
      </c>
      <c r="P1833" t="s">
        <v>88</v>
      </c>
      <c r="Q1833" t="s">
        <v>11626</v>
      </c>
      <c r="R1833" t="s">
        <v>4915</v>
      </c>
      <c r="S1833" t="s">
        <v>120</v>
      </c>
      <c r="T1833" t="s">
        <v>11625</v>
      </c>
      <c r="U1833">
        <v>283</v>
      </c>
      <c r="V1833">
        <v>3</v>
      </c>
    </row>
    <row r="1834" spans="1:22" x14ac:dyDescent="0.35">
      <c r="A1834" t="s">
        <v>11624</v>
      </c>
      <c r="B1834" t="s">
        <v>74</v>
      </c>
      <c r="C1834" t="s">
        <v>236</v>
      </c>
      <c r="D1834" t="b">
        <v>1</v>
      </c>
      <c r="E1834" t="b">
        <v>0</v>
      </c>
      <c r="F1834" t="s">
        <v>72</v>
      </c>
      <c r="G1834" t="b">
        <v>0</v>
      </c>
      <c r="H1834" t="s">
        <v>71</v>
      </c>
      <c r="I1834" t="b">
        <v>1</v>
      </c>
      <c r="J1834" t="s">
        <v>235</v>
      </c>
      <c r="K1834" t="b">
        <v>1</v>
      </c>
      <c r="L1834">
        <v>3</v>
      </c>
      <c r="M1834" t="b">
        <v>1</v>
      </c>
      <c r="N1834" t="b">
        <v>1</v>
      </c>
      <c r="O1834" t="b">
        <v>1</v>
      </c>
      <c r="P1834" t="s">
        <v>69</v>
      </c>
      <c r="Q1834" t="s">
        <v>11623</v>
      </c>
      <c r="R1834" t="s">
        <v>11622</v>
      </c>
      <c r="S1834" t="s">
        <v>85</v>
      </c>
      <c r="T1834" t="s">
        <v>11621</v>
      </c>
      <c r="U1834">
        <v>283</v>
      </c>
      <c r="V1834">
        <v>4</v>
      </c>
    </row>
    <row r="1835" spans="1:22" x14ac:dyDescent="0.35">
      <c r="A1835" t="s">
        <v>11620</v>
      </c>
      <c r="B1835" t="s">
        <v>111</v>
      </c>
      <c r="C1835" t="s">
        <v>82</v>
      </c>
      <c r="D1835" t="b">
        <v>1</v>
      </c>
      <c r="E1835" t="b">
        <v>1</v>
      </c>
      <c r="F1835" t="s">
        <v>106</v>
      </c>
      <c r="G1835" t="b">
        <v>1</v>
      </c>
      <c r="H1835" t="s">
        <v>71</v>
      </c>
      <c r="I1835" t="b">
        <v>0</v>
      </c>
      <c r="J1835" t="s">
        <v>70</v>
      </c>
      <c r="K1835" t="b">
        <v>1</v>
      </c>
      <c r="L1835">
        <v>2</v>
      </c>
      <c r="M1835" t="b">
        <v>0</v>
      </c>
      <c r="N1835" t="b">
        <v>1</v>
      </c>
      <c r="O1835" t="b">
        <v>1</v>
      </c>
      <c r="P1835" t="s">
        <v>88</v>
      </c>
      <c r="Q1835" t="s">
        <v>11619</v>
      </c>
      <c r="R1835" t="s">
        <v>11618</v>
      </c>
      <c r="S1835" t="s">
        <v>77</v>
      </c>
      <c r="T1835" t="s">
        <v>11617</v>
      </c>
      <c r="U1835">
        <v>283</v>
      </c>
      <c r="V1835">
        <v>4</v>
      </c>
    </row>
    <row r="1836" spans="1:22" x14ac:dyDescent="0.35">
      <c r="A1836" t="s">
        <v>11616</v>
      </c>
      <c r="B1836" t="s">
        <v>74</v>
      </c>
      <c r="C1836" t="s">
        <v>123</v>
      </c>
      <c r="D1836" t="b">
        <v>1</v>
      </c>
      <c r="E1836" t="b">
        <v>1</v>
      </c>
      <c r="F1836" t="s">
        <v>173</v>
      </c>
      <c r="G1836" t="b">
        <v>0</v>
      </c>
      <c r="H1836" t="s">
        <v>80</v>
      </c>
      <c r="I1836" t="b">
        <v>0</v>
      </c>
      <c r="J1836" t="s">
        <v>70</v>
      </c>
      <c r="K1836" t="b">
        <v>1</v>
      </c>
      <c r="L1836">
        <v>2</v>
      </c>
      <c r="M1836" t="b">
        <v>0</v>
      </c>
      <c r="N1836" t="b">
        <v>1</v>
      </c>
      <c r="O1836" t="b">
        <v>1</v>
      </c>
      <c r="P1836" t="s">
        <v>69</v>
      </c>
      <c r="Q1836" t="s">
        <v>11615</v>
      </c>
      <c r="R1836" t="s">
        <v>11614</v>
      </c>
      <c r="S1836" t="s">
        <v>120</v>
      </c>
      <c r="T1836" t="s">
        <v>11613</v>
      </c>
      <c r="U1836">
        <v>283</v>
      </c>
      <c r="V1836">
        <v>4</v>
      </c>
    </row>
    <row r="1837" spans="1:22" x14ac:dyDescent="0.35">
      <c r="A1837" t="s">
        <v>11612</v>
      </c>
      <c r="B1837" t="s">
        <v>74</v>
      </c>
      <c r="C1837" t="s">
        <v>82</v>
      </c>
      <c r="D1837" t="b">
        <v>1</v>
      </c>
      <c r="E1837" t="b">
        <v>1</v>
      </c>
      <c r="F1837" t="s">
        <v>72</v>
      </c>
      <c r="G1837" t="b">
        <v>1</v>
      </c>
      <c r="H1837" t="s">
        <v>71</v>
      </c>
      <c r="I1837" t="b">
        <v>1</v>
      </c>
      <c r="J1837" t="s">
        <v>70</v>
      </c>
      <c r="K1837" t="b">
        <v>1</v>
      </c>
      <c r="L1837">
        <v>2</v>
      </c>
      <c r="M1837" t="b">
        <v>1</v>
      </c>
      <c r="N1837" t="b">
        <v>1</v>
      </c>
      <c r="O1837" t="b">
        <v>1</v>
      </c>
      <c r="P1837" t="s">
        <v>88</v>
      </c>
      <c r="Q1837" t="s">
        <v>11611</v>
      </c>
      <c r="R1837" t="s">
        <v>11610</v>
      </c>
      <c r="S1837" t="s">
        <v>93</v>
      </c>
      <c r="T1837" t="s">
        <v>11609</v>
      </c>
      <c r="U1837">
        <v>283</v>
      </c>
      <c r="V1837">
        <v>4</v>
      </c>
    </row>
    <row r="1838" spans="1:22" x14ac:dyDescent="0.35">
      <c r="A1838" t="s">
        <v>11608</v>
      </c>
      <c r="B1838" t="s">
        <v>74</v>
      </c>
      <c r="C1838" t="s">
        <v>259</v>
      </c>
      <c r="D1838" t="b">
        <v>1</v>
      </c>
      <c r="E1838" t="b">
        <v>1</v>
      </c>
      <c r="F1838" t="s">
        <v>72</v>
      </c>
      <c r="G1838" t="b">
        <v>1</v>
      </c>
      <c r="H1838" t="s">
        <v>71</v>
      </c>
      <c r="I1838" t="b">
        <v>1</v>
      </c>
      <c r="J1838" t="s">
        <v>70</v>
      </c>
      <c r="K1838" t="b">
        <v>1</v>
      </c>
      <c r="L1838">
        <v>2</v>
      </c>
      <c r="M1838" t="b">
        <v>1</v>
      </c>
      <c r="N1838" t="b">
        <v>1</v>
      </c>
      <c r="O1838" t="b">
        <v>1</v>
      </c>
      <c r="P1838" t="s">
        <v>88</v>
      </c>
      <c r="Q1838" t="s">
        <v>11607</v>
      </c>
      <c r="R1838" t="s">
        <v>628</v>
      </c>
      <c r="S1838" t="s">
        <v>93</v>
      </c>
      <c r="T1838" t="s">
        <v>11606</v>
      </c>
      <c r="U1838">
        <v>283</v>
      </c>
      <c r="V1838">
        <v>4</v>
      </c>
    </row>
    <row r="1839" spans="1:22" x14ac:dyDescent="0.35">
      <c r="A1839" t="s">
        <v>11605</v>
      </c>
      <c r="B1839" t="s">
        <v>111</v>
      </c>
      <c r="C1839" t="s">
        <v>82</v>
      </c>
      <c r="D1839" t="b">
        <v>1</v>
      </c>
      <c r="E1839" t="b">
        <v>1</v>
      </c>
      <c r="F1839" t="s">
        <v>72</v>
      </c>
      <c r="G1839" t="b">
        <v>0</v>
      </c>
      <c r="H1839" t="s">
        <v>71</v>
      </c>
      <c r="I1839" t="b">
        <v>1</v>
      </c>
      <c r="J1839" t="s">
        <v>70</v>
      </c>
      <c r="K1839" t="b">
        <v>1</v>
      </c>
      <c r="L1839">
        <v>2</v>
      </c>
      <c r="M1839" t="b">
        <v>1</v>
      </c>
      <c r="N1839" t="b">
        <v>1</v>
      </c>
      <c r="O1839" t="b">
        <v>1</v>
      </c>
      <c r="P1839" t="s">
        <v>69</v>
      </c>
      <c r="Q1839" t="s">
        <v>11604</v>
      </c>
      <c r="R1839" t="s">
        <v>11603</v>
      </c>
      <c r="S1839" t="s">
        <v>189</v>
      </c>
      <c r="T1839" t="s">
        <v>11602</v>
      </c>
      <c r="U1839">
        <v>283</v>
      </c>
      <c r="V1839">
        <v>4</v>
      </c>
    </row>
    <row r="1840" spans="1:22" x14ac:dyDescent="0.35">
      <c r="A1840" t="s">
        <v>11601</v>
      </c>
      <c r="B1840" t="s">
        <v>74</v>
      </c>
      <c r="C1840" t="s">
        <v>82</v>
      </c>
      <c r="D1840" t="b">
        <v>1</v>
      </c>
      <c r="E1840" t="b">
        <v>1</v>
      </c>
      <c r="F1840" t="s">
        <v>106</v>
      </c>
      <c r="G1840" t="b">
        <v>1</v>
      </c>
      <c r="H1840" t="s">
        <v>80</v>
      </c>
      <c r="I1840" t="b">
        <v>1</v>
      </c>
      <c r="J1840" t="s">
        <v>70</v>
      </c>
      <c r="K1840" t="b">
        <v>1</v>
      </c>
      <c r="L1840">
        <v>2</v>
      </c>
      <c r="M1840" t="b">
        <v>0</v>
      </c>
      <c r="N1840" t="b">
        <v>1</v>
      </c>
      <c r="O1840" t="b">
        <v>1</v>
      </c>
      <c r="P1840" t="s">
        <v>69</v>
      </c>
      <c r="Q1840" t="s">
        <v>11600</v>
      </c>
      <c r="R1840" t="s">
        <v>11599</v>
      </c>
      <c r="S1840" t="s">
        <v>77</v>
      </c>
      <c r="T1840" t="s">
        <v>4246</v>
      </c>
      <c r="U1840">
        <v>283</v>
      </c>
      <c r="V1840">
        <v>2.5</v>
      </c>
    </row>
    <row r="1841" spans="1:22" x14ac:dyDescent="0.35">
      <c r="A1841" t="s">
        <v>11598</v>
      </c>
      <c r="B1841" t="s">
        <v>74</v>
      </c>
      <c r="C1841" t="s">
        <v>138</v>
      </c>
      <c r="D1841" t="b">
        <v>1</v>
      </c>
      <c r="E1841" t="b">
        <v>1</v>
      </c>
      <c r="F1841" t="s">
        <v>72</v>
      </c>
      <c r="G1841" t="b">
        <v>1</v>
      </c>
      <c r="H1841" t="s">
        <v>71</v>
      </c>
      <c r="I1841" t="b">
        <v>1</v>
      </c>
      <c r="J1841" t="s">
        <v>70</v>
      </c>
      <c r="K1841" t="b">
        <v>1</v>
      </c>
      <c r="L1841">
        <v>2</v>
      </c>
      <c r="M1841" t="b">
        <v>0</v>
      </c>
      <c r="N1841" t="b">
        <v>1</v>
      </c>
      <c r="O1841" t="b">
        <v>1</v>
      </c>
      <c r="P1841" t="s">
        <v>69</v>
      </c>
      <c r="Q1841" t="s">
        <v>11597</v>
      </c>
      <c r="R1841" t="s">
        <v>11596</v>
      </c>
      <c r="S1841" t="s">
        <v>11595</v>
      </c>
      <c r="T1841" t="s">
        <v>11594</v>
      </c>
      <c r="U1841">
        <v>282</v>
      </c>
      <c r="V1841">
        <v>4</v>
      </c>
    </row>
    <row r="1842" spans="1:22" x14ac:dyDescent="0.35">
      <c r="A1842" t="s">
        <v>11593</v>
      </c>
      <c r="B1842" t="s">
        <v>111</v>
      </c>
      <c r="C1842" t="s">
        <v>138</v>
      </c>
      <c r="D1842" t="b">
        <v>1</v>
      </c>
      <c r="E1842" t="b">
        <v>1</v>
      </c>
      <c r="F1842" t="s">
        <v>72</v>
      </c>
      <c r="G1842" t="b">
        <v>0</v>
      </c>
      <c r="H1842" t="s">
        <v>71</v>
      </c>
      <c r="I1842" t="b">
        <v>0</v>
      </c>
      <c r="J1842" t="s">
        <v>70</v>
      </c>
      <c r="K1842" t="b">
        <v>1</v>
      </c>
      <c r="L1842">
        <v>2</v>
      </c>
      <c r="M1842" t="b">
        <v>0</v>
      </c>
      <c r="N1842" t="b">
        <v>1</v>
      </c>
      <c r="O1842" t="b">
        <v>1</v>
      </c>
      <c r="P1842" t="s">
        <v>88</v>
      </c>
      <c r="Q1842" t="e">
        <f>-zEpEmDfFQL-ph0N3BDlXA</f>
        <v>#NAME?</v>
      </c>
      <c r="R1842" t="s">
        <v>2039</v>
      </c>
      <c r="S1842" t="s">
        <v>406</v>
      </c>
      <c r="T1842" t="s">
        <v>11592</v>
      </c>
      <c r="U1842">
        <v>282</v>
      </c>
      <c r="V1842">
        <v>4.5</v>
      </c>
    </row>
    <row r="1843" spans="1:22" x14ac:dyDescent="0.35">
      <c r="A1843" t="s">
        <v>11591</v>
      </c>
      <c r="B1843" t="s">
        <v>90</v>
      </c>
      <c r="C1843" t="s">
        <v>82</v>
      </c>
      <c r="D1843" t="b">
        <v>1</v>
      </c>
      <c r="E1843" t="b">
        <v>1</v>
      </c>
      <c r="F1843" t="s">
        <v>106</v>
      </c>
      <c r="G1843" t="b">
        <v>0</v>
      </c>
      <c r="H1843" t="s">
        <v>71</v>
      </c>
      <c r="I1843" t="b">
        <v>1</v>
      </c>
      <c r="J1843" t="s">
        <v>70</v>
      </c>
      <c r="K1843" t="b">
        <v>1</v>
      </c>
      <c r="L1843">
        <v>2</v>
      </c>
      <c r="M1843" t="b">
        <v>0</v>
      </c>
      <c r="N1843" t="b">
        <v>1</v>
      </c>
      <c r="O1843" t="b">
        <v>1</v>
      </c>
      <c r="P1843" t="s">
        <v>88</v>
      </c>
      <c r="Q1843" t="s">
        <v>11590</v>
      </c>
      <c r="R1843" t="s">
        <v>11589</v>
      </c>
      <c r="S1843" t="s">
        <v>4560</v>
      </c>
      <c r="T1843" t="s">
        <v>11588</v>
      </c>
      <c r="U1843">
        <v>282</v>
      </c>
      <c r="V1843">
        <v>4.5</v>
      </c>
    </row>
    <row r="1844" spans="1:22" x14ac:dyDescent="0.35">
      <c r="A1844" t="s">
        <v>1623</v>
      </c>
      <c r="B1844" t="s">
        <v>111</v>
      </c>
      <c r="C1844" t="s">
        <v>123</v>
      </c>
      <c r="D1844" t="b">
        <v>1</v>
      </c>
      <c r="E1844" t="b">
        <v>1</v>
      </c>
      <c r="F1844" t="s">
        <v>106</v>
      </c>
      <c r="G1844" t="b">
        <v>0</v>
      </c>
      <c r="H1844" t="s">
        <v>80</v>
      </c>
      <c r="I1844" t="b">
        <v>1</v>
      </c>
      <c r="J1844" t="s">
        <v>70</v>
      </c>
      <c r="K1844" t="b">
        <v>1</v>
      </c>
      <c r="L1844">
        <v>2</v>
      </c>
      <c r="M1844" t="b">
        <v>0</v>
      </c>
      <c r="N1844" t="b">
        <v>1</v>
      </c>
      <c r="O1844" t="b">
        <v>1</v>
      </c>
      <c r="P1844" t="s">
        <v>88</v>
      </c>
      <c r="Q1844" t="s">
        <v>11587</v>
      </c>
      <c r="R1844" t="s">
        <v>11586</v>
      </c>
      <c r="S1844" t="s">
        <v>120</v>
      </c>
      <c r="T1844" t="s">
        <v>11585</v>
      </c>
      <c r="U1844">
        <v>282</v>
      </c>
      <c r="V1844">
        <v>4</v>
      </c>
    </row>
    <row r="1845" spans="1:22" x14ac:dyDescent="0.35">
      <c r="A1845" t="s">
        <v>11584</v>
      </c>
      <c r="B1845" t="s">
        <v>74</v>
      </c>
      <c r="C1845" t="s">
        <v>82</v>
      </c>
      <c r="D1845" t="b">
        <v>1</v>
      </c>
      <c r="E1845" t="b">
        <v>1</v>
      </c>
      <c r="F1845" t="s">
        <v>106</v>
      </c>
      <c r="G1845" t="b">
        <v>1</v>
      </c>
      <c r="H1845" t="s">
        <v>71</v>
      </c>
      <c r="I1845" t="b">
        <v>0</v>
      </c>
      <c r="J1845" t="s">
        <v>70</v>
      </c>
      <c r="K1845" t="b">
        <v>1</v>
      </c>
      <c r="L1845">
        <v>2</v>
      </c>
      <c r="M1845" t="b">
        <v>0</v>
      </c>
      <c r="N1845" t="b">
        <v>1</v>
      </c>
      <c r="O1845" t="b">
        <v>1</v>
      </c>
      <c r="P1845" t="s">
        <v>88</v>
      </c>
      <c r="Q1845" t="s">
        <v>11583</v>
      </c>
      <c r="R1845" t="s">
        <v>11582</v>
      </c>
      <c r="S1845" t="s">
        <v>141</v>
      </c>
      <c r="T1845" t="s">
        <v>4664</v>
      </c>
      <c r="U1845">
        <v>282</v>
      </c>
      <c r="V1845">
        <v>4</v>
      </c>
    </row>
    <row r="1846" spans="1:22" x14ac:dyDescent="0.35">
      <c r="A1846" t="s">
        <v>11581</v>
      </c>
      <c r="B1846" t="s">
        <v>111</v>
      </c>
      <c r="C1846" t="s">
        <v>82</v>
      </c>
      <c r="D1846" t="b">
        <v>1</v>
      </c>
      <c r="E1846" t="b">
        <v>1</v>
      </c>
      <c r="F1846" t="s">
        <v>106</v>
      </c>
      <c r="G1846" t="b">
        <v>1</v>
      </c>
      <c r="H1846" t="s">
        <v>71</v>
      </c>
      <c r="I1846" t="b">
        <v>1</v>
      </c>
      <c r="J1846" t="s">
        <v>70</v>
      </c>
      <c r="K1846" t="b">
        <v>1</v>
      </c>
      <c r="L1846">
        <v>2</v>
      </c>
      <c r="M1846" t="b">
        <v>1</v>
      </c>
      <c r="N1846" t="b">
        <v>1</v>
      </c>
      <c r="O1846" t="b">
        <v>1</v>
      </c>
      <c r="P1846" t="s">
        <v>88</v>
      </c>
      <c r="Q1846" t="s">
        <v>11580</v>
      </c>
      <c r="R1846" t="s">
        <v>11579</v>
      </c>
      <c r="S1846" t="s">
        <v>275</v>
      </c>
      <c r="T1846" t="s">
        <v>11578</v>
      </c>
      <c r="U1846">
        <v>282</v>
      </c>
      <c r="V1846">
        <v>4.5</v>
      </c>
    </row>
    <row r="1847" spans="1:22" x14ac:dyDescent="0.35">
      <c r="A1847" t="s">
        <v>11577</v>
      </c>
      <c r="B1847" t="s">
        <v>111</v>
      </c>
      <c r="C1847" t="s">
        <v>82</v>
      </c>
      <c r="D1847" t="b">
        <v>1</v>
      </c>
      <c r="E1847" t="b">
        <v>1</v>
      </c>
      <c r="F1847" t="s">
        <v>106</v>
      </c>
      <c r="G1847" t="b">
        <v>1</v>
      </c>
      <c r="H1847" t="s">
        <v>71</v>
      </c>
      <c r="I1847" t="b">
        <v>0</v>
      </c>
      <c r="J1847" t="s">
        <v>70</v>
      </c>
      <c r="K1847" t="b">
        <v>1</v>
      </c>
      <c r="L1847">
        <v>1</v>
      </c>
      <c r="M1847" t="b">
        <v>0</v>
      </c>
      <c r="N1847" t="b">
        <v>1</v>
      </c>
      <c r="O1847" t="b">
        <v>1</v>
      </c>
      <c r="P1847" t="s">
        <v>88</v>
      </c>
      <c r="Q1847" t="s">
        <v>11576</v>
      </c>
      <c r="R1847" t="s">
        <v>194</v>
      </c>
      <c r="S1847" t="s">
        <v>161</v>
      </c>
      <c r="T1847" t="s">
        <v>11575</v>
      </c>
      <c r="U1847">
        <v>282</v>
      </c>
      <c r="V1847">
        <v>4.5</v>
      </c>
    </row>
    <row r="1848" spans="1:22" x14ac:dyDescent="0.35">
      <c r="A1848" t="s">
        <v>11574</v>
      </c>
      <c r="B1848" t="s">
        <v>74</v>
      </c>
      <c r="C1848" t="s">
        <v>4541</v>
      </c>
      <c r="D1848" t="b">
        <v>1</v>
      </c>
      <c r="E1848" t="b">
        <v>0</v>
      </c>
      <c r="F1848" t="s">
        <v>106</v>
      </c>
      <c r="G1848" t="b">
        <v>0</v>
      </c>
      <c r="H1848" t="s">
        <v>71</v>
      </c>
      <c r="I1848" t="b">
        <v>1</v>
      </c>
      <c r="J1848" t="s">
        <v>235</v>
      </c>
      <c r="K1848" t="b">
        <v>1</v>
      </c>
      <c r="L1848">
        <v>4</v>
      </c>
      <c r="M1848" t="b">
        <v>1</v>
      </c>
      <c r="N1848" t="b">
        <v>1</v>
      </c>
      <c r="O1848" t="b">
        <v>0</v>
      </c>
      <c r="P1848" t="s">
        <v>69</v>
      </c>
      <c r="Q1848" t="s">
        <v>11573</v>
      </c>
      <c r="R1848" t="s">
        <v>11572</v>
      </c>
      <c r="S1848" t="s">
        <v>120</v>
      </c>
      <c r="T1848" t="s">
        <v>11571</v>
      </c>
      <c r="U1848">
        <v>281</v>
      </c>
      <c r="V1848">
        <v>4</v>
      </c>
    </row>
    <row r="1849" spans="1:22" x14ac:dyDescent="0.35">
      <c r="A1849" t="s">
        <v>5065</v>
      </c>
      <c r="B1849" t="s">
        <v>74</v>
      </c>
      <c r="C1849" t="s">
        <v>5933</v>
      </c>
      <c r="D1849" t="b">
        <v>1</v>
      </c>
      <c r="E1849" t="b">
        <v>1</v>
      </c>
      <c r="F1849" t="s">
        <v>106</v>
      </c>
      <c r="G1849" t="b">
        <v>1</v>
      </c>
      <c r="H1849" t="s">
        <v>71</v>
      </c>
      <c r="I1849" t="b">
        <v>0</v>
      </c>
      <c r="J1849" t="s">
        <v>70</v>
      </c>
      <c r="K1849" t="b">
        <v>1</v>
      </c>
      <c r="L1849">
        <v>2</v>
      </c>
      <c r="M1849" t="b">
        <v>1</v>
      </c>
      <c r="N1849" t="b">
        <v>1</v>
      </c>
      <c r="O1849" t="b">
        <v>1</v>
      </c>
      <c r="P1849" t="s">
        <v>69</v>
      </c>
      <c r="Q1849" t="s">
        <v>11570</v>
      </c>
      <c r="R1849" t="s">
        <v>11569</v>
      </c>
      <c r="S1849" t="s">
        <v>6</v>
      </c>
      <c r="T1849" t="s">
        <v>11568</v>
      </c>
      <c r="U1849">
        <v>281</v>
      </c>
      <c r="V1849">
        <v>4</v>
      </c>
    </row>
    <row r="1850" spans="1:22" x14ac:dyDescent="0.35">
      <c r="A1850" t="s">
        <v>7250</v>
      </c>
      <c r="B1850" t="s">
        <v>74</v>
      </c>
      <c r="C1850" t="s">
        <v>82</v>
      </c>
      <c r="D1850" t="b">
        <v>1</v>
      </c>
      <c r="E1850" t="b">
        <v>0</v>
      </c>
      <c r="F1850" t="s">
        <v>89</v>
      </c>
      <c r="G1850" t="b">
        <v>1</v>
      </c>
      <c r="H1850" t="s">
        <v>71</v>
      </c>
      <c r="I1850" t="b">
        <v>1</v>
      </c>
      <c r="J1850" t="s">
        <v>70</v>
      </c>
      <c r="K1850" t="b">
        <v>1</v>
      </c>
      <c r="L1850">
        <v>2</v>
      </c>
      <c r="M1850" t="b">
        <v>0</v>
      </c>
      <c r="N1850" t="b">
        <v>1</v>
      </c>
      <c r="O1850" t="b">
        <v>1</v>
      </c>
      <c r="P1850" t="s">
        <v>69</v>
      </c>
      <c r="Q1850" t="s">
        <v>11567</v>
      </c>
      <c r="R1850" t="s">
        <v>11566</v>
      </c>
      <c r="S1850" t="s">
        <v>85</v>
      </c>
      <c r="T1850" t="s">
        <v>1743</v>
      </c>
      <c r="U1850">
        <v>281</v>
      </c>
      <c r="V1850">
        <v>3</v>
      </c>
    </row>
    <row r="1851" spans="1:22" x14ac:dyDescent="0.35">
      <c r="A1851" t="s">
        <v>2464</v>
      </c>
      <c r="B1851" t="s">
        <v>111</v>
      </c>
      <c r="C1851" t="s">
        <v>82</v>
      </c>
      <c r="D1851" t="b">
        <v>1</v>
      </c>
      <c r="E1851" t="b">
        <v>1</v>
      </c>
      <c r="F1851" t="s">
        <v>89</v>
      </c>
      <c r="G1851" t="b">
        <v>1</v>
      </c>
      <c r="H1851" t="s">
        <v>71</v>
      </c>
      <c r="I1851" t="b">
        <v>0</v>
      </c>
      <c r="J1851" t="s">
        <v>70</v>
      </c>
      <c r="K1851" t="b">
        <v>1</v>
      </c>
      <c r="L1851">
        <v>2</v>
      </c>
      <c r="M1851" t="b">
        <v>0</v>
      </c>
      <c r="N1851" t="b">
        <v>0</v>
      </c>
      <c r="O1851" t="b">
        <v>1</v>
      </c>
      <c r="P1851" t="s">
        <v>69</v>
      </c>
      <c r="Q1851" t="s">
        <v>11565</v>
      </c>
      <c r="R1851" t="s">
        <v>11564</v>
      </c>
      <c r="S1851" t="s">
        <v>6</v>
      </c>
      <c r="T1851" t="s">
        <v>11563</v>
      </c>
      <c r="U1851">
        <v>281</v>
      </c>
      <c r="V1851">
        <v>3.5</v>
      </c>
    </row>
    <row r="1852" spans="1:22" x14ac:dyDescent="0.35">
      <c r="A1852" t="s">
        <v>11562</v>
      </c>
      <c r="B1852" t="s">
        <v>90</v>
      </c>
      <c r="C1852" t="s">
        <v>82</v>
      </c>
      <c r="D1852" t="b">
        <v>1</v>
      </c>
      <c r="E1852" t="b">
        <v>1</v>
      </c>
      <c r="F1852" t="s">
        <v>106</v>
      </c>
      <c r="G1852" t="b">
        <v>1</v>
      </c>
      <c r="H1852" t="s">
        <v>71</v>
      </c>
      <c r="I1852" t="b">
        <v>0</v>
      </c>
      <c r="J1852" t="s">
        <v>70</v>
      </c>
      <c r="K1852" t="b">
        <v>1</v>
      </c>
      <c r="L1852">
        <v>1</v>
      </c>
      <c r="M1852" t="b">
        <v>0</v>
      </c>
      <c r="N1852" t="b">
        <v>0</v>
      </c>
      <c r="O1852" t="b">
        <v>1</v>
      </c>
      <c r="P1852" t="s">
        <v>88</v>
      </c>
      <c r="Q1852" t="s">
        <v>11561</v>
      </c>
      <c r="R1852" t="s">
        <v>11560</v>
      </c>
      <c r="S1852" t="s">
        <v>85</v>
      </c>
      <c r="T1852" t="s">
        <v>11559</v>
      </c>
      <c r="U1852">
        <v>281</v>
      </c>
      <c r="V1852">
        <v>4.5</v>
      </c>
    </row>
    <row r="1853" spans="1:22" x14ac:dyDescent="0.35">
      <c r="A1853" t="s">
        <v>11558</v>
      </c>
      <c r="B1853" t="s">
        <v>74</v>
      </c>
      <c r="C1853" t="s">
        <v>82</v>
      </c>
      <c r="D1853" t="b">
        <v>1</v>
      </c>
      <c r="E1853" t="b">
        <v>1</v>
      </c>
      <c r="F1853" t="s">
        <v>106</v>
      </c>
      <c r="G1853" t="b">
        <v>1</v>
      </c>
      <c r="H1853" t="s">
        <v>71</v>
      </c>
      <c r="I1853" t="b">
        <v>1</v>
      </c>
      <c r="J1853" t="s">
        <v>70</v>
      </c>
      <c r="K1853" t="b">
        <v>1</v>
      </c>
      <c r="L1853">
        <v>2</v>
      </c>
      <c r="M1853" t="b">
        <v>1</v>
      </c>
      <c r="N1853" t="b">
        <v>1</v>
      </c>
      <c r="O1853" t="b">
        <v>1</v>
      </c>
      <c r="P1853" t="s">
        <v>88</v>
      </c>
      <c r="Q1853" t="s">
        <v>11557</v>
      </c>
      <c r="R1853" t="s">
        <v>11556</v>
      </c>
      <c r="S1853" t="s">
        <v>239</v>
      </c>
      <c r="T1853" t="s">
        <v>11555</v>
      </c>
      <c r="U1853">
        <v>281</v>
      </c>
      <c r="V1853">
        <v>3.5</v>
      </c>
    </row>
    <row r="1854" spans="1:22" x14ac:dyDescent="0.35">
      <c r="A1854" t="s">
        <v>11554</v>
      </c>
      <c r="B1854" t="s">
        <v>74</v>
      </c>
      <c r="C1854" t="s">
        <v>82</v>
      </c>
      <c r="D1854" t="b">
        <v>1</v>
      </c>
      <c r="E1854" t="b">
        <v>0</v>
      </c>
      <c r="F1854" t="s">
        <v>1052</v>
      </c>
      <c r="G1854" t="b">
        <v>1</v>
      </c>
      <c r="H1854" t="s">
        <v>71</v>
      </c>
      <c r="I1854" t="b">
        <v>1</v>
      </c>
      <c r="J1854" t="s">
        <v>70</v>
      </c>
      <c r="K1854" t="b">
        <v>1</v>
      </c>
      <c r="L1854">
        <v>2</v>
      </c>
      <c r="M1854" t="b">
        <v>0</v>
      </c>
      <c r="N1854" t="b">
        <v>1</v>
      </c>
      <c r="O1854" t="b">
        <v>1</v>
      </c>
      <c r="P1854" t="s">
        <v>88</v>
      </c>
      <c r="Q1854" t="s">
        <v>11553</v>
      </c>
      <c r="R1854" t="s">
        <v>11552</v>
      </c>
      <c r="S1854" t="s">
        <v>239</v>
      </c>
      <c r="T1854" t="s">
        <v>11551</v>
      </c>
      <c r="U1854">
        <v>281</v>
      </c>
      <c r="V1854">
        <v>3</v>
      </c>
    </row>
    <row r="1855" spans="1:22" x14ac:dyDescent="0.35">
      <c r="A1855" t="s">
        <v>11550</v>
      </c>
      <c r="B1855" t="s">
        <v>111</v>
      </c>
      <c r="C1855" t="s">
        <v>82</v>
      </c>
      <c r="D1855" t="b">
        <v>1</v>
      </c>
      <c r="E1855" t="b">
        <v>1</v>
      </c>
      <c r="F1855" t="s">
        <v>89</v>
      </c>
      <c r="G1855" t="b">
        <v>1</v>
      </c>
      <c r="H1855" t="s">
        <v>71</v>
      </c>
      <c r="I1855" t="b">
        <v>0</v>
      </c>
      <c r="J1855" t="s">
        <v>70</v>
      </c>
      <c r="K1855" t="b">
        <v>1</v>
      </c>
      <c r="L1855">
        <v>1</v>
      </c>
      <c r="M1855" t="b">
        <v>0</v>
      </c>
      <c r="N1855" t="b">
        <v>1</v>
      </c>
      <c r="O1855" t="b">
        <v>1</v>
      </c>
      <c r="P1855" t="s">
        <v>88</v>
      </c>
      <c r="Q1855" t="s">
        <v>11549</v>
      </c>
      <c r="R1855" t="s">
        <v>11548</v>
      </c>
      <c r="S1855" t="s">
        <v>131</v>
      </c>
      <c r="T1855" t="s">
        <v>11547</v>
      </c>
      <c r="U1855">
        <v>281</v>
      </c>
      <c r="V1855">
        <v>4</v>
      </c>
    </row>
    <row r="1856" spans="1:22" x14ac:dyDescent="0.35">
      <c r="A1856" t="s">
        <v>11546</v>
      </c>
      <c r="B1856" t="s">
        <v>111</v>
      </c>
      <c r="C1856" t="s">
        <v>82</v>
      </c>
      <c r="D1856" t="b">
        <v>1</v>
      </c>
      <c r="E1856" t="b">
        <v>1</v>
      </c>
      <c r="F1856" t="s">
        <v>272</v>
      </c>
      <c r="G1856" t="b">
        <v>1</v>
      </c>
      <c r="H1856" t="s">
        <v>71</v>
      </c>
      <c r="I1856" t="b">
        <v>1</v>
      </c>
      <c r="J1856" t="s">
        <v>70</v>
      </c>
      <c r="K1856" t="b">
        <v>1</v>
      </c>
      <c r="L1856">
        <v>2</v>
      </c>
      <c r="M1856" t="b">
        <v>0</v>
      </c>
      <c r="N1856" t="b">
        <v>0</v>
      </c>
      <c r="O1856" t="b">
        <v>1</v>
      </c>
      <c r="P1856" t="s">
        <v>69</v>
      </c>
      <c r="Q1856" t="s">
        <v>11545</v>
      </c>
      <c r="R1856" t="s">
        <v>11544</v>
      </c>
      <c r="S1856" t="s">
        <v>85</v>
      </c>
      <c r="T1856" t="s">
        <v>11381</v>
      </c>
      <c r="U1856">
        <v>281</v>
      </c>
      <c r="V1856">
        <v>3</v>
      </c>
    </row>
    <row r="1857" spans="1:22" x14ac:dyDescent="0.35">
      <c r="A1857" t="s">
        <v>11543</v>
      </c>
      <c r="B1857" t="s">
        <v>74</v>
      </c>
      <c r="C1857" t="s">
        <v>259</v>
      </c>
      <c r="D1857" t="b">
        <v>1</v>
      </c>
      <c r="E1857" t="b">
        <v>0</v>
      </c>
      <c r="F1857" t="s">
        <v>72</v>
      </c>
      <c r="G1857" t="b">
        <v>1</v>
      </c>
      <c r="H1857" t="s">
        <v>71</v>
      </c>
      <c r="I1857" t="b">
        <v>0</v>
      </c>
      <c r="J1857" t="s">
        <v>235</v>
      </c>
      <c r="K1857" t="b">
        <v>1</v>
      </c>
      <c r="L1857">
        <v>4</v>
      </c>
      <c r="M1857" t="b">
        <v>1</v>
      </c>
      <c r="N1857" t="b">
        <v>1</v>
      </c>
      <c r="O1857" t="b">
        <v>0</v>
      </c>
      <c r="P1857" t="s">
        <v>88</v>
      </c>
      <c r="Q1857" t="s">
        <v>11542</v>
      </c>
      <c r="R1857" t="s">
        <v>11541</v>
      </c>
      <c r="S1857" t="s">
        <v>93</v>
      </c>
      <c r="T1857" t="s">
        <v>11540</v>
      </c>
      <c r="U1857">
        <v>281</v>
      </c>
      <c r="V1857">
        <v>4</v>
      </c>
    </row>
    <row r="1858" spans="1:22" x14ac:dyDescent="0.35">
      <c r="A1858" t="s">
        <v>11539</v>
      </c>
      <c r="B1858" t="s">
        <v>111</v>
      </c>
      <c r="C1858" t="s">
        <v>138</v>
      </c>
      <c r="D1858" t="b">
        <v>1</v>
      </c>
      <c r="E1858" t="b">
        <v>0</v>
      </c>
      <c r="F1858" t="s">
        <v>72</v>
      </c>
      <c r="G1858" t="b">
        <v>0</v>
      </c>
      <c r="H1858" t="s">
        <v>71</v>
      </c>
      <c r="I1858" t="b">
        <v>0</v>
      </c>
      <c r="J1858" t="s">
        <v>70</v>
      </c>
      <c r="K1858" t="b">
        <v>1</v>
      </c>
      <c r="L1858">
        <v>2</v>
      </c>
      <c r="M1858" t="b">
        <v>0</v>
      </c>
      <c r="N1858" t="b">
        <v>1</v>
      </c>
      <c r="O1858" t="b">
        <v>0</v>
      </c>
      <c r="P1858" t="s">
        <v>69</v>
      </c>
      <c r="Q1858" t="s">
        <v>11538</v>
      </c>
      <c r="R1858" t="s">
        <v>11537</v>
      </c>
      <c r="S1858" t="s">
        <v>131</v>
      </c>
      <c r="T1858" t="s">
        <v>11536</v>
      </c>
      <c r="U1858">
        <v>281</v>
      </c>
      <c r="V1858">
        <v>4</v>
      </c>
    </row>
    <row r="1859" spans="1:22" x14ac:dyDescent="0.35">
      <c r="A1859" t="s">
        <v>11535</v>
      </c>
      <c r="B1859" t="s">
        <v>74</v>
      </c>
      <c r="C1859" t="s">
        <v>82</v>
      </c>
      <c r="D1859" t="b">
        <v>1</v>
      </c>
      <c r="E1859" t="b">
        <v>1</v>
      </c>
      <c r="F1859" t="s">
        <v>72</v>
      </c>
      <c r="G1859" t="b">
        <v>1</v>
      </c>
      <c r="H1859" t="s">
        <v>71</v>
      </c>
      <c r="I1859" t="b">
        <v>1</v>
      </c>
      <c r="J1859" t="s">
        <v>70</v>
      </c>
      <c r="K1859" t="b">
        <v>1</v>
      </c>
      <c r="L1859">
        <v>2</v>
      </c>
      <c r="M1859" t="b">
        <v>1</v>
      </c>
      <c r="N1859" t="b">
        <v>1</v>
      </c>
      <c r="O1859" t="b">
        <v>1</v>
      </c>
      <c r="P1859" t="s">
        <v>88</v>
      </c>
      <c r="Q1859" t="s">
        <v>11534</v>
      </c>
      <c r="R1859" t="s">
        <v>11533</v>
      </c>
      <c r="S1859" t="s">
        <v>93</v>
      </c>
      <c r="T1859" t="s">
        <v>11532</v>
      </c>
      <c r="U1859">
        <v>280</v>
      </c>
      <c r="V1859">
        <v>4</v>
      </c>
    </row>
    <row r="1860" spans="1:22" x14ac:dyDescent="0.35">
      <c r="A1860" t="s">
        <v>11531</v>
      </c>
      <c r="B1860" t="s">
        <v>74</v>
      </c>
      <c r="C1860" t="s">
        <v>222</v>
      </c>
      <c r="D1860" t="b">
        <v>1</v>
      </c>
      <c r="E1860" t="b">
        <v>1</v>
      </c>
      <c r="F1860" t="s">
        <v>106</v>
      </c>
      <c r="G1860" t="b">
        <v>0</v>
      </c>
      <c r="H1860" t="s">
        <v>71</v>
      </c>
      <c r="I1860" t="b">
        <v>1</v>
      </c>
      <c r="J1860" t="s">
        <v>70</v>
      </c>
      <c r="K1860" t="b">
        <v>1</v>
      </c>
      <c r="L1860">
        <v>2</v>
      </c>
      <c r="M1860" t="b">
        <v>1</v>
      </c>
      <c r="N1860" t="b">
        <v>1</v>
      </c>
      <c r="O1860" t="b">
        <v>1</v>
      </c>
      <c r="P1860" t="s">
        <v>88</v>
      </c>
      <c r="Q1860" t="s">
        <v>11530</v>
      </c>
      <c r="R1860" t="s">
        <v>1201</v>
      </c>
      <c r="S1860" t="s">
        <v>120</v>
      </c>
      <c r="T1860" t="s">
        <v>4399</v>
      </c>
      <c r="U1860">
        <v>280</v>
      </c>
      <c r="V1860">
        <v>3.5</v>
      </c>
    </row>
    <row r="1861" spans="1:22" x14ac:dyDescent="0.35">
      <c r="A1861" t="s">
        <v>6548</v>
      </c>
      <c r="B1861" t="s">
        <v>74</v>
      </c>
      <c r="C1861" t="s">
        <v>426</v>
      </c>
      <c r="D1861" t="b">
        <v>1</v>
      </c>
      <c r="E1861" t="b">
        <v>1</v>
      </c>
      <c r="F1861" t="s">
        <v>72</v>
      </c>
      <c r="G1861" t="b">
        <v>1</v>
      </c>
      <c r="H1861" t="s">
        <v>71</v>
      </c>
      <c r="I1861" t="b">
        <v>1</v>
      </c>
      <c r="J1861" t="s">
        <v>70</v>
      </c>
      <c r="K1861" t="b">
        <v>1</v>
      </c>
      <c r="L1861">
        <v>2</v>
      </c>
      <c r="M1861" t="b">
        <v>1</v>
      </c>
      <c r="N1861" t="b">
        <v>1</v>
      </c>
      <c r="O1861" t="b">
        <v>1</v>
      </c>
      <c r="P1861" t="s">
        <v>69</v>
      </c>
      <c r="Q1861" t="s">
        <v>11529</v>
      </c>
      <c r="R1861" t="s">
        <v>11528</v>
      </c>
      <c r="S1861" t="s">
        <v>6</v>
      </c>
      <c r="T1861" t="s">
        <v>11527</v>
      </c>
      <c r="U1861">
        <v>280</v>
      </c>
      <c r="V1861">
        <v>4</v>
      </c>
    </row>
    <row r="1862" spans="1:22" x14ac:dyDescent="0.35">
      <c r="A1862" t="s">
        <v>11526</v>
      </c>
      <c r="B1862" t="s">
        <v>90</v>
      </c>
      <c r="C1862" t="s">
        <v>123</v>
      </c>
      <c r="D1862" t="b">
        <v>1</v>
      </c>
      <c r="E1862" t="b">
        <v>1</v>
      </c>
      <c r="F1862" t="s">
        <v>117</v>
      </c>
      <c r="G1862" t="b">
        <v>0</v>
      </c>
      <c r="H1862" t="s">
        <v>71</v>
      </c>
      <c r="I1862" t="b">
        <v>0</v>
      </c>
      <c r="J1862" t="s">
        <v>70</v>
      </c>
      <c r="K1862" t="b">
        <v>0</v>
      </c>
      <c r="L1862">
        <v>2</v>
      </c>
      <c r="M1862" t="b">
        <v>0</v>
      </c>
      <c r="N1862" t="b">
        <v>1</v>
      </c>
      <c r="O1862" t="b">
        <v>1</v>
      </c>
      <c r="P1862" t="s">
        <v>69</v>
      </c>
      <c r="Q1862" t="s">
        <v>11525</v>
      </c>
      <c r="R1862" t="s">
        <v>11524</v>
      </c>
      <c r="S1862" t="s">
        <v>120</v>
      </c>
      <c r="T1862" t="s">
        <v>11523</v>
      </c>
      <c r="U1862">
        <v>280</v>
      </c>
      <c r="V1862">
        <v>4</v>
      </c>
    </row>
    <row r="1863" spans="1:22" x14ac:dyDescent="0.35">
      <c r="A1863" t="s">
        <v>11522</v>
      </c>
      <c r="B1863" t="s">
        <v>74</v>
      </c>
      <c r="C1863" t="s">
        <v>123</v>
      </c>
      <c r="D1863" t="b">
        <v>1</v>
      </c>
      <c r="E1863" t="b">
        <v>1</v>
      </c>
      <c r="F1863" t="s">
        <v>117</v>
      </c>
      <c r="G1863" t="b">
        <v>0</v>
      </c>
      <c r="H1863" t="s">
        <v>71</v>
      </c>
      <c r="I1863" t="b">
        <v>0</v>
      </c>
      <c r="J1863" t="s">
        <v>70</v>
      </c>
      <c r="K1863" t="b">
        <v>0</v>
      </c>
      <c r="L1863">
        <v>2</v>
      </c>
      <c r="M1863" t="b">
        <v>0</v>
      </c>
      <c r="N1863" t="b">
        <v>1</v>
      </c>
      <c r="O1863" t="b">
        <v>0</v>
      </c>
      <c r="P1863" t="s">
        <v>88</v>
      </c>
      <c r="Q1863" t="s">
        <v>11521</v>
      </c>
      <c r="R1863" t="s">
        <v>11520</v>
      </c>
      <c r="S1863" t="s">
        <v>120</v>
      </c>
      <c r="T1863" t="s">
        <v>11519</v>
      </c>
      <c r="U1863">
        <v>280</v>
      </c>
      <c r="V1863">
        <v>3.5</v>
      </c>
    </row>
    <row r="1864" spans="1:22" x14ac:dyDescent="0.35">
      <c r="A1864" t="s">
        <v>11518</v>
      </c>
      <c r="B1864" t="s">
        <v>74</v>
      </c>
      <c r="C1864" t="s">
        <v>73</v>
      </c>
      <c r="D1864" t="b">
        <v>1</v>
      </c>
      <c r="E1864" t="b">
        <v>0</v>
      </c>
      <c r="F1864" t="s">
        <v>72</v>
      </c>
      <c r="G1864" t="b">
        <v>0</v>
      </c>
      <c r="H1864" t="s">
        <v>71</v>
      </c>
      <c r="I1864" t="b">
        <v>1</v>
      </c>
      <c r="J1864" t="s">
        <v>70</v>
      </c>
      <c r="K1864" t="b">
        <v>1</v>
      </c>
      <c r="L1864">
        <v>2</v>
      </c>
      <c r="M1864" t="b">
        <v>1</v>
      </c>
      <c r="N1864" t="b">
        <v>1</v>
      </c>
      <c r="O1864" t="b">
        <v>0</v>
      </c>
      <c r="P1864" t="s">
        <v>88</v>
      </c>
      <c r="Q1864" t="s">
        <v>11517</v>
      </c>
      <c r="R1864" t="s">
        <v>11516</v>
      </c>
      <c r="S1864" t="s">
        <v>66</v>
      </c>
      <c r="T1864" t="s">
        <v>11515</v>
      </c>
      <c r="U1864">
        <v>280</v>
      </c>
      <c r="V1864">
        <v>4</v>
      </c>
    </row>
    <row r="1865" spans="1:22" x14ac:dyDescent="0.35">
      <c r="A1865" t="s">
        <v>11514</v>
      </c>
      <c r="B1865" t="s">
        <v>111</v>
      </c>
      <c r="C1865" t="s">
        <v>82</v>
      </c>
      <c r="D1865" t="b">
        <v>1</v>
      </c>
      <c r="E1865" t="b">
        <v>1</v>
      </c>
      <c r="F1865" t="s">
        <v>106</v>
      </c>
      <c r="G1865" t="b">
        <v>1</v>
      </c>
      <c r="H1865" t="s">
        <v>71</v>
      </c>
      <c r="I1865" t="b">
        <v>0</v>
      </c>
      <c r="J1865" t="s">
        <v>70</v>
      </c>
      <c r="K1865" t="b">
        <v>1</v>
      </c>
      <c r="L1865">
        <v>2</v>
      </c>
      <c r="M1865" t="b">
        <v>1</v>
      </c>
      <c r="N1865" t="b">
        <v>1</v>
      </c>
      <c r="O1865" t="b">
        <v>1</v>
      </c>
      <c r="P1865" t="s">
        <v>69</v>
      </c>
      <c r="Q1865" t="s">
        <v>11513</v>
      </c>
      <c r="R1865" t="s">
        <v>1460</v>
      </c>
      <c r="S1865" t="s">
        <v>6</v>
      </c>
      <c r="T1865" t="s">
        <v>11512</v>
      </c>
      <c r="U1865">
        <v>280</v>
      </c>
      <c r="V1865">
        <v>4</v>
      </c>
    </row>
    <row r="1866" spans="1:22" x14ac:dyDescent="0.35">
      <c r="A1866" t="s">
        <v>11511</v>
      </c>
      <c r="B1866" t="s">
        <v>90</v>
      </c>
      <c r="C1866" t="s">
        <v>82</v>
      </c>
      <c r="D1866" t="b">
        <v>1</v>
      </c>
      <c r="E1866" t="b">
        <v>1</v>
      </c>
      <c r="F1866" t="s">
        <v>474</v>
      </c>
      <c r="G1866" t="b">
        <v>1</v>
      </c>
      <c r="H1866" t="s">
        <v>71</v>
      </c>
      <c r="I1866" t="b">
        <v>0</v>
      </c>
      <c r="J1866" t="s">
        <v>70</v>
      </c>
      <c r="K1866" t="b">
        <v>1</v>
      </c>
      <c r="L1866">
        <v>2</v>
      </c>
      <c r="M1866" t="b">
        <v>0</v>
      </c>
      <c r="N1866" t="b">
        <v>1</v>
      </c>
      <c r="O1866" t="b">
        <v>1</v>
      </c>
      <c r="P1866" t="s">
        <v>88</v>
      </c>
      <c r="Q1866" t="s">
        <v>11510</v>
      </c>
      <c r="R1866" t="s">
        <v>11509</v>
      </c>
      <c r="S1866" t="s">
        <v>6</v>
      </c>
      <c r="T1866" t="s">
        <v>11508</v>
      </c>
      <c r="U1866">
        <v>280</v>
      </c>
      <c r="V1866">
        <v>3</v>
      </c>
    </row>
    <row r="1867" spans="1:22" x14ac:dyDescent="0.35">
      <c r="A1867" t="s">
        <v>11507</v>
      </c>
      <c r="B1867" t="s">
        <v>90</v>
      </c>
      <c r="C1867" t="s">
        <v>82</v>
      </c>
      <c r="D1867" t="b">
        <v>1</v>
      </c>
      <c r="E1867" t="b">
        <v>1</v>
      </c>
      <c r="F1867" t="s">
        <v>106</v>
      </c>
      <c r="G1867" t="b">
        <v>0</v>
      </c>
      <c r="H1867" t="s">
        <v>100</v>
      </c>
      <c r="I1867" t="b">
        <v>0</v>
      </c>
      <c r="J1867" t="s">
        <v>70</v>
      </c>
      <c r="K1867" t="b">
        <v>1</v>
      </c>
      <c r="L1867">
        <v>2</v>
      </c>
      <c r="M1867" t="b">
        <v>0</v>
      </c>
      <c r="N1867" t="b">
        <v>1</v>
      </c>
      <c r="O1867" t="b">
        <v>1</v>
      </c>
      <c r="P1867" t="s">
        <v>69</v>
      </c>
      <c r="Q1867" t="s">
        <v>11506</v>
      </c>
      <c r="R1867" t="s">
        <v>1255</v>
      </c>
      <c r="S1867" t="s">
        <v>6</v>
      </c>
      <c r="T1867" t="s">
        <v>11505</v>
      </c>
      <c r="U1867">
        <v>280</v>
      </c>
      <c r="V1867">
        <v>3.5</v>
      </c>
    </row>
    <row r="1868" spans="1:22" x14ac:dyDescent="0.35">
      <c r="A1868" t="s">
        <v>11504</v>
      </c>
      <c r="B1868" t="s">
        <v>111</v>
      </c>
      <c r="C1868" t="s">
        <v>82</v>
      </c>
      <c r="D1868" t="b">
        <v>1</v>
      </c>
      <c r="E1868" t="b">
        <v>1</v>
      </c>
      <c r="F1868" t="s">
        <v>106</v>
      </c>
      <c r="G1868" t="b">
        <v>0</v>
      </c>
      <c r="H1868" t="s">
        <v>71</v>
      </c>
      <c r="I1868" t="b">
        <v>0</v>
      </c>
      <c r="J1868" t="s">
        <v>70</v>
      </c>
      <c r="K1868" t="b">
        <v>1</v>
      </c>
      <c r="L1868">
        <v>2</v>
      </c>
      <c r="M1868" t="b">
        <v>0</v>
      </c>
      <c r="N1868" t="b">
        <v>1</v>
      </c>
      <c r="O1868" t="b">
        <v>1</v>
      </c>
      <c r="P1868" t="s">
        <v>88</v>
      </c>
      <c r="Q1868" t="s">
        <v>11503</v>
      </c>
      <c r="R1868" t="s">
        <v>11502</v>
      </c>
      <c r="S1868" t="s">
        <v>66</v>
      </c>
      <c r="T1868" t="s">
        <v>11501</v>
      </c>
      <c r="U1868">
        <v>280</v>
      </c>
      <c r="V1868">
        <v>4</v>
      </c>
    </row>
    <row r="1869" spans="1:22" x14ac:dyDescent="0.35">
      <c r="A1869" t="s">
        <v>11500</v>
      </c>
      <c r="B1869" t="s">
        <v>74</v>
      </c>
      <c r="C1869" t="s">
        <v>82</v>
      </c>
      <c r="D1869" t="b">
        <v>1</v>
      </c>
      <c r="E1869" t="b">
        <v>1</v>
      </c>
      <c r="F1869" t="s">
        <v>106</v>
      </c>
      <c r="G1869" t="b">
        <v>1</v>
      </c>
      <c r="H1869" t="s">
        <v>71</v>
      </c>
      <c r="I1869" t="b">
        <v>1</v>
      </c>
      <c r="J1869" t="s">
        <v>70</v>
      </c>
      <c r="K1869" t="b">
        <v>1</v>
      </c>
      <c r="L1869">
        <v>2</v>
      </c>
      <c r="M1869" t="b">
        <v>1</v>
      </c>
      <c r="N1869" t="b">
        <v>1</v>
      </c>
      <c r="O1869" t="b">
        <v>1</v>
      </c>
      <c r="P1869" t="s">
        <v>88</v>
      </c>
      <c r="Q1869" t="s">
        <v>11499</v>
      </c>
      <c r="R1869" t="s">
        <v>11498</v>
      </c>
      <c r="S1869" t="s">
        <v>161</v>
      </c>
      <c r="T1869" t="s">
        <v>1499</v>
      </c>
      <c r="U1869">
        <v>280</v>
      </c>
      <c r="V1869">
        <v>4.5</v>
      </c>
    </row>
    <row r="1870" spans="1:22" x14ac:dyDescent="0.35">
      <c r="A1870" t="s">
        <v>11497</v>
      </c>
      <c r="B1870" t="s">
        <v>111</v>
      </c>
      <c r="C1870" t="s">
        <v>297</v>
      </c>
      <c r="D1870" t="b">
        <v>1</v>
      </c>
      <c r="E1870" t="b">
        <v>0</v>
      </c>
      <c r="F1870" t="s">
        <v>106</v>
      </c>
      <c r="G1870" t="b">
        <v>1</v>
      </c>
      <c r="H1870" t="s">
        <v>71</v>
      </c>
      <c r="I1870" t="b">
        <v>1</v>
      </c>
      <c r="J1870" t="s">
        <v>70</v>
      </c>
      <c r="K1870" t="b">
        <v>1</v>
      </c>
      <c r="L1870">
        <v>2</v>
      </c>
      <c r="M1870" t="b">
        <v>1</v>
      </c>
      <c r="N1870" t="b">
        <v>1</v>
      </c>
      <c r="O1870" t="b">
        <v>1</v>
      </c>
      <c r="P1870" t="s">
        <v>88</v>
      </c>
      <c r="Q1870" t="s">
        <v>11496</v>
      </c>
      <c r="R1870" t="s">
        <v>11495</v>
      </c>
      <c r="S1870" t="s">
        <v>6</v>
      </c>
      <c r="T1870" t="s">
        <v>11494</v>
      </c>
      <c r="U1870">
        <v>280</v>
      </c>
      <c r="V1870">
        <v>3.5</v>
      </c>
    </row>
    <row r="1871" spans="1:22" x14ac:dyDescent="0.35">
      <c r="A1871" t="s">
        <v>11493</v>
      </c>
      <c r="B1871" t="s">
        <v>74</v>
      </c>
      <c r="C1871" t="s">
        <v>212</v>
      </c>
      <c r="D1871" t="b">
        <v>1</v>
      </c>
      <c r="E1871" t="b">
        <v>0</v>
      </c>
      <c r="F1871" t="s">
        <v>72</v>
      </c>
      <c r="G1871" t="b">
        <v>0</v>
      </c>
      <c r="H1871" t="s">
        <v>71</v>
      </c>
      <c r="I1871" t="b">
        <v>0</v>
      </c>
      <c r="J1871" t="s">
        <v>70</v>
      </c>
      <c r="K1871" t="b">
        <v>1</v>
      </c>
      <c r="L1871">
        <v>3</v>
      </c>
      <c r="M1871" t="b">
        <v>1</v>
      </c>
      <c r="N1871" t="b">
        <v>1</v>
      </c>
      <c r="O1871" t="b">
        <v>0</v>
      </c>
      <c r="P1871" t="s">
        <v>88</v>
      </c>
      <c r="Q1871" t="s">
        <v>11492</v>
      </c>
      <c r="R1871" t="s">
        <v>11491</v>
      </c>
      <c r="S1871" t="s">
        <v>285</v>
      </c>
      <c r="T1871" t="s">
        <v>11490</v>
      </c>
      <c r="U1871">
        <v>280</v>
      </c>
      <c r="V1871">
        <v>4.5</v>
      </c>
    </row>
    <row r="1872" spans="1:22" x14ac:dyDescent="0.35">
      <c r="A1872" t="s">
        <v>11489</v>
      </c>
      <c r="B1872" t="s">
        <v>74</v>
      </c>
      <c r="C1872" t="s">
        <v>82</v>
      </c>
      <c r="D1872" t="b">
        <v>1</v>
      </c>
      <c r="E1872" t="b">
        <v>1</v>
      </c>
      <c r="F1872" t="s">
        <v>474</v>
      </c>
      <c r="G1872" t="b">
        <v>1</v>
      </c>
      <c r="H1872" t="s">
        <v>71</v>
      </c>
      <c r="I1872" t="b">
        <v>0</v>
      </c>
      <c r="J1872" t="s">
        <v>70</v>
      </c>
      <c r="K1872" t="b">
        <v>1</v>
      </c>
      <c r="L1872">
        <v>2</v>
      </c>
      <c r="M1872" t="b">
        <v>0</v>
      </c>
      <c r="N1872" t="b">
        <v>1</v>
      </c>
      <c r="O1872" t="b">
        <v>1</v>
      </c>
      <c r="P1872" t="s">
        <v>69</v>
      </c>
      <c r="Q1872" t="s">
        <v>11488</v>
      </c>
      <c r="R1872" t="s">
        <v>11487</v>
      </c>
      <c r="S1872" t="s">
        <v>85</v>
      </c>
      <c r="T1872" t="s">
        <v>6331</v>
      </c>
      <c r="U1872">
        <v>279</v>
      </c>
      <c r="V1872">
        <v>3.5</v>
      </c>
    </row>
    <row r="1873" spans="1:22" x14ac:dyDescent="0.35">
      <c r="A1873" t="s">
        <v>11486</v>
      </c>
      <c r="B1873" t="s">
        <v>90</v>
      </c>
      <c r="C1873" t="s">
        <v>82</v>
      </c>
      <c r="D1873" t="b">
        <v>1</v>
      </c>
      <c r="E1873" t="b">
        <v>1</v>
      </c>
      <c r="F1873" t="s">
        <v>106</v>
      </c>
      <c r="G1873" t="b">
        <v>1</v>
      </c>
      <c r="H1873" t="s">
        <v>71</v>
      </c>
      <c r="I1873" t="b">
        <v>1</v>
      </c>
      <c r="J1873" t="s">
        <v>70</v>
      </c>
      <c r="K1873" t="b">
        <v>1</v>
      </c>
      <c r="L1873">
        <v>1</v>
      </c>
      <c r="M1873" t="b">
        <v>0</v>
      </c>
      <c r="N1873" t="b">
        <v>0</v>
      </c>
      <c r="O1873" t="b">
        <v>1</v>
      </c>
      <c r="P1873" t="s">
        <v>88</v>
      </c>
      <c r="Q1873" t="s">
        <v>11485</v>
      </c>
      <c r="R1873" t="s">
        <v>11484</v>
      </c>
      <c r="S1873" t="s">
        <v>6</v>
      </c>
      <c r="T1873" t="s">
        <v>11483</v>
      </c>
      <c r="U1873">
        <v>279</v>
      </c>
      <c r="V1873">
        <v>4.5</v>
      </c>
    </row>
    <row r="1874" spans="1:22" x14ac:dyDescent="0.35">
      <c r="A1874" t="s">
        <v>11482</v>
      </c>
      <c r="B1874" t="s">
        <v>111</v>
      </c>
      <c r="C1874" t="s">
        <v>82</v>
      </c>
      <c r="D1874" t="b">
        <v>1</v>
      </c>
      <c r="E1874" t="b">
        <v>1</v>
      </c>
      <c r="F1874" t="s">
        <v>106</v>
      </c>
      <c r="G1874" t="b">
        <v>0</v>
      </c>
      <c r="H1874" t="s">
        <v>71</v>
      </c>
      <c r="I1874" t="b">
        <v>1</v>
      </c>
      <c r="J1874" t="s">
        <v>70</v>
      </c>
      <c r="K1874" t="b">
        <v>1</v>
      </c>
      <c r="L1874">
        <v>1</v>
      </c>
      <c r="M1874" t="b">
        <v>0</v>
      </c>
      <c r="N1874" t="b">
        <v>0</v>
      </c>
      <c r="O1874" t="b">
        <v>1</v>
      </c>
      <c r="P1874" t="s">
        <v>88</v>
      </c>
      <c r="Q1874" t="s">
        <v>11481</v>
      </c>
      <c r="R1874" t="s">
        <v>11480</v>
      </c>
      <c r="S1874" t="s">
        <v>85</v>
      </c>
      <c r="T1874" t="s">
        <v>11479</v>
      </c>
      <c r="U1874">
        <v>279</v>
      </c>
      <c r="V1874">
        <v>4.5</v>
      </c>
    </row>
    <row r="1875" spans="1:22" x14ac:dyDescent="0.35">
      <c r="A1875" t="s">
        <v>11478</v>
      </c>
      <c r="B1875" t="s">
        <v>74</v>
      </c>
      <c r="C1875" t="s">
        <v>82</v>
      </c>
      <c r="D1875" t="b">
        <v>1</v>
      </c>
      <c r="E1875" t="b">
        <v>1</v>
      </c>
      <c r="F1875" t="s">
        <v>72</v>
      </c>
      <c r="G1875" t="b">
        <v>1</v>
      </c>
      <c r="H1875" t="s">
        <v>71</v>
      </c>
      <c r="I1875" t="b">
        <v>0</v>
      </c>
      <c r="J1875" t="s">
        <v>70</v>
      </c>
      <c r="K1875" t="b">
        <v>1</v>
      </c>
      <c r="L1875">
        <v>2</v>
      </c>
      <c r="M1875" t="b">
        <v>1</v>
      </c>
      <c r="N1875" t="b">
        <v>1</v>
      </c>
      <c r="O1875" t="b">
        <v>1</v>
      </c>
      <c r="P1875" t="s">
        <v>88</v>
      </c>
      <c r="Q1875" t="s">
        <v>11477</v>
      </c>
      <c r="R1875" t="s">
        <v>11476</v>
      </c>
      <c r="S1875" t="s">
        <v>6</v>
      </c>
      <c r="T1875" t="s">
        <v>11475</v>
      </c>
      <c r="U1875">
        <v>279</v>
      </c>
      <c r="V1875">
        <v>4.5</v>
      </c>
    </row>
    <row r="1876" spans="1:22" x14ac:dyDescent="0.35">
      <c r="A1876" t="s">
        <v>11474</v>
      </c>
      <c r="B1876" t="s">
        <v>90</v>
      </c>
      <c r="C1876" t="s">
        <v>82</v>
      </c>
      <c r="D1876" t="b">
        <v>1</v>
      </c>
      <c r="E1876" t="b">
        <v>1</v>
      </c>
      <c r="F1876" t="s">
        <v>106</v>
      </c>
      <c r="G1876" t="b">
        <v>1</v>
      </c>
      <c r="H1876" t="s">
        <v>71</v>
      </c>
      <c r="I1876" t="b">
        <v>0</v>
      </c>
      <c r="J1876" t="s">
        <v>70</v>
      </c>
      <c r="K1876" t="b">
        <v>1</v>
      </c>
      <c r="L1876">
        <v>1</v>
      </c>
      <c r="M1876" t="b">
        <v>0</v>
      </c>
      <c r="N1876" t="b">
        <v>1</v>
      </c>
      <c r="O1876" t="b">
        <v>1</v>
      </c>
      <c r="P1876" t="s">
        <v>88</v>
      </c>
      <c r="Q1876" t="s">
        <v>11473</v>
      </c>
      <c r="R1876" t="s">
        <v>11472</v>
      </c>
      <c r="S1876" t="s">
        <v>6</v>
      </c>
      <c r="T1876" t="s">
        <v>8445</v>
      </c>
      <c r="U1876">
        <v>279</v>
      </c>
      <c r="V1876">
        <v>4</v>
      </c>
    </row>
    <row r="1877" spans="1:22" x14ac:dyDescent="0.35">
      <c r="A1877" t="s">
        <v>11471</v>
      </c>
      <c r="B1877" t="s">
        <v>74</v>
      </c>
      <c r="C1877" t="s">
        <v>73</v>
      </c>
      <c r="D1877" t="b">
        <v>1</v>
      </c>
      <c r="E1877" t="b">
        <v>0</v>
      </c>
      <c r="F1877" t="s">
        <v>1198</v>
      </c>
      <c r="G1877" t="b">
        <v>1</v>
      </c>
      <c r="H1877" t="s">
        <v>80</v>
      </c>
      <c r="I1877" t="b">
        <v>1</v>
      </c>
      <c r="J1877" t="s">
        <v>235</v>
      </c>
      <c r="K1877" t="b">
        <v>1</v>
      </c>
      <c r="L1877">
        <v>2</v>
      </c>
      <c r="M1877" t="b">
        <v>0</v>
      </c>
      <c r="N1877" t="b">
        <v>1</v>
      </c>
      <c r="O1877" t="b">
        <v>0</v>
      </c>
      <c r="P1877" t="s">
        <v>88</v>
      </c>
      <c r="Q1877" t="s">
        <v>11470</v>
      </c>
      <c r="R1877" t="s">
        <v>11469</v>
      </c>
      <c r="S1877" t="s">
        <v>85</v>
      </c>
      <c r="T1877" t="s">
        <v>11468</v>
      </c>
      <c r="U1877">
        <v>279</v>
      </c>
      <c r="V1877">
        <v>3.5</v>
      </c>
    </row>
    <row r="1878" spans="1:22" x14ac:dyDescent="0.35">
      <c r="A1878" t="s">
        <v>11467</v>
      </c>
      <c r="B1878" t="s">
        <v>74</v>
      </c>
      <c r="C1878" t="s">
        <v>82</v>
      </c>
      <c r="D1878" t="b">
        <v>1</v>
      </c>
      <c r="E1878" t="b">
        <v>1</v>
      </c>
      <c r="F1878" t="s">
        <v>101</v>
      </c>
      <c r="G1878" t="b">
        <v>1</v>
      </c>
      <c r="H1878" t="s">
        <v>71</v>
      </c>
      <c r="I1878" t="b">
        <v>0</v>
      </c>
      <c r="J1878" t="s">
        <v>70</v>
      </c>
      <c r="K1878" t="b">
        <v>1</v>
      </c>
      <c r="L1878">
        <v>2</v>
      </c>
      <c r="M1878" t="b">
        <v>1</v>
      </c>
      <c r="N1878" t="b">
        <v>1</v>
      </c>
      <c r="O1878" t="b">
        <v>1</v>
      </c>
      <c r="P1878" t="s">
        <v>69</v>
      </c>
      <c r="Q1878" t="s">
        <v>11466</v>
      </c>
      <c r="R1878" t="s">
        <v>317</v>
      </c>
      <c r="S1878" t="s">
        <v>6</v>
      </c>
      <c r="T1878" t="s">
        <v>4596</v>
      </c>
      <c r="U1878">
        <v>279</v>
      </c>
      <c r="V1878">
        <v>3</v>
      </c>
    </row>
    <row r="1879" spans="1:22" x14ac:dyDescent="0.35">
      <c r="A1879" t="s">
        <v>11465</v>
      </c>
      <c r="B1879" t="s">
        <v>74</v>
      </c>
      <c r="C1879" t="s">
        <v>491</v>
      </c>
      <c r="D1879" t="b">
        <v>1</v>
      </c>
      <c r="E1879" t="b">
        <v>0</v>
      </c>
      <c r="F1879" t="s">
        <v>72</v>
      </c>
      <c r="G1879" t="b">
        <v>1</v>
      </c>
      <c r="H1879" t="s">
        <v>71</v>
      </c>
      <c r="I1879" t="b">
        <v>1</v>
      </c>
      <c r="J1879" t="s">
        <v>70</v>
      </c>
      <c r="K1879" t="b">
        <v>1</v>
      </c>
      <c r="L1879">
        <v>2</v>
      </c>
      <c r="M1879" t="b">
        <v>1</v>
      </c>
      <c r="N1879" t="b">
        <v>1</v>
      </c>
      <c r="O1879" t="b">
        <v>1</v>
      </c>
      <c r="P1879" t="s">
        <v>88</v>
      </c>
      <c r="Q1879" t="s">
        <v>11464</v>
      </c>
      <c r="R1879" t="s">
        <v>11463</v>
      </c>
      <c r="S1879" t="s">
        <v>85</v>
      </c>
      <c r="T1879" t="s">
        <v>11462</v>
      </c>
      <c r="U1879">
        <v>279</v>
      </c>
      <c r="V1879">
        <v>4</v>
      </c>
    </row>
    <row r="1880" spans="1:22" x14ac:dyDescent="0.35">
      <c r="A1880" t="s">
        <v>11461</v>
      </c>
      <c r="B1880" t="s">
        <v>111</v>
      </c>
      <c r="C1880" t="s">
        <v>82</v>
      </c>
      <c r="D1880" t="b">
        <v>1</v>
      </c>
      <c r="E1880" t="b">
        <v>1</v>
      </c>
      <c r="F1880" t="s">
        <v>106</v>
      </c>
      <c r="G1880" t="b">
        <v>0</v>
      </c>
      <c r="H1880" t="s">
        <v>71</v>
      </c>
      <c r="I1880" t="b">
        <v>0</v>
      </c>
      <c r="J1880" t="s">
        <v>70</v>
      </c>
      <c r="K1880" t="b">
        <v>1</v>
      </c>
      <c r="L1880">
        <v>2</v>
      </c>
      <c r="M1880" t="b">
        <v>0</v>
      </c>
      <c r="N1880" t="b">
        <v>0</v>
      </c>
      <c r="O1880" t="b">
        <v>1</v>
      </c>
      <c r="P1880" t="s">
        <v>69</v>
      </c>
      <c r="Q1880" t="s">
        <v>11460</v>
      </c>
      <c r="R1880" t="s">
        <v>954</v>
      </c>
      <c r="S1880" t="s">
        <v>131</v>
      </c>
      <c r="T1880" t="s">
        <v>11459</v>
      </c>
      <c r="U1880">
        <v>279</v>
      </c>
      <c r="V1880">
        <v>4.5</v>
      </c>
    </row>
    <row r="1881" spans="1:22" x14ac:dyDescent="0.35">
      <c r="A1881" t="s">
        <v>11458</v>
      </c>
      <c r="B1881" t="s">
        <v>111</v>
      </c>
      <c r="C1881" t="s">
        <v>123</v>
      </c>
      <c r="D1881" t="b">
        <v>0</v>
      </c>
      <c r="E1881" t="b">
        <v>1</v>
      </c>
      <c r="F1881" t="s">
        <v>106</v>
      </c>
      <c r="G1881" t="b">
        <v>0</v>
      </c>
      <c r="H1881" t="s">
        <v>71</v>
      </c>
      <c r="I1881" t="b">
        <v>0</v>
      </c>
      <c r="J1881" t="s">
        <v>70</v>
      </c>
      <c r="K1881" t="b">
        <v>1</v>
      </c>
      <c r="L1881">
        <v>1</v>
      </c>
      <c r="M1881" t="b">
        <v>0</v>
      </c>
      <c r="N1881" t="b">
        <v>1</v>
      </c>
      <c r="O1881" t="b">
        <v>1</v>
      </c>
      <c r="P1881" t="s">
        <v>88</v>
      </c>
      <c r="Q1881" t="s">
        <v>11457</v>
      </c>
      <c r="R1881" t="s">
        <v>1192</v>
      </c>
      <c r="S1881" t="s">
        <v>120</v>
      </c>
      <c r="T1881" t="s">
        <v>11456</v>
      </c>
      <c r="U1881">
        <v>279</v>
      </c>
      <c r="V1881">
        <v>4</v>
      </c>
    </row>
    <row r="1882" spans="1:22" x14ac:dyDescent="0.35">
      <c r="A1882" t="s">
        <v>11455</v>
      </c>
      <c r="B1882" t="s">
        <v>74</v>
      </c>
      <c r="C1882" t="s">
        <v>212</v>
      </c>
      <c r="D1882" t="b">
        <v>1</v>
      </c>
      <c r="E1882" t="b">
        <v>0</v>
      </c>
      <c r="F1882" t="s">
        <v>72</v>
      </c>
      <c r="G1882" t="b">
        <v>0</v>
      </c>
      <c r="H1882" t="s">
        <v>80</v>
      </c>
      <c r="I1882" t="b">
        <v>0</v>
      </c>
      <c r="J1882" t="s">
        <v>70</v>
      </c>
      <c r="K1882" t="b">
        <v>1</v>
      </c>
      <c r="L1882">
        <v>4</v>
      </c>
      <c r="M1882" t="b">
        <v>1</v>
      </c>
      <c r="N1882" t="b">
        <v>1</v>
      </c>
      <c r="O1882" t="b">
        <v>0</v>
      </c>
      <c r="P1882" t="s">
        <v>88</v>
      </c>
      <c r="Q1882" t="s">
        <v>11454</v>
      </c>
      <c r="R1882" t="s">
        <v>11453</v>
      </c>
      <c r="S1882" t="s">
        <v>285</v>
      </c>
      <c r="T1882" t="s">
        <v>11452</v>
      </c>
      <c r="U1882">
        <v>279</v>
      </c>
      <c r="V1882">
        <v>4</v>
      </c>
    </row>
    <row r="1883" spans="1:22" x14ac:dyDescent="0.35">
      <c r="A1883" t="s">
        <v>11451</v>
      </c>
      <c r="B1883" t="s">
        <v>111</v>
      </c>
      <c r="C1883" t="s">
        <v>82</v>
      </c>
      <c r="D1883" t="b">
        <v>1</v>
      </c>
      <c r="E1883" t="b">
        <v>1</v>
      </c>
      <c r="F1883" t="s">
        <v>106</v>
      </c>
      <c r="G1883" t="b">
        <v>1</v>
      </c>
      <c r="H1883" t="s">
        <v>71</v>
      </c>
      <c r="I1883" t="b">
        <v>1</v>
      </c>
      <c r="J1883" t="s">
        <v>70</v>
      </c>
      <c r="K1883" t="b">
        <v>1</v>
      </c>
      <c r="L1883">
        <v>2</v>
      </c>
      <c r="M1883" t="b">
        <v>0</v>
      </c>
      <c r="N1883" t="b">
        <v>0</v>
      </c>
      <c r="O1883" t="b">
        <v>1</v>
      </c>
      <c r="P1883" t="s">
        <v>69</v>
      </c>
      <c r="Q1883" t="s">
        <v>11450</v>
      </c>
      <c r="R1883" t="s">
        <v>11449</v>
      </c>
      <c r="S1883" t="s">
        <v>6</v>
      </c>
      <c r="T1883" t="s">
        <v>11448</v>
      </c>
      <c r="U1883">
        <v>279</v>
      </c>
      <c r="V1883">
        <v>3.5</v>
      </c>
    </row>
    <row r="1884" spans="1:22" x14ac:dyDescent="0.35">
      <c r="A1884" t="s">
        <v>11447</v>
      </c>
      <c r="B1884" t="s">
        <v>111</v>
      </c>
      <c r="C1884" t="s">
        <v>426</v>
      </c>
      <c r="D1884" t="b">
        <v>1</v>
      </c>
      <c r="E1884" t="b">
        <v>1</v>
      </c>
      <c r="F1884" t="s">
        <v>106</v>
      </c>
      <c r="G1884" t="b">
        <v>1</v>
      </c>
      <c r="H1884" t="s">
        <v>71</v>
      </c>
      <c r="I1884" t="b">
        <v>1</v>
      </c>
      <c r="J1884" t="s">
        <v>70</v>
      </c>
      <c r="K1884" t="b">
        <v>1</v>
      </c>
      <c r="L1884">
        <v>1</v>
      </c>
      <c r="M1884" t="b">
        <v>0</v>
      </c>
      <c r="N1884" t="b">
        <v>0</v>
      </c>
      <c r="O1884" t="b">
        <v>1</v>
      </c>
      <c r="P1884" t="s">
        <v>69</v>
      </c>
      <c r="Q1884" t="s">
        <v>11446</v>
      </c>
      <c r="R1884" t="s">
        <v>11445</v>
      </c>
      <c r="S1884" t="s">
        <v>77</v>
      </c>
      <c r="T1884" t="s">
        <v>11444</v>
      </c>
      <c r="U1884">
        <v>279</v>
      </c>
      <c r="V1884">
        <v>4.5</v>
      </c>
    </row>
    <row r="1885" spans="1:22" x14ac:dyDescent="0.35">
      <c r="A1885" t="s">
        <v>11443</v>
      </c>
      <c r="B1885" t="s">
        <v>111</v>
      </c>
      <c r="C1885" t="s">
        <v>82</v>
      </c>
      <c r="D1885" t="b">
        <v>1</v>
      </c>
      <c r="E1885" t="b">
        <v>1</v>
      </c>
      <c r="F1885" t="s">
        <v>106</v>
      </c>
      <c r="G1885" t="b">
        <v>1</v>
      </c>
      <c r="H1885" t="s">
        <v>71</v>
      </c>
      <c r="I1885" t="b">
        <v>1</v>
      </c>
      <c r="J1885" t="s">
        <v>70</v>
      </c>
      <c r="K1885" t="b">
        <v>1</v>
      </c>
      <c r="L1885">
        <v>2</v>
      </c>
      <c r="M1885" t="b">
        <v>0</v>
      </c>
      <c r="N1885" t="b">
        <v>0</v>
      </c>
      <c r="O1885" t="b">
        <v>1</v>
      </c>
      <c r="P1885" t="s">
        <v>69</v>
      </c>
      <c r="Q1885" t="s">
        <v>11442</v>
      </c>
      <c r="R1885" t="s">
        <v>11441</v>
      </c>
      <c r="S1885" t="s">
        <v>6</v>
      </c>
      <c r="T1885" t="s">
        <v>11440</v>
      </c>
      <c r="U1885">
        <v>279</v>
      </c>
      <c r="V1885">
        <v>3.5</v>
      </c>
    </row>
    <row r="1886" spans="1:22" x14ac:dyDescent="0.35">
      <c r="A1886" t="s">
        <v>11439</v>
      </c>
      <c r="B1886" t="s">
        <v>111</v>
      </c>
      <c r="C1886" t="s">
        <v>82</v>
      </c>
      <c r="D1886" t="b">
        <v>1</v>
      </c>
      <c r="E1886" t="b">
        <v>1</v>
      </c>
      <c r="F1886" t="s">
        <v>106</v>
      </c>
      <c r="G1886" t="b">
        <v>1</v>
      </c>
      <c r="H1886" t="s">
        <v>71</v>
      </c>
      <c r="I1886" t="b">
        <v>0</v>
      </c>
      <c r="J1886" t="s">
        <v>70</v>
      </c>
      <c r="K1886" t="b">
        <v>1</v>
      </c>
      <c r="L1886">
        <v>1</v>
      </c>
      <c r="M1886" t="b">
        <v>0</v>
      </c>
      <c r="N1886" t="b">
        <v>1</v>
      </c>
      <c r="O1886" t="b">
        <v>1</v>
      </c>
      <c r="P1886" t="s">
        <v>88</v>
      </c>
      <c r="Q1886" t="s">
        <v>11438</v>
      </c>
      <c r="R1886" t="s">
        <v>11437</v>
      </c>
      <c r="S1886" t="s">
        <v>290</v>
      </c>
      <c r="T1886" t="s">
        <v>11436</v>
      </c>
      <c r="U1886">
        <v>279</v>
      </c>
      <c r="V1886">
        <v>3.5</v>
      </c>
    </row>
    <row r="1887" spans="1:22" x14ac:dyDescent="0.35">
      <c r="A1887" t="s">
        <v>11435</v>
      </c>
      <c r="B1887" t="s">
        <v>90</v>
      </c>
      <c r="C1887" t="s">
        <v>82</v>
      </c>
      <c r="D1887" t="b">
        <v>1</v>
      </c>
      <c r="E1887" t="b">
        <v>1</v>
      </c>
      <c r="F1887" t="s">
        <v>106</v>
      </c>
      <c r="G1887" t="b">
        <v>1</v>
      </c>
      <c r="H1887" t="s">
        <v>71</v>
      </c>
      <c r="I1887" t="b">
        <v>0</v>
      </c>
      <c r="J1887" t="s">
        <v>70</v>
      </c>
      <c r="K1887" t="b">
        <v>1</v>
      </c>
      <c r="L1887">
        <v>1</v>
      </c>
      <c r="M1887" t="b">
        <v>0</v>
      </c>
      <c r="N1887" t="b">
        <v>0</v>
      </c>
      <c r="O1887" t="b">
        <v>1</v>
      </c>
      <c r="P1887" t="s">
        <v>88</v>
      </c>
      <c r="Q1887" t="s">
        <v>11434</v>
      </c>
      <c r="R1887" t="s">
        <v>548</v>
      </c>
      <c r="S1887" t="s">
        <v>6</v>
      </c>
      <c r="T1887" t="s">
        <v>11433</v>
      </c>
      <c r="U1887">
        <v>278</v>
      </c>
      <c r="V1887">
        <v>4</v>
      </c>
    </row>
    <row r="1888" spans="1:22" x14ac:dyDescent="0.35">
      <c r="A1888" t="s">
        <v>11432</v>
      </c>
      <c r="B1888" t="s">
        <v>111</v>
      </c>
      <c r="C1888" t="s">
        <v>82</v>
      </c>
      <c r="D1888" t="b">
        <v>1</v>
      </c>
      <c r="E1888" t="b">
        <v>1</v>
      </c>
      <c r="F1888" t="s">
        <v>106</v>
      </c>
      <c r="G1888" t="b">
        <v>1</v>
      </c>
      <c r="H1888" t="s">
        <v>71</v>
      </c>
      <c r="I1888" t="b">
        <v>0</v>
      </c>
      <c r="J1888" t="s">
        <v>70</v>
      </c>
      <c r="K1888" t="b">
        <v>1</v>
      </c>
      <c r="L1888">
        <v>1</v>
      </c>
      <c r="M1888" t="b">
        <v>1</v>
      </c>
      <c r="N1888" t="b">
        <v>1</v>
      </c>
      <c r="O1888" t="b">
        <v>1</v>
      </c>
      <c r="P1888" t="s">
        <v>88</v>
      </c>
      <c r="Q1888" t="s">
        <v>11431</v>
      </c>
      <c r="R1888" t="s">
        <v>11430</v>
      </c>
      <c r="S1888" t="s">
        <v>239</v>
      </c>
      <c r="T1888" t="s">
        <v>11429</v>
      </c>
      <c r="U1888">
        <v>278</v>
      </c>
      <c r="V1888">
        <v>3.5</v>
      </c>
    </row>
    <row r="1889" spans="1:22" x14ac:dyDescent="0.35">
      <c r="A1889" t="s">
        <v>11428</v>
      </c>
      <c r="B1889" t="s">
        <v>74</v>
      </c>
      <c r="C1889" t="s">
        <v>82</v>
      </c>
      <c r="D1889" t="b">
        <v>1</v>
      </c>
      <c r="E1889" t="b">
        <v>1</v>
      </c>
      <c r="F1889" t="s">
        <v>106</v>
      </c>
      <c r="G1889" t="b">
        <v>1</v>
      </c>
      <c r="H1889" t="s">
        <v>71</v>
      </c>
      <c r="I1889" t="b">
        <v>1</v>
      </c>
      <c r="J1889" t="s">
        <v>70</v>
      </c>
      <c r="K1889" t="b">
        <v>1</v>
      </c>
      <c r="L1889">
        <v>2</v>
      </c>
      <c r="M1889" t="b">
        <v>1</v>
      </c>
      <c r="N1889" t="b">
        <v>1</v>
      </c>
      <c r="O1889" t="b">
        <v>1</v>
      </c>
      <c r="P1889" t="s">
        <v>69</v>
      </c>
      <c r="Q1889" t="s">
        <v>11427</v>
      </c>
      <c r="R1889" t="s">
        <v>11426</v>
      </c>
      <c r="S1889" t="s">
        <v>290</v>
      </c>
      <c r="T1889" t="s">
        <v>11425</v>
      </c>
      <c r="U1889">
        <v>278</v>
      </c>
      <c r="V1889">
        <v>3</v>
      </c>
    </row>
    <row r="1890" spans="1:22" x14ac:dyDescent="0.35">
      <c r="A1890" t="s">
        <v>11424</v>
      </c>
      <c r="B1890" t="s">
        <v>74</v>
      </c>
      <c r="C1890" t="s">
        <v>138</v>
      </c>
      <c r="D1890" t="b">
        <v>1</v>
      </c>
      <c r="E1890" t="b">
        <v>1</v>
      </c>
      <c r="F1890" t="s">
        <v>89</v>
      </c>
      <c r="G1890" t="b">
        <v>1</v>
      </c>
      <c r="H1890" t="s">
        <v>71</v>
      </c>
      <c r="I1890" t="b">
        <v>1</v>
      </c>
      <c r="J1890" t="s">
        <v>70</v>
      </c>
      <c r="K1890" t="b">
        <v>1</v>
      </c>
      <c r="L1890">
        <v>2</v>
      </c>
      <c r="M1890" t="b">
        <v>1</v>
      </c>
      <c r="N1890" t="b">
        <v>1</v>
      </c>
      <c r="O1890" t="b">
        <v>1</v>
      </c>
      <c r="P1890" t="s">
        <v>69</v>
      </c>
      <c r="Q1890" t="s">
        <v>11423</v>
      </c>
      <c r="R1890" t="s">
        <v>11422</v>
      </c>
      <c r="S1890" t="s">
        <v>93</v>
      </c>
      <c r="T1890" t="s">
        <v>11421</v>
      </c>
      <c r="U1890">
        <v>278</v>
      </c>
      <c r="V1890">
        <v>4</v>
      </c>
    </row>
    <row r="1891" spans="1:22" x14ac:dyDescent="0.35">
      <c r="A1891" t="s">
        <v>11420</v>
      </c>
      <c r="B1891" t="s">
        <v>74</v>
      </c>
      <c r="C1891" t="s">
        <v>123</v>
      </c>
      <c r="D1891" t="b">
        <v>1</v>
      </c>
      <c r="E1891" t="b">
        <v>0</v>
      </c>
      <c r="F1891" t="s">
        <v>72</v>
      </c>
      <c r="G1891" t="b">
        <v>0</v>
      </c>
      <c r="H1891" t="s">
        <v>71</v>
      </c>
      <c r="I1891" t="b">
        <v>0</v>
      </c>
      <c r="J1891" t="s">
        <v>70</v>
      </c>
      <c r="K1891" t="b">
        <v>1</v>
      </c>
      <c r="L1891">
        <v>2</v>
      </c>
      <c r="M1891" t="b">
        <v>1</v>
      </c>
      <c r="N1891" t="b">
        <v>1</v>
      </c>
      <c r="O1891" t="b">
        <v>1</v>
      </c>
      <c r="P1891" t="s">
        <v>88</v>
      </c>
      <c r="Q1891" t="s">
        <v>11419</v>
      </c>
      <c r="R1891" t="s">
        <v>11418</v>
      </c>
      <c r="S1891" t="s">
        <v>120</v>
      </c>
      <c r="T1891" t="s">
        <v>11417</v>
      </c>
      <c r="U1891">
        <v>278</v>
      </c>
      <c r="V1891">
        <v>4</v>
      </c>
    </row>
    <row r="1892" spans="1:22" x14ac:dyDescent="0.35">
      <c r="A1892" t="s">
        <v>11416</v>
      </c>
      <c r="D1892" t="b">
        <v>1</v>
      </c>
      <c r="I1892" t="b">
        <v>0</v>
      </c>
      <c r="L1892">
        <v>2</v>
      </c>
      <c r="O1892" t="b">
        <v>1</v>
      </c>
      <c r="P1892" t="s">
        <v>69</v>
      </c>
      <c r="Q1892" t="s">
        <v>11415</v>
      </c>
      <c r="R1892" t="s">
        <v>11414</v>
      </c>
      <c r="S1892" t="s">
        <v>285</v>
      </c>
      <c r="T1892" t="s">
        <v>5384</v>
      </c>
      <c r="U1892">
        <v>278</v>
      </c>
      <c r="V1892">
        <v>4</v>
      </c>
    </row>
    <row r="1893" spans="1:22" x14ac:dyDescent="0.35">
      <c r="A1893" t="s">
        <v>11413</v>
      </c>
      <c r="B1893" t="s">
        <v>74</v>
      </c>
      <c r="C1893" t="s">
        <v>82</v>
      </c>
      <c r="D1893" t="b">
        <v>1</v>
      </c>
      <c r="E1893" t="b">
        <v>1</v>
      </c>
      <c r="F1893" t="s">
        <v>101</v>
      </c>
      <c r="G1893" t="b">
        <v>1</v>
      </c>
      <c r="H1893" t="s">
        <v>71</v>
      </c>
      <c r="I1893" t="b">
        <v>0</v>
      </c>
      <c r="J1893" t="s">
        <v>70</v>
      </c>
      <c r="K1893" t="b">
        <v>1</v>
      </c>
      <c r="L1893">
        <v>2</v>
      </c>
      <c r="M1893" t="b">
        <v>1</v>
      </c>
      <c r="N1893" t="b">
        <v>1</v>
      </c>
      <c r="O1893" t="b">
        <v>1</v>
      </c>
      <c r="P1893" t="s">
        <v>69</v>
      </c>
      <c r="Q1893" t="s">
        <v>11412</v>
      </c>
      <c r="R1893" t="s">
        <v>11411</v>
      </c>
      <c r="S1893" t="s">
        <v>229</v>
      </c>
      <c r="T1893" t="s">
        <v>6202</v>
      </c>
      <c r="U1893">
        <v>278</v>
      </c>
      <c r="V1893">
        <v>3.5</v>
      </c>
    </row>
    <row r="1894" spans="1:22" x14ac:dyDescent="0.35">
      <c r="A1894" t="s">
        <v>11410</v>
      </c>
      <c r="B1894" t="s">
        <v>90</v>
      </c>
      <c r="C1894" t="s">
        <v>82</v>
      </c>
      <c r="D1894" t="b">
        <v>1</v>
      </c>
      <c r="E1894" t="b">
        <v>1</v>
      </c>
      <c r="F1894" t="s">
        <v>106</v>
      </c>
      <c r="G1894" t="b">
        <v>0</v>
      </c>
      <c r="H1894" t="s">
        <v>71</v>
      </c>
      <c r="I1894" t="b">
        <v>0</v>
      </c>
      <c r="J1894" t="s">
        <v>70</v>
      </c>
      <c r="K1894" t="b">
        <v>1</v>
      </c>
      <c r="L1894">
        <v>2</v>
      </c>
      <c r="M1894" t="b">
        <v>0</v>
      </c>
      <c r="N1894" t="b">
        <v>0</v>
      </c>
      <c r="O1894" t="b">
        <v>1</v>
      </c>
      <c r="P1894" t="s">
        <v>88</v>
      </c>
      <c r="Q1894" t="s">
        <v>11409</v>
      </c>
      <c r="R1894" t="s">
        <v>11408</v>
      </c>
      <c r="S1894" t="s">
        <v>6</v>
      </c>
      <c r="T1894" t="s">
        <v>11407</v>
      </c>
      <c r="U1894">
        <v>278</v>
      </c>
      <c r="V1894">
        <v>4</v>
      </c>
    </row>
    <row r="1895" spans="1:22" x14ac:dyDescent="0.35">
      <c r="A1895" t="s">
        <v>11406</v>
      </c>
      <c r="B1895" t="s">
        <v>74</v>
      </c>
      <c r="C1895" t="s">
        <v>360</v>
      </c>
      <c r="D1895" t="b">
        <v>1</v>
      </c>
      <c r="E1895" t="b">
        <v>0</v>
      </c>
      <c r="F1895" t="s">
        <v>771</v>
      </c>
      <c r="G1895" t="b">
        <v>1</v>
      </c>
      <c r="H1895" t="s">
        <v>80</v>
      </c>
      <c r="I1895" t="b">
        <v>1</v>
      </c>
      <c r="J1895" t="s">
        <v>70</v>
      </c>
      <c r="K1895" t="b">
        <v>1</v>
      </c>
      <c r="L1895">
        <v>2</v>
      </c>
      <c r="M1895" t="b">
        <v>0</v>
      </c>
      <c r="N1895" t="b">
        <v>1</v>
      </c>
      <c r="O1895" t="b">
        <v>1</v>
      </c>
      <c r="P1895" t="s">
        <v>88</v>
      </c>
      <c r="Q1895" t="s">
        <v>11405</v>
      </c>
      <c r="R1895" t="s">
        <v>11404</v>
      </c>
      <c r="S1895" t="s">
        <v>166</v>
      </c>
      <c r="T1895" t="s">
        <v>11403</v>
      </c>
      <c r="U1895">
        <v>278</v>
      </c>
      <c r="V1895">
        <v>4</v>
      </c>
    </row>
    <row r="1896" spans="1:22" x14ac:dyDescent="0.35">
      <c r="A1896" t="s">
        <v>11402</v>
      </c>
      <c r="B1896" t="s">
        <v>74</v>
      </c>
      <c r="C1896" t="s">
        <v>236</v>
      </c>
      <c r="D1896" t="b">
        <v>1</v>
      </c>
      <c r="E1896" t="b">
        <v>0</v>
      </c>
      <c r="F1896" t="s">
        <v>72</v>
      </c>
      <c r="G1896" t="b">
        <v>1</v>
      </c>
      <c r="H1896" t="s">
        <v>71</v>
      </c>
      <c r="I1896" t="b">
        <v>1</v>
      </c>
      <c r="J1896" t="s">
        <v>70</v>
      </c>
      <c r="K1896" t="b">
        <v>1</v>
      </c>
      <c r="L1896">
        <v>3</v>
      </c>
      <c r="M1896" t="b">
        <v>1</v>
      </c>
      <c r="N1896" t="b">
        <v>1</v>
      </c>
      <c r="O1896" t="b">
        <v>1</v>
      </c>
      <c r="P1896" t="s">
        <v>88</v>
      </c>
      <c r="Q1896" t="s">
        <v>11401</v>
      </c>
      <c r="R1896" t="s">
        <v>11400</v>
      </c>
      <c r="S1896" t="s">
        <v>239</v>
      </c>
      <c r="T1896" t="s">
        <v>10626</v>
      </c>
      <c r="U1896">
        <v>278</v>
      </c>
      <c r="V1896">
        <v>4</v>
      </c>
    </row>
    <row r="1897" spans="1:22" x14ac:dyDescent="0.35">
      <c r="A1897" t="s">
        <v>11399</v>
      </c>
      <c r="B1897" t="s">
        <v>74</v>
      </c>
      <c r="C1897" t="s">
        <v>82</v>
      </c>
      <c r="D1897" t="b">
        <v>1</v>
      </c>
      <c r="E1897" t="b">
        <v>1</v>
      </c>
      <c r="F1897" t="s">
        <v>106</v>
      </c>
      <c r="G1897" t="b">
        <v>1</v>
      </c>
      <c r="H1897" t="s">
        <v>71</v>
      </c>
      <c r="I1897" t="b">
        <v>0</v>
      </c>
      <c r="J1897" t="s">
        <v>70</v>
      </c>
      <c r="K1897" t="b">
        <v>1</v>
      </c>
      <c r="L1897">
        <v>2</v>
      </c>
      <c r="M1897" t="b">
        <v>1</v>
      </c>
      <c r="N1897" t="b">
        <v>1</v>
      </c>
      <c r="O1897" t="b">
        <v>1</v>
      </c>
      <c r="P1897" t="s">
        <v>69</v>
      </c>
      <c r="Q1897" t="s">
        <v>11398</v>
      </c>
      <c r="R1897" t="s">
        <v>11397</v>
      </c>
      <c r="S1897" t="s">
        <v>6</v>
      </c>
      <c r="T1897" t="s">
        <v>11396</v>
      </c>
      <c r="U1897">
        <v>278</v>
      </c>
      <c r="V1897">
        <v>3.5</v>
      </c>
    </row>
    <row r="1898" spans="1:22" x14ac:dyDescent="0.35">
      <c r="A1898" t="s">
        <v>11395</v>
      </c>
      <c r="B1898" t="s">
        <v>74</v>
      </c>
      <c r="C1898" t="s">
        <v>82</v>
      </c>
      <c r="D1898" t="b">
        <v>1</v>
      </c>
      <c r="E1898" t="b">
        <v>1</v>
      </c>
      <c r="F1898" t="s">
        <v>106</v>
      </c>
      <c r="G1898" t="b">
        <v>1</v>
      </c>
      <c r="H1898" t="s">
        <v>71</v>
      </c>
      <c r="I1898" t="b">
        <v>1</v>
      </c>
      <c r="J1898" t="s">
        <v>70</v>
      </c>
      <c r="K1898" t="b">
        <v>1</v>
      </c>
      <c r="L1898">
        <v>2</v>
      </c>
      <c r="M1898" t="b">
        <v>1</v>
      </c>
      <c r="N1898" t="b">
        <v>1</v>
      </c>
      <c r="O1898" t="b">
        <v>1</v>
      </c>
      <c r="P1898" t="s">
        <v>88</v>
      </c>
      <c r="Q1898" t="s">
        <v>11394</v>
      </c>
      <c r="R1898" t="s">
        <v>11393</v>
      </c>
      <c r="S1898" t="s">
        <v>6</v>
      </c>
      <c r="T1898" t="s">
        <v>11392</v>
      </c>
      <c r="U1898">
        <v>278</v>
      </c>
      <c r="V1898">
        <v>3</v>
      </c>
    </row>
    <row r="1899" spans="1:22" x14ac:dyDescent="0.35">
      <c r="A1899" t="s">
        <v>4655</v>
      </c>
      <c r="B1899" t="s">
        <v>74</v>
      </c>
      <c r="C1899" t="s">
        <v>236</v>
      </c>
      <c r="D1899" t="b">
        <v>1</v>
      </c>
      <c r="E1899" t="b">
        <v>0</v>
      </c>
      <c r="F1899" t="s">
        <v>72</v>
      </c>
      <c r="G1899" t="b">
        <v>1</v>
      </c>
      <c r="H1899" t="s">
        <v>71</v>
      </c>
      <c r="I1899" t="b">
        <v>0</v>
      </c>
      <c r="J1899" t="s">
        <v>235</v>
      </c>
      <c r="K1899" t="b">
        <v>1</v>
      </c>
      <c r="L1899">
        <v>2</v>
      </c>
      <c r="M1899" t="b">
        <v>1</v>
      </c>
      <c r="N1899" t="b">
        <v>1</v>
      </c>
      <c r="O1899" t="b">
        <v>1</v>
      </c>
      <c r="P1899" t="s">
        <v>88</v>
      </c>
      <c r="Q1899" t="s">
        <v>11391</v>
      </c>
      <c r="R1899" t="s">
        <v>11390</v>
      </c>
      <c r="S1899" t="s">
        <v>77</v>
      </c>
      <c r="T1899" t="s">
        <v>11389</v>
      </c>
      <c r="U1899">
        <v>278</v>
      </c>
      <c r="V1899">
        <v>3.5</v>
      </c>
    </row>
    <row r="1900" spans="1:22" x14ac:dyDescent="0.35">
      <c r="A1900" t="s">
        <v>11388</v>
      </c>
      <c r="B1900" t="s">
        <v>90</v>
      </c>
      <c r="C1900" t="s">
        <v>82</v>
      </c>
      <c r="D1900" t="b">
        <v>1</v>
      </c>
      <c r="E1900" t="b">
        <v>1</v>
      </c>
      <c r="F1900" t="s">
        <v>106</v>
      </c>
      <c r="G1900" t="b">
        <v>1</v>
      </c>
      <c r="H1900" t="s">
        <v>71</v>
      </c>
      <c r="I1900" t="b">
        <v>0</v>
      </c>
      <c r="J1900" t="s">
        <v>70</v>
      </c>
      <c r="K1900" t="b">
        <v>1</v>
      </c>
      <c r="L1900">
        <v>1</v>
      </c>
      <c r="M1900" t="b">
        <v>0</v>
      </c>
      <c r="N1900" t="b">
        <v>0</v>
      </c>
      <c r="O1900" t="b">
        <v>1</v>
      </c>
      <c r="P1900" t="s">
        <v>88</v>
      </c>
      <c r="Q1900" t="s">
        <v>11387</v>
      </c>
      <c r="R1900" t="s">
        <v>11386</v>
      </c>
      <c r="S1900" t="s">
        <v>189</v>
      </c>
      <c r="T1900" t="s">
        <v>11385</v>
      </c>
      <c r="U1900">
        <v>278</v>
      </c>
      <c r="V1900">
        <v>4</v>
      </c>
    </row>
    <row r="1901" spans="1:22" x14ac:dyDescent="0.35">
      <c r="A1901" t="s">
        <v>11384</v>
      </c>
      <c r="B1901" t="s">
        <v>111</v>
      </c>
      <c r="C1901" t="s">
        <v>82</v>
      </c>
      <c r="D1901" t="b">
        <v>1</v>
      </c>
      <c r="E1901" t="b">
        <v>1</v>
      </c>
      <c r="F1901" t="s">
        <v>106</v>
      </c>
      <c r="G1901" t="b">
        <v>1</v>
      </c>
      <c r="H1901" t="s">
        <v>71</v>
      </c>
      <c r="I1901" t="b">
        <v>1</v>
      </c>
      <c r="J1901" t="s">
        <v>70</v>
      </c>
      <c r="K1901" t="b">
        <v>1</v>
      </c>
      <c r="L1901">
        <v>2</v>
      </c>
      <c r="M1901" t="b">
        <v>0</v>
      </c>
      <c r="N1901" t="b">
        <v>0</v>
      </c>
      <c r="O1901" t="b">
        <v>1</v>
      </c>
      <c r="P1901" t="s">
        <v>69</v>
      </c>
      <c r="Q1901" t="s">
        <v>11383</v>
      </c>
      <c r="R1901" t="s">
        <v>11382</v>
      </c>
      <c r="S1901" t="s">
        <v>93</v>
      </c>
      <c r="T1901" t="s">
        <v>11381</v>
      </c>
      <c r="U1901">
        <v>278</v>
      </c>
      <c r="V1901">
        <v>3.5</v>
      </c>
    </row>
    <row r="1902" spans="1:22" x14ac:dyDescent="0.35">
      <c r="A1902" t="s">
        <v>11380</v>
      </c>
      <c r="B1902" t="s">
        <v>74</v>
      </c>
      <c r="C1902" t="s">
        <v>2749</v>
      </c>
      <c r="D1902" t="b">
        <v>1</v>
      </c>
      <c r="E1902" t="b">
        <v>1</v>
      </c>
      <c r="F1902" t="s">
        <v>106</v>
      </c>
      <c r="G1902" t="b">
        <v>1</v>
      </c>
      <c r="H1902" t="s">
        <v>71</v>
      </c>
      <c r="I1902" t="b">
        <v>1</v>
      </c>
      <c r="J1902" t="s">
        <v>70</v>
      </c>
      <c r="K1902" t="b">
        <v>1</v>
      </c>
      <c r="L1902">
        <v>2</v>
      </c>
      <c r="M1902" t="b">
        <v>0</v>
      </c>
      <c r="N1902" t="b">
        <v>1</v>
      </c>
      <c r="O1902" t="b">
        <v>1</v>
      </c>
      <c r="P1902" t="s">
        <v>69</v>
      </c>
      <c r="Q1902" t="s">
        <v>11379</v>
      </c>
      <c r="R1902" t="s">
        <v>11378</v>
      </c>
      <c r="S1902" t="s">
        <v>85</v>
      </c>
      <c r="T1902" t="s">
        <v>11377</v>
      </c>
      <c r="U1902">
        <v>277</v>
      </c>
      <c r="V1902">
        <v>4</v>
      </c>
    </row>
    <row r="1903" spans="1:22" x14ac:dyDescent="0.35">
      <c r="A1903" t="s">
        <v>11376</v>
      </c>
      <c r="B1903" t="s">
        <v>111</v>
      </c>
      <c r="C1903" t="s">
        <v>82</v>
      </c>
      <c r="D1903" t="b">
        <v>1</v>
      </c>
      <c r="E1903" t="b">
        <v>1</v>
      </c>
      <c r="F1903" t="s">
        <v>72</v>
      </c>
      <c r="G1903" t="b">
        <v>0</v>
      </c>
      <c r="H1903" t="s">
        <v>71</v>
      </c>
      <c r="I1903" t="b">
        <v>0</v>
      </c>
      <c r="J1903" t="s">
        <v>70</v>
      </c>
      <c r="K1903" t="b">
        <v>1</v>
      </c>
      <c r="L1903">
        <v>2</v>
      </c>
      <c r="M1903" t="b">
        <v>1</v>
      </c>
      <c r="N1903" t="b">
        <v>1</v>
      </c>
      <c r="O1903" t="b">
        <v>1</v>
      </c>
      <c r="P1903" t="s">
        <v>88</v>
      </c>
      <c r="Q1903" t="s">
        <v>11375</v>
      </c>
      <c r="R1903" t="s">
        <v>11374</v>
      </c>
      <c r="S1903" t="s">
        <v>6</v>
      </c>
      <c r="T1903" t="s">
        <v>11373</v>
      </c>
      <c r="U1903">
        <v>277</v>
      </c>
      <c r="V1903">
        <v>4</v>
      </c>
    </row>
    <row r="1904" spans="1:22" x14ac:dyDescent="0.35">
      <c r="A1904" t="s">
        <v>11372</v>
      </c>
      <c r="B1904" t="s">
        <v>74</v>
      </c>
      <c r="C1904" t="s">
        <v>82</v>
      </c>
      <c r="D1904" t="b">
        <v>1</v>
      </c>
      <c r="E1904" t="b">
        <v>1</v>
      </c>
      <c r="F1904" t="s">
        <v>106</v>
      </c>
      <c r="G1904" t="b">
        <v>1</v>
      </c>
      <c r="H1904" t="s">
        <v>71</v>
      </c>
      <c r="I1904" t="b">
        <v>0</v>
      </c>
      <c r="J1904" t="s">
        <v>70</v>
      </c>
      <c r="K1904" t="b">
        <v>1</v>
      </c>
      <c r="L1904">
        <v>2</v>
      </c>
      <c r="M1904" t="b">
        <v>1</v>
      </c>
      <c r="N1904" t="b">
        <v>1</v>
      </c>
      <c r="O1904" t="b">
        <v>1</v>
      </c>
      <c r="P1904" t="s">
        <v>88</v>
      </c>
      <c r="Q1904" t="s">
        <v>11371</v>
      </c>
      <c r="R1904" t="s">
        <v>593</v>
      </c>
      <c r="S1904" t="s">
        <v>6</v>
      </c>
      <c r="T1904" t="s">
        <v>11370</v>
      </c>
      <c r="U1904">
        <v>277</v>
      </c>
      <c r="V1904">
        <v>3.5</v>
      </c>
    </row>
    <row r="1905" spans="1:22" x14ac:dyDescent="0.35">
      <c r="A1905" t="s">
        <v>11369</v>
      </c>
      <c r="B1905" t="s">
        <v>90</v>
      </c>
      <c r="C1905" t="s">
        <v>82</v>
      </c>
      <c r="D1905" t="b">
        <v>1</v>
      </c>
      <c r="E1905" t="b">
        <v>1</v>
      </c>
      <c r="F1905" t="s">
        <v>106</v>
      </c>
      <c r="G1905" t="b">
        <v>0</v>
      </c>
      <c r="H1905" t="s">
        <v>100</v>
      </c>
      <c r="I1905" t="b">
        <v>0</v>
      </c>
      <c r="J1905" t="s">
        <v>70</v>
      </c>
      <c r="K1905" t="b">
        <v>1</v>
      </c>
      <c r="L1905">
        <v>2</v>
      </c>
      <c r="M1905" t="b">
        <v>1</v>
      </c>
      <c r="N1905" t="b">
        <v>1</v>
      </c>
      <c r="O1905" t="b">
        <v>1</v>
      </c>
      <c r="P1905" t="s">
        <v>88</v>
      </c>
      <c r="Q1905" t="s">
        <v>11368</v>
      </c>
      <c r="R1905" t="s">
        <v>11367</v>
      </c>
      <c r="S1905" t="s">
        <v>189</v>
      </c>
      <c r="T1905" t="s">
        <v>11366</v>
      </c>
      <c r="U1905">
        <v>277</v>
      </c>
      <c r="V1905">
        <v>4</v>
      </c>
    </row>
    <row r="1906" spans="1:22" x14ac:dyDescent="0.35">
      <c r="A1906" t="s">
        <v>11365</v>
      </c>
      <c r="B1906" t="s">
        <v>74</v>
      </c>
      <c r="C1906" t="s">
        <v>82</v>
      </c>
      <c r="D1906" t="b">
        <v>1</v>
      </c>
      <c r="E1906" t="b">
        <v>0</v>
      </c>
      <c r="F1906" t="s">
        <v>106</v>
      </c>
      <c r="G1906" t="b">
        <v>0</v>
      </c>
      <c r="H1906" t="s">
        <v>71</v>
      </c>
      <c r="I1906" t="b">
        <v>1</v>
      </c>
      <c r="J1906" t="s">
        <v>70</v>
      </c>
      <c r="K1906" t="b">
        <v>1</v>
      </c>
      <c r="L1906">
        <v>2</v>
      </c>
      <c r="M1906" t="b">
        <v>1</v>
      </c>
      <c r="N1906" t="b">
        <v>1</v>
      </c>
      <c r="O1906" t="b">
        <v>1</v>
      </c>
      <c r="P1906" t="s">
        <v>88</v>
      </c>
      <c r="Q1906" t="s">
        <v>11364</v>
      </c>
      <c r="R1906" t="s">
        <v>11363</v>
      </c>
      <c r="S1906" t="s">
        <v>161</v>
      </c>
      <c r="T1906" t="s">
        <v>11362</v>
      </c>
      <c r="U1906">
        <v>277</v>
      </c>
      <c r="V1906">
        <v>4</v>
      </c>
    </row>
    <row r="1907" spans="1:22" x14ac:dyDescent="0.35">
      <c r="A1907" t="s">
        <v>11361</v>
      </c>
      <c r="B1907" t="s">
        <v>74</v>
      </c>
      <c r="C1907" t="s">
        <v>82</v>
      </c>
      <c r="D1907" t="b">
        <v>1</v>
      </c>
      <c r="E1907" t="b">
        <v>1</v>
      </c>
      <c r="F1907" t="s">
        <v>106</v>
      </c>
      <c r="G1907" t="b">
        <v>1</v>
      </c>
      <c r="H1907" t="s">
        <v>71</v>
      </c>
      <c r="I1907" t="b">
        <v>1</v>
      </c>
      <c r="J1907" t="s">
        <v>70</v>
      </c>
      <c r="K1907" t="b">
        <v>1</v>
      </c>
      <c r="L1907">
        <v>2</v>
      </c>
      <c r="M1907" t="b">
        <v>0</v>
      </c>
      <c r="N1907" t="b">
        <v>1</v>
      </c>
      <c r="O1907" t="b">
        <v>1</v>
      </c>
      <c r="P1907" t="s">
        <v>69</v>
      </c>
      <c r="Q1907" t="s">
        <v>11360</v>
      </c>
      <c r="R1907" t="s">
        <v>11359</v>
      </c>
      <c r="S1907" t="s">
        <v>85</v>
      </c>
      <c r="T1907" t="s">
        <v>11358</v>
      </c>
      <c r="U1907">
        <v>277</v>
      </c>
      <c r="V1907">
        <v>3.5</v>
      </c>
    </row>
    <row r="1908" spans="1:22" x14ac:dyDescent="0.35">
      <c r="A1908" t="s">
        <v>11357</v>
      </c>
      <c r="B1908" t="s">
        <v>74</v>
      </c>
      <c r="C1908" t="s">
        <v>82</v>
      </c>
      <c r="D1908" t="b">
        <v>1</v>
      </c>
      <c r="E1908" t="b">
        <v>1</v>
      </c>
      <c r="F1908" t="s">
        <v>106</v>
      </c>
      <c r="G1908" t="b">
        <v>1</v>
      </c>
      <c r="H1908" t="s">
        <v>71</v>
      </c>
      <c r="I1908" t="b">
        <v>1</v>
      </c>
      <c r="J1908" t="s">
        <v>70</v>
      </c>
      <c r="K1908" t="b">
        <v>1</v>
      </c>
      <c r="L1908">
        <v>2</v>
      </c>
      <c r="M1908" t="b">
        <v>1</v>
      </c>
      <c r="N1908" t="b">
        <v>1</v>
      </c>
      <c r="O1908" t="b">
        <v>1</v>
      </c>
      <c r="P1908" t="s">
        <v>88</v>
      </c>
      <c r="Q1908" t="s">
        <v>11356</v>
      </c>
      <c r="R1908" t="s">
        <v>11355</v>
      </c>
      <c r="S1908" t="s">
        <v>85</v>
      </c>
      <c r="T1908" t="s">
        <v>9069</v>
      </c>
      <c r="U1908">
        <v>277</v>
      </c>
      <c r="V1908">
        <v>3</v>
      </c>
    </row>
    <row r="1909" spans="1:22" x14ac:dyDescent="0.35">
      <c r="A1909" t="s">
        <v>11354</v>
      </c>
      <c r="B1909" t="s">
        <v>90</v>
      </c>
      <c r="C1909" t="s">
        <v>320</v>
      </c>
      <c r="D1909" t="b">
        <v>1</v>
      </c>
      <c r="E1909" t="b">
        <v>1</v>
      </c>
      <c r="F1909" t="s">
        <v>89</v>
      </c>
      <c r="G1909" t="b">
        <v>1</v>
      </c>
      <c r="H1909" t="s">
        <v>71</v>
      </c>
      <c r="I1909" t="b">
        <v>1</v>
      </c>
      <c r="J1909" t="s">
        <v>70</v>
      </c>
      <c r="K1909" t="b">
        <v>0</v>
      </c>
      <c r="L1909">
        <v>1</v>
      </c>
      <c r="M1909" t="b">
        <v>0</v>
      </c>
      <c r="N1909" t="b">
        <v>0</v>
      </c>
      <c r="O1909" t="b">
        <v>1</v>
      </c>
      <c r="P1909" t="s">
        <v>88</v>
      </c>
      <c r="Q1909" t="s">
        <v>11353</v>
      </c>
      <c r="R1909" t="s">
        <v>98</v>
      </c>
      <c r="S1909" t="s">
        <v>85</v>
      </c>
      <c r="T1909" t="s">
        <v>11105</v>
      </c>
      <c r="U1909">
        <v>277</v>
      </c>
      <c r="V1909">
        <v>4.5</v>
      </c>
    </row>
    <row r="1910" spans="1:22" x14ac:dyDescent="0.35">
      <c r="A1910" t="s">
        <v>11352</v>
      </c>
      <c r="B1910" t="s">
        <v>90</v>
      </c>
      <c r="C1910" t="s">
        <v>82</v>
      </c>
      <c r="D1910" t="b">
        <v>1</v>
      </c>
      <c r="E1910" t="b">
        <v>1</v>
      </c>
      <c r="F1910" t="s">
        <v>106</v>
      </c>
      <c r="G1910" t="b">
        <v>1</v>
      </c>
      <c r="H1910" t="s">
        <v>71</v>
      </c>
      <c r="I1910" t="b">
        <v>0</v>
      </c>
      <c r="J1910" t="s">
        <v>70</v>
      </c>
      <c r="K1910" t="b">
        <v>1</v>
      </c>
      <c r="L1910">
        <v>2</v>
      </c>
      <c r="M1910" t="b">
        <v>0</v>
      </c>
      <c r="N1910" t="b">
        <v>1</v>
      </c>
      <c r="O1910" t="b">
        <v>1</v>
      </c>
      <c r="P1910" t="s">
        <v>69</v>
      </c>
      <c r="Q1910" t="s">
        <v>11351</v>
      </c>
      <c r="R1910" t="s">
        <v>11350</v>
      </c>
      <c r="S1910" t="s">
        <v>6</v>
      </c>
      <c r="T1910" t="s">
        <v>11349</v>
      </c>
      <c r="U1910">
        <v>277</v>
      </c>
      <c r="V1910">
        <v>4.5</v>
      </c>
    </row>
    <row r="1911" spans="1:22" x14ac:dyDescent="0.35">
      <c r="A1911" t="s">
        <v>11348</v>
      </c>
      <c r="B1911" t="s">
        <v>74</v>
      </c>
      <c r="C1911" t="s">
        <v>82</v>
      </c>
      <c r="D1911" t="b">
        <v>1</v>
      </c>
      <c r="E1911" t="b">
        <v>1</v>
      </c>
      <c r="F1911" t="s">
        <v>766</v>
      </c>
      <c r="G1911" t="b">
        <v>1</v>
      </c>
      <c r="H1911" t="s">
        <v>71</v>
      </c>
      <c r="I1911" t="b">
        <v>1</v>
      </c>
      <c r="J1911" t="s">
        <v>70</v>
      </c>
      <c r="K1911" t="b">
        <v>1</v>
      </c>
      <c r="L1911">
        <v>2</v>
      </c>
      <c r="M1911" t="b">
        <v>0</v>
      </c>
      <c r="N1911" t="b">
        <v>1</v>
      </c>
      <c r="O1911" t="b">
        <v>1</v>
      </c>
      <c r="P1911" t="s">
        <v>69</v>
      </c>
      <c r="Q1911" t="s">
        <v>11347</v>
      </c>
      <c r="R1911" t="s">
        <v>11346</v>
      </c>
      <c r="S1911" t="s">
        <v>93</v>
      </c>
      <c r="T1911" t="s">
        <v>1624</v>
      </c>
      <c r="U1911">
        <v>277</v>
      </c>
      <c r="V1911">
        <v>3</v>
      </c>
    </row>
    <row r="1912" spans="1:22" x14ac:dyDescent="0.35">
      <c r="A1912" t="s">
        <v>2370</v>
      </c>
      <c r="B1912" t="s">
        <v>74</v>
      </c>
      <c r="C1912" t="s">
        <v>138</v>
      </c>
      <c r="D1912" t="b">
        <v>1</v>
      </c>
      <c r="E1912" t="b">
        <v>0</v>
      </c>
      <c r="F1912" t="s">
        <v>1198</v>
      </c>
      <c r="G1912" t="b">
        <v>1</v>
      </c>
      <c r="H1912" t="s">
        <v>71</v>
      </c>
      <c r="I1912" t="b">
        <v>1</v>
      </c>
      <c r="J1912" t="s">
        <v>70</v>
      </c>
      <c r="K1912" t="b">
        <v>1</v>
      </c>
      <c r="L1912">
        <v>2</v>
      </c>
      <c r="M1912" t="b">
        <v>0</v>
      </c>
      <c r="N1912" t="b">
        <v>1</v>
      </c>
      <c r="O1912" t="b">
        <v>1</v>
      </c>
      <c r="P1912" t="s">
        <v>69</v>
      </c>
      <c r="Q1912" t="s">
        <v>11345</v>
      </c>
      <c r="R1912" t="s">
        <v>11344</v>
      </c>
      <c r="S1912" t="s">
        <v>6</v>
      </c>
      <c r="T1912" t="s">
        <v>8717</v>
      </c>
      <c r="U1912">
        <v>277</v>
      </c>
      <c r="V1912">
        <v>3.5</v>
      </c>
    </row>
    <row r="1913" spans="1:22" x14ac:dyDescent="0.35">
      <c r="A1913" t="s">
        <v>11343</v>
      </c>
      <c r="B1913" t="s">
        <v>90</v>
      </c>
      <c r="C1913" t="s">
        <v>82</v>
      </c>
      <c r="D1913" t="b">
        <v>1</v>
      </c>
      <c r="E1913" t="b">
        <v>1</v>
      </c>
      <c r="F1913" t="s">
        <v>106</v>
      </c>
      <c r="G1913" t="b">
        <v>1</v>
      </c>
      <c r="H1913" t="s">
        <v>71</v>
      </c>
      <c r="I1913" t="b">
        <v>1</v>
      </c>
      <c r="J1913" t="s">
        <v>70</v>
      </c>
      <c r="K1913" t="b">
        <v>1</v>
      </c>
      <c r="L1913">
        <v>1</v>
      </c>
      <c r="M1913" t="b">
        <v>1</v>
      </c>
      <c r="N1913" t="b">
        <v>1</v>
      </c>
      <c r="O1913" t="b">
        <v>1</v>
      </c>
      <c r="P1913" t="s">
        <v>88</v>
      </c>
      <c r="Q1913" t="s">
        <v>11342</v>
      </c>
      <c r="R1913" t="s">
        <v>11341</v>
      </c>
      <c r="S1913" t="s">
        <v>141</v>
      </c>
      <c r="T1913" t="s">
        <v>11340</v>
      </c>
      <c r="U1913">
        <v>277</v>
      </c>
      <c r="V1913">
        <v>4</v>
      </c>
    </row>
    <row r="1914" spans="1:22" x14ac:dyDescent="0.35">
      <c r="A1914" t="s">
        <v>11339</v>
      </c>
      <c r="B1914" t="s">
        <v>90</v>
      </c>
      <c r="C1914" t="s">
        <v>82</v>
      </c>
      <c r="D1914" t="b">
        <v>1</v>
      </c>
      <c r="E1914" t="b">
        <v>1</v>
      </c>
      <c r="F1914" t="s">
        <v>106</v>
      </c>
      <c r="G1914" t="b">
        <v>0</v>
      </c>
      <c r="H1914" t="s">
        <v>71</v>
      </c>
      <c r="I1914" t="b">
        <v>0</v>
      </c>
      <c r="J1914" t="s">
        <v>70</v>
      </c>
      <c r="K1914" t="b">
        <v>1</v>
      </c>
      <c r="L1914">
        <v>1</v>
      </c>
      <c r="M1914" t="b">
        <v>0</v>
      </c>
      <c r="N1914" t="b">
        <v>0</v>
      </c>
      <c r="O1914" t="b">
        <v>1</v>
      </c>
      <c r="P1914" t="s">
        <v>88</v>
      </c>
      <c r="Q1914" t="s">
        <v>11338</v>
      </c>
      <c r="R1914" t="s">
        <v>11337</v>
      </c>
      <c r="S1914" t="s">
        <v>1459</v>
      </c>
      <c r="T1914" t="s">
        <v>11336</v>
      </c>
      <c r="U1914">
        <v>277</v>
      </c>
      <c r="V1914">
        <v>4.5</v>
      </c>
    </row>
    <row r="1915" spans="1:22" x14ac:dyDescent="0.35">
      <c r="A1915" t="s">
        <v>11335</v>
      </c>
      <c r="B1915" t="s">
        <v>90</v>
      </c>
      <c r="C1915" t="s">
        <v>360</v>
      </c>
      <c r="D1915" t="b">
        <v>1</v>
      </c>
      <c r="E1915" t="b">
        <v>0</v>
      </c>
      <c r="F1915" t="s">
        <v>555</v>
      </c>
      <c r="G1915" t="b">
        <v>0</v>
      </c>
      <c r="H1915" t="s">
        <v>71</v>
      </c>
      <c r="I1915" t="b">
        <v>0</v>
      </c>
      <c r="J1915" t="s">
        <v>70</v>
      </c>
      <c r="K1915" t="b">
        <v>0</v>
      </c>
      <c r="L1915">
        <v>1</v>
      </c>
      <c r="M1915" t="b">
        <v>0</v>
      </c>
      <c r="N1915" t="b">
        <v>0</v>
      </c>
      <c r="O1915" t="b">
        <v>1</v>
      </c>
      <c r="P1915" t="s">
        <v>69</v>
      </c>
      <c r="Q1915" t="s">
        <v>11334</v>
      </c>
      <c r="R1915" t="s">
        <v>11333</v>
      </c>
      <c r="S1915" t="s">
        <v>85</v>
      </c>
      <c r="T1915" t="s">
        <v>9565</v>
      </c>
      <c r="U1915">
        <v>277</v>
      </c>
      <c r="V1915">
        <v>4</v>
      </c>
    </row>
    <row r="1916" spans="1:22" x14ac:dyDescent="0.35">
      <c r="A1916" t="s">
        <v>11332</v>
      </c>
      <c r="B1916" t="s">
        <v>74</v>
      </c>
      <c r="C1916" t="s">
        <v>82</v>
      </c>
      <c r="D1916" t="b">
        <v>1</v>
      </c>
      <c r="E1916" t="b">
        <v>1</v>
      </c>
      <c r="F1916" t="s">
        <v>106</v>
      </c>
      <c r="G1916" t="b">
        <v>1</v>
      </c>
      <c r="H1916" t="s">
        <v>71</v>
      </c>
      <c r="I1916" t="b">
        <v>0</v>
      </c>
      <c r="J1916" t="s">
        <v>70</v>
      </c>
      <c r="K1916" t="b">
        <v>1</v>
      </c>
      <c r="L1916">
        <v>2</v>
      </c>
      <c r="M1916" t="b">
        <v>0</v>
      </c>
      <c r="N1916" t="b">
        <v>1</v>
      </c>
      <c r="O1916" t="b">
        <v>1</v>
      </c>
      <c r="P1916" t="s">
        <v>88</v>
      </c>
      <c r="Q1916" t="s">
        <v>11331</v>
      </c>
      <c r="R1916" t="s">
        <v>5614</v>
      </c>
      <c r="S1916" t="s">
        <v>189</v>
      </c>
      <c r="T1916" t="s">
        <v>991</v>
      </c>
      <c r="U1916">
        <v>276</v>
      </c>
      <c r="V1916">
        <v>3</v>
      </c>
    </row>
    <row r="1917" spans="1:22" x14ac:dyDescent="0.35">
      <c r="A1917" t="s">
        <v>11330</v>
      </c>
      <c r="B1917" t="s">
        <v>74</v>
      </c>
      <c r="C1917" t="s">
        <v>82</v>
      </c>
      <c r="D1917" t="b">
        <v>1</v>
      </c>
      <c r="E1917" t="b">
        <v>1</v>
      </c>
      <c r="F1917" t="s">
        <v>106</v>
      </c>
      <c r="G1917" t="b">
        <v>1</v>
      </c>
      <c r="H1917" t="s">
        <v>71</v>
      </c>
      <c r="I1917" t="b">
        <v>0</v>
      </c>
      <c r="J1917" t="s">
        <v>70</v>
      </c>
      <c r="K1917" t="b">
        <v>1</v>
      </c>
      <c r="L1917">
        <v>2</v>
      </c>
      <c r="M1917" t="b">
        <v>1</v>
      </c>
      <c r="N1917" t="b">
        <v>1</v>
      </c>
      <c r="O1917" t="b">
        <v>1</v>
      </c>
      <c r="P1917" t="s">
        <v>69</v>
      </c>
      <c r="Q1917" t="s">
        <v>11329</v>
      </c>
      <c r="R1917" t="s">
        <v>11328</v>
      </c>
      <c r="S1917" t="s">
        <v>85</v>
      </c>
      <c r="T1917" t="s">
        <v>6202</v>
      </c>
      <c r="U1917">
        <v>276</v>
      </c>
      <c r="V1917">
        <v>3.5</v>
      </c>
    </row>
    <row r="1918" spans="1:22" x14ac:dyDescent="0.35">
      <c r="A1918" t="s">
        <v>11327</v>
      </c>
      <c r="B1918" t="s">
        <v>74</v>
      </c>
      <c r="C1918" t="s">
        <v>82</v>
      </c>
      <c r="D1918" t="b">
        <v>1</v>
      </c>
      <c r="E1918" t="b">
        <v>1</v>
      </c>
      <c r="F1918" t="s">
        <v>106</v>
      </c>
      <c r="G1918" t="b">
        <v>1</v>
      </c>
      <c r="H1918" t="s">
        <v>71</v>
      </c>
      <c r="I1918" t="b">
        <v>0</v>
      </c>
      <c r="J1918" t="s">
        <v>70</v>
      </c>
      <c r="K1918" t="b">
        <v>1</v>
      </c>
      <c r="L1918">
        <v>2</v>
      </c>
      <c r="M1918" t="b">
        <v>0</v>
      </c>
      <c r="N1918" t="b">
        <v>1</v>
      </c>
      <c r="O1918" t="b">
        <v>1</v>
      </c>
      <c r="P1918" t="s">
        <v>69</v>
      </c>
      <c r="Q1918" t="s">
        <v>11326</v>
      </c>
      <c r="R1918" t="s">
        <v>11325</v>
      </c>
      <c r="S1918" t="s">
        <v>1543</v>
      </c>
      <c r="T1918" t="s">
        <v>5980</v>
      </c>
      <c r="U1918">
        <v>276</v>
      </c>
      <c r="V1918">
        <v>4</v>
      </c>
    </row>
    <row r="1919" spans="1:22" x14ac:dyDescent="0.35">
      <c r="A1919" t="s">
        <v>7084</v>
      </c>
      <c r="B1919" t="s">
        <v>111</v>
      </c>
      <c r="C1919" t="s">
        <v>82</v>
      </c>
      <c r="D1919" t="b">
        <v>1</v>
      </c>
      <c r="E1919" t="b">
        <v>1</v>
      </c>
      <c r="F1919" t="s">
        <v>106</v>
      </c>
      <c r="G1919" t="b">
        <v>1</v>
      </c>
      <c r="H1919" t="s">
        <v>71</v>
      </c>
      <c r="I1919" t="b">
        <v>0</v>
      </c>
      <c r="J1919" t="s">
        <v>70</v>
      </c>
      <c r="K1919" t="b">
        <v>1</v>
      </c>
      <c r="L1919">
        <v>2</v>
      </c>
      <c r="M1919" t="b">
        <v>1</v>
      </c>
      <c r="N1919" t="b">
        <v>1</v>
      </c>
      <c r="O1919" t="b">
        <v>1</v>
      </c>
      <c r="P1919" t="s">
        <v>88</v>
      </c>
      <c r="Q1919" t="s">
        <v>11324</v>
      </c>
      <c r="R1919" t="s">
        <v>1415</v>
      </c>
      <c r="S1919" t="s">
        <v>290</v>
      </c>
      <c r="T1919" t="s">
        <v>11323</v>
      </c>
      <c r="U1919">
        <v>276</v>
      </c>
      <c r="V1919">
        <v>4</v>
      </c>
    </row>
    <row r="1920" spans="1:22" x14ac:dyDescent="0.35">
      <c r="A1920" t="s">
        <v>11322</v>
      </c>
      <c r="B1920" t="s">
        <v>74</v>
      </c>
      <c r="C1920" t="s">
        <v>82</v>
      </c>
      <c r="D1920" t="b">
        <v>1</v>
      </c>
      <c r="E1920" t="b">
        <v>1</v>
      </c>
      <c r="F1920" t="s">
        <v>720</v>
      </c>
      <c r="G1920" t="b">
        <v>1</v>
      </c>
      <c r="H1920" t="s">
        <v>71</v>
      </c>
      <c r="I1920" t="b">
        <v>1</v>
      </c>
      <c r="J1920" t="s">
        <v>70</v>
      </c>
      <c r="K1920" t="b">
        <v>1</v>
      </c>
      <c r="L1920">
        <v>2</v>
      </c>
      <c r="M1920" t="b">
        <v>1</v>
      </c>
      <c r="N1920" t="b">
        <v>1</v>
      </c>
      <c r="O1920" t="b">
        <v>1</v>
      </c>
      <c r="P1920" t="s">
        <v>69</v>
      </c>
      <c r="Q1920" t="s">
        <v>11321</v>
      </c>
      <c r="R1920" t="s">
        <v>11320</v>
      </c>
      <c r="S1920" t="s">
        <v>290</v>
      </c>
      <c r="T1920" t="s">
        <v>11319</v>
      </c>
      <c r="U1920">
        <v>276</v>
      </c>
      <c r="V1920">
        <v>3.5</v>
      </c>
    </row>
    <row r="1921" spans="1:22" x14ac:dyDescent="0.35">
      <c r="A1921" t="s">
        <v>11318</v>
      </c>
      <c r="B1921" t="s">
        <v>74</v>
      </c>
      <c r="C1921" t="s">
        <v>138</v>
      </c>
      <c r="D1921" t="b">
        <v>1</v>
      </c>
      <c r="E1921" t="b">
        <v>0</v>
      </c>
      <c r="F1921" t="s">
        <v>72</v>
      </c>
      <c r="G1921" t="b">
        <v>1</v>
      </c>
      <c r="H1921" t="s">
        <v>71</v>
      </c>
      <c r="I1921" t="b">
        <v>1</v>
      </c>
      <c r="J1921" t="s">
        <v>70</v>
      </c>
      <c r="K1921" t="b">
        <v>1</v>
      </c>
      <c r="L1921">
        <v>2</v>
      </c>
      <c r="M1921" t="b">
        <v>1</v>
      </c>
      <c r="N1921" t="b">
        <v>1</v>
      </c>
      <c r="O1921" t="b">
        <v>1</v>
      </c>
      <c r="P1921" t="s">
        <v>88</v>
      </c>
      <c r="Q1921" t="s">
        <v>11317</v>
      </c>
      <c r="R1921" t="s">
        <v>317</v>
      </c>
      <c r="S1921" t="s">
        <v>66</v>
      </c>
      <c r="T1921" t="s">
        <v>11316</v>
      </c>
      <c r="U1921">
        <v>276</v>
      </c>
      <c r="V1921">
        <v>3</v>
      </c>
    </row>
    <row r="1922" spans="1:22" x14ac:dyDescent="0.35">
      <c r="A1922" t="s">
        <v>11315</v>
      </c>
      <c r="B1922" t="s">
        <v>111</v>
      </c>
      <c r="C1922" t="s">
        <v>82</v>
      </c>
      <c r="D1922" t="b">
        <v>1</v>
      </c>
      <c r="E1922" t="b">
        <v>1</v>
      </c>
      <c r="F1922" t="s">
        <v>106</v>
      </c>
      <c r="G1922" t="b">
        <v>1</v>
      </c>
      <c r="H1922" t="s">
        <v>71</v>
      </c>
      <c r="I1922" t="b">
        <v>0</v>
      </c>
      <c r="J1922" t="s">
        <v>70</v>
      </c>
      <c r="K1922" t="b">
        <v>1</v>
      </c>
      <c r="L1922">
        <v>2</v>
      </c>
      <c r="M1922" t="b">
        <v>0</v>
      </c>
      <c r="N1922" t="b">
        <v>0</v>
      </c>
      <c r="O1922" t="b">
        <v>1</v>
      </c>
      <c r="P1922" t="s">
        <v>88</v>
      </c>
      <c r="Q1922" t="s">
        <v>11314</v>
      </c>
      <c r="R1922" t="s">
        <v>703</v>
      </c>
      <c r="S1922" t="s">
        <v>6</v>
      </c>
      <c r="T1922" t="s">
        <v>11313</v>
      </c>
      <c r="U1922">
        <v>276</v>
      </c>
      <c r="V1922">
        <v>3</v>
      </c>
    </row>
    <row r="1923" spans="1:22" x14ac:dyDescent="0.35">
      <c r="A1923" t="s">
        <v>11312</v>
      </c>
      <c r="B1923" t="s">
        <v>74</v>
      </c>
      <c r="C1923" t="s">
        <v>82</v>
      </c>
      <c r="D1923" t="b">
        <v>1</v>
      </c>
      <c r="E1923" t="b">
        <v>0</v>
      </c>
      <c r="F1923" t="s">
        <v>106</v>
      </c>
      <c r="G1923" t="b">
        <v>1</v>
      </c>
      <c r="H1923" t="s">
        <v>71</v>
      </c>
      <c r="I1923" t="b">
        <v>1</v>
      </c>
      <c r="J1923" t="s">
        <v>70</v>
      </c>
      <c r="K1923" t="b">
        <v>1</v>
      </c>
      <c r="L1923">
        <v>2</v>
      </c>
      <c r="M1923" t="b">
        <v>0</v>
      </c>
      <c r="N1923" t="b">
        <v>1</v>
      </c>
      <c r="O1923" t="b">
        <v>1</v>
      </c>
      <c r="P1923" t="s">
        <v>69</v>
      </c>
      <c r="Q1923" t="s">
        <v>11311</v>
      </c>
      <c r="R1923" t="s">
        <v>11310</v>
      </c>
      <c r="S1923" t="s">
        <v>6</v>
      </c>
      <c r="T1923" t="s">
        <v>11309</v>
      </c>
      <c r="U1923">
        <v>276</v>
      </c>
      <c r="V1923">
        <v>3</v>
      </c>
    </row>
    <row r="1924" spans="1:22" x14ac:dyDescent="0.35">
      <c r="A1924" t="s">
        <v>129</v>
      </c>
      <c r="B1924" t="s">
        <v>111</v>
      </c>
      <c r="C1924" t="s">
        <v>82</v>
      </c>
      <c r="D1924" t="b">
        <v>1</v>
      </c>
      <c r="E1924" t="b">
        <v>1</v>
      </c>
      <c r="F1924" t="s">
        <v>720</v>
      </c>
      <c r="G1924" t="b">
        <v>1</v>
      </c>
      <c r="H1924" t="s">
        <v>71</v>
      </c>
      <c r="I1924" t="b">
        <v>0</v>
      </c>
      <c r="J1924" t="s">
        <v>70</v>
      </c>
      <c r="K1924" t="b">
        <v>1</v>
      </c>
      <c r="L1924">
        <v>2</v>
      </c>
      <c r="M1924" t="b">
        <v>0</v>
      </c>
      <c r="N1924" t="b">
        <v>1</v>
      </c>
      <c r="O1924" t="b">
        <v>0</v>
      </c>
      <c r="P1924" t="s">
        <v>69</v>
      </c>
      <c r="Q1924" t="s">
        <v>11308</v>
      </c>
      <c r="R1924" t="s">
        <v>2458</v>
      </c>
      <c r="S1924" t="s">
        <v>6</v>
      </c>
      <c r="T1924" t="s">
        <v>11307</v>
      </c>
      <c r="U1924">
        <v>276</v>
      </c>
      <c r="V1924">
        <v>3.5</v>
      </c>
    </row>
    <row r="1925" spans="1:22" x14ac:dyDescent="0.35">
      <c r="A1925" t="s">
        <v>11306</v>
      </c>
      <c r="B1925" t="s">
        <v>74</v>
      </c>
      <c r="C1925" t="s">
        <v>73</v>
      </c>
      <c r="D1925" t="b">
        <v>1</v>
      </c>
      <c r="E1925" t="b">
        <v>1</v>
      </c>
      <c r="F1925" t="s">
        <v>72</v>
      </c>
      <c r="G1925" t="b">
        <v>0</v>
      </c>
      <c r="H1925" t="s">
        <v>71</v>
      </c>
      <c r="I1925" t="b">
        <v>1</v>
      </c>
      <c r="J1925" t="s">
        <v>70</v>
      </c>
      <c r="K1925" t="b">
        <v>1</v>
      </c>
      <c r="L1925">
        <v>2</v>
      </c>
      <c r="M1925" t="b">
        <v>1</v>
      </c>
      <c r="N1925" t="b">
        <v>1</v>
      </c>
      <c r="O1925" t="b">
        <v>1</v>
      </c>
      <c r="P1925" t="s">
        <v>69</v>
      </c>
      <c r="Q1925" t="s">
        <v>11305</v>
      </c>
      <c r="R1925" t="s">
        <v>11304</v>
      </c>
      <c r="S1925" t="s">
        <v>77</v>
      </c>
      <c r="T1925" t="s">
        <v>11303</v>
      </c>
      <c r="U1925">
        <v>276</v>
      </c>
      <c r="V1925">
        <v>4</v>
      </c>
    </row>
    <row r="1926" spans="1:22" x14ac:dyDescent="0.35">
      <c r="A1926" t="s">
        <v>11302</v>
      </c>
      <c r="B1926" t="s">
        <v>74</v>
      </c>
      <c r="C1926" t="s">
        <v>82</v>
      </c>
      <c r="D1926" t="b">
        <v>1</v>
      </c>
      <c r="E1926" t="b">
        <v>1</v>
      </c>
      <c r="F1926" t="s">
        <v>106</v>
      </c>
      <c r="G1926" t="b">
        <v>1</v>
      </c>
      <c r="H1926" t="s">
        <v>71</v>
      </c>
      <c r="I1926" t="b">
        <v>0</v>
      </c>
      <c r="J1926" t="s">
        <v>70</v>
      </c>
      <c r="K1926" t="b">
        <v>1</v>
      </c>
      <c r="L1926">
        <v>2</v>
      </c>
      <c r="M1926" t="b">
        <v>1</v>
      </c>
      <c r="N1926" t="b">
        <v>1</v>
      </c>
      <c r="O1926" t="b">
        <v>1</v>
      </c>
      <c r="P1926" t="s">
        <v>69</v>
      </c>
      <c r="Q1926" t="s">
        <v>11301</v>
      </c>
      <c r="R1926" t="s">
        <v>584</v>
      </c>
      <c r="S1926" t="s">
        <v>239</v>
      </c>
      <c r="T1926" t="s">
        <v>4596</v>
      </c>
      <c r="U1926">
        <v>276</v>
      </c>
      <c r="V1926">
        <v>3</v>
      </c>
    </row>
    <row r="1927" spans="1:22" x14ac:dyDescent="0.35">
      <c r="A1927" t="s">
        <v>11300</v>
      </c>
      <c r="B1927" t="s">
        <v>111</v>
      </c>
      <c r="C1927" t="s">
        <v>82</v>
      </c>
      <c r="D1927" t="b">
        <v>1</v>
      </c>
      <c r="E1927" t="b">
        <v>1</v>
      </c>
      <c r="F1927" t="s">
        <v>106</v>
      </c>
      <c r="G1927" t="b">
        <v>1</v>
      </c>
      <c r="H1927" t="s">
        <v>71</v>
      </c>
      <c r="I1927" t="b">
        <v>1</v>
      </c>
      <c r="J1927" t="s">
        <v>70</v>
      </c>
      <c r="K1927" t="b">
        <v>1</v>
      </c>
      <c r="L1927">
        <v>2</v>
      </c>
      <c r="M1927" t="b">
        <v>0</v>
      </c>
      <c r="N1927" t="b">
        <v>1</v>
      </c>
      <c r="O1927" t="b">
        <v>1</v>
      </c>
      <c r="P1927" t="s">
        <v>88</v>
      </c>
      <c r="Q1927" t="s">
        <v>11299</v>
      </c>
      <c r="R1927" t="s">
        <v>11298</v>
      </c>
      <c r="S1927" t="s">
        <v>141</v>
      </c>
      <c r="T1927" t="s">
        <v>11297</v>
      </c>
      <c r="U1927">
        <v>276</v>
      </c>
      <c r="V1927">
        <v>3</v>
      </c>
    </row>
    <row r="1928" spans="1:22" x14ac:dyDescent="0.35">
      <c r="A1928" t="s">
        <v>11296</v>
      </c>
      <c r="B1928" t="s">
        <v>90</v>
      </c>
      <c r="C1928" t="s">
        <v>123</v>
      </c>
      <c r="D1928" t="b">
        <v>1</v>
      </c>
      <c r="E1928" t="b">
        <v>1</v>
      </c>
      <c r="F1928" t="s">
        <v>106</v>
      </c>
      <c r="G1928" t="b">
        <v>1</v>
      </c>
      <c r="H1928" t="s">
        <v>71</v>
      </c>
      <c r="I1928" t="b">
        <v>1</v>
      </c>
      <c r="J1928" t="s">
        <v>70</v>
      </c>
      <c r="K1928" t="b">
        <v>0</v>
      </c>
      <c r="L1928">
        <v>2</v>
      </c>
      <c r="M1928" t="b">
        <v>0</v>
      </c>
      <c r="N1928" t="b">
        <v>0</v>
      </c>
      <c r="O1928" t="b">
        <v>1</v>
      </c>
      <c r="P1928" t="s">
        <v>69</v>
      </c>
      <c r="Q1928" t="s">
        <v>11295</v>
      </c>
      <c r="R1928" t="s">
        <v>11294</v>
      </c>
      <c r="S1928" t="s">
        <v>120</v>
      </c>
      <c r="T1928" t="s">
        <v>11293</v>
      </c>
      <c r="U1928">
        <v>276</v>
      </c>
      <c r="V1928">
        <v>4.5</v>
      </c>
    </row>
    <row r="1929" spans="1:22" x14ac:dyDescent="0.35">
      <c r="A1929" t="s">
        <v>11292</v>
      </c>
      <c r="B1929" t="s">
        <v>111</v>
      </c>
      <c r="C1929" t="s">
        <v>82</v>
      </c>
      <c r="D1929" t="b">
        <v>1</v>
      </c>
      <c r="E1929" t="b">
        <v>1</v>
      </c>
      <c r="F1929" t="s">
        <v>106</v>
      </c>
      <c r="G1929" t="b">
        <v>1</v>
      </c>
      <c r="H1929" t="s">
        <v>71</v>
      </c>
      <c r="I1929" t="b">
        <v>1</v>
      </c>
      <c r="J1929" t="s">
        <v>70</v>
      </c>
      <c r="K1929" t="b">
        <v>1</v>
      </c>
      <c r="L1929">
        <v>2</v>
      </c>
      <c r="M1929" t="b">
        <v>1</v>
      </c>
      <c r="N1929" t="b">
        <v>1</v>
      </c>
      <c r="O1929" t="b">
        <v>1</v>
      </c>
      <c r="P1929" t="s">
        <v>69</v>
      </c>
      <c r="Q1929" t="s">
        <v>11291</v>
      </c>
      <c r="R1929" t="s">
        <v>11290</v>
      </c>
      <c r="S1929" t="s">
        <v>1679</v>
      </c>
      <c r="T1929" t="s">
        <v>11289</v>
      </c>
      <c r="U1929">
        <v>276</v>
      </c>
      <c r="V1929">
        <v>3.5</v>
      </c>
    </row>
    <row r="1930" spans="1:22" x14ac:dyDescent="0.35">
      <c r="A1930" t="s">
        <v>10388</v>
      </c>
      <c r="B1930" t="s">
        <v>74</v>
      </c>
      <c r="C1930" t="s">
        <v>426</v>
      </c>
      <c r="D1930" t="b">
        <v>1</v>
      </c>
      <c r="E1930" t="b">
        <v>1</v>
      </c>
      <c r="F1930" t="s">
        <v>72</v>
      </c>
      <c r="G1930" t="b">
        <v>1</v>
      </c>
      <c r="H1930" t="s">
        <v>71</v>
      </c>
      <c r="I1930" t="b">
        <v>0</v>
      </c>
      <c r="J1930" t="s">
        <v>70</v>
      </c>
      <c r="K1930" t="b">
        <v>1</v>
      </c>
      <c r="L1930">
        <v>2</v>
      </c>
      <c r="M1930" t="b">
        <v>1</v>
      </c>
      <c r="N1930" t="b">
        <v>1</v>
      </c>
      <c r="O1930" t="b">
        <v>0</v>
      </c>
      <c r="P1930" t="s">
        <v>69</v>
      </c>
      <c r="Q1930" t="s">
        <v>11288</v>
      </c>
      <c r="R1930" t="s">
        <v>98</v>
      </c>
      <c r="S1930" t="s">
        <v>189</v>
      </c>
      <c r="T1930" t="s">
        <v>11287</v>
      </c>
      <c r="U1930">
        <v>275</v>
      </c>
      <c r="V1930">
        <v>4</v>
      </c>
    </row>
    <row r="1931" spans="1:22" x14ac:dyDescent="0.35">
      <c r="A1931" t="s">
        <v>11286</v>
      </c>
      <c r="B1931" t="s">
        <v>74</v>
      </c>
      <c r="C1931" t="s">
        <v>82</v>
      </c>
      <c r="D1931" t="b">
        <v>1</v>
      </c>
      <c r="E1931" t="b">
        <v>1</v>
      </c>
      <c r="F1931" t="s">
        <v>106</v>
      </c>
      <c r="G1931" t="b">
        <v>1</v>
      </c>
      <c r="H1931" t="s">
        <v>80</v>
      </c>
      <c r="I1931" t="b">
        <v>1</v>
      </c>
      <c r="J1931" t="s">
        <v>70</v>
      </c>
      <c r="K1931" t="b">
        <v>1</v>
      </c>
      <c r="L1931">
        <v>2</v>
      </c>
      <c r="M1931" t="b">
        <v>0</v>
      </c>
      <c r="N1931" t="b">
        <v>1</v>
      </c>
      <c r="O1931" t="b">
        <v>1</v>
      </c>
      <c r="P1931" t="s">
        <v>69</v>
      </c>
      <c r="Q1931" t="s">
        <v>11285</v>
      </c>
      <c r="R1931" t="s">
        <v>11284</v>
      </c>
      <c r="S1931" t="s">
        <v>77</v>
      </c>
      <c r="T1931" t="s">
        <v>5783</v>
      </c>
      <c r="U1931">
        <v>275</v>
      </c>
      <c r="V1931">
        <v>4</v>
      </c>
    </row>
    <row r="1932" spans="1:22" x14ac:dyDescent="0.35">
      <c r="A1932" t="s">
        <v>11283</v>
      </c>
      <c r="B1932" t="s">
        <v>111</v>
      </c>
      <c r="C1932" t="s">
        <v>2749</v>
      </c>
      <c r="D1932" t="b">
        <v>1</v>
      </c>
      <c r="E1932" t="b">
        <v>1</v>
      </c>
      <c r="F1932" t="s">
        <v>474</v>
      </c>
      <c r="G1932" t="b">
        <v>0</v>
      </c>
      <c r="H1932" t="s">
        <v>71</v>
      </c>
      <c r="I1932" t="b">
        <v>1</v>
      </c>
      <c r="J1932" t="s">
        <v>70</v>
      </c>
      <c r="K1932" t="b">
        <v>1</v>
      </c>
      <c r="L1932">
        <v>2</v>
      </c>
      <c r="M1932" t="b">
        <v>0</v>
      </c>
      <c r="N1932" t="b">
        <v>0</v>
      </c>
      <c r="O1932" t="b">
        <v>1</v>
      </c>
      <c r="P1932" t="s">
        <v>69</v>
      </c>
      <c r="Q1932" t="s">
        <v>11282</v>
      </c>
      <c r="R1932" t="s">
        <v>11281</v>
      </c>
      <c r="S1932" t="s">
        <v>290</v>
      </c>
      <c r="T1932" t="s">
        <v>11280</v>
      </c>
      <c r="U1932">
        <v>275</v>
      </c>
      <c r="V1932">
        <v>4</v>
      </c>
    </row>
    <row r="1933" spans="1:22" x14ac:dyDescent="0.35">
      <c r="A1933" t="s">
        <v>11279</v>
      </c>
      <c r="B1933" t="s">
        <v>74</v>
      </c>
      <c r="C1933" t="s">
        <v>73</v>
      </c>
      <c r="D1933" t="b">
        <v>1</v>
      </c>
      <c r="E1933" t="b">
        <v>0</v>
      </c>
      <c r="F1933" t="s">
        <v>1198</v>
      </c>
      <c r="G1933" t="b">
        <v>1</v>
      </c>
      <c r="H1933" t="s">
        <v>71</v>
      </c>
      <c r="I1933" t="b">
        <v>0</v>
      </c>
      <c r="J1933" t="s">
        <v>70</v>
      </c>
      <c r="K1933" t="b">
        <v>1</v>
      </c>
      <c r="L1933">
        <v>2</v>
      </c>
      <c r="M1933" t="b">
        <v>1</v>
      </c>
      <c r="N1933" t="b">
        <v>1</v>
      </c>
      <c r="O1933" t="b">
        <v>1</v>
      </c>
      <c r="P1933" t="s">
        <v>69</v>
      </c>
      <c r="Q1933" t="s">
        <v>11278</v>
      </c>
      <c r="R1933" t="s">
        <v>11277</v>
      </c>
      <c r="S1933" t="s">
        <v>6</v>
      </c>
      <c r="T1933" t="s">
        <v>11276</v>
      </c>
      <c r="U1933">
        <v>275</v>
      </c>
      <c r="V1933">
        <v>4</v>
      </c>
    </row>
    <row r="1934" spans="1:22" x14ac:dyDescent="0.35">
      <c r="A1934" t="s">
        <v>11275</v>
      </c>
      <c r="B1934" t="s">
        <v>74</v>
      </c>
      <c r="C1934" t="s">
        <v>73</v>
      </c>
      <c r="D1934" t="b">
        <v>1</v>
      </c>
      <c r="E1934" t="b">
        <v>0</v>
      </c>
      <c r="F1934" t="s">
        <v>314</v>
      </c>
      <c r="G1934" t="b">
        <v>1</v>
      </c>
      <c r="H1934" t="s">
        <v>71</v>
      </c>
      <c r="I1934" t="b">
        <v>1</v>
      </c>
      <c r="J1934" t="s">
        <v>70</v>
      </c>
      <c r="K1934" t="b">
        <v>1</v>
      </c>
      <c r="L1934">
        <v>2</v>
      </c>
      <c r="M1934" t="b">
        <v>1</v>
      </c>
      <c r="N1934" t="b">
        <v>1</v>
      </c>
      <c r="O1934" t="b">
        <v>1</v>
      </c>
      <c r="P1934" t="s">
        <v>69</v>
      </c>
      <c r="Q1934" t="s">
        <v>11274</v>
      </c>
      <c r="R1934" t="s">
        <v>11273</v>
      </c>
      <c r="S1934" t="s">
        <v>166</v>
      </c>
      <c r="T1934" t="s">
        <v>11272</v>
      </c>
      <c r="U1934">
        <v>275</v>
      </c>
      <c r="V1934">
        <v>3.5</v>
      </c>
    </row>
    <row r="1935" spans="1:22" x14ac:dyDescent="0.35">
      <c r="A1935" t="s">
        <v>11271</v>
      </c>
      <c r="B1935" t="s">
        <v>74</v>
      </c>
      <c r="C1935" t="s">
        <v>73</v>
      </c>
      <c r="D1935" t="b">
        <v>1</v>
      </c>
      <c r="E1935" t="b">
        <v>1</v>
      </c>
      <c r="F1935" t="s">
        <v>106</v>
      </c>
      <c r="G1935" t="b">
        <v>1</v>
      </c>
      <c r="H1935" t="s">
        <v>71</v>
      </c>
      <c r="I1935" t="b">
        <v>1</v>
      </c>
      <c r="J1935" t="s">
        <v>70</v>
      </c>
      <c r="K1935" t="b">
        <v>1</v>
      </c>
      <c r="L1935">
        <v>2</v>
      </c>
      <c r="M1935" t="b">
        <v>1</v>
      </c>
      <c r="N1935" t="b">
        <v>1</v>
      </c>
      <c r="O1935" t="b">
        <v>1</v>
      </c>
      <c r="P1935" t="s">
        <v>69</v>
      </c>
      <c r="Q1935" t="s">
        <v>11270</v>
      </c>
      <c r="R1935" t="s">
        <v>2256</v>
      </c>
      <c r="S1935" t="s">
        <v>93</v>
      </c>
      <c r="T1935" t="s">
        <v>9153</v>
      </c>
      <c r="U1935">
        <v>275</v>
      </c>
      <c r="V1935">
        <v>3.5</v>
      </c>
    </row>
    <row r="1936" spans="1:22" x14ac:dyDescent="0.35">
      <c r="A1936" t="s">
        <v>11269</v>
      </c>
      <c r="B1936" t="s">
        <v>74</v>
      </c>
      <c r="C1936" t="s">
        <v>82</v>
      </c>
      <c r="D1936" t="b">
        <v>1</v>
      </c>
      <c r="E1936" t="b">
        <v>1</v>
      </c>
      <c r="F1936" t="s">
        <v>106</v>
      </c>
      <c r="G1936" t="b">
        <v>1</v>
      </c>
      <c r="H1936" t="s">
        <v>71</v>
      </c>
      <c r="I1936" t="b">
        <v>1</v>
      </c>
      <c r="J1936" t="s">
        <v>70</v>
      </c>
      <c r="K1936" t="b">
        <v>1</v>
      </c>
      <c r="L1936">
        <v>2</v>
      </c>
      <c r="M1936" t="b">
        <v>1</v>
      </c>
      <c r="N1936" t="b">
        <v>1</v>
      </c>
      <c r="O1936" t="b">
        <v>1</v>
      </c>
      <c r="P1936" t="s">
        <v>69</v>
      </c>
      <c r="Q1936" t="s">
        <v>11268</v>
      </c>
      <c r="R1936" t="s">
        <v>98</v>
      </c>
      <c r="S1936" t="s">
        <v>239</v>
      </c>
      <c r="T1936" t="s">
        <v>11267</v>
      </c>
      <c r="U1936">
        <v>275</v>
      </c>
      <c r="V1936">
        <v>3</v>
      </c>
    </row>
    <row r="1937" spans="1:22" x14ac:dyDescent="0.35">
      <c r="A1937" t="s">
        <v>9514</v>
      </c>
      <c r="B1937" t="s">
        <v>74</v>
      </c>
      <c r="C1937" t="s">
        <v>1470</v>
      </c>
      <c r="D1937" t="b">
        <v>1</v>
      </c>
      <c r="E1937" t="b">
        <v>0</v>
      </c>
      <c r="F1937" t="s">
        <v>72</v>
      </c>
      <c r="G1937" t="b">
        <v>0</v>
      </c>
      <c r="H1937" t="s">
        <v>100</v>
      </c>
      <c r="I1937" t="b">
        <v>0</v>
      </c>
      <c r="J1937" t="s">
        <v>235</v>
      </c>
      <c r="K1937" t="b">
        <v>1</v>
      </c>
      <c r="L1937">
        <v>4</v>
      </c>
      <c r="M1937" t="b">
        <v>1</v>
      </c>
      <c r="N1937" t="b">
        <v>1</v>
      </c>
      <c r="O1937" t="b">
        <v>0</v>
      </c>
      <c r="P1937" t="s">
        <v>88</v>
      </c>
      <c r="Q1937" t="s">
        <v>11266</v>
      </c>
      <c r="R1937" t="s">
        <v>11265</v>
      </c>
      <c r="S1937" t="s">
        <v>6</v>
      </c>
      <c r="T1937" t="s">
        <v>11264</v>
      </c>
      <c r="U1937">
        <v>275</v>
      </c>
      <c r="V1937">
        <v>4.5</v>
      </c>
    </row>
    <row r="1938" spans="1:22" x14ac:dyDescent="0.35">
      <c r="A1938" t="s">
        <v>11263</v>
      </c>
      <c r="B1938" t="s">
        <v>74</v>
      </c>
      <c r="C1938" t="s">
        <v>2050</v>
      </c>
      <c r="D1938" t="b">
        <v>1</v>
      </c>
      <c r="E1938" t="b">
        <v>1</v>
      </c>
      <c r="F1938" t="s">
        <v>106</v>
      </c>
      <c r="G1938" t="b">
        <v>0</v>
      </c>
      <c r="H1938" t="s">
        <v>554</v>
      </c>
      <c r="I1938" t="b">
        <v>0</v>
      </c>
      <c r="J1938" t="s">
        <v>70</v>
      </c>
      <c r="K1938" t="b">
        <v>1</v>
      </c>
      <c r="L1938">
        <v>2</v>
      </c>
      <c r="M1938" t="b">
        <v>1</v>
      </c>
      <c r="N1938" t="b">
        <v>1</v>
      </c>
      <c r="O1938" t="b">
        <v>1</v>
      </c>
      <c r="P1938" t="s">
        <v>88</v>
      </c>
      <c r="Q1938" t="s">
        <v>11262</v>
      </c>
      <c r="R1938" t="s">
        <v>11261</v>
      </c>
      <c r="S1938" t="s">
        <v>239</v>
      </c>
      <c r="T1938" t="s">
        <v>2743</v>
      </c>
      <c r="U1938">
        <v>275</v>
      </c>
      <c r="V1938">
        <v>2.5</v>
      </c>
    </row>
    <row r="1939" spans="1:22" x14ac:dyDescent="0.35">
      <c r="A1939" t="s">
        <v>11260</v>
      </c>
      <c r="B1939" t="s">
        <v>90</v>
      </c>
      <c r="C1939" t="s">
        <v>82</v>
      </c>
      <c r="D1939" t="b">
        <v>1</v>
      </c>
      <c r="E1939" t="b">
        <v>1</v>
      </c>
      <c r="F1939" t="s">
        <v>106</v>
      </c>
      <c r="G1939" t="b">
        <v>1</v>
      </c>
      <c r="H1939" t="s">
        <v>71</v>
      </c>
      <c r="I1939" t="b">
        <v>0</v>
      </c>
      <c r="J1939" t="s">
        <v>70</v>
      </c>
      <c r="K1939" t="b">
        <v>1</v>
      </c>
      <c r="L1939">
        <v>1</v>
      </c>
      <c r="M1939" t="b">
        <v>0</v>
      </c>
      <c r="N1939" t="b">
        <v>1</v>
      </c>
      <c r="O1939" t="b">
        <v>1</v>
      </c>
      <c r="P1939" t="s">
        <v>69</v>
      </c>
      <c r="Q1939" t="s">
        <v>11259</v>
      </c>
      <c r="R1939" t="s">
        <v>11258</v>
      </c>
      <c r="S1939" t="s">
        <v>6</v>
      </c>
      <c r="T1939" t="s">
        <v>11257</v>
      </c>
      <c r="U1939">
        <v>275</v>
      </c>
      <c r="V1939">
        <v>4</v>
      </c>
    </row>
    <row r="1940" spans="1:22" x14ac:dyDescent="0.35">
      <c r="A1940" t="s">
        <v>11256</v>
      </c>
      <c r="B1940" t="s">
        <v>74</v>
      </c>
      <c r="C1940" t="s">
        <v>82</v>
      </c>
      <c r="D1940" t="b">
        <v>1</v>
      </c>
      <c r="E1940" t="b">
        <v>0</v>
      </c>
      <c r="F1940" t="s">
        <v>106</v>
      </c>
      <c r="G1940" t="b">
        <v>1</v>
      </c>
      <c r="H1940" t="s">
        <v>80</v>
      </c>
      <c r="I1940" t="b">
        <v>1</v>
      </c>
      <c r="J1940" t="s">
        <v>70</v>
      </c>
      <c r="K1940" t="b">
        <v>1</v>
      </c>
      <c r="L1940">
        <v>2</v>
      </c>
      <c r="M1940" t="b">
        <v>1</v>
      </c>
      <c r="N1940" t="b">
        <v>1</v>
      </c>
      <c r="O1940" t="b">
        <v>1</v>
      </c>
      <c r="P1940" t="s">
        <v>69</v>
      </c>
      <c r="Q1940" t="s">
        <v>11255</v>
      </c>
      <c r="R1940" t="s">
        <v>11254</v>
      </c>
      <c r="S1940" t="s">
        <v>93</v>
      </c>
      <c r="T1940" t="s">
        <v>7369</v>
      </c>
      <c r="U1940">
        <v>275</v>
      </c>
      <c r="V1940">
        <v>3.5</v>
      </c>
    </row>
    <row r="1941" spans="1:22" x14ac:dyDescent="0.35">
      <c r="A1941" t="s">
        <v>11253</v>
      </c>
      <c r="B1941" t="s">
        <v>74</v>
      </c>
      <c r="C1941" t="s">
        <v>82</v>
      </c>
      <c r="D1941" t="b">
        <v>1</v>
      </c>
      <c r="E1941" t="b">
        <v>1</v>
      </c>
      <c r="F1941" t="s">
        <v>101</v>
      </c>
      <c r="G1941" t="b">
        <v>1</v>
      </c>
      <c r="H1941" t="s">
        <v>71</v>
      </c>
      <c r="I1941" t="b">
        <v>1</v>
      </c>
      <c r="J1941" t="s">
        <v>70</v>
      </c>
      <c r="K1941" t="b">
        <v>1</v>
      </c>
      <c r="L1941">
        <v>2</v>
      </c>
      <c r="M1941" t="b">
        <v>1</v>
      </c>
      <c r="N1941" t="b">
        <v>1</v>
      </c>
      <c r="O1941" t="b">
        <v>1</v>
      </c>
      <c r="P1941" t="s">
        <v>69</v>
      </c>
      <c r="Q1941" t="s">
        <v>11252</v>
      </c>
      <c r="R1941" t="s">
        <v>11251</v>
      </c>
      <c r="S1941" t="s">
        <v>93</v>
      </c>
      <c r="T1941" t="s">
        <v>3294</v>
      </c>
      <c r="U1941">
        <v>274</v>
      </c>
      <c r="V1941">
        <v>3.5</v>
      </c>
    </row>
    <row r="1942" spans="1:22" x14ac:dyDescent="0.35">
      <c r="A1942" t="s">
        <v>11250</v>
      </c>
      <c r="B1942" t="s">
        <v>74</v>
      </c>
      <c r="C1942" t="s">
        <v>82</v>
      </c>
      <c r="D1942" t="b">
        <v>1</v>
      </c>
      <c r="E1942" t="b">
        <v>1</v>
      </c>
      <c r="F1942" t="s">
        <v>106</v>
      </c>
      <c r="G1942" t="b">
        <v>1</v>
      </c>
      <c r="H1942" t="s">
        <v>71</v>
      </c>
      <c r="I1942" t="b">
        <v>1</v>
      </c>
      <c r="J1942" t="s">
        <v>70</v>
      </c>
      <c r="K1942" t="b">
        <v>1</v>
      </c>
      <c r="L1942">
        <v>2</v>
      </c>
      <c r="M1942" t="b">
        <v>0</v>
      </c>
      <c r="N1942" t="b">
        <v>1</v>
      </c>
      <c r="O1942" t="b">
        <v>1</v>
      </c>
      <c r="P1942" t="s">
        <v>88</v>
      </c>
      <c r="Q1942" t="s">
        <v>11249</v>
      </c>
      <c r="R1942" t="s">
        <v>220</v>
      </c>
      <c r="S1942" t="s">
        <v>66</v>
      </c>
      <c r="T1942" t="s">
        <v>11248</v>
      </c>
      <c r="U1942">
        <v>274</v>
      </c>
      <c r="V1942">
        <v>2.5</v>
      </c>
    </row>
    <row r="1943" spans="1:22" x14ac:dyDescent="0.35">
      <c r="A1943" t="s">
        <v>11247</v>
      </c>
      <c r="B1943" t="s">
        <v>74</v>
      </c>
      <c r="C1943" t="s">
        <v>222</v>
      </c>
      <c r="D1943" t="b">
        <v>1</v>
      </c>
      <c r="E1943" t="b">
        <v>0</v>
      </c>
      <c r="F1943" t="s">
        <v>720</v>
      </c>
      <c r="G1943" t="b">
        <v>0</v>
      </c>
      <c r="H1943" t="s">
        <v>71</v>
      </c>
      <c r="I1943" t="b">
        <v>1</v>
      </c>
      <c r="J1943" t="s">
        <v>235</v>
      </c>
      <c r="K1943" t="b">
        <v>1</v>
      </c>
      <c r="L1943">
        <v>3</v>
      </c>
      <c r="M1943" t="b">
        <v>1</v>
      </c>
      <c r="N1943" t="b">
        <v>1</v>
      </c>
      <c r="O1943" t="b">
        <v>0</v>
      </c>
      <c r="P1943" t="s">
        <v>88</v>
      </c>
      <c r="Q1943" t="s">
        <v>11246</v>
      </c>
      <c r="R1943" t="s">
        <v>10571</v>
      </c>
      <c r="S1943" t="s">
        <v>120</v>
      </c>
      <c r="T1943" t="s">
        <v>11245</v>
      </c>
      <c r="U1943">
        <v>274</v>
      </c>
      <c r="V1943">
        <v>3</v>
      </c>
    </row>
    <row r="1944" spans="1:22" x14ac:dyDescent="0.35">
      <c r="A1944" t="s">
        <v>11244</v>
      </c>
      <c r="B1944" t="s">
        <v>90</v>
      </c>
      <c r="C1944" t="s">
        <v>123</v>
      </c>
      <c r="D1944" t="b">
        <v>1</v>
      </c>
      <c r="E1944" t="b">
        <v>1</v>
      </c>
      <c r="F1944" t="s">
        <v>89</v>
      </c>
      <c r="G1944" t="b">
        <v>0</v>
      </c>
      <c r="H1944" t="s">
        <v>71</v>
      </c>
      <c r="I1944" t="b">
        <v>1</v>
      </c>
      <c r="J1944" t="s">
        <v>70</v>
      </c>
      <c r="K1944" t="b">
        <v>0</v>
      </c>
      <c r="L1944">
        <v>1</v>
      </c>
      <c r="M1944" t="b">
        <v>0</v>
      </c>
      <c r="N1944" t="b">
        <v>0</v>
      </c>
      <c r="O1944" t="b">
        <v>1</v>
      </c>
      <c r="P1944" t="s">
        <v>88</v>
      </c>
      <c r="Q1944" t="s">
        <v>11243</v>
      </c>
      <c r="R1944" t="s">
        <v>5936</v>
      </c>
      <c r="S1944" t="s">
        <v>120</v>
      </c>
      <c r="T1944" t="s">
        <v>11242</v>
      </c>
      <c r="U1944">
        <v>274</v>
      </c>
      <c r="V1944">
        <v>4.5</v>
      </c>
    </row>
    <row r="1945" spans="1:22" x14ac:dyDescent="0.35">
      <c r="A1945" t="s">
        <v>83</v>
      </c>
      <c r="B1945" t="s">
        <v>74</v>
      </c>
      <c r="C1945" t="s">
        <v>82</v>
      </c>
      <c r="D1945" t="b">
        <v>1</v>
      </c>
      <c r="E1945" t="b">
        <v>1</v>
      </c>
      <c r="F1945" t="s">
        <v>771</v>
      </c>
      <c r="G1945" t="b">
        <v>1</v>
      </c>
      <c r="H1945" t="s">
        <v>71</v>
      </c>
      <c r="I1945" t="b">
        <v>1</v>
      </c>
      <c r="J1945" t="s">
        <v>70</v>
      </c>
      <c r="K1945" t="b">
        <v>1</v>
      </c>
      <c r="L1945">
        <v>2</v>
      </c>
      <c r="M1945" t="b">
        <v>1</v>
      </c>
      <c r="N1945" t="b">
        <v>1</v>
      </c>
      <c r="O1945" t="b">
        <v>1</v>
      </c>
      <c r="P1945" t="s">
        <v>69</v>
      </c>
      <c r="Q1945" t="s">
        <v>11241</v>
      </c>
      <c r="R1945" t="s">
        <v>98</v>
      </c>
      <c r="S1945" t="s">
        <v>77</v>
      </c>
      <c r="T1945" t="s">
        <v>11240</v>
      </c>
      <c r="U1945">
        <v>274</v>
      </c>
      <c r="V1945">
        <v>2.5</v>
      </c>
    </row>
    <row r="1946" spans="1:22" x14ac:dyDescent="0.35">
      <c r="A1946" t="s">
        <v>11239</v>
      </c>
      <c r="B1946" t="s">
        <v>74</v>
      </c>
      <c r="C1946" t="s">
        <v>82</v>
      </c>
      <c r="D1946" t="b">
        <v>1</v>
      </c>
      <c r="E1946" t="b">
        <v>1</v>
      </c>
      <c r="F1946" t="s">
        <v>89</v>
      </c>
      <c r="G1946" t="b">
        <v>1</v>
      </c>
      <c r="H1946" t="s">
        <v>80</v>
      </c>
      <c r="I1946" t="b">
        <v>0</v>
      </c>
      <c r="J1946" t="s">
        <v>70</v>
      </c>
      <c r="K1946" t="b">
        <v>0</v>
      </c>
      <c r="L1946">
        <v>2</v>
      </c>
      <c r="M1946" t="b">
        <v>0</v>
      </c>
      <c r="N1946" t="b">
        <v>1</v>
      </c>
      <c r="O1946" t="b">
        <v>1</v>
      </c>
      <c r="P1946" t="s">
        <v>69</v>
      </c>
      <c r="Q1946" t="s">
        <v>11238</v>
      </c>
      <c r="R1946" t="s">
        <v>11237</v>
      </c>
      <c r="S1946" t="s">
        <v>77</v>
      </c>
      <c r="T1946" t="s">
        <v>5783</v>
      </c>
      <c r="U1946">
        <v>274</v>
      </c>
      <c r="V1946">
        <v>3</v>
      </c>
    </row>
    <row r="1947" spans="1:22" x14ac:dyDescent="0.35">
      <c r="A1947" t="s">
        <v>7514</v>
      </c>
      <c r="B1947" t="s">
        <v>74</v>
      </c>
      <c r="C1947" t="s">
        <v>1241</v>
      </c>
      <c r="D1947" t="b">
        <v>1</v>
      </c>
      <c r="E1947" t="b">
        <v>0</v>
      </c>
      <c r="F1947" t="s">
        <v>278</v>
      </c>
      <c r="G1947" t="b">
        <v>0</v>
      </c>
      <c r="H1947" t="s">
        <v>71</v>
      </c>
      <c r="I1947" t="b">
        <v>0</v>
      </c>
      <c r="J1947" t="s">
        <v>235</v>
      </c>
      <c r="K1947" t="b">
        <v>1</v>
      </c>
      <c r="L1947">
        <v>3</v>
      </c>
      <c r="M1947" t="b">
        <v>1</v>
      </c>
      <c r="N1947" t="b">
        <v>1</v>
      </c>
      <c r="O1947" t="b">
        <v>0</v>
      </c>
      <c r="P1947" t="s">
        <v>69</v>
      </c>
      <c r="Q1947" t="s">
        <v>11236</v>
      </c>
      <c r="R1947" t="s">
        <v>11235</v>
      </c>
      <c r="S1947" t="s">
        <v>6</v>
      </c>
      <c r="T1947" t="s">
        <v>11234</v>
      </c>
      <c r="U1947">
        <v>274</v>
      </c>
      <c r="V1947">
        <v>4.5</v>
      </c>
    </row>
    <row r="1948" spans="1:22" x14ac:dyDescent="0.35">
      <c r="A1948" t="s">
        <v>11233</v>
      </c>
      <c r="B1948" t="s">
        <v>111</v>
      </c>
      <c r="C1948" t="s">
        <v>82</v>
      </c>
      <c r="D1948" t="b">
        <v>1</v>
      </c>
      <c r="E1948" t="b">
        <v>1</v>
      </c>
      <c r="F1948" t="s">
        <v>106</v>
      </c>
      <c r="G1948" t="b">
        <v>1</v>
      </c>
      <c r="H1948" t="s">
        <v>71</v>
      </c>
      <c r="I1948" t="b">
        <v>0</v>
      </c>
      <c r="J1948" t="s">
        <v>70</v>
      </c>
      <c r="K1948" t="b">
        <v>1</v>
      </c>
      <c r="L1948">
        <v>2</v>
      </c>
      <c r="M1948" t="b">
        <v>1</v>
      </c>
      <c r="N1948" t="b">
        <v>1</v>
      </c>
      <c r="O1948" t="b">
        <v>1</v>
      </c>
      <c r="P1948" t="s">
        <v>69</v>
      </c>
      <c r="Q1948" t="s">
        <v>11232</v>
      </c>
      <c r="R1948" t="s">
        <v>2256</v>
      </c>
      <c r="S1948" t="s">
        <v>6</v>
      </c>
      <c r="T1948" t="s">
        <v>11231</v>
      </c>
      <c r="U1948">
        <v>274</v>
      </c>
      <c r="V1948">
        <v>3.5</v>
      </c>
    </row>
    <row r="1949" spans="1:22" x14ac:dyDescent="0.35">
      <c r="A1949" t="s">
        <v>11230</v>
      </c>
      <c r="B1949" t="s">
        <v>111</v>
      </c>
      <c r="C1949" t="s">
        <v>426</v>
      </c>
      <c r="D1949" t="b">
        <v>1</v>
      </c>
      <c r="E1949" t="b">
        <v>1</v>
      </c>
      <c r="F1949" t="s">
        <v>81</v>
      </c>
      <c r="G1949" t="b">
        <v>1</v>
      </c>
      <c r="H1949" t="s">
        <v>71</v>
      </c>
      <c r="I1949" t="b">
        <v>0</v>
      </c>
      <c r="J1949" t="s">
        <v>70</v>
      </c>
      <c r="K1949" t="b">
        <v>1</v>
      </c>
      <c r="L1949">
        <v>2</v>
      </c>
      <c r="M1949" t="b">
        <v>1</v>
      </c>
      <c r="N1949" t="b">
        <v>1</v>
      </c>
      <c r="O1949" t="b">
        <v>1</v>
      </c>
      <c r="P1949" t="s">
        <v>69</v>
      </c>
      <c r="Q1949" t="s">
        <v>11229</v>
      </c>
      <c r="R1949" t="s">
        <v>11228</v>
      </c>
      <c r="S1949" t="s">
        <v>6</v>
      </c>
      <c r="T1949" t="s">
        <v>11227</v>
      </c>
      <c r="U1949">
        <v>274</v>
      </c>
      <c r="V1949">
        <v>4.5</v>
      </c>
    </row>
    <row r="1950" spans="1:22" x14ac:dyDescent="0.35">
      <c r="A1950" t="s">
        <v>11226</v>
      </c>
      <c r="B1950" t="s">
        <v>90</v>
      </c>
      <c r="C1950" t="s">
        <v>123</v>
      </c>
      <c r="D1950" t="b">
        <v>1</v>
      </c>
      <c r="E1950" t="b">
        <v>1</v>
      </c>
      <c r="F1950" t="s">
        <v>435</v>
      </c>
      <c r="G1950" t="b">
        <v>0</v>
      </c>
      <c r="H1950" t="s">
        <v>80</v>
      </c>
      <c r="I1950" t="b">
        <v>0</v>
      </c>
      <c r="J1950" t="s">
        <v>70</v>
      </c>
      <c r="K1950" t="b">
        <v>1</v>
      </c>
      <c r="L1950">
        <v>1</v>
      </c>
      <c r="M1950" t="b">
        <v>0</v>
      </c>
      <c r="N1950" t="b">
        <v>0</v>
      </c>
      <c r="O1950" t="b">
        <v>1</v>
      </c>
      <c r="P1950" t="s">
        <v>69</v>
      </c>
      <c r="Q1950" t="s">
        <v>11225</v>
      </c>
      <c r="R1950" t="s">
        <v>11224</v>
      </c>
      <c r="S1950" t="s">
        <v>120</v>
      </c>
      <c r="T1950" t="s">
        <v>11223</v>
      </c>
      <c r="U1950">
        <v>274</v>
      </c>
      <c r="V1950">
        <v>4</v>
      </c>
    </row>
    <row r="1951" spans="1:22" x14ac:dyDescent="0.35">
      <c r="A1951" t="s">
        <v>11222</v>
      </c>
      <c r="B1951" t="s">
        <v>111</v>
      </c>
      <c r="C1951" t="s">
        <v>82</v>
      </c>
      <c r="D1951" t="b">
        <v>1</v>
      </c>
      <c r="E1951" t="b">
        <v>1</v>
      </c>
      <c r="F1951" t="s">
        <v>106</v>
      </c>
      <c r="G1951" t="b">
        <v>1</v>
      </c>
      <c r="H1951" t="s">
        <v>71</v>
      </c>
      <c r="I1951" t="b">
        <v>1</v>
      </c>
      <c r="J1951" t="s">
        <v>70</v>
      </c>
      <c r="K1951" t="b">
        <v>1</v>
      </c>
      <c r="L1951">
        <v>1</v>
      </c>
      <c r="M1951" t="b">
        <v>0</v>
      </c>
      <c r="N1951" t="b">
        <v>0</v>
      </c>
      <c r="O1951" t="b">
        <v>1</v>
      </c>
      <c r="P1951" t="s">
        <v>88</v>
      </c>
      <c r="Q1951" t="s">
        <v>11221</v>
      </c>
      <c r="R1951" t="s">
        <v>954</v>
      </c>
      <c r="S1951" t="s">
        <v>6</v>
      </c>
      <c r="T1951" t="s">
        <v>523</v>
      </c>
      <c r="U1951">
        <v>274</v>
      </c>
      <c r="V1951">
        <v>4</v>
      </c>
    </row>
    <row r="1952" spans="1:22" x14ac:dyDescent="0.35">
      <c r="A1952" t="s">
        <v>11220</v>
      </c>
      <c r="B1952" t="s">
        <v>74</v>
      </c>
      <c r="C1952" t="s">
        <v>82</v>
      </c>
      <c r="D1952" t="b">
        <v>1</v>
      </c>
      <c r="E1952" t="b">
        <v>1</v>
      </c>
      <c r="F1952" t="s">
        <v>81</v>
      </c>
      <c r="G1952" t="b">
        <v>1</v>
      </c>
      <c r="H1952" t="s">
        <v>71</v>
      </c>
      <c r="I1952" t="b">
        <v>0</v>
      </c>
      <c r="J1952" t="s">
        <v>70</v>
      </c>
      <c r="K1952" t="b">
        <v>1</v>
      </c>
      <c r="L1952">
        <v>2</v>
      </c>
      <c r="M1952" t="b">
        <v>0</v>
      </c>
      <c r="N1952" t="b">
        <v>1</v>
      </c>
      <c r="O1952" t="b">
        <v>1</v>
      </c>
      <c r="P1952" t="s">
        <v>69</v>
      </c>
      <c r="Q1952" t="s">
        <v>11219</v>
      </c>
      <c r="R1952" t="s">
        <v>11218</v>
      </c>
      <c r="S1952" t="s">
        <v>6</v>
      </c>
      <c r="T1952" t="s">
        <v>8612</v>
      </c>
      <c r="U1952">
        <v>273</v>
      </c>
      <c r="V1952">
        <v>3.5</v>
      </c>
    </row>
    <row r="1953" spans="1:22" x14ac:dyDescent="0.35">
      <c r="A1953" t="s">
        <v>11217</v>
      </c>
      <c r="B1953" t="s">
        <v>111</v>
      </c>
      <c r="C1953" t="s">
        <v>82</v>
      </c>
      <c r="D1953" t="b">
        <v>1</v>
      </c>
      <c r="E1953" t="b">
        <v>1</v>
      </c>
      <c r="F1953" t="s">
        <v>72</v>
      </c>
      <c r="G1953" t="b">
        <v>1</v>
      </c>
      <c r="H1953" t="s">
        <v>71</v>
      </c>
      <c r="I1953" t="b">
        <v>0</v>
      </c>
      <c r="J1953" t="s">
        <v>70</v>
      </c>
      <c r="K1953" t="b">
        <v>1</v>
      </c>
      <c r="L1953">
        <v>2</v>
      </c>
      <c r="M1953" t="b">
        <v>1</v>
      </c>
      <c r="N1953" t="b">
        <v>1</v>
      </c>
      <c r="O1953" t="b">
        <v>1</v>
      </c>
      <c r="P1953" t="s">
        <v>88</v>
      </c>
      <c r="Q1953" t="s">
        <v>11216</v>
      </c>
      <c r="R1953" t="s">
        <v>11215</v>
      </c>
      <c r="S1953" t="s">
        <v>6</v>
      </c>
      <c r="T1953" t="s">
        <v>11214</v>
      </c>
      <c r="U1953">
        <v>273</v>
      </c>
      <c r="V1953">
        <v>3</v>
      </c>
    </row>
    <row r="1954" spans="1:22" x14ac:dyDescent="0.35">
      <c r="A1954" t="s">
        <v>11213</v>
      </c>
      <c r="B1954" t="s">
        <v>74</v>
      </c>
      <c r="C1954" t="s">
        <v>898</v>
      </c>
      <c r="D1954" t="b">
        <v>1</v>
      </c>
      <c r="E1954" t="b">
        <v>0</v>
      </c>
      <c r="F1954" t="s">
        <v>72</v>
      </c>
      <c r="G1954" t="b">
        <v>1</v>
      </c>
      <c r="H1954" t="s">
        <v>80</v>
      </c>
      <c r="I1954" t="b">
        <v>0</v>
      </c>
      <c r="J1954" t="s">
        <v>70</v>
      </c>
      <c r="K1954" t="b">
        <v>1</v>
      </c>
      <c r="L1954">
        <v>2</v>
      </c>
      <c r="M1954" t="b">
        <v>1</v>
      </c>
      <c r="N1954" t="b">
        <v>1</v>
      </c>
      <c r="O1954" t="b">
        <v>1</v>
      </c>
      <c r="P1954" t="s">
        <v>69</v>
      </c>
      <c r="Q1954" t="s">
        <v>11212</v>
      </c>
      <c r="R1954" t="s">
        <v>11211</v>
      </c>
      <c r="S1954" t="s">
        <v>120</v>
      </c>
      <c r="T1954" t="s">
        <v>11210</v>
      </c>
      <c r="U1954">
        <v>273</v>
      </c>
      <c r="V1954">
        <v>4</v>
      </c>
    </row>
    <row r="1955" spans="1:22" x14ac:dyDescent="0.35">
      <c r="A1955" t="s">
        <v>11209</v>
      </c>
      <c r="B1955" t="s">
        <v>74</v>
      </c>
      <c r="C1955" t="s">
        <v>82</v>
      </c>
      <c r="D1955" t="b">
        <v>1</v>
      </c>
      <c r="E1955" t="b">
        <v>1</v>
      </c>
      <c r="F1955" t="s">
        <v>106</v>
      </c>
      <c r="G1955" t="b">
        <v>0</v>
      </c>
      <c r="H1955" t="s">
        <v>71</v>
      </c>
      <c r="I1955" t="b">
        <v>1</v>
      </c>
      <c r="J1955" t="s">
        <v>70</v>
      </c>
      <c r="K1955" t="b">
        <v>1</v>
      </c>
      <c r="L1955">
        <v>2</v>
      </c>
      <c r="M1955" t="b">
        <v>1</v>
      </c>
      <c r="N1955" t="b">
        <v>1</v>
      </c>
      <c r="O1955" t="b">
        <v>1</v>
      </c>
      <c r="P1955" t="s">
        <v>88</v>
      </c>
      <c r="Q1955" t="s">
        <v>11208</v>
      </c>
      <c r="R1955" t="s">
        <v>11207</v>
      </c>
      <c r="S1955" t="s">
        <v>141</v>
      </c>
      <c r="T1955" t="s">
        <v>11206</v>
      </c>
      <c r="U1955">
        <v>273</v>
      </c>
      <c r="V1955">
        <v>4</v>
      </c>
    </row>
    <row r="1956" spans="1:22" x14ac:dyDescent="0.35">
      <c r="A1956" t="s">
        <v>11205</v>
      </c>
      <c r="B1956" t="s">
        <v>111</v>
      </c>
      <c r="C1956" t="s">
        <v>82</v>
      </c>
      <c r="D1956" t="b">
        <v>1</v>
      </c>
      <c r="E1956" t="b">
        <v>1</v>
      </c>
      <c r="F1956" t="s">
        <v>106</v>
      </c>
      <c r="G1956" t="b">
        <v>0</v>
      </c>
      <c r="H1956" t="s">
        <v>71</v>
      </c>
      <c r="I1956" t="b">
        <v>0</v>
      </c>
      <c r="J1956" t="s">
        <v>70</v>
      </c>
      <c r="K1956" t="b">
        <v>1</v>
      </c>
      <c r="L1956">
        <v>2</v>
      </c>
      <c r="M1956" t="b">
        <v>1</v>
      </c>
      <c r="N1956" t="b">
        <v>1</v>
      </c>
      <c r="O1956" t="b">
        <v>1</v>
      </c>
      <c r="P1956" t="s">
        <v>88</v>
      </c>
      <c r="Q1956" t="s">
        <v>11204</v>
      </c>
      <c r="R1956" t="s">
        <v>381</v>
      </c>
      <c r="S1956" t="s">
        <v>6</v>
      </c>
      <c r="T1956" t="s">
        <v>11203</v>
      </c>
      <c r="U1956">
        <v>273</v>
      </c>
      <c r="V1956">
        <v>3.5</v>
      </c>
    </row>
    <row r="1957" spans="1:22" x14ac:dyDescent="0.35">
      <c r="A1957" t="s">
        <v>11202</v>
      </c>
      <c r="B1957" t="s">
        <v>111</v>
      </c>
      <c r="C1957" t="s">
        <v>82</v>
      </c>
      <c r="D1957" t="b">
        <v>1</v>
      </c>
      <c r="E1957" t="b">
        <v>1</v>
      </c>
      <c r="F1957" t="s">
        <v>81</v>
      </c>
      <c r="G1957" t="b">
        <v>1</v>
      </c>
      <c r="H1957" t="s">
        <v>71</v>
      </c>
      <c r="I1957" t="b">
        <v>0</v>
      </c>
      <c r="J1957" t="s">
        <v>70</v>
      </c>
      <c r="K1957" t="b">
        <v>1</v>
      </c>
      <c r="L1957">
        <v>2</v>
      </c>
      <c r="M1957" t="b">
        <v>1</v>
      </c>
      <c r="N1957" t="b">
        <v>1</v>
      </c>
      <c r="O1957" t="b">
        <v>1</v>
      </c>
      <c r="P1957" t="s">
        <v>88</v>
      </c>
      <c r="Q1957" t="s">
        <v>11201</v>
      </c>
      <c r="R1957" t="s">
        <v>11200</v>
      </c>
      <c r="S1957" t="s">
        <v>6</v>
      </c>
      <c r="T1957" t="s">
        <v>11199</v>
      </c>
      <c r="U1957">
        <v>273</v>
      </c>
      <c r="V1957">
        <v>3</v>
      </c>
    </row>
    <row r="1958" spans="1:22" x14ac:dyDescent="0.35">
      <c r="A1958" t="s">
        <v>6844</v>
      </c>
      <c r="B1958" t="s">
        <v>74</v>
      </c>
      <c r="C1958" t="s">
        <v>82</v>
      </c>
      <c r="D1958" t="b">
        <v>1</v>
      </c>
      <c r="E1958" t="b">
        <v>1</v>
      </c>
      <c r="F1958" t="s">
        <v>72</v>
      </c>
      <c r="G1958" t="b">
        <v>0</v>
      </c>
      <c r="H1958" t="s">
        <v>71</v>
      </c>
      <c r="I1958" t="b">
        <v>0</v>
      </c>
      <c r="J1958" t="s">
        <v>70</v>
      </c>
      <c r="K1958" t="b">
        <v>1</v>
      </c>
      <c r="L1958">
        <v>3</v>
      </c>
      <c r="M1958" t="b">
        <v>1</v>
      </c>
      <c r="N1958" t="b">
        <v>1</v>
      </c>
      <c r="O1958" t="b">
        <v>0</v>
      </c>
      <c r="P1958" t="s">
        <v>88</v>
      </c>
      <c r="Q1958" t="s">
        <v>11198</v>
      </c>
      <c r="R1958" t="s">
        <v>11197</v>
      </c>
      <c r="S1958" t="s">
        <v>6</v>
      </c>
      <c r="T1958" t="s">
        <v>11196</v>
      </c>
      <c r="U1958">
        <v>273</v>
      </c>
      <c r="V1958">
        <v>3</v>
      </c>
    </row>
    <row r="1959" spans="1:22" x14ac:dyDescent="0.35">
      <c r="A1959" t="s">
        <v>4513</v>
      </c>
      <c r="B1959" t="s">
        <v>74</v>
      </c>
      <c r="C1959" t="s">
        <v>123</v>
      </c>
      <c r="D1959" t="b">
        <v>1</v>
      </c>
      <c r="E1959" t="b">
        <v>1</v>
      </c>
      <c r="F1959" t="s">
        <v>106</v>
      </c>
      <c r="G1959" t="b">
        <v>1</v>
      </c>
      <c r="H1959" t="s">
        <v>71</v>
      </c>
      <c r="I1959" t="b">
        <v>1</v>
      </c>
      <c r="J1959" t="s">
        <v>70</v>
      </c>
      <c r="K1959" t="b">
        <v>1</v>
      </c>
      <c r="L1959">
        <v>2</v>
      </c>
      <c r="M1959" t="b">
        <v>1</v>
      </c>
      <c r="N1959" t="b">
        <v>0</v>
      </c>
      <c r="O1959" t="b">
        <v>1</v>
      </c>
      <c r="P1959" t="s">
        <v>69</v>
      </c>
      <c r="Q1959" t="s">
        <v>11195</v>
      </c>
      <c r="R1959" t="s">
        <v>11194</v>
      </c>
      <c r="S1959" t="s">
        <v>120</v>
      </c>
      <c r="T1959" t="s">
        <v>11193</v>
      </c>
      <c r="U1959">
        <v>273</v>
      </c>
      <c r="V1959">
        <v>3</v>
      </c>
    </row>
    <row r="1960" spans="1:22" x14ac:dyDescent="0.35">
      <c r="A1960" t="s">
        <v>4630</v>
      </c>
      <c r="B1960" t="s">
        <v>74</v>
      </c>
      <c r="C1960" t="s">
        <v>73</v>
      </c>
      <c r="D1960" t="b">
        <v>1</v>
      </c>
      <c r="E1960" t="b">
        <v>0</v>
      </c>
      <c r="F1960" t="s">
        <v>72</v>
      </c>
      <c r="G1960" t="b">
        <v>1</v>
      </c>
      <c r="H1960" t="s">
        <v>71</v>
      </c>
      <c r="I1960" t="b">
        <v>1</v>
      </c>
      <c r="J1960" t="s">
        <v>70</v>
      </c>
      <c r="K1960" t="b">
        <v>1</v>
      </c>
      <c r="L1960">
        <v>3</v>
      </c>
      <c r="M1960" t="b">
        <v>1</v>
      </c>
      <c r="N1960" t="b">
        <v>1</v>
      </c>
      <c r="O1960" t="b">
        <v>1</v>
      </c>
      <c r="P1960" t="s">
        <v>88</v>
      </c>
      <c r="Q1960" t="s">
        <v>11192</v>
      </c>
      <c r="R1960" t="s">
        <v>11191</v>
      </c>
      <c r="S1960" t="s">
        <v>66</v>
      </c>
      <c r="T1960" t="s">
        <v>11190</v>
      </c>
      <c r="U1960">
        <v>273</v>
      </c>
      <c r="V1960">
        <v>4</v>
      </c>
    </row>
    <row r="1961" spans="1:22" x14ac:dyDescent="0.35">
      <c r="A1961" t="s">
        <v>11189</v>
      </c>
      <c r="B1961" t="s">
        <v>74</v>
      </c>
      <c r="C1961" t="s">
        <v>82</v>
      </c>
      <c r="D1961" t="b">
        <v>1</v>
      </c>
      <c r="E1961" t="b">
        <v>0</v>
      </c>
      <c r="F1961" t="s">
        <v>106</v>
      </c>
      <c r="G1961" t="b">
        <v>1</v>
      </c>
      <c r="H1961" t="s">
        <v>71</v>
      </c>
      <c r="I1961" t="b">
        <v>1</v>
      </c>
      <c r="J1961" t="s">
        <v>70</v>
      </c>
      <c r="K1961" t="b">
        <v>1</v>
      </c>
      <c r="L1961">
        <v>2</v>
      </c>
      <c r="M1961" t="b">
        <v>0</v>
      </c>
      <c r="N1961" t="b">
        <v>1</v>
      </c>
      <c r="O1961" t="b">
        <v>1</v>
      </c>
      <c r="P1961" t="s">
        <v>88</v>
      </c>
      <c r="Q1961" t="s">
        <v>11188</v>
      </c>
      <c r="R1961" t="s">
        <v>11187</v>
      </c>
      <c r="S1961" t="s">
        <v>406</v>
      </c>
      <c r="T1961" t="s">
        <v>11186</v>
      </c>
      <c r="U1961">
        <v>273</v>
      </c>
      <c r="V1961">
        <v>4</v>
      </c>
    </row>
    <row r="1962" spans="1:22" x14ac:dyDescent="0.35">
      <c r="A1962" t="s">
        <v>11185</v>
      </c>
      <c r="B1962" t="s">
        <v>74</v>
      </c>
      <c r="C1962" t="s">
        <v>82</v>
      </c>
      <c r="D1962" t="b">
        <v>1</v>
      </c>
      <c r="E1962" t="b">
        <v>1</v>
      </c>
      <c r="F1962" t="s">
        <v>106</v>
      </c>
      <c r="G1962" t="b">
        <v>0</v>
      </c>
      <c r="H1962" t="s">
        <v>71</v>
      </c>
      <c r="I1962" t="b">
        <v>1</v>
      </c>
      <c r="J1962" t="s">
        <v>70</v>
      </c>
      <c r="K1962" t="b">
        <v>1</v>
      </c>
      <c r="L1962">
        <v>2</v>
      </c>
      <c r="M1962" t="b">
        <v>1</v>
      </c>
      <c r="N1962" t="b">
        <v>1</v>
      </c>
      <c r="O1962" t="b">
        <v>1</v>
      </c>
      <c r="P1962" t="s">
        <v>69</v>
      </c>
      <c r="Q1962" t="s">
        <v>11184</v>
      </c>
      <c r="R1962" t="s">
        <v>11183</v>
      </c>
      <c r="S1962" t="s">
        <v>239</v>
      </c>
      <c r="T1962" t="s">
        <v>2670</v>
      </c>
      <c r="U1962">
        <v>273</v>
      </c>
      <c r="V1962">
        <v>4.5</v>
      </c>
    </row>
    <row r="1963" spans="1:22" x14ac:dyDescent="0.35">
      <c r="A1963" t="s">
        <v>11182</v>
      </c>
      <c r="B1963" t="s">
        <v>111</v>
      </c>
      <c r="C1963" t="s">
        <v>82</v>
      </c>
      <c r="D1963" t="b">
        <v>1</v>
      </c>
      <c r="E1963" t="b">
        <v>1</v>
      </c>
      <c r="F1963" t="s">
        <v>106</v>
      </c>
      <c r="G1963" t="b">
        <v>1</v>
      </c>
      <c r="H1963" t="s">
        <v>71</v>
      </c>
      <c r="I1963" t="b">
        <v>1</v>
      </c>
      <c r="J1963" t="s">
        <v>70</v>
      </c>
      <c r="K1963" t="b">
        <v>1</v>
      </c>
      <c r="L1963">
        <v>1</v>
      </c>
      <c r="M1963" t="b">
        <v>0</v>
      </c>
      <c r="N1963" t="b">
        <v>0</v>
      </c>
      <c r="O1963" t="b">
        <v>1</v>
      </c>
      <c r="P1963" t="s">
        <v>69</v>
      </c>
      <c r="Q1963" t="s">
        <v>11181</v>
      </c>
      <c r="R1963" t="s">
        <v>11180</v>
      </c>
      <c r="S1963" t="s">
        <v>85</v>
      </c>
      <c r="T1963" t="s">
        <v>11179</v>
      </c>
      <c r="U1963">
        <v>273</v>
      </c>
      <c r="V1963">
        <v>4.5</v>
      </c>
    </row>
    <row r="1964" spans="1:22" x14ac:dyDescent="0.35">
      <c r="A1964" t="s">
        <v>11178</v>
      </c>
      <c r="B1964" t="s">
        <v>74</v>
      </c>
      <c r="C1964" t="s">
        <v>138</v>
      </c>
      <c r="D1964" t="b">
        <v>1</v>
      </c>
      <c r="E1964" t="b">
        <v>0</v>
      </c>
      <c r="F1964" t="s">
        <v>72</v>
      </c>
      <c r="G1964" t="b">
        <v>0</v>
      </c>
      <c r="H1964" t="s">
        <v>71</v>
      </c>
      <c r="I1964" t="b">
        <v>1</v>
      </c>
      <c r="J1964" t="s">
        <v>235</v>
      </c>
      <c r="K1964" t="b">
        <v>1</v>
      </c>
      <c r="L1964">
        <v>3</v>
      </c>
      <c r="M1964" t="b">
        <v>1</v>
      </c>
      <c r="N1964" t="b">
        <v>1</v>
      </c>
      <c r="O1964" t="b">
        <v>0</v>
      </c>
      <c r="P1964" t="s">
        <v>88</v>
      </c>
      <c r="Q1964" t="s">
        <v>11177</v>
      </c>
      <c r="R1964" t="s">
        <v>11176</v>
      </c>
      <c r="S1964" t="s">
        <v>85</v>
      </c>
      <c r="T1964" t="s">
        <v>11175</v>
      </c>
      <c r="U1964">
        <v>273</v>
      </c>
      <c r="V1964">
        <v>3.5</v>
      </c>
    </row>
    <row r="1965" spans="1:22" x14ac:dyDescent="0.35">
      <c r="A1965" t="s">
        <v>11174</v>
      </c>
      <c r="B1965" t="s">
        <v>111</v>
      </c>
      <c r="C1965" t="s">
        <v>556</v>
      </c>
      <c r="D1965" t="b">
        <v>1</v>
      </c>
      <c r="E1965" t="b">
        <v>1</v>
      </c>
      <c r="F1965" t="s">
        <v>117</v>
      </c>
      <c r="G1965" t="b">
        <v>0</v>
      </c>
      <c r="H1965" t="s">
        <v>71</v>
      </c>
      <c r="I1965" t="b">
        <v>1</v>
      </c>
      <c r="J1965" t="s">
        <v>70</v>
      </c>
      <c r="K1965" t="b">
        <v>0</v>
      </c>
      <c r="L1965">
        <v>1</v>
      </c>
      <c r="M1965" t="b">
        <v>0</v>
      </c>
      <c r="N1965" t="b">
        <v>0</v>
      </c>
      <c r="O1965" t="b">
        <v>1</v>
      </c>
      <c r="P1965" t="s">
        <v>69</v>
      </c>
      <c r="Q1965" t="s">
        <v>11173</v>
      </c>
      <c r="R1965" t="s">
        <v>11172</v>
      </c>
      <c r="S1965" t="s">
        <v>131</v>
      </c>
      <c r="T1965" t="s">
        <v>11171</v>
      </c>
      <c r="U1965">
        <v>273</v>
      </c>
      <c r="V1965">
        <v>4.5</v>
      </c>
    </row>
    <row r="1966" spans="1:22" x14ac:dyDescent="0.35">
      <c r="A1966" t="s">
        <v>11170</v>
      </c>
      <c r="B1966" t="s">
        <v>74</v>
      </c>
      <c r="C1966" t="s">
        <v>73</v>
      </c>
      <c r="D1966" t="b">
        <v>1</v>
      </c>
      <c r="E1966" t="b">
        <v>1</v>
      </c>
      <c r="F1966" t="s">
        <v>72</v>
      </c>
      <c r="G1966" t="b">
        <v>1</v>
      </c>
      <c r="H1966" t="s">
        <v>71</v>
      </c>
      <c r="I1966" t="b">
        <v>1</v>
      </c>
      <c r="J1966" t="s">
        <v>70</v>
      </c>
      <c r="K1966" t="b">
        <v>1</v>
      </c>
      <c r="L1966">
        <v>2</v>
      </c>
      <c r="M1966" t="b">
        <v>0</v>
      </c>
      <c r="N1966" t="b">
        <v>1</v>
      </c>
      <c r="O1966" t="b">
        <v>1</v>
      </c>
      <c r="P1966" t="s">
        <v>69</v>
      </c>
      <c r="Q1966" t="s">
        <v>11169</v>
      </c>
      <c r="R1966" t="s">
        <v>215</v>
      </c>
      <c r="S1966" t="s">
        <v>6</v>
      </c>
      <c r="T1966" t="s">
        <v>214</v>
      </c>
      <c r="U1966">
        <v>273</v>
      </c>
      <c r="V1966">
        <v>4</v>
      </c>
    </row>
    <row r="1967" spans="1:22" x14ac:dyDescent="0.35">
      <c r="A1967" t="s">
        <v>11168</v>
      </c>
      <c r="B1967" t="s">
        <v>74</v>
      </c>
      <c r="C1967" t="s">
        <v>73</v>
      </c>
      <c r="D1967" t="b">
        <v>1</v>
      </c>
      <c r="E1967" t="b">
        <v>0</v>
      </c>
      <c r="F1967" t="s">
        <v>106</v>
      </c>
      <c r="G1967" t="b">
        <v>1</v>
      </c>
      <c r="H1967" t="s">
        <v>71</v>
      </c>
      <c r="I1967" t="b">
        <v>1</v>
      </c>
      <c r="J1967" t="s">
        <v>70</v>
      </c>
      <c r="K1967" t="b">
        <v>1</v>
      </c>
      <c r="L1967">
        <v>2</v>
      </c>
      <c r="M1967" t="b">
        <v>1</v>
      </c>
      <c r="N1967" t="b">
        <v>1</v>
      </c>
      <c r="O1967" t="b">
        <v>1</v>
      </c>
      <c r="P1967" t="s">
        <v>69</v>
      </c>
      <c r="Q1967" t="s">
        <v>11167</v>
      </c>
      <c r="R1967" t="s">
        <v>11166</v>
      </c>
      <c r="S1967" t="s">
        <v>406</v>
      </c>
      <c r="T1967" t="s">
        <v>11165</v>
      </c>
      <c r="U1967">
        <v>272</v>
      </c>
      <c r="V1967">
        <v>3.5</v>
      </c>
    </row>
    <row r="1968" spans="1:22" x14ac:dyDescent="0.35">
      <c r="A1968" t="s">
        <v>11164</v>
      </c>
      <c r="B1968" t="s">
        <v>74</v>
      </c>
      <c r="C1968" t="s">
        <v>73</v>
      </c>
      <c r="D1968" t="b">
        <v>1</v>
      </c>
      <c r="E1968" t="b">
        <v>1</v>
      </c>
      <c r="F1968" t="s">
        <v>771</v>
      </c>
      <c r="G1968" t="b">
        <v>1</v>
      </c>
      <c r="H1968" t="s">
        <v>71</v>
      </c>
      <c r="I1968" t="b">
        <v>1</v>
      </c>
      <c r="J1968" t="s">
        <v>70</v>
      </c>
      <c r="K1968" t="b">
        <v>1</v>
      </c>
      <c r="L1968">
        <v>2</v>
      </c>
      <c r="M1968" t="b">
        <v>1</v>
      </c>
      <c r="N1968" t="b">
        <v>1</v>
      </c>
      <c r="O1968" t="b">
        <v>1</v>
      </c>
      <c r="P1968" t="s">
        <v>69</v>
      </c>
      <c r="Q1968" t="s">
        <v>11163</v>
      </c>
      <c r="R1968" t="s">
        <v>11162</v>
      </c>
      <c r="S1968" t="s">
        <v>85</v>
      </c>
      <c r="T1968" t="s">
        <v>8800</v>
      </c>
      <c r="U1968">
        <v>272</v>
      </c>
      <c r="V1968">
        <v>3.5</v>
      </c>
    </row>
    <row r="1969" spans="1:22" x14ac:dyDescent="0.35">
      <c r="A1969" t="s">
        <v>11161</v>
      </c>
      <c r="B1969" t="s">
        <v>111</v>
      </c>
      <c r="C1969" t="s">
        <v>82</v>
      </c>
      <c r="D1969" t="b">
        <v>0</v>
      </c>
      <c r="E1969" t="b">
        <v>1</v>
      </c>
      <c r="F1969" t="s">
        <v>72</v>
      </c>
      <c r="G1969" t="b">
        <v>0</v>
      </c>
      <c r="H1969" t="s">
        <v>554</v>
      </c>
      <c r="I1969" t="b">
        <v>0</v>
      </c>
      <c r="J1969" t="s">
        <v>70</v>
      </c>
      <c r="K1969" t="b">
        <v>1</v>
      </c>
      <c r="L1969">
        <v>2</v>
      </c>
      <c r="M1969" t="b">
        <v>0</v>
      </c>
      <c r="N1969" t="b">
        <v>0</v>
      </c>
      <c r="O1969" t="b">
        <v>1</v>
      </c>
      <c r="P1969" t="s">
        <v>88</v>
      </c>
      <c r="Q1969" t="s">
        <v>11160</v>
      </c>
      <c r="R1969" t="s">
        <v>11159</v>
      </c>
      <c r="S1969" t="s">
        <v>161</v>
      </c>
      <c r="T1969" t="s">
        <v>11158</v>
      </c>
      <c r="U1969">
        <v>272</v>
      </c>
      <c r="V1969">
        <v>4</v>
      </c>
    </row>
    <row r="1970" spans="1:22" x14ac:dyDescent="0.35">
      <c r="A1970" t="s">
        <v>11157</v>
      </c>
      <c r="B1970" t="s">
        <v>74</v>
      </c>
      <c r="C1970" t="s">
        <v>73</v>
      </c>
      <c r="D1970" t="b">
        <v>1</v>
      </c>
      <c r="E1970" t="b">
        <v>0</v>
      </c>
      <c r="F1970" t="s">
        <v>72</v>
      </c>
      <c r="G1970" t="b">
        <v>0</v>
      </c>
      <c r="H1970" t="s">
        <v>71</v>
      </c>
      <c r="I1970" t="b">
        <v>0</v>
      </c>
      <c r="J1970" t="s">
        <v>70</v>
      </c>
      <c r="K1970" t="b">
        <v>1</v>
      </c>
      <c r="L1970">
        <v>3</v>
      </c>
      <c r="M1970" t="b">
        <v>1</v>
      </c>
      <c r="N1970" t="b">
        <v>1</v>
      </c>
      <c r="O1970" t="b">
        <v>0</v>
      </c>
      <c r="P1970" t="s">
        <v>88</v>
      </c>
      <c r="Q1970" t="s">
        <v>11156</v>
      </c>
      <c r="R1970" t="s">
        <v>11155</v>
      </c>
      <c r="S1970" t="s">
        <v>66</v>
      </c>
      <c r="T1970" t="s">
        <v>11154</v>
      </c>
      <c r="U1970">
        <v>272</v>
      </c>
      <c r="V1970">
        <v>4</v>
      </c>
    </row>
    <row r="1971" spans="1:22" x14ac:dyDescent="0.35">
      <c r="A1971" t="s">
        <v>7962</v>
      </c>
      <c r="B1971" t="s">
        <v>74</v>
      </c>
      <c r="C1971" t="s">
        <v>82</v>
      </c>
      <c r="D1971" t="b">
        <v>1</v>
      </c>
      <c r="E1971" t="b">
        <v>1</v>
      </c>
      <c r="F1971" t="s">
        <v>81</v>
      </c>
      <c r="G1971" t="b">
        <v>1</v>
      </c>
      <c r="H1971" t="s">
        <v>80</v>
      </c>
      <c r="I1971" t="b">
        <v>0</v>
      </c>
      <c r="J1971" t="s">
        <v>70</v>
      </c>
      <c r="K1971" t="b">
        <v>1</v>
      </c>
      <c r="L1971">
        <v>2</v>
      </c>
      <c r="M1971" t="b">
        <v>0</v>
      </c>
      <c r="N1971" t="b">
        <v>1</v>
      </c>
      <c r="O1971" t="b">
        <v>1</v>
      </c>
      <c r="P1971" t="s">
        <v>69</v>
      </c>
      <c r="Q1971" t="s">
        <v>11153</v>
      </c>
      <c r="R1971" t="s">
        <v>11152</v>
      </c>
      <c r="S1971" t="s">
        <v>239</v>
      </c>
      <c r="T1971" t="s">
        <v>2251</v>
      </c>
      <c r="U1971">
        <v>272</v>
      </c>
      <c r="V1971">
        <v>3</v>
      </c>
    </row>
    <row r="1972" spans="1:22" x14ac:dyDescent="0.35">
      <c r="A1972" t="s">
        <v>11151</v>
      </c>
      <c r="B1972" t="s">
        <v>74</v>
      </c>
      <c r="C1972" t="s">
        <v>123</v>
      </c>
      <c r="D1972" t="b">
        <v>1</v>
      </c>
      <c r="E1972" t="b">
        <v>1</v>
      </c>
      <c r="F1972" t="s">
        <v>81</v>
      </c>
      <c r="G1972" t="b">
        <v>1</v>
      </c>
      <c r="H1972" t="s">
        <v>71</v>
      </c>
      <c r="I1972" t="b">
        <v>0</v>
      </c>
      <c r="J1972" t="s">
        <v>70</v>
      </c>
      <c r="K1972" t="b">
        <v>1</v>
      </c>
      <c r="L1972">
        <v>2</v>
      </c>
      <c r="M1972" t="b">
        <v>1</v>
      </c>
      <c r="N1972" t="b">
        <v>1</v>
      </c>
      <c r="O1972" t="b">
        <v>1</v>
      </c>
      <c r="P1972" t="s">
        <v>69</v>
      </c>
      <c r="Q1972" t="s">
        <v>11150</v>
      </c>
      <c r="R1972" t="s">
        <v>11149</v>
      </c>
      <c r="S1972" t="s">
        <v>1074</v>
      </c>
      <c r="T1972" t="s">
        <v>11148</v>
      </c>
      <c r="U1972">
        <v>272</v>
      </c>
      <c r="V1972">
        <v>4</v>
      </c>
    </row>
    <row r="1973" spans="1:22" x14ac:dyDescent="0.35">
      <c r="A1973" t="s">
        <v>11147</v>
      </c>
      <c r="B1973" t="s">
        <v>74</v>
      </c>
      <c r="C1973" t="s">
        <v>123</v>
      </c>
      <c r="D1973" t="b">
        <v>1</v>
      </c>
      <c r="E1973" t="b">
        <v>0</v>
      </c>
      <c r="F1973" t="s">
        <v>449</v>
      </c>
      <c r="G1973" t="b">
        <v>1</v>
      </c>
      <c r="H1973" t="s">
        <v>71</v>
      </c>
      <c r="I1973" t="b">
        <v>1</v>
      </c>
      <c r="J1973" t="s">
        <v>70</v>
      </c>
      <c r="K1973" t="b">
        <v>1</v>
      </c>
      <c r="L1973">
        <v>2</v>
      </c>
      <c r="M1973" t="b">
        <v>1</v>
      </c>
      <c r="N1973" t="b">
        <v>1</v>
      </c>
      <c r="O1973" t="b">
        <v>1</v>
      </c>
      <c r="P1973" t="s">
        <v>69</v>
      </c>
      <c r="Q1973" t="s">
        <v>11146</v>
      </c>
      <c r="R1973" t="s">
        <v>11145</v>
      </c>
      <c r="S1973" t="s">
        <v>120</v>
      </c>
      <c r="T1973" t="s">
        <v>11144</v>
      </c>
      <c r="U1973">
        <v>272</v>
      </c>
      <c r="V1973">
        <v>4</v>
      </c>
    </row>
    <row r="1974" spans="1:22" x14ac:dyDescent="0.35">
      <c r="A1974" t="s">
        <v>11143</v>
      </c>
      <c r="B1974" t="s">
        <v>74</v>
      </c>
      <c r="C1974" t="s">
        <v>82</v>
      </c>
      <c r="D1974" t="b">
        <v>1</v>
      </c>
      <c r="E1974" t="b">
        <v>1</v>
      </c>
      <c r="F1974" t="s">
        <v>106</v>
      </c>
      <c r="G1974" t="b">
        <v>1</v>
      </c>
      <c r="H1974" t="s">
        <v>71</v>
      </c>
      <c r="I1974" t="b">
        <v>0</v>
      </c>
      <c r="J1974" t="s">
        <v>70</v>
      </c>
      <c r="K1974" t="b">
        <v>1</v>
      </c>
      <c r="L1974">
        <v>2</v>
      </c>
      <c r="M1974" t="b">
        <v>0</v>
      </c>
      <c r="N1974" t="b">
        <v>1</v>
      </c>
      <c r="O1974" t="b">
        <v>1</v>
      </c>
      <c r="P1974" t="s">
        <v>69</v>
      </c>
      <c r="Q1974" t="s">
        <v>11142</v>
      </c>
      <c r="R1974" t="s">
        <v>6663</v>
      </c>
      <c r="S1974" t="s">
        <v>131</v>
      </c>
      <c r="T1974" t="s">
        <v>11141</v>
      </c>
      <c r="U1974">
        <v>271</v>
      </c>
      <c r="V1974">
        <v>4</v>
      </c>
    </row>
    <row r="1975" spans="1:22" x14ac:dyDescent="0.35">
      <c r="A1975" t="s">
        <v>11140</v>
      </c>
      <c r="B1975" t="s">
        <v>74</v>
      </c>
      <c r="C1975" t="s">
        <v>82</v>
      </c>
      <c r="D1975" t="b">
        <v>1</v>
      </c>
      <c r="E1975" t="b">
        <v>1</v>
      </c>
      <c r="F1975" t="s">
        <v>106</v>
      </c>
      <c r="G1975" t="b">
        <v>1</v>
      </c>
      <c r="H1975" t="s">
        <v>71</v>
      </c>
      <c r="I1975" t="b">
        <v>1</v>
      </c>
      <c r="J1975" t="s">
        <v>70</v>
      </c>
      <c r="K1975" t="b">
        <v>1</v>
      </c>
      <c r="L1975">
        <v>2</v>
      </c>
      <c r="M1975" t="b">
        <v>1</v>
      </c>
      <c r="N1975" t="b">
        <v>1</v>
      </c>
      <c r="O1975" t="b">
        <v>1</v>
      </c>
      <c r="P1975" t="s">
        <v>69</v>
      </c>
      <c r="Q1975" t="s">
        <v>11139</v>
      </c>
      <c r="R1975" t="s">
        <v>11138</v>
      </c>
      <c r="S1975" t="s">
        <v>93</v>
      </c>
      <c r="T1975" t="s">
        <v>1662</v>
      </c>
      <c r="U1975">
        <v>271</v>
      </c>
      <c r="V1975">
        <v>4</v>
      </c>
    </row>
    <row r="1976" spans="1:22" x14ac:dyDescent="0.35">
      <c r="A1976" t="s">
        <v>11137</v>
      </c>
      <c r="B1976" t="s">
        <v>74</v>
      </c>
      <c r="C1976" t="s">
        <v>82</v>
      </c>
      <c r="D1976" t="b">
        <v>1</v>
      </c>
      <c r="E1976" t="b">
        <v>1</v>
      </c>
      <c r="F1976" t="s">
        <v>106</v>
      </c>
      <c r="G1976" t="b">
        <v>1</v>
      </c>
      <c r="H1976" t="s">
        <v>71</v>
      </c>
      <c r="I1976" t="b">
        <v>1</v>
      </c>
      <c r="J1976" t="s">
        <v>70</v>
      </c>
      <c r="K1976" t="b">
        <v>1</v>
      </c>
      <c r="L1976">
        <v>2</v>
      </c>
      <c r="M1976" t="b">
        <v>1</v>
      </c>
      <c r="N1976" t="b">
        <v>1</v>
      </c>
      <c r="O1976" t="b">
        <v>1</v>
      </c>
      <c r="P1976" t="s">
        <v>69</v>
      </c>
      <c r="Q1976" t="s">
        <v>11136</v>
      </c>
      <c r="R1976" t="s">
        <v>11135</v>
      </c>
      <c r="S1976" t="s">
        <v>9242</v>
      </c>
      <c r="T1976" t="s">
        <v>11134</v>
      </c>
      <c r="U1976">
        <v>271</v>
      </c>
      <c r="V1976">
        <v>4</v>
      </c>
    </row>
    <row r="1977" spans="1:22" x14ac:dyDescent="0.35">
      <c r="A1977" t="s">
        <v>11133</v>
      </c>
      <c r="B1977" t="s">
        <v>90</v>
      </c>
      <c r="D1977" t="b">
        <v>1</v>
      </c>
      <c r="E1977" t="b">
        <v>1</v>
      </c>
      <c r="F1977" t="s">
        <v>555</v>
      </c>
      <c r="I1977" t="b">
        <v>1</v>
      </c>
      <c r="L1977">
        <v>1</v>
      </c>
      <c r="O1977" t="b">
        <v>1</v>
      </c>
      <c r="P1977" t="s">
        <v>69</v>
      </c>
      <c r="Q1977" t="s">
        <v>11132</v>
      </c>
      <c r="R1977" t="s">
        <v>11131</v>
      </c>
      <c r="S1977" t="s">
        <v>6</v>
      </c>
      <c r="T1977" t="s">
        <v>11130</v>
      </c>
      <c r="U1977">
        <v>271</v>
      </c>
      <c r="V1977">
        <v>4</v>
      </c>
    </row>
    <row r="1978" spans="1:22" x14ac:dyDescent="0.35">
      <c r="A1978" t="s">
        <v>11129</v>
      </c>
      <c r="B1978" t="s">
        <v>74</v>
      </c>
      <c r="C1978" t="s">
        <v>82</v>
      </c>
      <c r="D1978" t="b">
        <v>1</v>
      </c>
      <c r="E1978" t="b">
        <v>1</v>
      </c>
      <c r="F1978" t="s">
        <v>474</v>
      </c>
      <c r="G1978" t="b">
        <v>0</v>
      </c>
      <c r="H1978" t="s">
        <v>71</v>
      </c>
      <c r="I1978" t="b">
        <v>0</v>
      </c>
      <c r="J1978" t="s">
        <v>70</v>
      </c>
      <c r="K1978" t="b">
        <v>1</v>
      </c>
      <c r="L1978">
        <v>2</v>
      </c>
      <c r="M1978" t="b">
        <v>0</v>
      </c>
      <c r="N1978" t="b">
        <v>1</v>
      </c>
      <c r="O1978" t="b">
        <v>0</v>
      </c>
      <c r="P1978" t="s">
        <v>69</v>
      </c>
      <c r="Q1978" t="s">
        <v>11128</v>
      </c>
      <c r="R1978" t="s">
        <v>11127</v>
      </c>
      <c r="S1978" t="s">
        <v>6</v>
      </c>
      <c r="T1978" t="s">
        <v>11126</v>
      </c>
      <c r="U1978">
        <v>271</v>
      </c>
      <c r="V1978">
        <v>2.5</v>
      </c>
    </row>
    <row r="1979" spans="1:22" x14ac:dyDescent="0.35">
      <c r="A1979" t="s">
        <v>8804</v>
      </c>
      <c r="B1979" t="s">
        <v>90</v>
      </c>
      <c r="C1979" t="s">
        <v>82</v>
      </c>
      <c r="D1979" t="b">
        <v>1</v>
      </c>
      <c r="E1979" t="b">
        <v>1</v>
      </c>
      <c r="F1979" t="s">
        <v>89</v>
      </c>
      <c r="G1979" t="b">
        <v>0</v>
      </c>
      <c r="H1979" t="s">
        <v>71</v>
      </c>
      <c r="I1979" t="b">
        <v>1</v>
      </c>
      <c r="J1979" t="s">
        <v>70</v>
      </c>
      <c r="K1979" t="b">
        <v>0</v>
      </c>
      <c r="L1979">
        <v>2</v>
      </c>
      <c r="M1979" t="b">
        <v>0</v>
      </c>
      <c r="N1979" t="b">
        <v>0</v>
      </c>
      <c r="O1979" t="b">
        <v>1</v>
      </c>
      <c r="P1979" t="s">
        <v>88</v>
      </c>
      <c r="Q1979" t="s">
        <v>11125</v>
      </c>
      <c r="R1979" t="s">
        <v>220</v>
      </c>
      <c r="S1979" t="s">
        <v>6</v>
      </c>
      <c r="T1979" t="s">
        <v>11124</v>
      </c>
      <c r="U1979">
        <v>271</v>
      </c>
      <c r="V1979">
        <v>4.5</v>
      </c>
    </row>
    <row r="1980" spans="1:22" x14ac:dyDescent="0.35">
      <c r="A1980" t="s">
        <v>11123</v>
      </c>
      <c r="B1980" t="s">
        <v>74</v>
      </c>
      <c r="C1980" t="s">
        <v>123</v>
      </c>
      <c r="D1980" t="b">
        <v>1</v>
      </c>
      <c r="E1980" t="b">
        <v>1</v>
      </c>
      <c r="F1980" t="s">
        <v>3661</v>
      </c>
      <c r="G1980" t="b">
        <v>0</v>
      </c>
      <c r="H1980" t="s">
        <v>80</v>
      </c>
      <c r="I1980" t="b">
        <v>0</v>
      </c>
      <c r="J1980" t="s">
        <v>70</v>
      </c>
      <c r="K1980" t="b">
        <v>1</v>
      </c>
      <c r="L1980">
        <v>2</v>
      </c>
      <c r="M1980" t="b">
        <v>0</v>
      </c>
      <c r="N1980" t="b">
        <v>1</v>
      </c>
      <c r="O1980" t="b">
        <v>1</v>
      </c>
      <c r="P1980" t="s">
        <v>88</v>
      </c>
      <c r="Q1980" t="s">
        <v>11122</v>
      </c>
      <c r="R1980" t="s">
        <v>11121</v>
      </c>
      <c r="S1980" t="s">
        <v>120</v>
      </c>
      <c r="T1980" t="s">
        <v>11120</v>
      </c>
      <c r="U1980">
        <v>271</v>
      </c>
      <c r="V1980">
        <v>3.5</v>
      </c>
    </row>
    <row r="1981" spans="1:22" x14ac:dyDescent="0.35">
      <c r="A1981" t="s">
        <v>11119</v>
      </c>
      <c r="B1981" t="s">
        <v>74</v>
      </c>
      <c r="C1981" t="s">
        <v>82</v>
      </c>
      <c r="D1981" t="b">
        <v>1</v>
      </c>
      <c r="E1981" t="b">
        <v>1</v>
      </c>
      <c r="F1981" t="s">
        <v>106</v>
      </c>
      <c r="G1981" t="b">
        <v>1</v>
      </c>
      <c r="H1981" t="s">
        <v>71</v>
      </c>
      <c r="I1981" t="b">
        <v>0</v>
      </c>
      <c r="J1981" t="s">
        <v>70</v>
      </c>
      <c r="K1981" t="b">
        <v>1</v>
      </c>
      <c r="L1981">
        <v>2</v>
      </c>
      <c r="M1981" t="b">
        <v>1</v>
      </c>
      <c r="N1981" t="b">
        <v>1</v>
      </c>
      <c r="O1981" t="b">
        <v>1</v>
      </c>
      <c r="P1981" t="s">
        <v>69</v>
      </c>
      <c r="Q1981" t="s">
        <v>11118</v>
      </c>
      <c r="R1981" t="s">
        <v>11117</v>
      </c>
      <c r="S1981" t="s">
        <v>85</v>
      </c>
      <c r="T1981" t="s">
        <v>11116</v>
      </c>
      <c r="U1981">
        <v>271</v>
      </c>
      <c r="V1981">
        <v>3.5</v>
      </c>
    </row>
    <row r="1982" spans="1:22" x14ac:dyDescent="0.35">
      <c r="A1982" t="s">
        <v>11115</v>
      </c>
      <c r="B1982" t="s">
        <v>90</v>
      </c>
      <c r="C1982" t="s">
        <v>426</v>
      </c>
      <c r="D1982" t="b">
        <v>1</v>
      </c>
      <c r="E1982" t="b">
        <v>1</v>
      </c>
      <c r="F1982" t="s">
        <v>541</v>
      </c>
      <c r="G1982" t="b">
        <v>0</v>
      </c>
      <c r="H1982" t="s">
        <v>71</v>
      </c>
      <c r="I1982" t="b">
        <v>1</v>
      </c>
      <c r="J1982" t="s">
        <v>70</v>
      </c>
      <c r="K1982" t="b">
        <v>0</v>
      </c>
      <c r="L1982">
        <v>2</v>
      </c>
      <c r="M1982" t="b">
        <v>0</v>
      </c>
      <c r="N1982" t="b">
        <v>0</v>
      </c>
      <c r="O1982" t="b">
        <v>1</v>
      </c>
      <c r="P1982" t="s">
        <v>69</v>
      </c>
      <c r="Q1982" t="s">
        <v>11114</v>
      </c>
      <c r="R1982" t="s">
        <v>11113</v>
      </c>
      <c r="S1982" t="s">
        <v>161</v>
      </c>
      <c r="T1982" t="s">
        <v>11112</v>
      </c>
      <c r="U1982">
        <v>270</v>
      </c>
      <c r="V1982">
        <v>4.5</v>
      </c>
    </row>
    <row r="1983" spans="1:22" x14ac:dyDescent="0.35">
      <c r="A1983" t="s">
        <v>11111</v>
      </c>
      <c r="B1983" t="s">
        <v>74</v>
      </c>
      <c r="C1983" t="s">
        <v>82</v>
      </c>
      <c r="D1983" t="b">
        <v>1</v>
      </c>
      <c r="E1983" t="b">
        <v>1</v>
      </c>
      <c r="F1983" t="s">
        <v>106</v>
      </c>
      <c r="G1983" t="b">
        <v>1</v>
      </c>
      <c r="H1983" t="s">
        <v>71</v>
      </c>
      <c r="I1983" t="b">
        <v>1</v>
      </c>
      <c r="J1983" t="s">
        <v>70</v>
      </c>
      <c r="K1983" t="b">
        <v>1</v>
      </c>
      <c r="L1983">
        <v>2</v>
      </c>
      <c r="M1983" t="b">
        <v>1</v>
      </c>
      <c r="N1983" t="b">
        <v>1</v>
      </c>
      <c r="O1983" t="b">
        <v>1</v>
      </c>
      <c r="P1983" t="s">
        <v>69</v>
      </c>
      <c r="Q1983" t="s">
        <v>11110</v>
      </c>
      <c r="R1983" t="s">
        <v>11109</v>
      </c>
      <c r="S1983" t="s">
        <v>85</v>
      </c>
      <c r="T1983" t="s">
        <v>11108</v>
      </c>
      <c r="U1983">
        <v>270</v>
      </c>
      <c r="V1983">
        <v>4.5</v>
      </c>
    </row>
    <row r="1984" spans="1:22" x14ac:dyDescent="0.35">
      <c r="A1984" t="s">
        <v>11107</v>
      </c>
      <c r="B1984" t="s">
        <v>90</v>
      </c>
      <c r="C1984" t="s">
        <v>82</v>
      </c>
      <c r="D1984" t="b">
        <v>1</v>
      </c>
      <c r="E1984" t="b">
        <v>1</v>
      </c>
      <c r="F1984" t="s">
        <v>89</v>
      </c>
      <c r="G1984" t="b">
        <v>1</v>
      </c>
      <c r="H1984" t="s">
        <v>71</v>
      </c>
      <c r="I1984" t="b">
        <v>0</v>
      </c>
      <c r="J1984" t="s">
        <v>70</v>
      </c>
      <c r="K1984" t="b">
        <v>1</v>
      </c>
      <c r="L1984">
        <v>1</v>
      </c>
      <c r="M1984" t="b">
        <v>0</v>
      </c>
      <c r="N1984" t="b">
        <v>0</v>
      </c>
      <c r="O1984" t="b">
        <v>1</v>
      </c>
      <c r="P1984" t="s">
        <v>88</v>
      </c>
      <c r="Q1984" t="s">
        <v>11106</v>
      </c>
      <c r="R1984" t="s">
        <v>194</v>
      </c>
      <c r="S1984" t="s">
        <v>401</v>
      </c>
      <c r="T1984" t="s">
        <v>11105</v>
      </c>
      <c r="U1984">
        <v>270</v>
      </c>
      <c r="V1984">
        <v>4.5</v>
      </c>
    </row>
    <row r="1985" spans="1:22" x14ac:dyDescent="0.35">
      <c r="A1985" t="s">
        <v>11104</v>
      </c>
      <c r="B1985" t="s">
        <v>111</v>
      </c>
      <c r="C1985" t="s">
        <v>82</v>
      </c>
      <c r="D1985" t="b">
        <v>1</v>
      </c>
      <c r="E1985" t="b">
        <v>1</v>
      </c>
      <c r="F1985" t="s">
        <v>106</v>
      </c>
      <c r="G1985" t="b">
        <v>1</v>
      </c>
      <c r="H1985" t="s">
        <v>71</v>
      </c>
      <c r="I1985" t="b">
        <v>0</v>
      </c>
      <c r="J1985" t="s">
        <v>70</v>
      </c>
      <c r="K1985" t="b">
        <v>1</v>
      </c>
      <c r="L1985">
        <v>2</v>
      </c>
      <c r="M1985" t="b">
        <v>1</v>
      </c>
      <c r="N1985" t="b">
        <v>1</v>
      </c>
      <c r="O1985" t="b">
        <v>1</v>
      </c>
      <c r="P1985" t="s">
        <v>88</v>
      </c>
      <c r="Q1985" t="s">
        <v>11103</v>
      </c>
      <c r="R1985" t="s">
        <v>11102</v>
      </c>
      <c r="S1985" t="s">
        <v>6</v>
      </c>
      <c r="T1985" t="s">
        <v>11101</v>
      </c>
      <c r="U1985">
        <v>270</v>
      </c>
      <c r="V1985">
        <v>4</v>
      </c>
    </row>
    <row r="1986" spans="1:22" x14ac:dyDescent="0.35">
      <c r="A1986" t="s">
        <v>11100</v>
      </c>
      <c r="B1986" t="s">
        <v>74</v>
      </c>
      <c r="C1986" t="s">
        <v>82</v>
      </c>
      <c r="D1986" t="b">
        <v>1</v>
      </c>
      <c r="E1986" t="b">
        <v>1</v>
      </c>
      <c r="F1986" t="s">
        <v>106</v>
      </c>
      <c r="G1986" t="b">
        <v>0</v>
      </c>
      <c r="H1986" t="s">
        <v>71</v>
      </c>
      <c r="I1986" t="b">
        <v>1</v>
      </c>
      <c r="J1986" t="s">
        <v>70</v>
      </c>
      <c r="K1986" t="b">
        <v>1</v>
      </c>
      <c r="L1986">
        <v>2</v>
      </c>
      <c r="M1986" t="b">
        <v>1</v>
      </c>
      <c r="N1986" t="b">
        <v>1</v>
      </c>
      <c r="O1986" t="b">
        <v>1</v>
      </c>
      <c r="P1986" t="s">
        <v>88</v>
      </c>
      <c r="Q1986" t="s">
        <v>11099</v>
      </c>
      <c r="R1986" t="s">
        <v>11098</v>
      </c>
      <c r="S1986" t="s">
        <v>6</v>
      </c>
      <c r="T1986" t="s">
        <v>8506</v>
      </c>
      <c r="U1986">
        <v>270</v>
      </c>
      <c r="V1986">
        <v>4</v>
      </c>
    </row>
    <row r="1987" spans="1:22" x14ac:dyDescent="0.35">
      <c r="A1987" t="s">
        <v>11097</v>
      </c>
      <c r="B1987" t="s">
        <v>74</v>
      </c>
      <c r="C1987" t="s">
        <v>123</v>
      </c>
      <c r="D1987" t="b">
        <v>1</v>
      </c>
      <c r="E1987" t="b">
        <v>0</v>
      </c>
      <c r="F1987" t="s">
        <v>81</v>
      </c>
      <c r="G1987" t="b">
        <v>1</v>
      </c>
      <c r="H1987" t="s">
        <v>80</v>
      </c>
      <c r="I1987" t="b">
        <v>0</v>
      </c>
      <c r="J1987" t="s">
        <v>70</v>
      </c>
      <c r="K1987" t="b">
        <v>1</v>
      </c>
      <c r="L1987">
        <v>2</v>
      </c>
      <c r="M1987" t="b">
        <v>1</v>
      </c>
      <c r="N1987" t="b">
        <v>1</v>
      </c>
      <c r="O1987" t="b">
        <v>1</v>
      </c>
      <c r="P1987" t="s">
        <v>69</v>
      </c>
      <c r="Q1987" t="s">
        <v>11096</v>
      </c>
      <c r="R1987" t="s">
        <v>11095</v>
      </c>
      <c r="S1987" t="s">
        <v>120</v>
      </c>
      <c r="T1987" t="s">
        <v>11094</v>
      </c>
      <c r="U1987">
        <v>270</v>
      </c>
      <c r="V1987">
        <v>3.5</v>
      </c>
    </row>
    <row r="1988" spans="1:22" x14ac:dyDescent="0.35">
      <c r="A1988" t="s">
        <v>11093</v>
      </c>
      <c r="B1988" t="s">
        <v>111</v>
      </c>
      <c r="C1988" t="s">
        <v>82</v>
      </c>
      <c r="D1988" t="b">
        <v>1</v>
      </c>
      <c r="E1988" t="b">
        <v>1</v>
      </c>
      <c r="F1988" t="s">
        <v>106</v>
      </c>
      <c r="G1988" t="b">
        <v>1</v>
      </c>
      <c r="H1988" t="s">
        <v>71</v>
      </c>
      <c r="I1988" t="b">
        <v>1</v>
      </c>
      <c r="J1988" t="s">
        <v>70</v>
      </c>
      <c r="K1988" t="b">
        <v>1</v>
      </c>
      <c r="L1988">
        <v>2</v>
      </c>
      <c r="M1988" t="b">
        <v>0</v>
      </c>
      <c r="N1988" t="b">
        <v>1</v>
      </c>
      <c r="O1988" t="b">
        <v>1</v>
      </c>
      <c r="P1988" t="s">
        <v>88</v>
      </c>
      <c r="Q1988" t="s">
        <v>11092</v>
      </c>
      <c r="R1988" t="s">
        <v>11091</v>
      </c>
      <c r="S1988" t="s">
        <v>6</v>
      </c>
      <c r="T1988" t="s">
        <v>11090</v>
      </c>
      <c r="U1988">
        <v>270</v>
      </c>
      <c r="V1988">
        <v>4.5</v>
      </c>
    </row>
    <row r="1989" spans="1:22" x14ac:dyDescent="0.35">
      <c r="A1989" t="s">
        <v>11089</v>
      </c>
      <c r="B1989" t="s">
        <v>111</v>
      </c>
      <c r="C1989" t="s">
        <v>82</v>
      </c>
      <c r="D1989" t="b">
        <v>1</v>
      </c>
      <c r="E1989" t="b">
        <v>1</v>
      </c>
      <c r="F1989" t="s">
        <v>106</v>
      </c>
      <c r="G1989" t="b">
        <v>1</v>
      </c>
      <c r="H1989" t="s">
        <v>71</v>
      </c>
      <c r="I1989" t="b">
        <v>0</v>
      </c>
      <c r="J1989" t="s">
        <v>70</v>
      </c>
      <c r="K1989" t="b">
        <v>1</v>
      </c>
      <c r="L1989">
        <v>2</v>
      </c>
      <c r="M1989" t="b">
        <v>0</v>
      </c>
      <c r="N1989" t="b">
        <v>1</v>
      </c>
      <c r="O1989" t="b">
        <v>1</v>
      </c>
      <c r="P1989" t="s">
        <v>88</v>
      </c>
      <c r="Q1989" t="s">
        <v>11088</v>
      </c>
      <c r="R1989" t="s">
        <v>206</v>
      </c>
      <c r="S1989" t="s">
        <v>85</v>
      </c>
      <c r="T1989" t="s">
        <v>11087</v>
      </c>
      <c r="U1989">
        <v>270</v>
      </c>
      <c r="V1989">
        <v>4</v>
      </c>
    </row>
    <row r="1990" spans="1:22" x14ac:dyDescent="0.35">
      <c r="A1990" t="s">
        <v>11086</v>
      </c>
      <c r="B1990" t="s">
        <v>111</v>
      </c>
      <c r="C1990" t="s">
        <v>82</v>
      </c>
      <c r="D1990" t="b">
        <v>1</v>
      </c>
      <c r="E1990" t="b">
        <v>1</v>
      </c>
      <c r="F1990" t="s">
        <v>106</v>
      </c>
      <c r="G1990" t="b">
        <v>0</v>
      </c>
      <c r="H1990" t="s">
        <v>71</v>
      </c>
      <c r="I1990" t="b">
        <v>0</v>
      </c>
      <c r="J1990" t="s">
        <v>70</v>
      </c>
      <c r="K1990" t="b">
        <v>0</v>
      </c>
      <c r="L1990">
        <v>2</v>
      </c>
      <c r="M1990" t="b">
        <v>0</v>
      </c>
      <c r="N1990" t="b">
        <v>1</v>
      </c>
      <c r="O1990" t="b">
        <v>1</v>
      </c>
      <c r="P1990" t="s">
        <v>88</v>
      </c>
      <c r="Q1990" t="s">
        <v>11085</v>
      </c>
      <c r="R1990" t="s">
        <v>11084</v>
      </c>
      <c r="S1990" t="s">
        <v>6</v>
      </c>
      <c r="T1990" t="s">
        <v>11083</v>
      </c>
      <c r="U1990">
        <v>270</v>
      </c>
      <c r="V1990">
        <v>4</v>
      </c>
    </row>
    <row r="1991" spans="1:22" x14ac:dyDescent="0.35">
      <c r="A1991" t="s">
        <v>11082</v>
      </c>
      <c r="B1991" t="s">
        <v>90</v>
      </c>
      <c r="C1991" t="s">
        <v>82</v>
      </c>
      <c r="D1991" t="b">
        <v>1</v>
      </c>
      <c r="E1991" t="b">
        <v>1</v>
      </c>
      <c r="F1991" t="s">
        <v>89</v>
      </c>
      <c r="G1991" t="b">
        <v>1</v>
      </c>
      <c r="H1991" t="s">
        <v>71</v>
      </c>
      <c r="I1991" t="b">
        <v>0</v>
      </c>
      <c r="J1991" t="s">
        <v>70</v>
      </c>
      <c r="K1991" t="b">
        <v>1</v>
      </c>
      <c r="L1991">
        <v>1</v>
      </c>
      <c r="M1991" t="b">
        <v>0</v>
      </c>
      <c r="N1991" t="b">
        <v>0</v>
      </c>
      <c r="O1991" t="b">
        <v>1</v>
      </c>
      <c r="P1991" t="s">
        <v>69</v>
      </c>
      <c r="Q1991" t="s">
        <v>11081</v>
      </c>
      <c r="R1991" t="s">
        <v>11080</v>
      </c>
      <c r="S1991" t="s">
        <v>85</v>
      </c>
      <c r="T1991" t="s">
        <v>11079</v>
      </c>
      <c r="U1991">
        <v>269</v>
      </c>
      <c r="V1991">
        <v>4.5</v>
      </c>
    </row>
    <row r="1992" spans="1:22" x14ac:dyDescent="0.35">
      <c r="A1992" t="s">
        <v>11078</v>
      </c>
      <c r="B1992" t="s">
        <v>90</v>
      </c>
      <c r="C1992" t="s">
        <v>82</v>
      </c>
      <c r="D1992" t="b">
        <v>1</v>
      </c>
      <c r="E1992" t="b">
        <v>1</v>
      </c>
      <c r="F1992" t="s">
        <v>106</v>
      </c>
      <c r="G1992" t="b">
        <v>1</v>
      </c>
      <c r="H1992" t="s">
        <v>71</v>
      </c>
      <c r="I1992" t="b">
        <v>0</v>
      </c>
      <c r="J1992" t="s">
        <v>70</v>
      </c>
      <c r="K1992" t="b">
        <v>1</v>
      </c>
      <c r="L1992">
        <v>2</v>
      </c>
      <c r="M1992" t="b">
        <v>1</v>
      </c>
      <c r="N1992" t="b">
        <v>1</v>
      </c>
      <c r="O1992" t="b">
        <v>1</v>
      </c>
      <c r="P1992" t="s">
        <v>69</v>
      </c>
      <c r="Q1992" t="s">
        <v>11077</v>
      </c>
      <c r="R1992" t="s">
        <v>11076</v>
      </c>
      <c r="S1992" t="s">
        <v>6</v>
      </c>
      <c r="T1992" t="s">
        <v>11075</v>
      </c>
      <c r="U1992">
        <v>269</v>
      </c>
      <c r="V1992">
        <v>3.5</v>
      </c>
    </row>
    <row r="1993" spans="1:22" x14ac:dyDescent="0.35">
      <c r="A1993" t="s">
        <v>11074</v>
      </c>
      <c r="B1993" t="s">
        <v>74</v>
      </c>
      <c r="C1993" t="s">
        <v>82</v>
      </c>
      <c r="D1993" t="b">
        <v>1</v>
      </c>
      <c r="E1993" t="b">
        <v>1</v>
      </c>
      <c r="F1993" t="s">
        <v>106</v>
      </c>
      <c r="G1993" t="b">
        <v>1</v>
      </c>
      <c r="H1993" t="s">
        <v>71</v>
      </c>
      <c r="I1993" t="b">
        <v>0</v>
      </c>
      <c r="J1993" t="s">
        <v>70</v>
      </c>
      <c r="K1993" t="b">
        <v>1</v>
      </c>
      <c r="L1993">
        <v>2</v>
      </c>
      <c r="M1993" t="b">
        <v>1</v>
      </c>
      <c r="N1993" t="b">
        <v>1</v>
      </c>
      <c r="O1993" t="b">
        <v>1</v>
      </c>
      <c r="P1993" t="s">
        <v>88</v>
      </c>
      <c r="Q1993" t="s">
        <v>11073</v>
      </c>
      <c r="R1993" t="s">
        <v>11072</v>
      </c>
      <c r="S1993" t="s">
        <v>290</v>
      </c>
      <c r="T1993" t="s">
        <v>11071</v>
      </c>
      <c r="U1993">
        <v>269</v>
      </c>
      <c r="V1993">
        <v>4.5</v>
      </c>
    </row>
    <row r="1994" spans="1:22" x14ac:dyDescent="0.35">
      <c r="A1994" t="s">
        <v>11070</v>
      </c>
      <c r="B1994" t="s">
        <v>90</v>
      </c>
      <c r="C1994" t="s">
        <v>82</v>
      </c>
      <c r="D1994" t="b">
        <v>1</v>
      </c>
      <c r="E1994" t="b">
        <v>1</v>
      </c>
      <c r="F1994" t="s">
        <v>72</v>
      </c>
      <c r="G1994" t="b">
        <v>0</v>
      </c>
      <c r="H1994" t="s">
        <v>71</v>
      </c>
      <c r="I1994" t="b">
        <v>1</v>
      </c>
      <c r="J1994" t="s">
        <v>70</v>
      </c>
      <c r="K1994" t="b">
        <v>1</v>
      </c>
      <c r="L1994">
        <v>2</v>
      </c>
      <c r="M1994" t="b">
        <v>1</v>
      </c>
      <c r="N1994" t="b">
        <v>1</v>
      </c>
      <c r="O1994" t="b">
        <v>1</v>
      </c>
      <c r="P1994" t="s">
        <v>88</v>
      </c>
      <c r="Q1994" t="s">
        <v>11069</v>
      </c>
      <c r="R1994" t="s">
        <v>593</v>
      </c>
      <c r="S1994" t="s">
        <v>66</v>
      </c>
      <c r="T1994" t="s">
        <v>11068</v>
      </c>
      <c r="U1994">
        <v>269</v>
      </c>
      <c r="V1994">
        <v>4</v>
      </c>
    </row>
    <row r="1995" spans="1:22" x14ac:dyDescent="0.35">
      <c r="A1995" t="s">
        <v>11067</v>
      </c>
      <c r="B1995" t="s">
        <v>111</v>
      </c>
      <c r="C1995" t="s">
        <v>82</v>
      </c>
      <c r="D1995" t="b">
        <v>1</v>
      </c>
      <c r="E1995" t="b">
        <v>1</v>
      </c>
      <c r="F1995" t="s">
        <v>89</v>
      </c>
      <c r="G1995" t="b">
        <v>1</v>
      </c>
      <c r="H1995" t="s">
        <v>71</v>
      </c>
      <c r="I1995" t="b">
        <v>1</v>
      </c>
      <c r="J1995" t="s">
        <v>70</v>
      </c>
      <c r="K1995" t="b">
        <v>0</v>
      </c>
      <c r="L1995">
        <v>1</v>
      </c>
      <c r="M1995" t="b">
        <v>0</v>
      </c>
      <c r="N1995" t="b">
        <v>0</v>
      </c>
      <c r="O1995" t="b">
        <v>1</v>
      </c>
      <c r="P1995" t="s">
        <v>69</v>
      </c>
      <c r="Q1995" t="s">
        <v>11066</v>
      </c>
      <c r="R1995" t="s">
        <v>11065</v>
      </c>
      <c r="S1995" t="s">
        <v>401</v>
      </c>
      <c r="T1995" t="s">
        <v>11064</v>
      </c>
      <c r="U1995">
        <v>269</v>
      </c>
      <c r="V1995">
        <v>4</v>
      </c>
    </row>
    <row r="1996" spans="1:22" x14ac:dyDescent="0.35">
      <c r="A1996" t="s">
        <v>11063</v>
      </c>
      <c r="B1996" t="s">
        <v>74</v>
      </c>
      <c r="C1996" t="s">
        <v>73</v>
      </c>
      <c r="D1996" t="b">
        <v>1</v>
      </c>
      <c r="E1996" t="b">
        <v>0</v>
      </c>
      <c r="F1996" t="s">
        <v>72</v>
      </c>
      <c r="G1996" t="b">
        <v>1</v>
      </c>
      <c r="H1996" t="s">
        <v>71</v>
      </c>
      <c r="I1996" t="b">
        <v>1</v>
      </c>
      <c r="J1996" t="s">
        <v>70</v>
      </c>
      <c r="K1996" t="b">
        <v>1</v>
      </c>
      <c r="L1996">
        <v>2</v>
      </c>
      <c r="M1996" t="b">
        <v>1</v>
      </c>
      <c r="N1996" t="b">
        <v>1</v>
      </c>
      <c r="O1996" t="b">
        <v>1</v>
      </c>
      <c r="P1996" t="s">
        <v>69</v>
      </c>
      <c r="Q1996" t="s">
        <v>11062</v>
      </c>
      <c r="R1996" t="s">
        <v>194</v>
      </c>
      <c r="S1996" t="s">
        <v>66</v>
      </c>
      <c r="T1996" t="s">
        <v>11061</v>
      </c>
      <c r="U1996">
        <v>269</v>
      </c>
      <c r="V1996">
        <v>3.5</v>
      </c>
    </row>
    <row r="1997" spans="1:22" x14ac:dyDescent="0.35">
      <c r="A1997" t="s">
        <v>3482</v>
      </c>
      <c r="B1997" t="s">
        <v>74</v>
      </c>
      <c r="C1997" t="s">
        <v>82</v>
      </c>
      <c r="D1997" t="b">
        <v>1</v>
      </c>
      <c r="E1997" t="b">
        <v>1</v>
      </c>
      <c r="F1997" t="s">
        <v>106</v>
      </c>
      <c r="G1997" t="b">
        <v>0</v>
      </c>
      <c r="H1997" t="s">
        <v>71</v>
      </c>
      <c r="I1997" t="b">
        <v>0</v>
      </c>
      <c r="J1997" t="s">
        <v>70</v>
      </c>
      <c r="K1997" t="b">
        <v>1</v>
      </c>
      <c r="L1997">
        <v>2</v>
      </c>
      <c r="M1997" t="b">
        <v>1</v>
      </c>
      <c r="N1997" t="b">
        <v>1</v>
      </c>
      <c r="O1997" t="b">
        <v>1</v>
      </c>
      <c r="P1997" t="s">
        <v>88</v>
      </c>
      <c r="Q1997" t="s">
        <v>11060</v>
      </c>
      <c r="R1997" t="s">
        <v>381</v>
      </c>
      <c r="S1997" t="s">
        <v>6</v>
      </c>
      <c r="T1997" t="s">
        <v>11059</v>
      </c>
      <c r="U1997">
        <v>269</v>
      </c>
      <c r="V1997">
        <v>3</v>
      </c>
    </row>
    <row r="1998" spans="1:22" x14ac:dyDescent="0.35">
      <c r="A1998" t="s">
        <v>11058</v>
      </c>
      <c r="B1998" t="s">
        <v>74</v>
      </c>
      <c r="C1998" t="s">
        <v>82</v>
      </c>
      <c r="D1998" t="b">
        <v>1</v>
      </c>
      <c r="E1998" t="b">
        <v>1</v>
      </c>
      <c r="F1998" t="s">
        <v>11057</v>
      </c>
      <c r="G1998" t="b">
        <v>1</v>
      </c>
      <c r="H1998" t="s">
        <v>71</v>
      </c>
      <c r="I1998" t="b">
        <v>1</v>
      </c>
      <c r="J1998" t="s">
        <v>70</v>
      </c>
      <c r="K1998" t="b">
        <v>1</v>
      </c>
      <c r="L1998">
        <v>2</v>
      </c>
      <c r="M1998" t="b">
        <v>1</v>
      </c>
      <c r="N1998" t="b">
        <v>1</v>
      </c>
      <c r="O1998" t="b">
        <v>1</v>
      </c>
      <c r="P1998" t="s">
        <v>69</v>
      </c>
      <c r="Q1998" t="s">
        <v>11056</v>
      </c>
      <c r="R1998" t="s">
        <v>11055</v>
      </c>
      <c r="S1998" t="s">
        <v>77</v>
      </c>
      <c r="T1998" t="s">
        <v>11054</v>
      </c>
      <c r="U1998">
        <v>269</v>
      </c>
      <c r="V1998">
        <v>3</v>
      </c>
    </row>
    <row r="1999" spans="1:22" x14ac:dyDescent="0.35">
      <c r="A1999" t="s">
        <v>11053</v>
      </c>
      <c r="B1999" t="s">
        <v>74</v>
      </c>
      <c r="C1999" t="s">
        <v>82</v>
      </c>
      <c r="D1999" t="b">
        <v>1</v>
      </c>
      <c r="E1999" t="b">
        <v>1</v>
      </c>
      <c r="F1999" t="s">
        <v>106</v>
      </c>
      <c r="G1999" t="b">
        <v>1</v>
      </c>
      <c r="H1999" t="s">
        <v>71</v>
      </c>
      <c r="I1999" t="b">
        <v>1</v>
      </c>
      <c r="J1999" t="s">
        <v>70</v>
      </c>
      <c r="K1999" t="b">
        <v>1</v>
      </c>
      <c r="L1999">
        <v>2</v>
      </c>
      <c r="M1999" t="b">
        <v>1</v>
      </c>
      <c r="N1999" t="b">
        <v>1</v>
      </c>
      <c r="O1999" t="b">
        <v>1</v>
      </c>
      <c r="P1999" t="s">
        <v>69</v>
      </c>
      <c r="Q1999" t="s">
        <v>11052</v>
      </c>
      <c r="R1999" t="s">
        <v>10868</v>
      </c>
      <c r="S1999" t="s">
        <v>93</v>
      </c>
      <c r="T1999" t="s">
        <v>7749</v>
      </c>
      <c r="U1999">
        <v>269</v>
      </c>
      <c r="V1999">
        <v>4</v>
      </c>
    </row>
    <row r="2000" spans="1:22" x14ac:dyDescent="0.35">
      <c r="A2000" t="s">
        <v>11051</v>
      </c>
      <c r="B2000" t="s">
        <v>74</v>
      </c>
      <c r="C2000" t="s">
        <v>82</v>
      </c>
      <c r="D2000" t="b">
        <v>1</v>
      </c>
      <c r="E2000" t="b">
        <v>1</v>
      </c>
      <c r="F2000" t="s">
        <v>106</v>
      </c>
      <c r="G2000" t="b">
        <v>1</v>
      </c>
      <c r="H2000" t="s">
        <v>71</v>
      </c>
      <c r="I2000" t="b">
        <v>1</v>
      </c>
      <c r="J2000" t="s">
        <v>70</v>
      </c>
      <c r="K2000" t="b">
        <v>1</v>
      </c>
      <c r="L2000">
        <v>2</v>
      </c>
      <c r="M2000" t="b">
        <v>1</v>
      </c>
      <c r="N2000" t="b">
        <v>1</v>
      </c>
      <c r="O2000" t="b">
        <v>1</v>
      </c>
      <c r="P2000" t="s">
        <v>88</v>
      </c>
      <c r="Q2000" t="s">
        <v>11050</v>
      </c>
      <c r="R2000" t="s">
        <v>11049</v>
      </c>
      <c r="S2000" t="s">
        <v>275</v>
      </c>
      <c r="T2000" t="s">
        <v>11048</v>
      </c>
      <c r="U2000">
        <v>269</v>
      </c>
      <c r="V2000">
        <v>3.5</v>
      </c>
    </row>
    <row r="2001" spans="1:22" x14ac:dyDescent="0.35">
      <c r="A2001" t="s">
        <v>11047</v>
      </c>
      <c r="B2001" t="s">
        <v>74</v>
      </c>
      <c r="C2001" t="s">
        <v>82</v>
      </c>
      <c r="D2001" t="b">
        <v>1</v>
      </c>
      <c r="E2001" t="b">
        <v>1</v>
      </c>
      <c r="F2001" t="s">
        <v>101</v>
      </c>
      <c r="G2001" t="b">
        <v>1</v>
      </c>
      <c r="H2001" t="s">
        <v>71</v>
      </c>
      <c r="I2001" t="b">
        <v>0</v>
      </c>
      <c r="J2001" t="s">
        <v>70</v>
      </c>
      <c r="K2001" t="b">
        <v>1</v>
      </c>
      <c r="L2001">
        <v>2</v>
      </c>
      <c r="M2001" t="b">
        <v>1</v>
      </c>
      <c r="N2001" t="b">
        <v>1</v>
      </c>
      <c r="O2001" t="b">
        <v>0</v>
      </c>
      <c r="P2001" t="s">
        <v>88</v>
      </c>
      <c r="Q2001" t="s">
        <v>11046</v>
      </c>
      <c r="R2001" t="s">
        <v>11045</v>
      </c>
      <c r="S2001" t="s">
        <v>6</v>
      </c>
      <c r="T2001" t="s">
        <v>11044</v>
      </c>
      <c r="U2001">
        <v>269</v>
      </c>
      <c r="V2001">
        <v>3</v>
      </c>
    </row>
    <row r="2002" spans="1:22" x14ac:dyDescent="0.35">
      <c r="A2002" t="s">
        <v>11043</v>
      </c>
      <c r="B2002" t="s">
        <v>90</v>
      </c>
      <c r="C2002" t="s">
        <v>82</v>
      </c>
      <c r="D2002" t="b">
        <v>1</v>
      </c>
      <c r="E2002" t="b">
        <v>1</v>
      </c>
      <c r="F2002" t="s">
        <v>106</v>
      </c>
      <c r="G2002" t="b">
        <v>1</v>
      </c>
      <c r="H2002" t="s">
        <v>100</v>
      </c>
      <c r="I2002" t="b">
        <v>0</v>
      </c>
      <c r="J2002" t="s">
        <v>70</v>
      </c>
      <c r="K2002" t="b">
        <v>1</v>
      </c>
      <c r="L2002">
        <v>2</v>
      </c>
      <c r="M2002" t="b">
        <v>1</v>
      </c>
      <c r="N2002" t="b">
        <v>1</v>
      </c>
      <c r="O2002" t="b">
        <v>1</v>
      </c>
      <c r="P2002" t="s">
        <v>69</v>
      </c>
      <c r="Q2002" t="s">
        <v>11042</v>
      </c>
      <c r="R2002" t="s">
        <v>11041</v>
      </c>
      <c r="S2002" t="s">
        <v>6</v>
      </c>
      <c r="T2002" t="s">
        <v>11040</v>
      </c>
      <c r="U2002">
        <v>269</v>
      </c>
      <c r="V2002">
        <v>4.5</v>
      </c>
    </row>
    <row r="2003" spans="1:22" x14ac:dyDescent="0.35">
      <c r="A2003" t="s">
        <v>422</v>
      </c>
      <c r="B2003" t="s">
        <v>74</v>
      </c>
      <c r="C2003" t="s">
        <v>82</v>
      </c>
      <c r="D2003" t="b">
        <v>1</v>
      </c>
      <c r="E2003" t="b">
        <v>1</v>
      </c>
      <c r="F2003" t="s">
        <v>106</v>
      </c>
      <c r="G2003" t="b">
        <v>1</v>
      </c>
      <c r="H2003" t="s">
        <v>71</v>
      </c>
      <c r="I2003" t="b">
        <v>1</v>
      </c>
      <c r="J2003" t="s">
        <v>70</v>
      </c>
      <c r="K2003" t="b">
        <v>1</v>
      </c>
      <c r="L2003">
        <v>2</v>
      </c>
      <c r="M2003" t="b">
        <v>0</v>
      </c>
      <c r="N2003" t="b">
        <v>1</v>
      </c>
      <c r="O2003" t="b">
        <v>1</v>
      </c>
      <c r="P2003" t="s">
        <v>69</v>
      </c>
      <c r="Q2003" t="s">
        <v>11039</v>
      </c>
      <c r="R2003" t="s">
        <v>11038</v>
      </c>
      <c r="S2003" t="s">
        <v>401</v>
      </c>
      <c r="T2003" t="s">
        <v>11037</v>
      </c>
      <c r="U2003">
        <v>269</v>
      </c>
      <c r="V2003">
        <v>3.5</v>
      </c>
    </row>
    <row r="2004" spans="1:22" x14ac:dyDescent="0.35">
      <c r="A2004" t="s">
        <v>11036</v>
      </c>
      <c r="B2004" t="s">
        <v>74</v>
      </c>
      <c r="C2004" t="s">
        <v>73</v>
      </c>
      <c r="D2004" t="b">
        <v>1</v>
      </c>
      <c r="E2004" t="b">
        <v>1</v>
      </c>
      <c r="F2004" t="s">
        <v>314</v>
      </c>
      <c r="G2004" t="b">
        <v>1</v>
      </c>
      <c r="H2004" t="s">
        <v>71</v>
      </c>
      <c r="I2004" t="b">
        <v>1</v>
      </c>
      <c r="J2004" t="s">
        <v>70</v>
      </c>
      <c r="K2004" t="b">
        <v>1</v>
      </c>
      <c r="L2004">
        <v>2</v>
      </c>
      <c r="M2004" t="b">
        <v>1</v>
      </c>
      <c r="N2004" t="b">
        <v>1</v>
      </c>
      <c r="O2004" t="b">
        <v>1</v>
      </c>
      <c r="P2004" t="s">
        <v>69</v>
      </c>
      <c r="Q2004" t="s">
        <v>11035</v>
      </c>
      <c r="R2004" t="s">
        <v>5843</v>
      </c>
      <c r="S2004" t="s">
        <v>85</v>
      </c>
      <c r="T2004" t="s">
        <v>11034</v>
      </c>
      <c r="U2004">
        <v>268</v>
      </c>
      <c r="V2004">
        <v>3.5</v>
      </c>
    </row>
    <row r="2005" spans="1:22" x14ac:dyDescent="0.35">
      <c r="A2005" t="s">
        <v>5492</v>
      </c>
      <c r="B2005" t="s">
        <v>74</v>
      </c>
      <c r="C2005" t="s">
        <v>82</v>
      </c>
      <c r="D2005" t="b">
        <v>1</v>
      </c>
      <c r="E2005" t="b">
        <v>1</v>
      </c>
      <c r="F2005" t="s">
        <v>89</v>
      </c>
      <c r="G2005" t="b">
        <v>0</v>
      </c>
      <c r="H2005" t="s">
        <v>71</v>
      </c>
      <c r="I2005" t="b">
        <v>0</v>
      </c>
      <c r="J2005" t="s">
        <v>70</v>
      </c>
      <c r="K2005" t="b">
        <v>1</v>
      </c>
      <c r="L2005">
        <v>2</v>
      </c>
      <c r="M2005" t="b">
        <v>1</v>
      </c>
      <c r="N2005" t="b">
        <v>1</v>
      </c>
      <c r="O2005" t="b">
        <v>1</v>
      </c>
      <c r="P2005" t="s">
        <v>88</v>
      </c>
      <c r="Q2005" t="s">
        <v>11033</v>
      </c>
      <c r="R2005" t="s">
        <v>1192</v>
      </c>
      <c r="S2005" t="s">
        <v>6</v>
      </c>
      <c r="T2005" t="s">
        <v>11032</v>
      </c>
      <c r="U2005">
        <v>268</v>
      </c>
      <c r="V2005">
        <v>2.5</v>
      </c>
    </row>
    <row r="2006" spans="1:22" x14ac:dyDescent="0.35">
      <c r="A2006" t="s">
        <v>11031</v>
      </c>
      <c r="B2006" t="s">
        <v>74</v>
      </c>
      <c r="C2006" t="s">
        <v>82</v>
      </c>
      <c r="D2006" t="b">
        <v>1</v>
      </c>
      <c r="E2006" t="b">
        <v>1</v>
      </c>
      <c r="F2006" t="s">
        <v>106</v>
      </c>
      <c r="G2006" t="b">
        <v>1</v>
      </c>
      <c r="H2006" t="s">
        <v>71</v>
      </c>
      <c r="I2006" t="b">
        <v>1</v>
      </c>
      <c r="J2006" t="s">
        <v>70</v>
      </c>
      <c r="K2006" t="b">
        <v>1</v>
      </c>
      <c r="L2006">
        <v>2</v>
      </c>
      <c r="M2006" t="b">
        <v>1</v>
      </c>
      <c r="N2006" t="b">
        <v>1</v>
      </c>
      <c r="O2006" t="b">
        <v>1</v>
      </c>
      <c r="P2006" t="s">
        <v>69</v>
      </c>
      <c r="Q2006" t="s">
        <v>11030</v>
      </c>
      <c r="R2006" t="s">
        <v>11029</v>
      </c>
      <c r="S2006" t="s">
        <v>77</v>
      </c>
      <c r="T2006" t="s">
        <v>5569</v>
      </c>
      <c r="U2006">
        <v>268</v>
      </c>
      <c r="V2006">
        <v>3.5</v>
      </c>
    </row>
    <row r="2007" spans="1:22" x14ac:dyDescent="0.35">
      <c r="A2007" t="s">
        <v>11028</v>
      </c>
      <c r="B2007" t="s">
        <v>90</v>
      </c>
      <c r="C2007" t="s">
        <v>82</v>
      </c>
      <c r="D2007" t="b">
        <v>1</v>
      </c>
      <c r="E2007" t="b">
        <v>1</v>
      </c>
      <c r="F2007" t="s">
        <v>474</v>
      </c>
      <c r="G2007" t="b">
        <v>0</v>
      </c>
      <c r="H2007" t="s">
        <v>71</v>
      </c>
      <c r="I2007" t="b">
        <v>1</v>
      </c>
      <c r="J2007" t="s">
        <v>70</v>
      </c>
      <c r="K2007" t="b">
        <v>1</v>
      </c>
      <c r="L2007">
        <v>2</v>
      </c>
      <c r="M2007" t="b">
        <v>0</v>
      </c>
      <c r="N2007" t="b">
        <v>1</v>
      </c>
      <c r="O2007" t="b">
        <v>1</v>
      </c>
      <c r="P2007" t="s">
        <v>88</v>
      </c>
      <c r="Q2007" t="s">
        <v>11027</v>
      </c>
      <c r="R2007" t="s">
        <v>677</v>
      </c>
      <c r="S2007" t="s">
        <v>239</v>
      </c>
      <c r="T2007" t="s">
        <v>11026</v>
      </c>
      <c r="U2007">
        <v>268</v>
      </c>
      <c r="V2007">
        <v>4.5</v>
      </c>
    </row>
    <row r="2008" spans="1:22" x14ac:dyDescent="0.35">
      <c r="A2008" t="s">
        <v>11025</v>
      </c>
      <c r="B2008" t="s">
        <v>74</v>
      </c>
      <c r="C2008" t="s">
        <v>82</v>
      </c>
      <c r="D2008" t="b">
        <v>1</v>
      </c>
      <c r="E2008" t="b">
        <v>1</v>
      </c>
      <c r="F2008" t="s">
        <v>101</v>
      </c>
      <c r="G2008" t="b">
        <v>1</v>
      </c>
      <c r="H2008" t="s">
        <v>71</v>
      </c>
      <c r="I2008" t="b">
        <v>1</v>
      </c>
      <c r="J2008" t="s">
        <v>70</v>
      </c>
      <c r="K2008" t="b">
        <v>1</v>
      </c>
      <c r="L2008">
        <v>2</v>
      </c>
      <c r="M2008" t="b">
        <v>1</v>
      </c>
      <c r="N2008" t="b">
        <v>1</v>
      </c>
      <c r="O2008" t="b">
        <v>1</v>
      </c>
      <c r="P2008" t="s">
        <v>69</v>
      </c>
      <c r="Q2008" t="s">
        <v>11024</v>
      </c>
      <c r="R2008" t="s">
        <v>11023</v>
      </c>
      <c r="S2008" t="s">
        <v>93</v>
      </c>
      <c r="T2008" t="s">
        <v>11022</v>
      </c>
      <c r="U2008">
        <v>268</v>
      </c>
      <c r="V2008">
        <v>4.5</v>
      </c>
    </row>
    <row r="2009" spans="1:22" x14ac:dyDescent="0.35">
      <c r="A2009" t="s">
        <v>11021</v>
      </c>
      <c r="B2009" t="s">
        <v>111</v>
      </c>
      <c r="C2009" t="s">
        <v>82</v>
      </c>
      <c r="D2009" t="b">
        <v>1</v>
      </c>
      <c r="E2009" t="b">
        <v>1</v>
      </c>
      <c r="F2009" t="s">
        <v>106</v>
      </c>
      <c r="G2009" t="b">
        <v>1</v>
      </c>
      <c r="H2009" t="s">
        <v>71</v>
      </c>
      <c r="I2009" t="b">
        <v>1</v>
      </c>
      <c r="J2009" t="s">
        <v>70</v>
      </c>
      <c r="K2009" t="b">
        <v>1</v>
      </c>
      <c r="L2009">
        <v>2</v>
      </c>
      <c r="M2009" t="b">
        <v>0</v>
      </c>
      <c r="N2009" t="b">
        <v>0</v>
      </c>
      <c r="O2009" t="b">
        <v>1</v>
      </c>
      <c r="P2009" t="s">
        <v>88</v>
      </c>
      <c r="Q2009" t="s">
        <v>11020</v>
      </c>
      <c r="R2009" t="s">
        <v>402</v>
      </c>
      <c r="S2009" t="s">
        <v>85</v>
      </c>
      <c r="T2009" t="s">
        <v>7625</v>
      </c>
      <c r="U2009">
        <v>268</v>
      </c>
      <c r="V2009">
        <v>3</v>
      </c>
    </row>
    <row r="2010" spans="1:22" x14ac:dyDescent="0.35">
      <c r="A2010" t="s">
        <v>11019</v>
      </c>
      <c r="B2010" t="s">
        <v>111</v>
      </c>
      <c r="C2010" t="s">
        <v>82</v>
      </c>
      <c r="D2010" t="b">
        <v>1</v>
      </c>
      <c r="E2010" t="b">
        <v>1</v>
      </c>
      <c r="F2010" t="s">
        <v>89</v>
      </c>
      <c r="G2010" t="b">
        <v>0</v>
      </c>
      <c r="H2010" t="s">
        <v>71</v>
      </c>
      <c r="I2010" t="b">
        <v>1</v>
      </c>
      <c r="J2010" t="s">
        <v>70</v>
      </c>
      <c r="K2010" t="b">
        <v>1</v>
      </c>
      <c r="L2010">
        <v>1</v>
      </c>
      <c r="M2010" t="b">
        <v>0</v>
      </c>
      <c r="N2010" t="b">
        <v>0</v>
      </c>
      <c r="O2010" t="b">
        <v>1</v>
      </c>
      <c r="P2010" t="s">
        <v>69</v>
      </c>
      <c r="Q2010" t="s">
        <v>11018</v>
      </c>
      <c r="R2010" t="s">
        <v>6648</v>
      </c>
      <c r="S2010" t="s">
        <v>77</v>
      </c>
      <c r="T2010" t="s">
        <v>11017</v>
      </c>
      <c r="U2010">
        <v>268</v>
      </c>
      <c r="V2010">
        <v>3.5</v>
      </c>
    </row>
    <row r="2011" spans="1:22" x14ac:dyDescent="0.35">
      <c r="A2011" t="s">
        <v>11016</v>
      </c>
      <c r="B2011" t="s">
        <v>74</v>
      </c>
      <c r="C2011" t="s">
        <v>1295</v>
      </c>
      <c r="D2011" t="b">
        <v>1</v>
      </c>
      <c r="E2011" t="b">
        <v>1</v>
      </c>
      <c r="F2011" t="s">
        <v>117</v>
      </c>
      <c r="G2011" t="b">
        <v>1</v>
      </c>
      <c r="H2011" t="s">
        <v>71</v>
      </c>
      <c r="I2011" t="b">
        <v>1</v>
      </c>
      <c r="J2011" t="s">
        <v>70</v>
      </c>
      <c r="K2011" t="b">
        <v>1</v>
      </c>
      <c r="L2011">
        <v>2</v>
      </c>
      <c r="M2011" t="b">
        <v>0</v>
      </c>
      <c r="N2011" t="b">
        <v>1</v>
      </c>
      <c r="O2011" t="b">
        <v>1</v>
      </c>
      <c r="P2011" t="s">
        <v>69</v>
      </c>
      <c r="Q2011" t="s">
        <v>11015</v>
      </c>
      <c r="R2011" t="s">
        <v>11014</v>
      </c>
      <c r="S2011" t="s">
        <v>285</v>
      </c>
      <c r="T2011" t="s">
        <v>11013</v>
      </c>
      <c r="U2011">
        <v>268</v>
      </c>
      <c r="V2011">
        <v>4</v>
      </c>
    </row>
    <row r="2012" spans="1:22" x14ac:dyDescent="0.35">
      <c r="A2012" t="s">
        <v>11012</v>
      </c>
      <c r="B2012" t="s">
        <v>74</v>
      </c>
      <c r="C2012" t="s">
        <v>82</v>
      </c>
      <c r="D2012" t="b">
        <v>1</v>
      </c>
      <c r="E2012" t="b">
        <v>0</v>
      </c>
      <c r="F2012" t="s">
        <v>1198</v>
      </c>
      <c r="G2012" t="b">
        <v>1</v>
      </c>
      <c r="H2012" t="s">
        <v>71</v>
      </c>
      <c r="I2012" t="b">
        <v>1</v>
      </c>
      <c r="J2012" t="s">
        <v>70</v>
      </c>
      <c r="K2012" t="b">
        <v>1</v>
      </c>
      <c r="L2012">
        <v>2</v>
      </c>
      <c r="M2012" t="b">
        <v>1</v>
      </c>
      <c r="N2012" t="b">
        <v>1</v>
      </c>
      <c r="O2012" t="b">
        <v>1</v>
      </c>
      <c r="P2012" t="s">
        <v>69</v>
      </c>
      <c r="Q2012" t="s">
        <v>11011</v>
      </c>
      <c r="R2012" t="s">
        <v>11010</v>
      </c>
      <c r="S2012" t="s">
        <v>6</v>
      </c>
      <c r="T2012" t="s">
        <v>11009</v>
      </c>
      <c r="U2012">
        <v>268</v>
      </c>
      <c r="V2012">
        <v>4.5</v>
      </c>
    </row>
    <row r="2013" spans="1:22" x14ac:dyDescent="0.35">
      <c r="A2013" t="s">
        <v>11008</v>
      </c>
      <c r="B2013" t="s">
        <v>74</v>
      </c>
      <c r="C2013" t="s">
        <v>82</v>
      </c>
      <c r="D2013" t="b">
        <v>1</v>
      </c>
      <c r="E2013" t="b">
        <v>0</v>
      </c>
      <c r="F2013" t="s">
        <v>771</v>
      </c>
      <c r="G2013" t="b">
        <v>1</v>
      </c>
      <c r="H2013" t="s">
        <v>71</v>
      </c>
      <c r="I2013" t="b">
        <v>1</v>
      </c>
      <c r="J2013" t="s">
        <v>70</v>
      </c>
      <c r="K2013" t="b">
        <v>1</v>
      </c>
      <c r="L2013">
        <v>2</v>
      </c>
      <c r="M2013" t="b">
        <v>0</v>
      </c>
      <c r="N2013" t="b">
        <v>1</v>
      </c>
      <c r="O2013" t="b">
        <v>1</v>
      </c>
      <c r="P2013" t="s">
        <v>69</v>
      </c>
      <c r="Q2013" t="s">
        <v>11007</v>
      </c>
      <c r="R2013" t="s">
        <v>11006</v>
      </c>
      <c r="S2013" t="s">
        <v>93</v>
      </c>
      <c r="T2013" t="s">
        <v>11005</v>
      </c>
      <c r="U2013">
        <v>268</v>
      </c>
      <c r="V2013">
        <v>3.5</v>
      </c>
    </row>
    <row r="2014" spans="1:22" x14ac:dyDescent="0.35">
      <c r="A2014" t="s">
        <v>11004</v>
      </c>
      <c r="B2014" t="s">
        <v>90</v>
      </c>
      <c r="C2014" t="s">
        <v>82</v>
      </c>
      <c r="D2014" t="b">
        <v>1</v>
      </c>
      <c r="E2014" t="b">
        <v>1</v>
      </c>
      <c r="F2014" t="s">
        <v>106</v>
      </c>
      <c r="G2014" t="b">
        <v>0</v>
      </c>
      <c r="H2014" t="s">
        <v>71</v>
      </c>
      <c r="I2014" t="b">
        <v>0</v>
      </c>
      <c r="J2014" t="s">
        <v>70</v>
      </c>
      <c r="K2014" t="b">
        <v>1</v>
      </c>
      <c r="L2014">
        <v>2</v>
      </c>
      <c r="M2014" t="b">
        <v>0</v>
      </c>
      <c r="N2014" t="b">
        <v>1</v>
      </c>
      <c r="O2014" t="b">
        <v>1</v>
      </c>
      <c r="P2014" t="s">
        <v>88</v>
      </c>
      <c r="Q2014" t="s">
        <v>11003</v>
      </c>
      <c r="R2014" t="s">
        <v>11002</v>
      </c>
      <c r="S2014" t="s">
        <v>85</v>
      </c>
      <c r="T2014" t="s">
        <v>11001</v>
      </c>
      <c r="U2014">
        <v>268</v>
      </c>
      <c r="V2014">
        <v>4</v>
      </c>
    </row>
    <row r="2015" spans="1:22" x14ac:dyDescent="0.35">
      <c r="A2015" t="s">
        <v>11000</v>
      </c>
      <c r="B2015" t="s">
        <v>90</v>
      </c>
      <c r="C2015" t="s">
        <v>360</v>
      </c>
      <c r="D2015" t="b">
        <v>1</v>
      </c>
      <c r="E2015" t="b">
        <v>1</v>
      </c>
      <c r="F2015" t="s">
        <v>474</v>
      </c>
      <c r="G2015" t="b">
        <v>1</v>
      </c>
      <c r="H2015" t="s">
        <v>71</v>
      </c>
      <c r="I2015" t="b">
        <v>1</v>
      </c>
      <c r="J2015" t="s">
        <v>70</v>
      </c>
      <c r="K2015" t="b">
        <v>1</v>
      </c>
      <c r="L2015">
        <v>2</v>
      </c>
      <c r="M2015" t="b">
        <v>0</v>
      </c>
      <c r="N2015" t="b">
        <v>0</v>
      </c>
      <c r="O2015" t="b">
        <v>1</v>
      </c>
      <c r="P2015" t="s">
        <v>69</v>
      </c>
      <c r="Q2015" t="s">
        <v>10999</v>
      </c>
      <c r="R2015" t="s">
        <v>10998</v>
      </c>
      <c r="S2015" t="s">
        <v>6</v>
      </c>
      <c r="T2015" t="s">
        <v>10997</v>
      </c>
      <c r="U2015">
        <v>268</v>
      </c>
      <c r="V2015">
        <v>3.5</v>
      </c>
    </row>
    <row r="2016" spans="1:22" x14ac:dyDescent="0.35">
      <c r="A2016" t="s">
        <v>10996</v>
      </c>
      <c r="B2016" t="s">
        <v>74</v>
      </c>
      <c r="C2016" t="s">
        <v>82</v>
      </c>
      <c r="D2016" t="b">
        <v>1</v>
      </c>
      <c r="E2016" t="b">
        <v>1</v>
      </c>
      <c r="F2016" t="s">
        <v>106</v>
      </c>
      <c r="G2016" t="b">
        <v>1</v>
      </c>
      <c r="H2016" t="s">
        <v>71</v>
      </c>
      <c r="I2016" t="b">
        <v>1</v>
      </c>
      <c r="J2016" t="s">
        <v>70</v>
      </c>
      <c r="K2016" t="b">
        <v>1</v>
      </c>
      <c r="L2016">
        <v>2</v>
      </c>
      <c r="M2016" t="b">
        <v>0</v>
      </c>
      <c r="N2016" t="b">
        <v>1</v>
      </c>
      <c r="O2016" t="b">
        <v>1</v>
      </c>
      <c r="P2016" t="s">
        <v>69</v>
      </c>
      <c r="Q2016" t="s">
        <v>10995</v>
      </c>
      <c r="R2016" t="s">
        <v>98</v>
      </c>
      <c r="S2016" t="s">
        <v>141</v>
      </c>
      <c r="T2016" t="s">
        <v>10994</v>
      </c>
      <c r="U2016">
        <v>268</v>
      </c>
      <c r="V2016">
        <v>3.5</v>
      </c>
    </row>
    <row r="2017" spans="1:22" x14ac:dyDescent="0.35">
      <c r="A2017" t="s">
        <v>10993</v>
      </c>
      <c r="B2017" t="s">
        <v>74</v>
      </c>
      <c r="C2017" t="s">
        <v>123</v>
      </c>
      <c r="D2017" t="b">
        <v>1</v>
      </c>
      <c r="E2017" t="b">
        <v>1</v>
      </c>
      <c r="F2017" t="s">
        <v>106</v>
      </c>
      <c r="G2017" t="b">
        <v>1</v>
      </c>
      <c r="H2017" t="s">
        <v>80</v>
      </c>
      <c r="I2017" t="b">
        <v>1</v>
      </c>
      <c r="J2017" t="s">
        <v>70</v>
      </c>
      <c r="K2017" t="b">
        <v>1</v>
      </c>
      <c r="L2017">
        <v>2</v>
      </c>
      <c r="M2017" t="b">
        <v>1</v>
      </c>
      <c r="N2017" t="b">
        <v>1</v>
      </c>
      <c r="O2017" t="b">
        <v>1</v>
      </c>
      <c r="P2017" t="s">
        <v>69</v>
      </c>
      <c r="Q2017" t="s">
        <v>10992</v>
      </c>
      <c r="R2017" t="s">
        <v>10991</v>
      </c>
      <c r="S2017" t="s">
        <v>10990</v>
      </c>
      <c r="T2017" t="s">
        <v>10989</v>
      </c>
      <c r="U2017">
        <v>268</v>
      </c>
      <c r="V2017">
        <v>3.5</v>
      </c>
    </row>
    <row r="2018" spans="1:22" x14ac:dyDescent="0.35">
      <c r="A2018" t="s">
        <v>10988</v>
      </c>
      <c r="B2018" t="s">
        <v>111</v>
      </c>
      <c r="C2018" t="s">
        <v>82</v>
      </c>
      <c r="D2018" t="b">
        <v>1</v>
      </c>
      <c r="E2018" t="b">
        <v>1</v>
      </c>
      <c r="F2018" t="s">
        <v>106</v>
      </c>
      <c r="G2018" t="b">
        <v>0</v>
      </c>
      <c r="H2018" t="s">
        <v>71</v>
      </c>
      <c r="I2018" t="b">
        <v>0</v>
      </c>
      <c r="J2018" t="s">
        <v>70</v>
      </c>
      <c r="K2018" t="b">
        <v>1</v>
      </c>
      <c r="L2018">
        <v>2</v>
      </c>
      <c r="M2018" t="b">
        <v>0</v>
      </c>
      <c r="N2018" t="b">
        <v>1</v>
      </c>
      <c r="O2018" t="b">
        <v>1</v>
      </c>
      <c r="P2018" t="s">
        <v>88</v>
      </c>
      <c r="Q2018" t="s">
        <v>10987</v>
      </c>
      <c r="R2018" t="s">
        <v>10986</v>
      </c>
      <c r="S2018" t="s">
        <v>6</v>
      </c>
      <c r="T2018" t="s">
        <v>10985</v>
      </c>
      <c r="U2018">
        <v>267</v>
      </c>
      <c r="V2018">
        <v>3.5</v>
      </c>
    </row>
    <row r="2019" spans="1:22" x14ac:dyDescent="0.35">
      <c r="A2019" t="s">
        <v>10984</v>
      </c>
      <c r="B2019" t="s">
        <v>90</v>
      </c>
      <c r="C2019" t="s">
        <v>82</v>
      </c>
      <c r="D2019" t="b">
        <v>1</v>
      </c>
      <c r="E2019" t="b">
        <v>1</v>
      </c>
      <c r="F2019" t="s">
        <v>106</v>
      </c>
      <c r="G2019" t="b">
        <v>0</v>
      </c>
      <c r="H2019" t="s">
        <v>71</v>
      </c>
      <c r="I2019" t="b">
        <v>0</v>
      </c>
      <c r="J2019" t="s">
        <v>70</v>
      </c>
      <c r="K2019" t="b">
        <v>1</v>
      </c>
      <c r="L2019">
        <v>2</v>
      </c>
      <c r="M2019" t="b">
        <v>0</v>
      </c>
      <c r="N2019" t="b">
        <v>0</v>
      </c>
      <c r="O2019" t="b">
        <v>1</v>
      </c>
      <c r="P2019" t="s">
        <v>88</v>
      </c>
      <c r="Q2019" t="s">
        <v>10983</v>
      </c>
      <c r="R2019" t="s">
        <v>10982</v>
      </c>
      <c r="S2019" t="s">
        <v>189</v>
      </c>
      <c r="T2019" t="s">
        <v>2089</v>
      </c>
      <c r="U2019">
        <v>267</v>
      </c>
      <c r="V2019">
        <v>3.5</v>
      </c>
    </row>
    <row r="2020" spans="1:22" x14ac:dyDescent="0.35">
      <c r="A2020" t="s">
        <v>10981</v>
      </c>
      <c r="B2020" t="s">
        <v>74</v>
      </c>
      <c r="C2020" t="s">
        <v>630</v>
      </c>
      <c r="D2020" t="b">
        <v>1</v>
      </c>
      <c r="E2020" t="b">
        <v>0</v>
      </c>
      <c r="F2020" t="s">
        <v>72</v>
      </c>
      <c r="G2020" t="b">
        <v>1</v>
      </c>
      <c r="H2020" t="s">
        <v>100</v>
      </c>
      <c r="I2020" t="b">
        <v>0</v>
      </c>
      <c r="J2020" t="s">
        <v>70</v>
      </c>
      <c r="K2020" t="b">
        <v>1</v>
      </c>
      <c r="L2020">
        <v>3</v>
      </c>
      <c r="M2020" t="b">
        <v>1</v>
      </c>
      <c r="N2020" t="b">
        <v>1</v>
      </c>
      <c r="O2020" t="b">
        <v>0</v>
      </c>
      <c r="P2020" t="s">
        <v>88</v>
      </c>
      <c r="Q2020" t="s">
        <v>10980</v>
      </c>
      <c r="R2020" t="s">
        <v>10979</v>
      </c>
      <c r="S2020" t="s">
        <v>93</v>
      </c>
      <c r="T2020" t="s">
        <v>5657</v>
      </c>
      <c r="U2020">
        <v>267</v>
      </c>
      <c r="V2020">
        <v>3.5</v>
      </c>
    </row>
    <row r="2021" spans="1:22" x14ac:dyDescent="0.35">
      <c r="A2021" t="s">
        <v>10978</v>
      </c>
      <c r="B2021" t="s">
        <v>90</v>
      </c>
      <c r="C2021" t="s">
        <v>82</v>
      </c>
      <c r="D2021" t="b">
        <v>1</v>
      </c>
      <c r="E2021" t="b">
        <v>1</v>
      </c>
      <c r="F2021" t="s">
        <v>106</v>
      </c>
      <c r="G2021" t="b">
        <v>0</v>
      </c>
      <c r="H2021" t="s">
        <v>71</v>
      </c>
      <c r="I2021" t="b">
        <v>1</v>
      </c>
      <c r="J2021" t="s">
        <v>70</v>
      </c>
      <c r="K2021" t="b">
        <v>1</v>
      </c>
      <c r="L2021">
        <v>1</v>
      </c>
      <c r="M2021" t="b">
        <v>1</v>
      </c>
      <c r="N2021" t="b">
        <v>0</v>
      </c>
      <c r="O2021" t="b">
        <v>1</v>
      </c>
      <c r="P2021" t="s">
        <v>88</v>
      </c>
      <c r="Q2021" t="s">
        <v>10977</v>
      </c>
      <c r="R2021" t="s">
        <v>10976</v>
      </c>
      <c r="S2021" t="s">
        <v>161</v>
      </c>
      <c r="T2021" t="s">
        <v>10975</v>
      </c>
      <c r="U2021">
        <v>267</v>
      </c>
      <c r="V2021">
        <v>5</v>
      </c>
    </row>
    <row r="2022" spans="1:22" x14ac:dyDescent="0.35">
      <c r="A2022" t="s">
        <v>10974</v>
      </c>
      <c r="B2022" t="s">
        <v>74</v>
      </c>
      <c r="C2022" t="s">
        <v>82</v>
      </c>
      <c r="D2022" t="b">
        <v>1</v>
      </c>
      <c r="E2022" t="b">
        <v>0</v>
      </c>
      <c r="F2022" t="s">
        <v>81</v>
      </c>
      <c r="G2022" t="b">
        <v>1</v>
      </c>
      <c r="H2022" t="s">
        <v>71</v>
      </c>
      <c r="I2022" t="b">
        <v>1</v>
      </c>
      <c r="J2022" t="s">
        <v>70</v>
      </c>
      <c r="K2022" t="b">
        <v>1</v>
      </c>
      <c r="L2022">
        <v>2</v>
      </c>
      <c r="M2022" t="b">
        <v>1</v>
      </c>
      <c r="N2022" t="b">
        <v>1</v>
      </c>
      <c r="O2022" t="b">
        <v>1</v>
      </c>
      <c r="P2022" t="s">
        <v>69</v>
      </c>
      <c r="Q2022" t="s">
        <v>10973</v>
      </c>
      <c r="R2022" t="s">
        <v>10972</v>
      </c>
      <c r="S2022" t="s">
        <v>85</v>
      </c>
      <c r="T2022" t="s">
        <v>10971</v>
      </c>
      <c r="U2022">
        <v>267</v>
      </c>
      <c r="V2022">
        <v>3.5</v>
      </c>
    </row>
    <row r="2023" spans="1:22" x14ac:dyDescent="0.35">
      <c r="A2023" t="s">
        <v>10970</v>
      </c>
      <c r="B2023" t="s">
        <v>90</v>
      </c>
      <c r="C2023" t="s">
        <v>123</v>
      </c>
      <c r="D2023" t="b">
        <v>1</v>
      </c>
      <c r="E2023" t="b">
        <v>1</v>
      </c>
      <c r="F2023" t="s">
        <v>106</v>
      </c>
      <c r="G2023" t="b">
        <v>0</v>
      </c>
      <c r="H2023" t="s">
        <v>71</v>
      </c>
      <c r="I2023" t="b">
        <v>0</v>
      </c>
      <c r="J2023" t="s">
        <v>70</v>
      </c>
      <c r="K2023" t="b">
        <v>1</v>
      </c>
      <c r="L2023">
        <v>1</v>
      </c>
      <c r="M2023" t="b">
        <v>0</v>
      </c>
      <c r="N2023" t="b">
        <v>1</v>
      </c>
      <c r="O2023" t="b">
        <v>1</v>
      </c>
      <c r="P2023" t="s">
        <v>88</v>
      </c>
      <c r="Q2023" t="s">
        <v>10969</v>
      </c>
      <c r="R2023" t="s">
        <v>710</v>
      </c>
      <c r="S2023" t="s">
        <v>1074</v>
      </c>
      <c r="T2023" t="s">
        <v>10968</v>
      </c>
      <c r="U2023">
        <v>267</v>
      </c>
      <c r="V2023">
        <v>4</v>
      </c>
    </row>
    <row r="2024" spans="1:22" x14ac:dyDescent="0.35">
      <c r="A2024" t="s">
        <v>10967</v>
      </c>
      <c r="B2024" t="s">
        <v>74</v>
      </c>
      <c r="C2024" t="s">
        <v>2312</v>
      </c>
      <c r="D2024" t="b">
        <v>1</v>
      </c>
      <c r="E2024" t="b">
        <v>0</v>
      </c>
      <c r="F2024" t="s">
        <v>72</v>
      </c>
      <c r="G2024" t="b">
        <v>0</v>
      </c>
      <c r="H2024" t="s">
        <v>71</v>
      </c>
      <c r="I2024" t="b">
        <v>1</v>
      </c>
      <c r="J2024" t="s">
        <v>235</v>
      </c>
      <c r="K2024" t="b">
        <v>1</v>
      </c>
      <c r="L2024">
        <v>3</v>
      </c>
      <c r="M2024" t="b">
        <v>1</v>
      </c>
      <c r="N2024" t="b">
        <v>1</v>
      </c>
      <c r="O2024" t="b">
        <v>0</v>
      </c>
      <c r="P2024" t="s">
        <v>88</v>
      </c>
      <c r="Q2024" t="s">
        <v>10966</v>
      </c>
      <c r="R2024" t="s">
        <v>10965</v>
      </c>
      <c r="S2024" t="s">
        <v>120</v>
      </c>
      <c r="T2024" t="s">
        <v>10964</v>
      </c>
      <c r="U2024">
        <v>267</v>
      </c>
      <c r="V2024">
        <v>3.5</v>
      </c>
    </row>
    <row r="2025" spans="1:22" x14ac:dyDescent="0.35">
      <c r="A2025" t="s">
        <v>10963</v>
      </c>
      <c r="B2025" t="s">
        <v>90</v>
      </c>
      <c r="C2025" t="s">
        <v>82</v>
      </c>
      <c r="D2025" t="b">
        <v>1</v>
      </c>
      <c r="E2025" t="b">
        <v>1</v>
      </c>
      <c r="F2025" t="s">
        <v>106</v>
      </c>
      <c r="G2025" t="b">
        <v>0</v>
      </c>
      <c r="H2025" t="s">
        <v>71</v>
      </c>
      <c r="I2025" t="b">
        <v>1</v>
      </c>
      <c r="J2025" t="s">
        <v>70</v>
      </c>
      <c r="K2025" t="b">
        <v>1</v>
      </c>
      <c r="L2025">
        <v>2</v>
      </c>
      <c r="M2025" t="b">
        <v>0</v>
      </c>
      <c r="N2025" t="b">
        <v>0</v>
      </c>
      <c r="O2025" t="b">
        <v>1</v>
      </c>
      <c r="P2025" t="s">
        <v>69</v>
      </c>
      <c r="Q2025" t="s">
        <v>10962</v>
      </c>
      <c r="R2025" t="s">
        <v>10961</v>
      </c>
      <c r="S2025" t="s">
        <v>6</v>
      </c>
      <c r="T2025" t="s">
        <v>10960</v>
      </c>
      <c r="U2025">
        <v>267</v>
      </c>
      <c r="V2025">
        <v>4.5</v>
      </c>
    </row>
    <row r="2026" spans="1:22" x14ac:dyDescent="0.35">
      <c r="A2026" t="s">
        <v>10959</v>
      </c>
      <c r="B2026" t="s">
        <v>90</v>
      </c>
      <c r="C2026" t="s">
        <v>82</v>
      </c>
      <c r="D2026" t="b">
        <v>1</v>
      </c>
      <c r="E2026" t="b">
        <v>1</v>
      </c>
      <c r="F2026" t="s">
        <v>72</v>
      </c>
      <c r="G2026" t="b">
        <v>1</v>
      </c>
      <c r="H2026" t="s">
        <v>71</v>
      </c>
      <c r="I2026" t="b">
        <v>0</v>
      </c>
      <c r="J2026" t="s">
        <v>70</v>
      </c>
      <c r="K2026" t="b">
        <v>1</v>
      </c>
      <c r="L2026">
        <v>2</v>
      </c>
      <c r="M2026" t="b">
        <v>0</v>
      </c>
      <c r="N2026" t="b">
        <v>1</v>
      </c>
      <c r="O2026" t="b">
        <v>1</v>
      </c>
      <c r="P2026" t="s">
        <v>88</v>
      </c>
      <c r="Q2026" t="s">
        <v>10958</v>
      </c>
      <c r="R2026" t="s">
        <v>10957</v>
      </c>
      <c r="S2026" t="s">
        <v>85</v>
      </c>
      <c r="T2026" t="s">
        <v>10956</v>
      </c>
      <c r="U2026">
        <v>267</v>
      </c>
      <c r="V2026">
        <v>4</v>
      </c>
    </row>
    <row r="2027" spans="1:22" x14ac:dyDescent="0.35">
      <c r="A2027" t="s">
        <v>10955</v>
      </c>
      <c r="B2027" t="s">
        <v>111</v>
      </c>
      <c r="C2027" t="s">
        <v>82</v>
      </c>
      <c r="D2027" t="b">
        <v>1</v>
      </c>
      <c r="E2027" t="b">
        <v>1</v>
      </c>
      <c r="F2027" t="s">
        <v>106</v>
      </c>
      <c r="G2027" t="b">
        <v>1</v>
      </c>
      <c r="H2027" t="s">
        <v>71</v>
      </c>
      <c r="I2027" t="b">
        <v>0</v>
      </c>
      <c r="J2027" t="s">
        <v>70</v>
      </c>
      <c r="K2027" t="b">
        <v>1</v>
      </c>
      <c r="L2027">
        <v>2</v>
      </c>
      <c r="M2027" t="b">
        <v>0</v>
      </c>
      <c r="N2027" t="b">
        <v>1</v>
      </c>
      <c r="O2027" t="b">
        <v>1</v>
      </c>
      <c r="P2027" t="s">
        <v>88</v>
      </c>
      <c r="Q2027" t="s">
        <v>10954</v>
      </c>
      <c r="R2027" t="s">
        <v>10953</v>
      </c>
      <c r="S2027" t="s">
        <v>85</v>
      </c>
      <c r="T2027" t="s">
        <v>10952</v>
      </c>
      <c r="U2027">
        <v>267</v>
      </c>
      <c r="V2027">
        <v>4.5</v>
      </c>
    </row>
    <row r="2028" spans="1:22" x14ac:dyDescent="0.35">
      <c r="A2028" t="s">
        <v>10951</v>
      </c>
      <c r="B2028" t="s">
        <v>74</v>
      </c>
      <c r="C2028" t="s">
        <v>320</v>
      </c>
      <c r="D2028" t="b">
        <v>1</v>
      </c>
      <c r="E2028" t="b">
        <v>1</v>
      </c>
      <c r="F2028" t="s">
        <v>435</v>
      </c>
      <c r="G2028" t="b">
        <v>1</v>
      </c>
      <c r="H2028" t="s">
        <v>71</v>
      </c>
      <c r="I2028" t="b">
        <v>1</v>
      </c>
      <c r="J2028" t="s">
        <v>70</v>
      </c>
      <c r="K2028" t="b">
        <v>1</v>
      </c>
      <c r="L2028">
        <v>2</v>
      </c>
      <c r="M2028" t="b">
        <v>1</v>
      </c>
      <c r="N2028" t="b">
        <v>1</v>
      </c>
      <c r="O2028" t="b">
        <v>1</v>
      </c>
      <c r="P2028" t="s">
        <v>69</v>
      </c>
      <c r="Q2028" t="s">
        <v>10950</v>
      </c>
      <c r="R2028" t="s">
        <v>10949</v>
      </c>
      <c r="S2028" t="s">
        <v>6</v>
      </c>
      <c r="T2028" t="s">
        <v>10948</v>
      </c>
      <c r="U2028">
        <v>267</v>
      </c>
      <c r="V2028">
        <v>3.5</v>
      </c>
    </row>
    <row r="2029" spans="1:22" x14ac:dyDescent="0.35">
      <c r="A2029" t="s">
        <v>10947</v>
      </c>
      <c r="B2029" t="s">
        <v>74</v>
      </c>
      <c r="C2029" t="s">
        <v>82</v>
      </c>
      <c r="D2029" t="b">
        <v>1</v>
      </c>
      <c r="E2029" t="b">
        <v>1</v>
      </c>
      <c r="F2029" t="s">
        <v>72</v>
      </c>
      <c r="G2029" t="b">
        <v>1</v>
      </c>
      <c r="H2029" t="s">
        <v>71</v>
      </c>
      <c r="I2029" t="b">
        <v>1</v>
      </c>
      <c r="J2029" t="s">
        <v>70</v>
      </c>
      <c r="K2029" t="b">
        <v>1</v>
      </c>
      <c r="L2029">
        <v>2</v>
      </c>
      <c r="M2029" t="b">
        <v>1</v>
      </c>
      <c r="N2029" t="b">
        <v>1</v>
      </c>
      <c r="O2029" t="b">
        <v>1</v>
      </c>
      <c r="P2029" t="s">
        <v>88</v>
      </c>
      <c r="Q2029" t="s">
        <v>10946</v>
      </c>
      <c r="R2029" t="s">
        <v>194</v>
      </c>
      <c r="S2029" t="s">
        <v>93</v>
      </c>
      <c r="T2029" t="s">
        <v>10945</v>
      </c>
      <c r="U2029">
        <v>266</v>
      </c>
      <c r="V2029">
        <v>3.5</v>
      </c>
    </row>
    <row r="2030" spans="1:22" x14ac:dyDescent="0.35">
      <c r="A2030" t="s">
        <v>10944</v>
      </c>
      <c r="B2030" t="s">
        <v>74</v>
      </c>
      <c r="C2030" t="s">
        <v>73</v>
      </c>
      <c r="D2030" t="b">
        <v>1</v>
      </c>
      <c r="E2030" t="b">
        <v>0</v>
      </c>
      <c r="F2030" t="s">
        <v>72</v>
      </c>
      <c r="G2030" t="b">
        <v>1</v>
      </c>
      <c r="H2030" t="s">
        <v>71</v>
      </c>
      <c r="I2030" t="b">
        <v>1</v>
      </c>
      <c r="J2030" t="s">
        <v>70</v>
      </c>
      <c r="K2030" t="b">
        <v>1</v>
      </c>
      <c r="L2030">
        <v>2</v>
      </c>
      <c r="M2030" t="b">
        <v>0</v>
      </c>
      <c r="N2030" t="b">
        <v>1</v>
      </c>
      <c r="O2030" t="b">
        <v>1</v>
      </c>
      <c r="P2030" t="s">
        <v>69</v>
      </c>
      <c r="Q2030" t="s">
        <v>10943</v>
      </c>
      <c r="R2030" t="s">
        <v>4478</v>
      </c>
      <c r="S2030" t="s">
        <v>275</v>
      </c>
      <c r="T2030" t="s">
        <v>10942</v>
      </c>
      <c r="U2030">
        <v>266</v>
      </c>
      <c r="V2030">
        <v>3.5</v>
      </c>
    </row>
    <row r="2031" spans="1:22" x14ac:dyDescent="0.35">
      <c r="A2031" t="s">
        <v>10941</v>
      </c>
      <c r="B2031" t="s">
        <v>74</v>
      </c>
      <c r="C2031" t="s">
        <v>82</v>
      </c>
      <c r="D2031" t="b">
        <v>1</v>
      </c>
      <c r="E2031" t="b">
        <v>1</v>
      </c>
      <c r="F2031" t="s">
        <v>106</v>
      </c>
      <c r="G2031" t="b">
        <v>1</v>
      </c>
      <c r="H2031" t="s">
        <v>71</v>
      </c>
      <c r="I2031" t="b">
        <v>1</v>
      </c>
      <c r="J2031" t="s">
        <v>70</v>
      </c>
      <c r="K2031" t="b">
        <v>1</v>
      </c>
      <c r="L2031">
        <v>2</v>
      </c>
      <c r="M2031" t="b">
        <v>0</v>
      </c>
      <c r="N2031" t="b">
        <v>1</v>
      </c>
      <c r="O2031" t="b">
        <v>1</v>
      </c>
      <c r="P2031" t="s">
        <v>88</v>
      </c>
      <c r="Q2031" t="s">
        <v>10940</v>
      </c>
      <c r="R2031" t="s">
        <v>109</v>
      </c>
      <c r="S2031" t="s">
        <v>239</v>
      </c>
      <c r="T2031" t="s">
        <v>4918</v>
      </c>
      <c r="U2031">
        <v>266</v>
      </c>
      <c r="V2031">
        <v>4</v>
      </c>
    </row>
    <row r="2032" spans="1:22" x14ac:dyDescent="0.35">
      <c r="A2032" t="s">
        <v>10939</v>
      </c>
      <c r="B2032" t="s">
        <v>111</v>
      </c>
      <c r="C2032" t="s">
        <v>82</v>
      </c>
      <c r="D2032" t="b">
        <v>1</v>
      </c>
      <c r="E2032" t="b">
        <v>1</v>
      </c>
      <c r="F2032" t="s">
        <v>106</v>
      </c>
      <c r="G2032" t="b">
        <v>1</v>
      </c>
      <c r="H2032" t="s">
        <v>100</v>
      </c>
      <c r="I2032" t="b">
        <v>0</v>
      </c>
      <c r="J2032" t="s">
        <v>70</v>
      </c>
      <c r="K2032" t="b">
        <v>1</v>
      </c>
      <c r="L2032">
        <v>2</v>
      </c>
      <c r="M2032" t="b">
        <v>1</v>
      </c>
      <c r="N2032" t="b">
        <v>1</v>
      </c>
      <c r="O2032" t="b">
        <v>1</v>
      </c>
      <c r="P2032" t="s">
        <v>88</v>
      </c>
      <c r="Q2032" t="s">
        <v>10938</v>
      </c>
      <c r="R2032" t="s">
        <v>593</v>
      </c>
      <c r="S2032" t="s">
        <v>189</v>
      </c>
      <c r="T2032" t="s">
        <v>10937</v>
      </c>
      <c r="U2032">
        <v>266</v>
      </c>
      <c r="V2032">
        <v>4</v>
      </c>
    </row>
    <row r="2033" spans="1:22" x14ac:dyDescent="0.35">
      <c r="A2033" t="s">
        <v>9219</v>
      </c>
      <c r="B2033" t="s">
        <v>111</v>
      </c>
      <c r="C2033" t="s">
        <v>82</v>
      </c>
      <c r="D2033" t="b">
        <v>1</v>
      </c>
      <c r="E2033" t="b">
        <v>1</v>
      </c>
      <c r="F2033" t="s">
        <v>89</v>
      </c>
      <c r="G2033" t="b">
        <v>0</v>
      </c>
      <c r="H2033" t="s">
        <v>71</v>
      </c>
      <c r="I2033" t="b">
        <v>0</v>
      </c>
      <c r="J2033" t="s">
        <v>70</v>
      </c>
      <c r="K2033" t="b">
        <v>1</v>
      </c>
      <c r="L2033">
        <v>2</v>
      </c>
      <c r="M2033" t="b">
        <v>0</v>
      </c>
      <c r="N2033" t="b">
        <v>0</v>
      </c>
      <c r="O2033" t="b">
        <v>1</v>
      </c>
      <c r="P2033" t="s">
        <v>69</v>
      </c>
      <c r="Q2033" t="s">
        <v>10936</v>
      </c>
      <c r="R2033" t="s">
        <v>10935</v>
      </c>
      <c r="S2033" t="s">
        <v>6</v>
      </c>
      <c r="T2033" t="s">
        <v>10934</v>
      </c>
      <c r="U2033">
        <v>266</v>
      </c>
      <c r="V2033">
        <v>4</v>
      </c>
    </row>
    <row r="2034" spans="1:22" x14ac:dyDescent="0.35">
      <c r="A2034" t="s">
        <v>10933</v>
      </c>
      <c r="B2034" t="s">
        <v>90</v>
      </c>
      <c r="C2034" t="s">
        <v>1599</v>
      </c>
      <c r="D2034" t="b">
        <v>0</v>
      </c>
      <c r="E2034" t="b">
        <v>1</v>
      </c>
      <c r="F2034" t="s">
        <v>106</v>
      </c>
      <c r="G2034" t="b">
        <v>1</v>
      </c>
      <c r="H2034" t="s">
        <v>71</v>
      </c>
      <c r="I2034" t="b">
        <v>0</v>
      </c>
      <c r="J2034" t="s">
        <v>70</v>
      </c>
      <c r="K2034" t="b">
        <v>1</v>
      </c>
      <c r="L2034">
        <v>1</v>
      </c>
      <c r="M2034" t="b">
        <v>0</v>
      </c>
      <c r="N2034" t="b">
        <v>1</v>
      </c>
      <c r="O2034" t="b">
        <v>1</v>
      </c>
      <c r="P2034" t="s">
        <v>88</v>
      </c>
      <c r="Q2034" t="s">
        <v>10932</v>
      </c>
      <c r="R2034" t="s">
        <v>1192</v>
      </c>
      <c r="S2034" t="s">
        <v>66</v>
      </c>
      <c r="T2034" t="s">
        <v>10931</v>
      </c>
      <c r="U2034">
        <v>266</v>
      </c>
      <c r="V2034">
        <v>4</v>
      </c>
    </row>
    <row r="2035" spans="1:22" x14ac:dyDescent="0.35">
      <c r="A2035" t="s">
        <v>10930</v>
      </c>
      <c r="B2035" t="s">
        <v>74</v>
      </c>
      <c r="C2035" t="s">
        <v>138</v>
      </c>
      <c r="D2035" t="b">
        <v>1</v>
      </c>
      <c r="E2035" t="b">
        <v>0</v>
      </c>
      <c r="F2035" t="s">
        <v>72</v>
      </c>
      <c r="G2035" t="b">
        <v>0</v>
      </c>
      <c r="H2035" t="s">
        <v>71</v>
      </c>
      <c r="I2035" t="b">
        <v>0</v>
      </c>
      <c r="J2035" t="s">
        <v>235</v>
      </c>
      <c r="K2035" t="b">
        <v>1</v>
      </c>
      <c r="L2035">
        <v>3</v>
      </c>
      <c r="M2035" t="b">
        <v>1</v>
      </c>
      <c r="N2035" t="b">
        <v>1</v>
      </c>
      <c r="O2035" t="b">
        <v>0</v>
      </c>
      <c r="P2035" t="s">
        <v>88</v>
      </c>
      <c r="Q2035" t="s">
        <v>10929</v>
      </c>
      <c r="R2035" t="s">
        <v>489</v>
      </c>
      <c r="S2035" t="s">
        <v>66</v>
      </c>
      <c r="T2035" t="s">
        <v>10928</v>
      </c>
      <c r="U2035">
        <v>266</v>
      </c>
      <c r="V2035">
        <v>4</v>
      </c>
    </row>
    <row r="2036" spans="1:22" x14ac:dyDescent="0.35">
      <c r="A2036" t="s">
        <v>10927</v>
      </c>
      <c r="B2036" t="s">
        <v>74</v>
      </c>
      <c r="C2036" t="s">
        <v>9006</v>
      </c>
      <c r="D2036" t="b">
        <v>1</v>
      </c>
      <c r="E2036" t="b">
        <v>0</v>
      </c>
      <c r="F2036" t="s">
        <v>72</v>
      </c>
      <c r="G2036" t="b">
        <v>0</v>
      </c>
      <c r="H2036" t="s">
        <v>71</v>
      </c>
      <c r="I2036" t="b">
        <v>1</v>
      </c>
      <c r="J2036" t="s">
        <v>235</v>
      </c>
      <c r="K2036" t="b">
        <v>1</v>
      </c>
      <c r="L2036">
        <v>3</v>
      </c>
      <c r="M2036" t="b">
        <v>1</v>
      </c>
      <c r="N2036" t="b">
        <v>1</v>
      </c>
      <c r="O2036" t="b">
        <v>1</v>
      </c>
      <c r="P2036" t="s">
        <v>69</v>
      </c>
      <c r="Q2036" t="s">
        <v>10926</v>
      </c>
      <c r="R2036" t="s">
        <v>10925</v>
      </c>
      <c r="S2036" t="s">
        <v>66</v>
      </c>
      <c r="T2036" t="s">
        <v>10924</v>
      </c>
      <c r="U2036">
        <v>266</v>
      </c>
      <c r="V2036">
        <v>4</v>
      </c>
    </row>
    <row r="2037" spans="1:22" x14ac:dyDescent="0.35">
      <c r="A2037" t="s">
        <v>10923</v>
      </c>
      <c r="B2037" t="s">
        <v>74</v>
      </c>
      <c r="C2037" t="s">
        <v>138</v>
      </c>
      <c r="D2037" t="b">
        <v>1</v>
      </c>
      <c r="E2037" t="b">
        <v>0</v>
      </c>
      <c r="F2037" t="s">
        <v>720</v>
      </c>
      <c r="G2037" t="b">
        <v>1</v>
      </c>
      <c r="H2037" t="s">
        <v>71</v>
      </c>
      <c r="I2037" t="b">
        <v>1</v>
      </c>
      <c r="J2037" t="s">
        <v>70</v>
      </c>
      <c r="K2037" t="b">
        <v>1</v>
      </c>
      <c r="L2037">
        <v>2</v>
      </c>
      <c r="M2037" t="b">
        <v>0</v>
      </c>
      <c r="N2037" t="b">
        <v>1</v>
      </c>
      <c r="O2037" t="b">
        <v>1</v>
      </c>
      <c r="P2037" t="s">
        <v>69</v>
      </c>
      <c r="Q2037" t="s">
        <v>10922</v>
      </c>
      <c r="R2037" t="s">
        <v>10921</v>
      </c>
      <c r="S2037" t="s">
        <v>10920</v>
      </c>
      <c r="T2037" t="s">
        <v>10919</v>
      </c>
      <c r="U2037">
        <v>266</v>
      </c>
      <c r="V2037">
        <v>4</v>
      </c>
    </row>
    <row r="2038" spans="1:22" x14ac:dyDescent="0.35">
      <c r="A2038" t="s">
        <v>10918</v>
      </c>
      <c r="B2038" t="s">
        <v>74</v>
      </c>
      <c r="C2038" t="s">
        <v>82</v>
      </c>
      <c r="D2038" t="b">
        <v>1</v>
      </c>
      <c r="E2038" t="b">
        <v>1</v>
      </c>
      <c r="F2038" t="s">
        <v>771</v>
      </c>
      <c r="G2038" t="b">
        <v>1</v>
      </c>
      <c r="H2038" t="s">
        <v>80</v>
      </c>
      <c r="I2038" t="b">
        <v>1</v>
      </c>
      <c r="J2038" t="s">
        <v>70</v>
      </c>
      <c r="K2038" t="b">
        <v>1</v>
      </c>
      <c r="L2038">
        <v>2</v>
      </c>
      <c r="M2038" t="b">
        <v>0</v>
      </c>
      <c r="N2038" t="b">
        <v>1</v>
      </c>
      <c r="O2038" t="b">
        <v>1</v>
      </c>
      <c r="P2038" t="s">
        <v>69</v>
      </c>
      <c r="Q2038" t="s">
        <v>10917</v>
      </c>
      <c r="R2038" t="s">
        <v>9643</v>
      </c>
      <c r="S2038" t="s">
        <v>66</v>
      </c>
      <c r="T2038" t="s">
        <v>10916</v>
      </c>
      <c r="U2038">
        <v>266</v>
      </c>
      <c r="V2038">
        <v>3.5</v>
      </c>
    </row>
    <row r="2039" spans="1:22" x14ac:dyDescent="0.35">
      <c r="A2039" t="s">
        <v>10915</v>
      </c>
      <c r="B2039" t="s">
        <v>74</v>
      </c>
      <c r="C2039" t="s">
        <v>123</v>
      </c>
      <c r="D2039" t="b">
        <v>1</v>
      </c>
      <c r="E2039" t="b">
        <v>1</v>
      </c>
      <c r="F2039" t="s">
        <v>106</v>
      </c>
      <c r="G2039" t="b">
        <v>1</v>
      </c>
      <c r="H2039" t="s">
        <v>71</v>
      </c>
      <c r="I2039" t="b">
        <v>1</v>
      </c>
      <c r="J2039" t="s">
        <v>70</v>
      </c>
      <c r="K2039" t="b">
        <v>1</v>
      </c>
      <c r="L2039">
        <v>2</v>
      </c>
      <c r="M2039" t="b">
        <v>1</v>
      </c>
      <c r="N2039" t="b">
        <v>1</v>
      </c>
      <c r="O2039" t="b">
        <v>0</v>
      </c>
      <c r="P2039" t="s">
        <v>88</v>
      </c>
      <c r="Q2039" t="s">
        <v>10914</v>
      </c>
      <c r="R2039" t="s">
        <v>10913</v>
      </c>
      <c r="S2039" t="s">
        <v>120</v>
      </c>
      <c r="T2039" t="s">
        <v>10912</v>
      </c>
      <c r="U2039">
        <v>266</v>
      </c>
      <c r="V2039">
        <v>3</v>
      </c>
    </row>
    <row r="2040" spans="1:22" x14ac:dyDescent="0.35">
      <c r="A2040" t="s">
        <v>10911</v>
      </c>
      <c r="B2040" t="s">
        <v>90</v>
      </c>
      <c r="C2040" t="s">
        <v>82</v>
      </c>
      <c r="D2040" t="b">
        <v>1</v>
      </c>
      <c r="E2040" t="b">
        <v>1</v>
      </c>
      <c r="F2040" t="s">
        <v>278</v>
      </c>
      <c r="G2040" t="b">
        <v>0</v>
      </c>
      <c r="H2040" t="s">
        <v>71</v>
      </c>
      <c r="I2040" t="b">
        <v>1</v>
      </c>
      <c r="J2040" t="s">
        <v>70</v>
      </c>
      <c r="K2040" t="b">
        <v>1</v>
      </c>
      <c r="L2040">
        <v>2</v>
      </c>
      <c r="M2040" t="b">
        <v>1</v>
      </c>
      <c r="N2040" t="b">
        <v>1</v>
      </c>
      <c r="O2040" t="b">
        <v>1</v>
      </c>
      <c r="P2040" t="s">
        <v>69</v>
      </c>
      <c r="Q2040" t="s">
        <v>10910</v>
      </c>
      <c r="R2040" t="s">
        <v>10909</v>
      </c>
      <c r="S2040" t="s">
        <v>66</v>
      </c>
      <c r="T2040" t="s">
        <v>10908</v>
      </c>
      <c r="U2040">
        <v>266</v>
      </c>
      <c r="V2040">
        <v>4.5</v>
      </c>
    </row>
    <row r="2041" spans="1:22" x14ac:dyDescent="0.35">
      <c r="A2041" t="s">
        <v>8608</v>
      </c>
      <c r="C2041" t="s">
        <v>82</v>
      </c>
      <c r="D2041" t="b">
        <v>1</v>
      </c>
      <c r="E2041" t="b">
        <v>1</v>
      </c>
      <c r="F2041" t="s">
        <v>117</v>
      </c>
      <c r="G2041" t="b">
        <v>0</v>
      </c>
      <c r="H2041" t="s">
        <v>71</v>
      </c>
      <c r="I2041" t="b">
        <v>1</v>
      </c>
      <c r="J2041" t="s">
        <v>70</v>
      </c>
      <c r="K2041" t="b">
        <v>1</v>
      </c>
      <c r="L2041">
        <v>2</v>
      </c>
      <c r="M2041" t="b">
        <v>0</v>
      </c>
      <c r="N2041" t="b">
        <v>1</v>
      </c>
      <c r="O2041" t="b">
        <v>0</v>
      </c>
      <c r="P2041" t="s">
        <v>88</v>
      </c>
      <c r="Q2041" t="s">
        <v>10907</v>
      </c>
      <c r="R2041" t="s">
        <v>4159</v>
      </c>
      <c r="S2041" t="s">
        <v>85</v>
      </c>
      <c r="T2041" t="s">
        <v>10906</v>
      </c>
      <c r="U2041">
        <v>265</v>
      </c>
      <c r="V2041">
        <v>4</v>
      </c>
    </row>
    <row r="2042" spans="1:22" x14ac:dyDescent="0.35">
      <c r="A2042" t="s">
        <v>10905</v>
      </c>
      <c r="B2042" t="s">
        <v>90</v>
      </c>
      <c r="C2042" t="s">
        <v>82</v>
      </c>
      <c r="D2042" t="b">
        <v>1</v>
      </c>
      <c r="E2042" t="b">
        <v>1</v>
      </c>
      <c r="F2042" t="s">
        <v>106</v>
      </c>
      <c r="G2042" t="b">
        <v>0</v>
      </c>
      <c r="H2042" t="s">
        <v>71</v>
      </c>
      <c r="I2042" t="b">
        <v>1</v>
      </c>
      <c r="J2042" t="s">
        <v>70</v>
      </c>
      <c r="K2042" t="b">
        <v>1</v>
      </c>
      <c r="L2042">
        <v>1</v>
      </c>
      <c r="M2042" t="b">
        <v>0</v>
      </c>
      <c r="N2042" t="b">
        <v>0</v>
      </c>
      <c r="O2042" t="b">
        <v>1</v>
      </c>
      <c r="P2042" t="s">
        <v>88</v>
      </c>
      <c r="Q2042" t="e">
        <f>-AD5PiuJHgdUcAK-Vxao2A</f>
        <v>#NAME?</v>
      </c>
      <c r="R2042" t="s">
        <v>407</v>
      </c>
      <c r="S2042" t="s">
        <v>6</v>
      </c>
      <c r="T2042" t="s">
        <v>807</v>
      </c>
      <c r="U2042">
        <v>265</v>
      </c>
      <c r="V2042">
        <v>3.5</v>
      </c>
    </row>
    <row r="2043" spans="1:22" x14ac:dyDescent="0.35">
      <c r="A2043" t="s">
        <v>10904</v>
      </c>
      <c r="B2043" t="s">
        <v>111</v>
      </c>
      <c r="C2043" t="s">
        <v>7264</v>
      </c>
      <c r="D2043" t="b">
        <v>1</v>
      </c>
      <c r="E2043" t="b">
        <v>1</v>
      </c>
      <c r="F2043" t="s">
        <v>89</v>
      </c>
      <c r="G2043" t="b">
        <v>0</v>
      </c>
      <c r="H2043" t="s">
        <v>71</v>
      </c>
      <c r="I2043" t="b">
        <v>1</v>
      </c>
      <c r="J2043" t="s">
        <v>70</v>
      </c>
      <c r="K2043" t="b">
        <v>1</v>
      </c>
      <c r="L2043">
        <v>2</v>
      </c>
      <c r="M2043" t="b">
        <v>0</v>
      </c>
      <c r="N2043" t="b">
        <v>1</v>
      </c>
      <c r="O2043" t="b">
        <v>1</v>
      </c>
      <c r="P2043" t="s">
        <v>69</v>
      </c>
      <c r="Q2043" t="s">
        <v>10903</v>
      </c>
      <c r="R2043" t="s">
        <v>10902</v>
      </c>
      <c r="S2043" t="s">
        <v>77</v>
      </c>
      <c r="T2043" t="s">
        <v>10901</v>
      </c>
      <c r="U2043">
        <v>265</v>
      </c>
      <c r="V2043">
        <v>4.5</v>
      </c>
    </row>
    <row r="2044" spans="1:22" x14ac:dyDescent="0.35">
      <c r="A2044" t="s">
        <v>10900</v>
      </c>
      <c r="B2044" t="s">
        <v>74</v>
      </c>
      <c r="C2044" t="s">
        <v>82</v>
      </c>
      <c r="D2044" t="b">
        <v>1</v>
      </c>
      <c r="E2044" t="b">
        <v>1</v>
      </c>
      <c r="F2044" t="s">
        <v>72</v>
      </c>
      <c r="G2044" t="b">
        <v>1</v>
      </c>
      <c r="H2044" t="s">
        <v>71</v>
      </c>
      <c r="I2044" t="b">
        <v>1</v>
      </c>
      <c r="J2044" t="s">
        <v>70</v>
      </c>
      <c r="K2044" t="b">
        <v>1</v>
      </c>
      <c r="L2044">
        <v>2</v>
      </c>
      <c r="M2044" t="b">
        <v>1</v>
      </c>
      <c r="N2044" t="b">
        <v>1</v>
      </c>
      <c r="O2044" t="b">
        <v>1</v>
      </c>
      <c r="P2044" t="s">
        <v>69</v>
      </c>
      <c r="Q2044" t="s">
        <v>10899</v>
      </c>
      <c r="R2044" t="s">
        <v>295</v>
      </c>
      <c r="S2044" t="s">
        <v>85</v>
      </c>
      <c r="T2044" t="s">
        <v>10898</v>
      </c>
      <c r="U2044">
        <v>265</v>
      </c>
      <c r="V2044">
        <v>3.5</v>
      </c>
    </row>
    <row r="2045" spans="1:22" x14ac:dyDescent="0.35">
      <c r="A2045" t="s">
        <v>10897</v>
      </c>
      <c r="B2045" t="s">
        <v>74</v>
      </c>
      <c r="C2045" t="s">
        <v>82</v>
      </c>
      <c r="D2045" t="b">
        <v>1</v>
      </c>
      <c r="E2045" t="b">
        <v>1</v>
      </c>
      <c r="F2045" t="s">
        <v>72</v>
      </c>
      <c r="G2045" t="b">
        <v>1</v>
      </c>
      <c r="H2045" t="s">
        <v>71</v>
      </c>
      <c r="I2045" t="b">
        <v>1</v>
      </c>
      <c r="J2045" t="s">
        <v>70</v>
      </c>
      <c r="K2045" t="b">
        <v>1</v>
      </c>
      <c r="L2045">
        <v>2</v>
      </c>
      <c r="M2045" t="b">
        <v>1</v>
      </c>
      <c r="N2045" t="b">
        <v>1</v>
      </c>
      <c r="O2045" t="b">
        <v>1</v>
      </c>
      <c r="P2045" t="s">
        <v>69</v>
      </c>
      <c r="Q2045" t="s">
        <v>10896</v>
      </c>
      <c r="R2045" t="s">
        <v>10895</v>
      </c>
      <c r="S2045" t="s">
        <v>239</v>
      </c>
      <c r="T2045" t="s">
        <v>10894</v>
      </c>
      <c r="U2045">
        <v>265</v>
      </c>
      <c r="V2045">
        <v>3.5</v>
      </c>
    </row>
    <row r="2046" spans="1:22" x14ac:dyDescent="0.35">
      <c r="A2046" t="s">
        <v>10893</v>
      </c>
      <c r="B2046" t="s">
        <v>74</v>
      </c>
      <c r="C2046" t="s">
        <v>82</v>
      </c>
      <c r="D2046" t="b">
        <v>1</v>
      </c>
      <c r="E2046" t="b">
        <v>1</v>
      </c>
      <c r="F2046" t="s">
        <v>106</v>
      </c>
      <c r="G2046" t="b">
        <v>1</v>
      </c>
      <c r="H2046" t="s">
        <v>71</v>
      </c>
      <c r="I2046" t="b">
        <v>1</v>
      </c>
      <c r="J2046" t="s">
        <v>70</v>
      </c>
      <c r="K2046" t="b">
        <v>1</v>
      </c>
      <c r="L2046">
        <v>2</v>
      </c>
      <c r="M2046" t="b">
        <v>0</v>
      </c>
      <c r="N2046" t="b">
        <v>1</v>
      </c>
      <c r="O2046" t="b">
        <v>1</v>
      </c>
      <c r="P2046" t="s">
        <v>69</v>
      </c>
      <c r="Q2046" t="s">
        <v>10892</v>
      </c>
      <c r="R2046" t="s">
        <v>206</v>
      </c>
      <c r="S2046" t="s">
        <v>85</v>
      </c>
      <c r="T2046" t="s">
        <v>892</v>
      </c>
      <c r="U2046">
        <v>265</v>
      </c>
      <c r="V2046">
        <v>3.5</v>
      </c>
    </row>
    <row r="2047" spans="1:22" x14ac:dyDescent="0.35">
      <c r="A2047" t="s">
        <v>10891</v>
      </c>
      <c r="B2047" t="s">
        <v>74</v>
      </c>
      <c r="C2047" t="s">
        <v>856</v>
      </c>
      <c r="D2047" t="b">
        <v>1</v>
      </c>
      <c r="E2047" t="b">
        <v>0</v>
      </c>
      <c r="F2047" t="s">
        <v>305</v>
      </c>
      <c r="G2047" t="b">
        <v>1</v>
      </c>
      <c r="H2047" t="s">
        <v>71</v>
      </c>
      <c r="I2047" t="b">
        <v>1</v>
      </c>
      <c r="J2047" t="s">
        <v>70</v>
      </c>
      <c r="K2047" t="b">
        <v>1</v>
      </c>
      <c r="L2047">
        <v>2</v>
      </c>
      <c r="M2047" t="b">
        <v>1</v>
      </c>
      <c r="N2047" t="b">
        <v>1</v>
      </c>
      <c r="O2047" t="b">
        <v>1</v>
      </c>
      <c r="P2047" t="s">
        <v>69</v>
      </c>
      <c r="Q2047" t="s">
        <v>10890</v>
      </c>
      <c r="R2047" t="s">
        <v>10889</v>
      </c>
      <c r="S2047" t="s">
        <v>275</v>
      </c>
      <c r="T2047" t="s">
        <v>10888</v>
      </c>
      <c r="U2047">
        <v>265</v>
      </c>
      <c r="V2047">
        <v>4</v>
      </c>
    </row>
    <row r="2048" spans="1:22" x14ac:dyDescent="0.35">
      <c r="A2048" t="s">
        <v>10887</v>
      </c>
      <c r="B2048" t="s">
        <v>90</v>
      </c>
      <c r="C2048" t="s">
        <v>82</v>
      </c>
      <c r="D2048" t="b">
        <v>1</v>
      </c>
      <c r="E2048" t="b">
        <v>1</v>
      </c>
      <c r="F2048" t="s">
        <v>771</v>
      </c>
      <c r="G2048" t="b">
        <v>1</v>
      </c>
      <c r="H2048" t="s">
        <v>100</v>
      </c>
      <c r="I2048" t="b">
        <v>1</v>
      </c>
      <c r="J2048" t="s">
        <v>70</v>
      </c>
      <c r="K2048" t="b">
        <v>1</v>
      </c>
      <c r="L2048">
        <v>2</v>
      </c>
      <c r="M2048" t="b">
        <v>1</v>
      </c>
      <c r="N2048" t="b">
        <v>1</v>
      </c>
      <c r="O2048" t="b">
        <v>1</v>
      </c>
      <c r="P2048" t="s">
        <v>69</v>
      </c>
      <c r="Q2048" t="s">
        <v>10886</v>
      </c>
      <c r="R2048" t="s">
        <v>548</v>
      </c>
      <c r="S2048" t="s">
        <v>6</v>
      </c>
      <c r="T2048" t="s">
        <v>10885</v>
      </c>
      <c r="U2048">
        <v>265</v>
      </c>
      <c r="V2048">
        <v>2.5</v>
      </c>
    </row>
    <row r="2049" spans="1:22" x14ac:dyDescent="0.35">
      <c r="A2049" t="s">
        <v>10884</v>
      </c>
      <c r="D2049" t="b">
        <v>1</v>
      </c>
      <c r="L2049">
        <v>1</v>
      </c>
      <c r="O2049" t="b">
        <v>1</v>
      </c>
      <c r="P2049" t="s">
        <v>69</v>
      </c>
      <c r="Q2049" t="s">
        <v>10883</v>
      </c>
      <c r="R2049" t="s">
        <v>10882</v>
      </c>
      <c r="S2049" t="s">
        <v>239</v>
      </c>
      <c r="T2049" t="s">
        <v>10881</v>
      </c>
      <c r="U2049">
        <v>265</v>
      </c>
      <c r="V2049">
        <v>4.5</v>
      </c>
    </row>
    <row r="2050" spans="1:22" x14ac:dyDescent="0.35">
      <c r="A2050" t="s">
        <v>10880</v>
      </c>
      <c r="B2050" t="s">
        <v>74</v>
      </c>
      <c r="C2050" t="s">
        <v>82</v>
      </c>
      <c r="D2050" t="b">
        <v>1</v>
      </c>
      <c r="E2050" t="b">
        <v>0</v>
      </c>
      <c r="F2050" t="s">
        <v>81</v>
      </c>
      <c r="G2050" t="b">
        <v>1</v>
      </c>
      <c r="H2050" t="s">
        <v>71</v>
      </c>
      <c r="I2050" t="b">
        <v>0</v>
      </c>
      <c r="J2050" t="s">
        <v>70</v>
      </c>
      <c r="K2050" t="b">
        <v>1</v>
      </c>
      <c r="L2050">
        <v>2</v>
      </c>
      <c r="M2050" t="b">
        <v>0</v>
      </c>
      <c r="N2050" t="b">
        <v>1</v>
      </c>
      <c r="O2050" t="b">
        <v>1</v>
      </c>
      <c r="P2050" t="s">
        <v>69</v>
      </c>
      <c r="Q2050" t="s">
        <v>10879</v>
      </c>
      <c r="R2050" t="s">
        <v>10878</v>
      </c>
      <c r="S2050" t="s">
        <v>131</v>
      </c>
      <c r="T2050" t="s">
        <v>10877</v>
      </c>
      <c r="U2050">
        <v>265</v>
      </c>
      <c r="V2050">
        <v>4</v>
      </c>
    </row>
    <row r="2051" spans="1:22" x14ac:dyDescent="0.35">
      <c r="A2051" t="s">
        <v>10876</v>
      </c>
      <c r="B2051" t="s">
        <v>90</v>
      </c>
      <c r="C2051" t="s">
        <v>1599</v>
      </c>
      <c r="D2051" t="b">
        <v>0</v>
      </c>
      <c r="E2051" t="b">
        <v>1</v>
      </c>
      <c r="F2051" t="s">
        <v>117</v>
      </c>
      <c r="G2051" t="b">
        <v>0</v>
      </c>
      <c r="H2051" t="s">
        <v>71</v>
      </c>
      <c r="I2051" t="b">
        <v>0</v>
      </c>
      <c r="J2051" t="s">
        <v>70</v>
      </c>
      <c r="K2051" t="b">
        <v>1</v>
      </c>
      <c r="L2051">
        <v>1</v>
      </c>
      <c r="M2051" t="b">
        <v>0</v>
      </c>
      <c r="N2051" t="b">
        <v>1</v>
      </c>
      <c r="O2051" t="b">
        <v>1</v>
      </c>
      <c r="P2051" t="s">
        <v>88</v>
      </c>
      <c r="Q2051" t="s">
        <v>10875</v>
      </c>
      <c r="R2051" t="s">
        <v>2248</v>
      </c>
      <c r="S2051" t="s">
        <v>131</v>
      </c>
      <c r="T2051" t="s">
        <v>10874</v>
      </c>
      <c r="U2051">
        <v>265</v>
      </c>
      <c r="V2051">
        <v>4</v>
      </c>
    </row>
    <row r="2052" spans="1:22" x14ac:dyDescent="0.35">
      <c r="A2052" t="s">
        <v>10873</v>
      </c>
      <c r="B2052" t="s">
        <v>90</v>
      </c>
      <c r="C2052" t="s">
        <v>82</v>
      </c>
      <c r="D2052" t="b">
        <v>1</v>
      </c>
      <c r="E2052" t="b">
        <v>1</v>
      </c>
      <c r="F2052" t="s">
        <v>106</v>
      </c>
      <c r="G2052" t="b">
        <v>1</v>
      </c>
      <c r="H2052" t="s">
        <v>71</v>
      </c>
      <c r="I2052" t="b">
        <v>1</v>
      </c>
      <c r="J2052" t="s">
        <v>70</v>
      </c>
      <c r="K2052" t="b">
        <v>1</v>
      </c>
      <c r="L2052">
        <v>1</v>
      </c>
      <c r="M2052" t="b">
        <v>0</v>
      </c>
      <c r="N2052" t="b">
        <v>0</v>
      </c>
      <c r="O2052" t="b">
        <v>1</v>
      </c>
      <c r="P2052" t="s">
        <v>88</v>
      </c>
      <c r="Q2052" t="e">
        <f>-_TSaVr53qiEGqMkwyEMaQ</f>
        <v>#NAME?</v>
      </c>
      <c r="R2052" t="s">
        <v>10872</v>
      </c>
      <c r="S2052" t="s">
        <v>6</v>
      </c>
      <c r="T2052" t="s">
        <v>10871</v>
      </c>
      <c r="U2052">
        <v>264</v>
      </c>
      <c r="V2052">
        <v>4.5</v>
      </c>
    </row>
    <row r="2053" spans="1:22" x14ac:dyDescent="0.35">
      <c r="A2053" t="s">
        <v>10870</v>
      </c>
      <c r="B2053" t="s">
        <v>74</v>
      </c>
      <c r="C2053" t="s">
        <v>82</v>
      </c>
      <c r="D2053" t="b">
        <v>1</v>
      </c>
      <c r="E2053" t="b">
        <v>1</v>
      </c>
      <c r="F2053" t="s">
        <v>106</v>
      </c>
      <c r="G2053" t="b">
        <v>1</v>
      </c>
      <c r="H2053" t="s">
        <v>71</v>
      </c>
      <c r="I2053" t="b">
        <v>1</v>
      </c>
      <c r="J2053" t="s">
        <v>70</v>
      </c>
      <c r="K2053" t="b">
        <v>1</v>
      </c>
      <c r="L2053">
        <v>2</v>
      </c>
      <c r="M2053" t="b">
        <v>0</v>
      </c>
      <c r="N2053" t="b">
        <v>1</v>
      </c>
      <c r="O2053" t="b">
        <v>1</v>
      </c>
      <c r="P2053" t="s">
        <v>69</v>
      </c>
      <c r="Q2053" t="s">
        <v>10869</v>
      </c>
      <c r="R2053" t="s">
        <v>10868</v>
      </c>
      <c r="S2053" t="s">
        <v>239</v>
      </c>
      <c r="T2053" t="s">
        <v>7749</v>
      </c>
      <c r="U2053">
        <v>264</v>
      </c>
      <c r="V2053">
        <v>3.5</v>
      </c>
    </row>
    <row r="2054" spans="1:22" x14ac:dyDescent="0.35">
      <c r="A2054" t="s">
        <v>10867</v>
      </c>
      <c r="B2054" t="s">
        <v>74</v>
      </c>
      <c r="C2054" t="s">
        <v>82</v>
      </c>
      <c r="D2054" t="b">
        <v>1</v>
      </c>
      <c r="E2054" t="b">
        <v>1</v>
      </c>
      <c r="F2054" t="s">
        <v>771</v>
      </c>
      <c r="G2054" t="b">
        <v>1</v>
      </c>
      <c r="H2054" t="s">
        <v>71</v>
      </c>
      <c r="I2054" t="b">
        <v>1</v>
      </c>
      <c r="J2054" t="s">
        <v>70</v>
      </c>
      <c r="K2054" t="b">
        <v>1</v>
      </c>
      <c r="L2054">
        <v>2</v>
      </c>
      <c r="M2054" t="b">
        <v>1</v>
      </c>
      <c r="N2054" t="b">
        <v>1</v>
      </c>
      <c r="O2054" t="b">
        <v>1</v>
      </c>
      <c r="P2054" t="s">
        <v>69</v>
      </c>
      <c r="Q2054" t="s">
        <v>10866</v>
      </c>
      <c r="R2054" t="s">
        <v>10865</v>
      </c>
      <c r="S2054" t="s">
        <v>85</v>
      </c>
      <c r="T2054" t="s">
        <v>768</v>
      </c>
      <c r="U2054">
        <v>264</v>
      </c>
      <c r="V2054">
        <v>3.5</v>
      </c>
    </row>
    <row r="2055" spans="1:22" x14ac:dyDescent="0.35">
      <c r="A2055" t="s">
        <v>1383</v>
      </c>
      <c r="B2055" t="s">
        <v>90</v>
      </c>
      <c r="C2055" t="s">
        <v>82</v>
      </c>
      <c r="D2055" t="b">
        <v>1</v>
      </c>
      <c r="E2055" t="b">
        <v>1</v>
      </c>
      <c r="F2055" t="s">
        <v>89</v>
      </c>
      <c r="G2055" t="b">
        <v>1</v>
      </c>
      <c r="H2055" t="s">
        <v>71</v>
      </c>
      <c r="I2055" t="b">
        <v>0</v>
      </c>
      <c r="J2055" t="s">
        <v>70</v>
      </c>
      <c r="K2055" t="b">
        <v>1</v>
      </c>
      <c r="L2055">
        <v>2</v>
      </c>
      <c r="M2055" t="b">
        <v>0</v>
      </c>
      <c r="N2055" t="b">
        <v>0</v>
      </c>
      <c r="O2055" t="b">
        <v>1</v>
      </c>
      <c r="P2055" t="s">
        <v>88</v>
      </c>
      <c r="Q2055" t="s">
        <v>10864</v>
      </c>
      <c r="R2055" t="s">
        <v>10863</v>
      </c>
      <c r="S2055" t="s">
        <v>6</v>
      </c>
      <c r="T2055" t="s">
        <v>10862</v>
      </c>
      <c r="U2055">
        <v>264</v>
      </c>
      <c r="V2055">
        <v>4</v>
      </c>
    </row>
    <row r="2056" spans="1:22" x14ac:dyDescent="0.35">
      <c r="A2056" t="s">
        <v>10861</v>
      </c>
      <c r="B2056" t="s">
        <v>74</v>
      </c>
      <c r="C2056" t="s">
        <v>82</v>
      </c>
      <c r="D2056" t="b">
        <v>1</v>
      </c>
      <c r="E2056" t="b">
        <v>1</v>
      </c>
      <c r="F2056" t="s">
        <v>106</v>
      </c>
      <c r="G2056" t="b">
        <v>0</v>
      </c>
      <c r="H2056" t="s">
        <v>71</v>
      </c>
      <c r="I2056" t="b">
        <v>1</v>
      </c>
      <c r="J2056" t="s">
        <v>70</v>
      </c>
      <c r="K2056" t="b">
        <v>1</v>
      </c>
      <c r="L2056">
        <v>2</v>
      </c>
      <c r="M2056" t="b">
        <v>1</v>
      </c>
      <c r="N2056" t="b">
        <v>1</v>
      </c>
      <c r="O2056" t="b">
        <v>1</v>
      </c>
      <c r="P2056" t="s">
        <v>69</v>
      </c>
      <c r="Q2056" t="s">
        <v>10860</v>
      </c>
      <c r="R2056" t="s">
        <v>10859</v>
      </c>
      <c r="S2056" t="s">
        <v>6</v>
      </c>
      <c r="T2056" t="s">
        <v>5702</v>
      </c>
      <c r="U2056">
        <v>264</v>
      </c>
      <c r="V2056">
        <v>4</v>
      </c>
    </row>
    <row r="2057" spans="1:22" x14ac:dyDescent="0.35">
      <c r="A2057" t="s">
        <v>10858</v>
      </c>
      <c r="B2057" t="s">
        <v>74</v>
      </c>
      <c r="C2057" t="s">
        <v>82</v>
      </c>
      <c r="D2057" t="b">
        <v>1</v>
      </c>
      <c r="E2057" t="b">
        <v>1</v>
      </c>
      <c r="F2057" t="s">
        <v>106</v>
      </c>
      <c r="G2057" t="b">
        <v>1</v>
      </c>
      <c r="H2057" t="s">
        <v>71</v>
      </c>
      <c r="I2057" t="b">
        <v>0</v>
      </c>
      <c r="J2057" t="s">
        <v>70</v>
      </c>
      <c r="K2057" t="b">
        <v>1</v>
      </c>
      <c r="L2057">
        <v>2</v>
      </c>
      <c r="M2057" t="b">
        <v>1</v>
      </c>
      <c r="N2057" t="b">
        <v>0</v>
      </c>
      <c r="O2057" t="b">
        <v>1</v>
      </c>
      <c r="P2057" t="s">
        <v>88</v>
      </c>
      <c r="Q2057" t="s">
        <v>10857</v>
      </c>
      <c r="R2057" t="s">
        <v>10856</v>
      </c>
      <c r="S2057" t="s">
        <v>85</v>
      </c>
      <c r="T2057" t="s">
        <v>10855</v>
      </c>
      <c r="U2057">
        <v>264</v>
      </c>
      <c r="V2057">
        <v>4.5</v>
      </c>
    </row>
    <row r="2058" spans="1:22" x14ac:dyDescent="0.35">
      <c r="A2058" t="s">
        <v>10854</v>
      </c>
      <c r="B2058" t="s">
        <v>90</v>
      </c>
      <c r="C2058" t="s">
        <v>82</v>
      </c>
      <c r="D2058" t="b">
        <v>1</v>
      </c>
      <c r="E2058" t="b">
        <v>1</v>
      </c>
      <c r="F2058" t="s">
        <v>305</v>
      </c>
      <c r="G2058" t="b">
        <v>1</v>
      </c>
      <c r="H2058" t="s">
        <v>71</v>
      </c>
      <c r="I2058" t="b">
        <v>0</v>
      </c>
      <c r="J2058" t="s">
        <v>70</v>
      </c>
      <c r="K2058" t="b">
        <v>1</v>
      </c>
      <c r="L2058">
        <v>1</v>
      </c>
      <c r="M2058" t="b">
        <v>1</v>
      </c>
      <c r="N2058" t="b">
        <v>1</v>
      </c>
      <c r="O2058" t="b">
        <v>1</v>
      </c>
      <c r="P2058" t="s">
        <v>88</v>
      </c>
      <c r="Q2058" t="e">
        <f>-sN_og_84rLW22CaE3cjVw</f>
        <v>#NAME?</v>
      </c>
      <c r="R2058" t="s">
        <v>10853</v>
      </c>
      <c r="S2058" t="s">
        <v>6</v>
      </c>
      <c r="T2058" t="s">
        <v>10852</v>
      </c>
      <c r="U2058">
        <v>264</v>
      </c>
      <c r="V2058">
        <v>4</v>
      </c>
    </row>
    <row r="2059" spans="1:22" x14ac:dyDescent="0.35">
      <c r="A2059" t="s">
        <v>10851</v>
      </c>
      <c r="B2059" t="s">
        <v>90</v>
      </c>
      <c r="C2059" t="s">
        <v>82</v>
      </c>
      <c r="D2059" t="b">
        <v>1</v>
      </c>
      <c r="E2059" t="b">
        <v>1</v>
      </c>
      <c r="F2059" t="s">
        <v>106</v>
      </c>
      <c r="G2059" t="b">
        <v>0</v>
      </c>
      <c r="H2059" t="s">
        <v>71</v>
      </c>
      <c r="I2059" t="b">
        <v>0</v>
      </c>
      <c r="J2059" t="s">
        <v>70</v>
      </c>
      <c r="K2059" t="b">
        <v>1</v>
      </c>
      <c r="L2059">
        <v>2</v>
      </c>
      <c r="M2059" t="b">
        <v>0</v>
      </c>
      <c r="N2059" t="b">
        <v>1</v>
      </c>
      <c r="O2059" t="b">
        <v>1</v>
      </c>
      <c r="P2059" t="s">
        <v>88</v>
      </c>
      <c r="Q2059" t="s">
        <v>10850</v>
      </c>
      <c r="R2059" t="s">
        <v>508</v>
      </c>
      <c r="S2059" t="s">
        <v>10849</v>
      </c>
      <c r="T2059" t="s">
        <v>10848</v>
      </c>
      <c r="U2059">
        <v>264</v>
      </c>
      <c r="V2059">
        <v>4</v>
      </c>
    </row>
    <row r="2060" spans="1:22" x14ac:dyDescent="0.35">
      <c r="A2060" t="s">
        <v>10847</v>
      </c>
      <c r="B2060" t="s">
        <v>74</v>
      </c>
      <c r="C2060" t="s">
        <v>82</v>
      </c>
      <c r="D2060" t="b">
        <v>1</v>
      </c>
      <c r="E2060" t="b">
        <v>1</v>
      </c>
      <c r="F2060" t="s">
        <v>106</v>
      </c>
      <c r="G2060" t="b">
        <v>1</v>
      </c>
      <c r="H2060" t="s">
        <v>71</v>
      </c>
      <c r="I2060" t="b">
        <v>1</v>
      </c>
      <c r="J2060" t="s">
        <v>70</v>
      </c>
      <c r="K2060" t="b">
        <v>1</v>
      </c>
      <c r="L2060">
        <v>2</v>
      </c>
      <c r="M2060" t="b">
        <v>0</v>
      </c>
      <c r="N2060" t="b">
        <v>1</v>
      </c>
      <c r="O2060" t="b">
        <v>1</v>
      </c>
      <c r="P2060" t="s">
        <v>69</v>
      </c>
      <c r="Q2060" t="s">
        <v>10846</v>
      </c>
      <c r="R2060" t="s">
        <v>10845</v>
      </c>
      <c r="S2060" t="s">
        <v>93</v>
      </c>
      <c r="T2060" t="s">
        <v>10844</v>
      </c>
      <c r="U2060">
        <v>264</v>
      </c>
      <c r="V2060">
        <v>4</v>
      </c>
    </row>
    <row r="2061" spans="1:22" x14ac:dyDescent="0.35">
      <c r="A2061" t="s">
        <v>1591</v>
      </c>
      <c r="B2061" t="s">
        <v>74</v>
      </c>
      <c r="C2061" t="s">
        <v>138</v>
      </c>
      <c r="D2061" t="b">
        <v>1</v>
      </c>
      <c r="E2061" t="b">
        <v>0</v>
      </c>
      <c r="F2061" t="s">
        <v>72</v>
      </c>
      <c r="G2061" t="b">
        <v>0</v>
      </c>
      <c r="H2061" t="s">
        <v>100</v>
      </c>
      <c r="I2061" t="b">
        <v>0</v>
      </c>
      <c r="J2061" t="s">
        <v>70</v>
      </c>
      <c r="K2061" t="b">
        <v>1</v>
      </c>
      <c r="L2061">
        <v>3</v>
      </c>
      <c r="M2061" t="b">
        <v>1</v>
      </c>
      <c r="N2061" t="b">
        <v>1</v>
      </c>
      <c r="O2061" t="b">
        <v>1</v>
      </c>
      <c r="P2061" t="s">
        <v>88</v>
      </c>
      <c r="Q2061" t="s">
        <v>10843</v>
      </c>
      <c r="R2061" t="s">
        <v>10842</v>
      </c>
      <c r="S2061" t="s">
        <v>6</v>
      </c>
      <c r="T2061" t="s">
        <v>10841</v>
      </c>
      <c r="U2061">
        <v>263</v>
      </c>
      <c r="V2061">
        <v>4</v>
      </c>
    </row>
    <row r="2062" spans="1:22" x14ac:dyDescent="0.35">
      <c r="A2062" t="s">
        <v>10840</v>
      </c>
      <c r="B2062" t="s">
        <v>111</v>
      </c>
      <c r="C2062" t="s">
        <v>82</v>
      </c>
      <c r="D2062" t="b">
        <v>1</v>
      </c>
      <c r="E2062" t="b">
        <v>1</v>
      </c>
      <c r="F2062" t="s">
        <v>106</v>
      </c>
      <c r="G2062" t="b">
        <v>0</v>
      </c>
      <c r="H2062" t="s">
        <v>71</v>
      </c>
      <c r="I2062" t="b">
        <v>0</v>
      </c>
      <c r="J2062" t="s">
        <v>70</v>
      </c>
      <c r="K2062" t="b">
        <v>1</v>
      </c>
      <c r="L2062">
        <v>2</v>
      </c>
      <c r="M2062" t="b">
        <v>0</v>
      </c>
      <c r="N2062" t="b">
        <v>1</v>
      </c>
      <c r="O2062" t="b">
        <v>1</v>
      </c>
      <c r="P2062" t="s">
        <v>88</v>
      </c>
      <c r="Q2062" t="s">
        <v>10839</v>
      </c>
      <c r="R2062" t="s">
        <v>10838</v>
      </c>
      <c r="S2062" t="s">
        <v>6</v>
      </c>
      <c r="T2062" t="s">
        <v>10837</v>
      </c>
      <c r="U2062">
        <v>263</v>
      </c>
      <c r="V2062">
        <v>3.5</v>
      </c>
    </row>
    <row r="2063" spans="1:22" x14ac:dyDescent="0.35">
      <c r="A2063" t="s">
        <v>10836</v>
      </c>
      <c r="B2063" t="s">
        <v>90</v>
      </c>
      <c r="C2063" t="s">
        <v>82</v>
      </c>
      <c r="D2063" t="b">
        <v>1</v>
      </c>
      <c r="E2063" t="b">
        <v>1</v>
      </c>
      <c r="F2063" t="s">
        <v>106</v>
      </c>
      <c r="G2063" t="b">
        <v>0</v>
      </c>
      <c r="H2063" t="s">
        <v>71</v>
      </c>
      <c r="I2063" t="b">
        <v>1</v>
      </c>
      <c r="J2063" t="s">
        <v>70</v>
      </c>
      <c r="K2063" t="b">
        <v>1</v>
      </c>
      <c r="L2063">
        <v>2</v>
      </c>
      <c r="M2063" t="b">
        <v>0</v>
      </c>
      <c r="N2063" t="b">
        <v>0</v>
      </c>
      <c r="O2063" t="b">
        <v>1</v>
      </c>
      <c r="P2063" t="s">
        <v>88</v>
      </c>
      <c r="Q2063" t="s">
        <v>10835</v>
      </c>
      <c r="R2063" t="s">
        <v>10834</v>
      </c>
      <c r="S2063" t="s">
        <v>6</v>
      </c>
      <c r="T2063" t="s">
        <v>2089</v>
      </c>
      <c r="U2063">
        <v>263</v>
      </c>
      <c r="V2063">
        <v>3.5</v>
      </c>
    </row>
    <row r="2064" spans="1:22" x14ac:dyDescent="0.35">
      <c r="A2064" t="s">
        <v>10833</v>
      </c>
      <c r="B2064" t="s">
        <v>90</v>
      </c>
      <c r="C2064" t="s">
        <v>82</v>
      </c>
      <c r="D2064" t="b">
        <v>1</v>
      </c>
      <c r="E2064" t="b">
        <v>1</v>
      </c>
      <c r="F2064" t="s">
        <v>106</v>
      </c>
      <c r="G2064" t="b">
        <v>0</v>
      </c>
      <c r="H2064" t="s">
        <v>71</v>
      </c>
      <c r="I2064" t="b">
        <v>1</v>
      </c>
      <c r="J2064" t="s">
        <v>70</v>
      </c>
      <c r="K2064" t="b">
        <v>0</v>
      </c>
      <c r="L2064">
        <v>2</v>
      </c>
      <c r="M2064" t="b">
        <v>0</v>
      </c>
      <c r="N2064" t="b">
        <v>0</v>
      </c>
      <c r="O2064" t="b">
        <v>1</v>
      </c>
      <c r="P2064" t="s">
        <v>69</v>
      </c>
      <c r="Q2064" t="s">
        <v>10832</v>
      </c>
      <c r="R2064" t="s">
        <v>10267</v>
      </c>
      <c r="S2064" t="s">
        <v>6</v>
      </c>
      <c r="T2064" t="s">
        <v>10831</v>
      </c>
      <c r="U2064">
        <v>263</v>
      </c>
      <c r="V2064">
        <v>4.5</v>
      </c>
    </row>
    <row r="2065" spans="1:22" x14ac:dyDescent="0.35">
      <c r="A2065" t="s">
        <v>10830</v>
      </c>
      <c r="B2065" t="s">
        <v>74</v>
      </c>
      <c r="C2065" t="s">
        <v>82</v>
      </c>
      <c r="D2065" t="b">
        <v>1</v>
      </c>
      <c r="E2065" t="b">
        <v>1</v>
      </c>
      <c r="F2065" t="s">
        <v>89</v>
      </c>
      <c r="G2065" t="b">
        <v>1</v>
      </c>
      <c r="H2065" t="s">
        <v>71</v>
      </c>
      <c r="I2065" t="b">
        <v>0</v>
      </c>
      <c r="J2065" t="s">
        <v>70</v>
      </c>
      <c r="K2065" t="b">
        <v>1</v>
      </c>
      <c r="L2065">
        <v>2</v>
      </c>
      <c r="M2065" t="b">
        <v>1</v>
      </c>
      <c r="N2065" t="b">
        <v>1</v>
      </c>
      <c r="O2065" t="b">
        <v>1</v>
      </c>
      <c r="P2065" t="s">
        <v>69</v>
      </c>
      <c r="Q2065" t="s">
        <v>10829</v>
      </c>
      <c r="R2065" t="s">
        <v>10828</v>
      </c>
      <c r="S2065" t="s">
        <v>1988</v>
      </c>
      <c r="T2065" t="s">
        <v>10827</v>
      </c>
      <c r="U2065">
        <v>263</v>
      </c>
      <c r="V2065">
        <v>3.5</v>
      </c>
    </row>
    <row r="2066" spans="1:22" x14ac:dyDescent="0.35">
      <c r="A2066" t="s">
        <v>10826</v>
      </c>
      <c r="B2066" t="s">
        <v>90</v>
      </c>
      <c r="C2066" t="s">
        <v>82</v>
      </c>
      <c r="D2066" t="b">
        <v>1</v>
      </c>
      <c r="E2066" t="b">
        <v>1</v>
      </c>
      <c r="F2066" t="s">
        <v>106</v>
      </c>
      <c r="G2066" t="b">
        <v>1</v>
      </c>
      <c r="H2066" t="s">
        <v>100</v>
      </c>
      <c r="I2066" t="b">
        <v>0</v>
      </c>
      <c r="J2066" t="s">
        <v>70</v>
      </c>
      <c r="K2066" t="b">
        <v>1</v>
      </c>
      <c r="L2066">
        <v>1</v>
      </c>
      <c r="M2066" t="b">
        <v>1</v>
      </c>
      <c r="N2066" t="b">
        <v>1</v>
      </c>
      <c r="O2066" t="b">
        <v>1</v>
      </c>
      <c r="P2066" t="s">
        <v>88</v>
      </c>
      <c r="Q2066" t="s">
        <v>10825</v>
      </c>
      <c r="R2066" t="s">
        <v>10824</v>
      </c>
      <c r="S2066" t="s">
        <v>141</v>
      </c>
      <c r="T2066" t="s">
        <v>10823</v>
      </c>
      <c r="U2066">
        <v>263</v>
      </c>
      <c r="V2066">
        <v>4</v>
      </c>
    </row>
    <row r="2067" spans="1:22" x14ac:dyDescent="0.35">
      <c r="A2067" t="s">
        <v>10822</v>
      </c>
      <c r="B2067" t="s">
        <v>90</v>
      </c>
      <c r="C2067" t="s">
        <v>82</v>
      </c>
      <c r="D2067" t="b">
        <v>1</v>
      </c>
      <c r="E2067" t="b">
        <v>1</v>
      </c>
      <c r="F2067" t="s">
        <v>449</v>
      </c>
      <c r="G2067" t="b">
        <v>0</v>
      </c>
      <c r="H2067" t="s">
        <v>71</v>
      </c>
      <c r="I2067" t="b">
        <v>0</v>
      </c>
      <c r="J2067" t="s">
        <v>70</v>
      </c>
      <c r="K2067" t="b">
        <v>1</v>
      </c>
      <c r="L2067">
        <v>2</v>
      </c>
      <c r="M2067" t="b">
        <v>0</v>
      </c>
      <c r="N2067" t="b">
        <v>0</v>
      </c>
      <c r="O2067" t="b">
        <v>1</v>
      </c>
      <c r="P2067" t="s">
        <v>69</v>
      </c>
      <c r="Q2067" t="s">
        <v>10821</v>
      </c>
      <c r="R2067" t="s">
        <v>10820</v>
      </c>
      <c r="S2067" t="s">
        <v>6</v>
      </c>
      <c r="T2067" t="s">
        <v>10819</v>
      </c>
      <c r="U2067">
        <v>263</v>
      </c>
      <c r="V2067">
        <v>3.5</v>
      </c>
    </row>
    <row r="2068" spans="1:22" x14ac:dyDescent="0.35">
      <c r="A2068" t="s">
        <v>10818</v>
      </c>
      <c r="B2068" t="s">
        <v>111</v>
      </c>
      <c r="C2068" t="s">
        <v>426</v>
      </c>
      <c r="D2068" t="b">
        <v>1</v>
      </c>
      <c r="E2068" t="b">
        <v>1</v>
      </c>
      <c r="F2068" t="s">
        <v>106</v>
      </c>
      <c r="G2068" t="b">
        <v>0</v>
      </c>
      <c r="H2068" t="s">
        <v>71</v>
      </c>
      <c r="I2068" t="b">
        <v>1</v>
      </c>
      <c r="J2068" t="s">
        <v>70</v>
      </c>
      <c r="K2068" t="b">
        <v>1</v>
      </c>
      <c r="L2068">
        <v>2</v>
      </c>
      <c r="M2068" t="b">
        <v>0</v>
      </c>
      <c r="N2068" t="b">
        <v>0</v>
      </c>
      <c r="O2068" t="b">
        <v>1</v>
      </c>
      <c r="P2068" t="s">
        <v>69</v>
      </c>
      <c r="Q2068" t="s">
        <v>10817</v>
      </c>
      <c r="R2068" t="s">
        <v>10816</v>
      </c>
      <c r="S2068" t="s">
        <v>6</v>
      </c>
      <c r="T2068" t="s">
        <v>10815</v>
      </c>
      <c r="U2068">
        <v>263</v>
      </c>
      <c r="V2068">
        <v>3.5</v>
      </c>
    </row>
    <row r="2069" spans="1:22" x14ac:dyDescent="0.35">
      <c r="A2069" t="s">
        <v>10814</v>
      </c>
      <c r="B2069" t="s">
        <v>74</v>
      </c>
      <c r="C2069" t="s">
        <v>82</v>
      </c>
      <c r="D2069" t="b">
        <v>1</v>
      </c>
      <c r="E2069" t="b">
        <v>0</v>
      </c>
      <c r="F2069" t="s">
        <v>106</v>
      </c>
      <c r="G2069" t="b">
        <v>1</v>
      </c>
      <c r="H2069" t="s">
        <v>71</v>
      </c>
      <c r="I2069" t="b">
        <v>1</v>
      </c>
      <c r="J2069" t="s">
        <v>70</v>
      </c>
      <c r="K2069" t="b">
        <v>1</v>
      </c>
      <c r="L2069">
        <v>2</v>
      </c>
      <c r="M2069" t="b">
        <v>1</v>
      </c>
      <c r="N2069" t="b">
        <v>1</v>
      </c>
      <c r="O2069" t="b">
        <v>1</v>
      </c>
      <c r="P2069" t="s">
        <v>69</v>
      </c>
      <c r="Q2069" t="s">
        <v>10813</v>
      </c>
      <c r="R2069" t="s">
        <v>10812</v>
      </c>
      <c r="S2069" t="s">
        <v>85</v>
      </c>
      <c r="T2069" t="s">
        <v>8978</v>
      </c>
      <c r="U2069">
        <v>263</v>
      </c>
      <c r="V2069">
        <v>3</v>
      </c>
    </row>
    <row r="2070" spans="1:22" x14ac:dyDescent="0.35">
      <c r="A2070" t="s">
        <v>10811</v>
      </c>
      <c r="B2070" t="s">
        <v>111</v>
      </c>
      <c r="C2070" t="s">
        <v>82</v>
      </c>
      <c r="D2070" t="b">
        <v>1</v>
      </c>
      <c r="E2070" t="b">
        <v>1</v>
      </c>
      <c r="F2070" t="s">
        <v>771</v>
      </c>
      <c r="G2070" t="b">
        <v>1</v>
      </c>
      <c r="H2070" t="s">
        <v>71</v>
      </c>
      <c r="I2070" t="b">
        <v>0</v>
      </c>
      <c r="J2070" t="s">
        <v>70</v>
      </c>
      <c r="K2070" t="b">
        <v>1</v>
      </c>
      <c r="L2070">
        <v>1</v>
      </c>
      <c r="M2070" t="b">
        <v>0</v>
      </c>
      <c r="N2070" t="b">
        <v>0</v>
      </c>
      <c r="O2070" t="b">
        <v>1</v>
      </c>
      <c r="P2070" t="s">
        <v>88</v>
      </c>
      <c r="Q2070" t="s">
        <v>10810</v>
      </c>
      <c r="R2070" t="s">
        <v>10809</v>
      </c>
      <c r="S2070" t="s">
        <v>6</v>
      </c>
      <c r="T2070" t="s">
        <v>10808</v>
      </c>
      <c r="U2070">
        <v>263</v>
      </c>
      <c r="V2070">
        <v>4</v>
      </c>
    </row>
    <row r="2071" spans="1:22" x14ac:dyDescent="0.35">
      <c r="A2071" t="s">
        <v>10807</v>
      </c>
      <c r="B2071" t="s">
        <v>111</v>
      </c>
      <c r="C2071" t="s">
        <v>82</v>
      </c>
      <c r="D2071" t="b">
        <v>1</v>
      </c>
      <c r="E2071" t="b">
        <v>1</v>
      </c>
      <c r="F2071" t="s">
        <v>101</v>
      </c>
      <c r="G2071" t="b">
        <v>0</v>
      </c>
      <c r="H2071" t="s">
        <v>71</v>
      </c>
      <c r="I2071" t="b">
        <v>1</v>
      </c>
      <c r="J2071" t="s">
        <v>70</v>
      </c>
      <c r="K2071" t="b">
        <v>1</v>
      </c>
      <c r="L2071">
        <v>2</v>
      </c>
      <c r="M2071" t="b">
        <v>0</v>
      </c>
      <c r="N2071" t="b">
        <v>1</v>
      </c>
      <c r="O2071" t="b">
        <v>1</v>
      </c>
      <c r="P2071" t="s">
        <v>69</v>
      </c>
      <c r="Q2071" t="s">
        <v>10806</v>
      </c>
      <c r="R2071" t="s">
        <v>10805</v>
      </c>
      <c r="S2071" t="s">
        <v>66</v>
      </c>
      <c r="T2071" t="s">
        <v>10804</v>
      </c>
      <c r="U2071">
        <v>263</v>
      </c>
      <c r="V2071">
        <v>4</v>
      </c>
    </row>
    <row r="2072" spans="1:22" x14ac:dyDescent="0.35">
      <c r="A2072" t="s">
        <v>10803</v>
      </c>
      <c r="B2072" t="s">
        <v>111</v>
      </c>
      <c r="C2072" t="s">
        <v>82</v>
      </c>
      <c r="D2072" t="b">
        <v>1</v>
      </c>
      <c r="E2072" t="b">
        <v>1</v>
      </c>
      <c r="F2072" t="s">
        <v>106</v>
      </c>
      <c r="G2072" t="b">
        <v>0</v>
      </c>
      <c r="H2072" t="s">
        <v>71</v>
      </c>
      <c r="I2072" t="b">
        <v>0</v>
      </c>
      <c r="J2072" t="s">
        <v>70</v>
      </c>
      <c r="K2072" t="b">
        <v>1</v>
      </c>
      <c r="L2072">
        <v>2</v>
      </c>
      <c r="M2072" t="b">
        <v>0</v>
      </c>
      <c r="N2072" t="b">
        <v>1</v>
      </c>
      <c r="O2072" t="b">
        <v>1</v>
      </c>
      <c r="P2072" t="s">
        <v>88</v>
      </c>
      <c r="Q2072" t="s">
        <v>10802</v>
      </c>
      <c r="R2072" t="s">
        <v>1255</v>
      </c>
      <c r="S2072" t="s">
        <v>77</v>
      </c>
      <c r="T2072" t="s">
        <v>10801</v>
      </c>
      <c r="U2072">
        <v>263</v>
      </c>
      <c r="V2072">
        <v>4</v>
      </c>
    </row>
    <row r="2073" spans="1:22" x14ac:dyDescent="0.35">
      <c r="A2073" t="s">
        <v>10800</v>
      </c>
      <c r="B2073" t="s">
        <v>74</v>
      </c>
      <c r="C2073" t="s">
        <v>360</v>
      </c>
      <c r="D2073" t="b">
        <v>1</v>
      </c>
      <c r="E2073" t="b">
        <v>1</v>
      </c>
      <c r="F2073" t="s">
        <v>449</v>
      </c>
      <c r="G2073" t="b">
        <v>1</v>
      </c>
      <c r="H2073" t="s">
        <v>71</v>
      </c>
      <c r="I2073" t="b">
        <v>1</v>
      </c>
      <c r="J2073" t="s">
        <v>70</v>
      </c>
      <c r="K2073" t="b">
        <v>1</v>
      </c>
      <c r="L2073">
        <v>2</v>
      </c>
      <c r="M2073" t="b">
        <v>1</v>
      </c>
      <c r="N2073" t="b">
        <v>1</v>
      </c>
      <c r="O2073" t="b">
        <v>1</v>
      </c>
      <c r="P2073" t="s">
        <v>69</v>
      </c>
      <c r="Q2073" t="s">
        <v>10799</v>
      </c>
      <c r="R2073" t="s">
        <v>98</v>
      </c>
      <c r="S2073" t="s">
        <v>85</v>
      </c>
      <c r="T2073" t="s">
        <v>10798</v>
      </c>
      <c r="U2073">
        <v>263</v>
      </c>
      <c r="V2073">
        <v>4</v>
      </c>
    </row>
    <row r="2074" spans="1:22" x14ac:dyDescent="0.35">
      <c r="A2074" t="s">
        <v>9269</v>
      </c>
      <c r="B2074" t="s">
        <v>111</v>
      </c>
      <c r="C2074" t="s">
        <v>82</v>
      </c>
      <c r="D2074" t="b">
        <v>1</v>
      </c>
      <c r="E2074" t="b">
        <v>1</v>
      </c>
      <c r="F2074" t="s">
        <v>72</v>
      </c>
      <c r="G2074" t="b">
        <v>1</v>
      </c>
      <c r="H2074" t="s">
        <v>71</v>
      </c>
      <c r="I2074" t="b">
        <v>0</v>
      </c>
      <c r="J2074" t="s">
        <v>70</v>
      </c>
      <c r="K2074" t="b">
        <v>1</v>
      </c>
      <c r="L2074">
        <v>2</v>
      </c>
      <c r="M2074" t="b">
        <v>0</v>
      </c>
      <c r="N2074" t="b">
        <v>1</v>
      </c>
      <c r="O2074" t="b">
        <v>1</v>
      </c>
      <c r="P2074" t="s">
        <v>88</v>
      </c>
      <c r="Q2074" t="s">
        <v>10797</v>
      </c>
      <c r="R2074" t="s">
        <v>10796</v>
      </c>
      <c r="S2074" t="s">
        <v>6</v>
      </c>
      <c r="T2074" t="s">
        <v>9267</v>
      </c>
      <c r="U2074">
        <v>263</v>
      </c>
      <c r="V2074">
        <v>3.5</v>
      </c>
    </row>
    <row r="2075" spans="1:22" x14ac:dyDescent="0.35">
      <c r="A2075" t="s">
        <v>10795</v>
      </c>
      <c r="B2075" t="s">
        <v>90</v>
      </c>
      <c r="C2075" t="s">
        <v>123</v>
      </c>
      <c r="D2075" t="b">
        <v>0</v>
      </c>
      <c r="E2075" t="b">
        <v>1</v>
      </c>
      <c r="F2075" t="s">
        <v>106</v>
      </c>
      <c r="G2075" t="b">
        <v>0</v>
      </c>
      <c r="H2075" t="s">
        <v>71</v>
      </c>
      <c r="I2075" t="b">
        <v>0</v>
      </c>
      <c r="J2075" t="s">
        <v>70</v>
      </c>
      <c r="K2075" t="b">
        <v>1</v>
      </c>
      <c r="L2075">
        <v>2</v>
      </c>
      <c r="M2075" t="b">
        <v>1</v>
      </c>
      <c r="N2075" t="b">
        <v>1</v>
      </c>
      <c r="O2075" t="b">
        <v>1</v>
      </c>
      <c r="P2075" t="s">
        <v>88</v>
      </c>
      <c r="Q2075" t="s">
        <v>10794</v>
      </c>
      <c r="R2075" t="s">
        <v>10793</v>
      </c>
      <c r="S2075" t="s">
        <v>219</v>
      </c>
      <c r="T2075" t="s">
        <v>10792</v>
      </c>
      <c r="U2075">
        <v>263</v>
      </c>
      <c r="V2075">
        <v>4</v>
      </c>
    </row>
    <row r="2076" spans="1:22" x14ac:dyDescent="0.35">
      <c r="A2076" t="s">
        <v>5440</v>
      </c>
      <c r="B2076" t="s">
        <v>111</v>
      </c>
      <c r="C2076" t="s">
        <v>82</v>
      </c>
      <c r="D2076" t="b">
        <v>1</v>
      </c>
      <c r="E2076" t="b">
        <v>1</v>
      </c>
      <c r="F2076" t="s">
        <v>89</v>
      </c>
      <c r="G2076" t="b">
        <v>0</v>
      </c>
      <c r="H2076" t="s">
        <v>71</v>
      </c>
      <c r="I2076" t="b">
        <v>0</v>
      </c>
      <c r="J2076" t="s">
        <v>70</v>
      </c>
      <c r="K2076" t="b">
        <v>1</v>
      </c>
      <c r="L2076">
        <v>2</v>
      </c>
      <c r="M2076" t="b">
        <v>0</v>
      </c>
      <c r="N2076" t="b">
        <v>0</v>
      </c>
      <c r="O2076" t="b">
        <v>1</v>
      </c>
      <c r="P2076" t="s">
        <v>88</v>
      </c>
      <c r="Q2076" t="s">
        <v>10791</v>
      </c>
      <c r="R2076" t="s">
        <v>5936</v>
      </c>
      <c r="S2076" t="s">
        <v>6</v>
      </c>
      <c r="T2076" t="s">
        <v>10790</v>
      </c>
      <c r="U2076">
        <v>263</v>
      </c>
      <c r="V2076">
        <v>3</v>
      </c>
    </row>
    <row r="2077" spans="1:22" x14ac:dyDescent="0.35">
      <c r="A2077" t="s">
        <v>10789</v>
      </c>
      <c r="B2077" t="s">
        <v>74</v>
      </c>
      <c r="C2077" t="s">
        <v>73</v>
      </c>
      <c r="D2077" t="b">
        <v>1</v>
      </c>
      <c r="E2077" t="b">
        <v>1</v>
      </c>
      <c r="F2077" t="s">
        <v>72</v>
      </c>
      <c r="G2077" t="b">
        <v>1</v>
      </c>
      <c r="H2077" t="s">
        <v>554</v>
      </c>
      <c r="I2077" t="b">
        <v>0</v>
      </c>
      <c r="J2077" t="s">
        <v>70</v>
      </c>
      <c r="K2077" t="b">
        <v>1</v>
      </c>
      <c r="L2077">
        <v>2</v>
      </c>
      <c r="M2077" t="b">
        <v>1</v>
      </c>
      <c r="N2077" t="b">
        <v>1</v>
      </c>
      <c r="O2077" t="b">
        <v>1</v>
      </c>
      <c r="P2077" t="s">
        <v>88</v>
      </c>
      <c r="Q2077" t="s">
        <v>10788</v>
      </c>
      <c r="R2077" t="s">
        <v>10787</v>
      </c>
      <c r="S2077" t="s">
        <v>66</v>
      </c>
      <c r="T2077" t="s">
        <v>10786</v>
      </c>
      <c r="U2077">
        <v>263</v>
      </c>
      <c r="V2077">
        <v>3</v>
      </c>
    </row>
    <row r="2078" spans="1:22" x14ac:dyDescent="0.35">
      <c r="A2078" t="s">
        <v>10785</v>
      </c>
      <c r="B2078" t="s">
        <v>90</v>
      </c>
      <c r="C2078" t="s">
        <v>123</v>
      </c>
      <c r="D2078" t="b">
        <v>1</v>
      </c>
      <c r="E2078" t="b">
        <v>1</v>
      </c>
      <c r="F2078" t="s">
        <v>106</v>
      </c>
      <c r="G2078" t="b">
        <v>1</v>
      </c>
      <c r="H2078" t="s">
        <v>71</v>
      </c>
      <c r="I2078" t="b">
        <v>0</v>
      </c>
      <c r="J2078" t="s">
        <v>70</v>
      </c>
      <c r="K2078" t="b">
        <v>1</v>
      </c>
      <c r="L2078">
        <v>2</v>
      </c>
      <c r="M2078" t="b">
        <v>0</v>
      </c>
      <c r="N2078" t="b">
        <v>0</v>
      </c>
      <c r="O2078" t="b">
        <v>1</v>
      </c>
      <c r="P2078" t="s">
        <v>88</v>
      </c>
      <c r="Q2078" t="s">
        <v>10784</v>
      </c>
      <c r="R2078" t="s">
        <v>407</v>
      </c>
      <c r="S2078" t="s">
        <v>120</v>
      </c>
      <c r="T2078" t="s">
        <v>10783</v>
      </c>
      <c r="U2078">
        <v>263</v>
      </c>
      <c r="V2078">
        <v>3.5</v>
      </c>
    </row>
    <row r="2079" spans="1:22" x14ac:dyDescent="0.35">
      <c r="A2079" t="s">
        <v>10782</v>
      </c>
      <c r="B2079" t="s">
        <v>74</v>
      </c>
      <c r="C2079" t="s">
        <v>82</v>
      </c>
      <c r="D2079" t="b">
        <v>1</v>
      </c>
      <c r="E2079" t="b">
        <v>1</v>
      </c>
      <c r="F2079" t="s">
        <v>106</v>
      </c>
      <c r="G2079" t="b">
        <v>1</v>
      </c>
      <c r="H2079" t="s">
        <v>71</v>
      </c>
      <c r="I2079" t="b">
        <v>0</v>
      </c>
      <c r="J2079" t="s">
        <v>70</v>
      </c>
      <c r="K2079" t="b">
        <v>1</v>
      </c>
      <c r="L2079">
        <v>2</v>
      </c>
      <c r="M2079" t="b">
        <v>0</v>
      </c>
      <c r="N2079" t="b">
        <v>1</v>
      </c>
      <c r="O2079" t="b">
        <v>1</v>
      </c>
      <c r="P2079" t="s">
        <v>88</v>
      </c>
      <c r="Q2079" t="s">
        <v>10781</v>
      </c>
      <c r="R2079" t="s">
        <v>10780</v>
      </c>
      <c r="S2079" t="s">
        <v>6</v>
      </c>
      <c r="T2079" t="s">
        <v>991</v>
      </c>
      <c r="U2079">
        <v>263</v>
      </c>
      <c r="V2079">
        <v>3.5</v>
      </c>
    </row>
    <row r="2080" spans="1:22" x14ac:dyDescent="0.35">
      <c r="A2080" t="s">
        <v>10779</v>
      </c>
      <c r="B2080" t="s">
        <v>111</v>
      </c>
      <c r="C2080" t="s">
        <v>82</v>
      </c>
      <c r="D2080" t="b">
        <v>1</v>
      </c>
      <c r="E2080" t="b">
        <v>1</v>
      </c>
      <c r="F2080" t="s">
        <v>106</v>
      </c>
      <c r="G2080" t="b">
        <v>1</v>
      </c>
      <c r="H2080" t="s">
        <v>71</v>
      </c>
      <c r="I2080" t="b">
        <v>1</v>
      </c>
      <c r="J2080" t="s">
        <v>70</v>
      </c>
      <c r="K2080" t="b">
        <v>1</v>
      </c>
      <c r="L2080">
        <v>2</v>
      </c>
      <c r="M2080" t="b">
        <v>1</v>
      </c>
      <c r="N2080" t="b">
        <v>1</v>
      </c>
      <c r="O2080" t="b">
        <v>1</v>
      </c>
      <c r="P2080" t="s">
        <v>88</v>
      </c>
      <c r="Q2080" t="s">
        <v>10778</v>
      </c>
      <c r="R2080" t="s">
        <v>10777</v>
      </c>
      <c r="S2080" t="s">
        <v>85</v>
      </c>
      <c r="T2080" t="s">
        <v>10776</v>
      </c>
      <c r="U2080">
        <v>262</v>
      </c>
      <c r="V2080">
        <v>4.5</v>
      </c>
    </row>
    <row r="2081" spans="1:22" x14ac:dyDescent="0.35">
      <c r="A2081" t="s">
        <v>10775</v>
      </c>
      <c r="B2081" t="s">
        <v>90</v>
      </c>
      <c r="C2081" t="s">
        <v>82</v>
      </c>
      <c r="D2081" t="b">
        <v>1</v>
      </c>
      <c r="E2081" t="b">
        <v>1</v>
      </c>
      <c r="F2081" t="s">
        <v>89</v>
      </c>
      <c r="G2081" t="b">
        <v>1</v>
      </c>
      <c r="H2081" t="s">
        <v>71</v>
      </c>
      <c r="I2081" t="b">
        <v>1</v>
      </c>
      <c r="J2081" t="s">
        <v>70</v>
      </c>
      <c r="K2081" t="b">
        <v>1</v>
      </c>
      <c r="L2081">
        <v>1</v>
      </c>
      <c r="M2081" t="b">
        <v>0</v>
      </c>
      <c r="N2081" t="b">
        <v>0</v>
      </c>
      <c r="O2081" t="b">
        <v>1</v>
      </c>
      <c r="P2081" t="s">
        <v>69</v>
      </c>
      <c r="Q2081" t="s">
        <v>10774</v>
      </c>
      <c r="R2081" t="s">
        <v>10773</v>
      </c>
      <c r="S2081" t="s">
        <v>93</v>
      </c>
      <c r="T2081" t="s">
        <v>10772</v>
      </c>
      <c r="U2081">
        <v>262</v>
      </c>
      <c r="V2081">
        <v>4</v>
      </c>
    </row>
    <row r="2082" spans="1:22" x14ac:dyDescent="0.35">
      <c r="A2082" t="s">
        <v>10771</v>
      </c>
      <c r="B2082" t="s">
        <v>90</v>
      </c>
      <c r="C2082" t="s">
        <v>82</v>
      </c>
      <c r="D2082" t="b">
        <v>1</v>
      </c>
      <c r="E2082" t="b">
        <v>1</v>
      </c>
      <c r="F2082" t="s">
        <v>89</v>
      </c>
      <c r="G2082" t="b">
        <v>1</v>
      </c>
      <c r="H2082" t="s">
        <v>71</v>
      </c>
      <c r="I2082" t="b">
        <v>0</v>
      </c>
      <c r="J2082" t="s">
        <v>70</v>
      </c>
      <c r="K2082" t="b">
        <v>1</v>
      </c>
      <c r="L2082">
        <v>2</v>
      </c>
      <c r="M2082" t="b">
        <v>0</v>
      </c>
      <c r="N2082" t="b">
        <v>0</v>
      </c>
      <c r="O2082" t="b">
        <v>1</v>
      </c>
      <c r="P2082" t="s">
        <v>88</v>
      </c>
      <c r="Q2082" t="s">
        <v>10770</v>
      </c>
      <c r="R2082" t="s">
        <v>10769</v>
      </c>
      <c r="S2082" t="s">
        <v>6</v>
      </c>
      <c r="T2082" t="s">
        <v>10768</v>
      </c>
      <c r="U2082">
        <v>262</v>
      </c>
      <c r="V2082">
        <v>4.5</v>
      </c>
    </row>
    <row r="2083" spans="1:22" x14ac:dyDescent="0.35">
      <c r="A2083" t="s">
        <v>10767</v>
      </c>
      <c r="B2083" t="s">
        <v>74</v>
      </c>
      <c r="C2083" t="s">
        <v>123</v>
      </c>
      <c r="D2083" t="b">
        <v>1</v>
      </c>
      <c r="E2083" t="b">
        <v>1</v>
      </c>
      <c r="F2083" t="s">
        <v>106</v>
      </c>
      <c r="G2083" t="b">
        <v>1</v>
      </c>
      <c r="H2083" t="s">
        <v>71</v>
      </c>
      <c r="I2083" t="b">
        <v>1</v>
      </c>
      <c r="J2083" t="s">
        <v>70</v>
      </c>
      <c r="K2083" t="b">
        <v>1</v>
      </c>
      <c r="L2083">
        <v>2</v>
      </c>
      <c r="M2083" t="b">
        <v>1</v>
      </c>
      <c r="N2083" t="b">
        <v>1</v>
      </c>
      <c r="O2083" t="b">
        <v>1</v>
      </c>
      <c r="P2083" t="s">
        <v>69</v>
      </c>
      <c r="Q2083" t="s">
        <v>10766</v>
      </c>
      <c r="R2083" t="s">
        <v>10765</v>
      </c>
      <c r="S2083" t="s">
        <v>120</v>
      </c>
      <c r="T2083" t="s">
        <v>10764</v>
      </c>
      <c r="U2083">
        <v>262</v>
      </c>
      <c r="V2083">
        <v>4</v>
      </c>
    </row>
    <row r="2084" spans="1:22" x14ac:dyDescent="0.35">
      <c r="A2084" t="s">
        <v>139</v>
      </c>
      <c r="B2084" t="s">
        <v>74</v>
      </c>
      <c r="C2084" t="s">
        <v>236</v>
      </c>
      <c r="D2084" t="b">
        <v>1</v>
      </c>
      <c r="E2084" t="b">
        <v>1</v>
      </c>
      <c r="F2084" t="s">
        <v>106</v>
      </c>
      <c r="G2084" t="b">
        <v>1</v>
      </c>
      <c r="H2084" t="s">
        <v>100</v>
      </c>
      <c r="I2084" t="b">
        <v>0</v>
      </c>
      <c r="J2084" t="s">
        <v>70</v>
      </c>
      <c r="K2084" t="b">
        <v>1</v>
      </c>
      <c r="L2084">
        <v>2</v>
      </c>
      <c r="M2084" t="b">
        <v>1</v>
      </c>
      <c r="N2084" t="b">
        <v>1</v>
      </c>
      <c r="O2084" t="b">
        <v>1</v>
      </c>
      <c r="P2084" t="s">
        <v>88</v>
      </c>
      <c r="Q2084" t="s">
        <v>10763</v>
      </c>
      <c r="R2084" t="s">
        <v>10762</v>
      </c>
      <c r="S2084" t="s">
        <v>6</v>
      </c>
      <c r="T2084" t="s">
        <v>10761</v>
      </c>
      <c r="U2084">
        <v>262</v>
      </c>
      <c r="V2084">
        <v>4</v>
      </c>
    </row>
    <row r="2085" spans="1:22" x14ac:dyDescent="0.35">
      <c r="A2085" t="s">
        <v>10760</v>
      </c>
      <c r="B2085" t="s">
        <v>74</v>
      </c>
      <c r="C2085" t="s">
        <v>82</v>
      </c>
      <c r="D2085" t="b">
        <v>1</v>
      </c>
      <c r="E2085" t="b">
        <v>1</v>
      </c>
      <c r="F2085" t="s">
        <v>314</v>
      </c>
      <c r="G2085" t="b">
        <v>1</v>
      </c>
      <c r="H2085" t="s">
        <v>71</v>
      </c>
      <c r="I2085" t="b">
        <v>1</v>
      </c>
      <c r="J2085" t="s">
        <v>70</v>
      </c>
      <c r="K2085" t="b">
        <v>1</v>
      </c>
      <c r="L2085">
        <v>2</v>
      </c>
      <c r="M2085" t="b">
        <v>1</v>
      </c>
      <c r="N2085" t="b">
        <v>1</v>
      </c>
      <c r="O2085" t="b">
        <v>1</v>
      </c>
      <c r="P2085" t="s">
        <v>69</v>
      </c>
      <c r="Q2085" t="s">
        <v>10759</v>
      </c>
      <c r="R2085" t="s">
        <v>10758</v>
      </c>
      <c r="S2085" t="s">
        <v>6</v>
      </c>
      <c r="T2085" t="s">
        <v>10757</v>
      </c>
      <c r="U2085">
        <v>262</v>
      </c>
      <c r="V2085">
        <v>3</v>
      </c>
    </row>
    <row r="2086" spans="1:22" x14ac:dyDescent="0.35">
      <c r="A2086" t="s">
        <v>10756</v>
      </c>
      <c r="B2086" t="s">
        <v>74</v>
      </c>
      <c r="C2086" t="s">
        <v>73</v>
      </c>
      <c r="D2086" t="b">
        <v>1</v>
      </c>
      <c r="E2086" t="b">
        <v>0</v>
      </c>
      <c r="F2086" t="s">
        <v>72</v>
      </c>
      <c r="G2086" t="b">
        <v>0</v>
      </c>
      <c r="H2086" t="s">
        <v>71</v>
      </c>
      <c r="I2086" t="b">
        <v>1</v>
      </c>
      <c r="J2086" t="s">
        <v>70</v>
      </c>
      <c r="K2086" t="b">
        <v>1</v>
      </c>
      <c r="L2086">
        <v>2</v>
      </c>
      <c r="M2086" t="b">
        <v>1</v>
      </c>
      <c r="N2086" t="b">
        <v>1</v>
      </c>
      <c r="O2086" t="b">
        <v>1</v>
      </c>
      <c r="P2086" t="s">
        <v>69</v>
      </c>
      <c r="Q2086" t="s">
        <v>10755</v>
      </c>
      <c r="R2086" t="s">
        <v>10754</v>
      </c>
      <c r="S2086" t="s">
        <v>1177</v>
      </c>
      <c r="T2086" t="s">
        <v>10753</v>
      </c>
      <c r="U2086">
        <v>262</v>
      </c>
      <c r="V2086">
        <v>4.5</v>
      </c>
    </row>
    <row r="2087" spans="1:22" x14ac:dyDescent="0.35">
      <c r="A2087" t="s">
        <v>10752</v>
      </c>
      <c r="B2087" t="s">
        <v>74</v>
      </c>
      <c r="C2087" t="s">
        <v>426</v>
      </c>
      <c r="D2087" t="b">
        <v>1</v>
      </c>
      <c r="E2087" t="b">
        <v>1</v>
      </c>
      <c r="F2087" t="s">
        <v>106</v>
      </c>
      <c r="G2087" t="b">
        <v>1</v>
      </c>
      <c r="H2087" t="s">
        <v>71</v>
      </c>
      <c r="I2087" t="b">
        <v>1</v>
      </c>
      <c r="J2087" t="s">
        <v>70</v>
      </c>
      <c r="K2087" t="b">
        <v>1</v>
      </c>
      <c r="L2087">
        <v>2</v>
      </c>
      <c r="M2087" t="b">
        <v>1</v>
      </c>
      <c r="N2087" t="b">
        <v>1</v>
      </c>
      <c r="O2087" t="b">
        <v>1</v>
      </c>
      <c r="P2087" t="s">
        <v>69</v>
      </c>
      <c r="Q2087" t="s">
        <v>10751</v>
      </c>
      <c r="R2087" t="s">
        <v>10750</v>
      </c>
      <c r="S2087" t="s">
        <v>275</v>
      </c>
      <c r="T2087" t="s">
        <v>8800</v>
      </c>
      <c r="U2087">
        <v>262</v>
      </c>
      <c r="V2087">
        <v>3.5</v>
      </c>
    </row>
    <row r="2088" spans="1:22" x14ac:dyDescent="0.35">
      <c r="A2088" t="s">
        <v>10749</v>
      </c>
      <c r="B2088" t="s">
        <v>111</v>
      </c>
      <c r="C2088" t="s">
        <v>82</v>
      </c>
      <c r="D2088" t="b">
        <v>1</v>
      </c>
      <c r="E2088" t="b">
        <v>1</v>
      </c>
      <c r="F2088" t="s">
        <v>89</v>
      </c>
      <c r="G2088" t="b">
        <v>0</v>
      </c>
      <c r="H2088" t="s">
        <v>71</v>
      </c>
      <c r="I2088" t="b">
        <v>0</v>
      </c>
      <c r="J2088" t="s">
        <v>70</v>
      </c>
      <c r="K2088" t="b">
        <v>1</v>
      </c>
      <c r="L2088">
        <v>2</v>
      </c>
      <c r="M2088" t="b">
        <v>1</v>
      </c>
      <c r="N2088" t="b">
        <v>1</v>
      </c>
      <c r="O2088" t="b">
        <v>0</v>
      </c>
      <c r="P2088" t="s">
        <v>88</v>
      </c>
      <c r="Q2088" t="s">
        <v>10748</v>
      </c>
      <c r="R2088" t="s">
        <v>2073</v>
      </c>
      <c r="S2088" t="s">
        <v>6</v>
      </c>
      <c r="T2088" t="s">
        <v>10747</v>
      </c>
      <c r="U2088">
        <v>262</v>
      </c>
      <c r="V2088">
        <v>2.5</v>
      </c>
    </row>
    <row r="2089" spans="1:22" x14ac:dyDescent="0.35">
      <c r="A2089" t="s">
        <v>10746</v>
      </c>
      <c r="B2089" t="s">
        <v>74</v>
      </c>
      <c r="C2089" t="s">
        <v>82</v>
      </c>
      <c r="D2089" t="b">
        <v>1</v>
      </c>
      <c r="E2089" t="b">
        <v>0</v>
      </c>
      <c r="F2089" t="s">
        <v>771</v>
      </c>
      <c r="G2089" t="b">
        <v>1</v>
      </c>
      <c r="H2089" t="s">
        <v>80</v>
      </c>
      <c r="I2089" t="b">
        <v>0</v>
      </c>
      <c r="J2089" t="s">
        <v>70</v>
      </c>
      <c r="K2089" t="b">
        <v>1</v>
      </c>
      <c r="L2089">
        <v>2</v>
      </c>
      <c r="M2089" t="b">
        <v>1</v>
      </c>
      <c r="N2089" t="b">
        <v>1</v>
      </c>
      <c r="O2089" t="b">
        <v>1</v>
      </c>
      <c r="P2089" t="s">
        <v>69</v>
      </c>
      <c r="Q2089" t="s">
        <v>10745</v>
      </c>
      <c r="R2089" t="s">
        <v>10744</v>
      </c>
      <c r="S2089" t="s">
        <v>6</v>
      </c>
      <c r="T2089" t="s">
        <v>1743</v>
      </c>
      <c r="U2089">
        <v>262</v>
      </c>
      <c r="V2089">
        <v>3</v>
      </c>
    </row>
    <row r="2090" spans="1:22" x14ac:dyDescent="0.35">
      <c r="A2090" t="s">
        <v>129</v>
      </c>
      <c r="B2090" t="s">
        <v>74</v>
      </c>
      <c r="C2090" t="s">
        <v>440</v>
      </c>
      <c r="D2090" t="b">
        <v>1</v>
      </c>
      <c r="E2090" t="b">
        <v>0</v>
      </c>
      <c r="F2090" t="s">
        <v>72</v>
      </c>
      <c r="G2090" t="b">
        <v>0</v>
      </c>
      <c r="H2090" t="s">
        <v>71</v>
      </c>
      <c r="I2090" t="b">
        <v>0</v>
      </c>
      <c r="J2090" t="s">
        <v>70</v>
      </c>
      <c r="K2090" t="b">
        <v>1</v>
      </c>
      <c r="L2090">
        <v>3</v>
      </c>
      <c r="M2090" t="b">
        <v>1</v>
      </c>
      <c r="N2090" t="b">
        <v>1</v>
      </c>
      <c r="O2090" t="b">
        <v>0</v>
      </c>
      <c r="P2090" t="s">
        <v>88</v>
      </c>
      <c r="Q2090" t="s">
        <v>10743</v>
      </c>
      <c r="R2090" t="s">
        <v>10742</v>
      </c>
      <c r="S2090" t="s">
        <v>6</v>
      </c>
      <c r="T2090" t="s">
        <v>10741</v>
      </c>
      <c r="U2090">
        <v>262</v>
      </c>
      <c r="V2090">
        <v>4</v>
      </c>
    </row>
    <row r="2091" spans="1:22" x14ac:dyDescent="0.35">
      <c r="A2091" t="s">
        <v>10740</v>
      </c>
      <c r="B2091" t="s">
        <v>90</v>
      </c>
      <c r="C2091" t="s">
        <v>82</v>
      </c>
      <c r="D2091" t="b">
        <v>1</v>
      </c>
      <c r="E2091" t="b">
        <v>1</v>
      </c>
      <c r="F2091" t="s">
        <v>106</v>
      </c>
      <c r="G2091" t="b">
        <v>0</v>
      </c>
      <c r="H2091" t="s">
        <v>71</v>
      </c>
      <c r="I2091" t="b">
        <v>1</v>
      </c>
      <c r="J2091" t="s">
        <v>70</v>
      </c>
      <c r="K2091" t="b">
        <v>1</v>
      </c>
      <c r="L2091">
        <v>1</v>
      </c>
      <c r="M2091" t="b">
        <v>0</v>
      </c>
      <c r="N2091" t="b">
        <v>0</v>
      </c>
      <c r="O2091" t="b">
        <v>1</v>
      </c>
      <c r="P2091" t="s">
        <v>88</v>
      </c>
      <c r="Q2091" t="s">
        <v>10739</v>
      </c>
      <c r="R2091" t="s">
        <v>194</v>
      </c>
      <c r="S2091" t="s">
        <v>290</v>
      </c>
      <c r="T2091" t="s">
        <v>10738</v>
      </c>
      <c r="U2091">
        <v>262</v>
      </c>
      <c r="V2091">
        <v>4</v>
      </c>
    </row>
    <row r="2092" spans="1:22" x14ac:dyDescent="0.35">
      <c r="A2092" t="s">
        <v>10737</v>
      </c>
      <c r="B2092" t="s">
        <v>74</v>
      </c>
      <c r="C2092" t="s">
        <v>82</v>
      </c>
      <c r="D2092" t="b">
        <v>1</v>
      </c>
      <c r="E2092" t="b">
        <v>1</v>
      </c>
      <c r="F2092" t="s">
        <v>106</v>
      </c>
      <c r="G2092" t="b">
        <v>1</v>
      </c>
      <c r="H2092" t="s">
        <v>71</v>
      </c>
      <c r="I2092" t="b">
        <v>1</v>
      </c>
      <c r="J2092" t="s">
        <v>70</v>
      </c>
      <c r="K2092" t="b">
        <v>1</v>
      </c>
      <c r="L2092">
        <v>2</v>
      </c>
      <c r="M2092" t="b">
        <v>0</v>
      </c>
      <c r="N2092" t="b">
        <v>1</v>
      </c>
      <c r="O2092" t="b">
        <v>1</v>
      </c>
      <c r="P2092" t="s">
        <v>69</v>
      </c>
      <c r="Q2092" t="s">
        <v>10736</v>
      </c>
      <c r="R2092" t="s">
        <v>10735</v>
      </c>
      <c r="S2092" t="s">
        <v>77</v>
      </c>
      <c r="T2092" t="s">
        <v>5980</v>
      </c>
      <c r="U2092">
        <v>262</v>
      </c>
      <c r="V2092">
        <v>4</v>
      </c>
    </row>
    <row r="2093" spans="1:22" x14ac:dyDescent="0.35">
      <c r="A2093" t="s">
        <v>10734</v>
      </c>
      <c r="B2093" t="s">
        <v>74</v>
      </c>
      <c r="C2093" t="s">
        <v>82</v>
      </c>
      <c r="D2093" t="b">
        <v>1</v>
      </c>
      <c r="E2093" t="b">
        <v>0</v>
      </c>
      <c r="F2093" t="s">
        <v>72</v>
      </c>
      <c r="G2093" t="b">
        <v>1</v>
      </c>
      <c r="H2093" t="s">
        <v>71</v>
      </c>
      <c r="I2093" t="b">
        <v>1</v>
      </c>
      <c r="J2093" t="s">
        <v>70</v>
      </c>
      <c r="K2093" t="b">
        <v>1</v>
      </c>
      <c r="L2093">
        <v>2</v>
      </c>
      <c r="M2093" t="b">
        <v>1</v>
      </c>
      <c r="N2093" t="b">
        <v>1</v>
      </c>
      <c r="O2093" t="b">
        <v>1</v>
      </c>
      <c r="P2093" t="s">
        <v>69</v>
      </c>
      <c r="Q2093" t="s">
        <v>10733</v>
      </c>
      <c r="R2093" t="s">
        <v>10732</v>
      </c>
      <c r="S2093" t="s">
        <v>166</v>
      </c>
      <c r="T2093" t="s">
        <v>10731</v>
      </c>
      <c r="U2093">
        <v>262</v>
      </c>
      <c r="V2093">
        <v>4</v>
      </c>
    </row>
    <row r="2094" spans="1:22" x14ac:dyDescent="0.35">
      <c r="A2094" t="s">
        <v>10730</v>
      </c>
      <c r="B2094" t="s">
        <v>74</v>
      </c>
      <c r="C2094" t="s">
        <v>82</v>
      </c>
      <c r="D2094" t="b">
        <v>1</v>
      </c>
      <c r="E2094" t="b">
        <v>1</v>
      </c>
      <c r="F2094" t="s">
        <v>72</v>
      </c>
      <c r="G2094" t="b">
        <v>1</v>
      </c>
      <c r="H2094" t="s">
        <v>100</v>
      </c>
      <c r="I2094" t="b">
        <v>0</v>
      </c>
      <c r="J2094" t="s">
        <v>70</v>
      </c>
      <c r="K2094" t="b">
        <v>1</v>
      </c>
      <c r="L2094">
        <v>2</v>
      </c>
      <c r="M2094" t="b">
        <v>0</v>
      </c>
      <c r="N2094" t="b">
        <v>1</v>
      </c>
      <c r="O2094" t="b">
        <v>1</v>
      </c>
      <c r="P2094" t="s">
        <v>88</v>
      </c>
      <c r="Q2094" t="s">
        <v>10729</v>
      </c>
      <c r="R2094" t="s">
        <v>10728</v>
      </c>
      <c r="S2094" t="s">
        <v>6</v>
      </c>
      <c r="T2094" t="s">
        <v>10727</v>
      </c>
      <c r="U2094">
        <v>262</v>
      </c>
      <c r="V2094">
        <v>4</v>
      </c>
    </row>
    <row r="2095" spans="1:22" x14ac:dyDescent="0.35">
      <c r="A2095" t="s">
        <v>10726</v>
      </c>
      <c r="B2095" t="s">
        <v>111</v>
      </c>
      <c r="C2095" t="s">
        <v>123</v>
      </c>
      <c r="D2095" t="b">
        <v>1</v>
      </c>
      <c r="E2095" t="b">
        <v>1</v>
      </c>
      <c r="F2095" t="s">
        <v>106</v>
      </c>
      <c r="G2095" t="b">
        <v>0</v>
      </c>
      <c r="H2095" t="s">
        <v>71</v>
      </c>
      <c r="I2095" t="b">
        <v>0</v>
      </c>
      <c r="J2095" t="s">
        <v>70</v>
      </c>
      <c r="K2095" t="b">
        <v>1</v>
      </c>
      <c r="L2095">
        <v>2</v>
      </c>
      <c r="M2095" t="b">
        <v>1</v>
      </c>
      <c r="N2095" t="b">
        <v>1</v>
      </c>
      <c r="O2095" t="b">
        <v>1</v>
      </c>
      <c r="P2095" t="s">
        <v>88</v>
      </c>
      <c r="Q2095" t="s">
        <v>10725</v>
      </c>
      <c r="R2095" t="s">
        <v>477</v>
      </c>
      <c r="S2095" t="s">
        <v>507</v>
      </c>
      <c r="T2095" t="s">
        <v>10724</v>
      </c>
      <c r="U2095">
        <v>262</v>
      </c>
      <c r="V2095">
        <v>3.5</v>
      </c>
    </row>
    <row r="2096" spans="1:22" x14ac:dyDescent="0.35">
      <c r="A2096" t="s">
        <v>10723</v>
      </c>
      <c r="B2096" t="s">
        <v>74</v>
      </c>
      <c r="C2096" t="s">
        <v>138</v>
      </c>
      <c r="D2096" t="b">
        <v>1</v>
      </c>
      <c r="E2096" t="b">
        <v>0</v>
      </c>
      <c r="F2096" t="s">
        <v>72</v>
      </c>
      <c r="G2096" t="b">
        <v>1</v>
      </c>
      <c r="H2096" t="s">
        <v>71</v>
      </c>
      <c r="I2096" t="b">
        <v>1</v>
      </c>
      <c r="J2096" t="s">
        <v>70</v>
      </c>
      <c r="K2096" t="b">
        <v>1</v>
      </c>
      <c r="L2096">
        <v>3</v>
      </c>
      <c r="M2096" t="b">
        <v>1</v>
      </c>
      <c r="N2096" t="b">
        <v>1</v>
      </c>
      <c r="O2096" t="b">
        <v>0</v>
      </c>
      <c r="P2096" t="s">
        <v>69</v>
      </c>
      <c r="Q2096" t="s">
        <v>10722</v>
      </c>
      <c r="R2096" t="s">
        <v>10721</v>
      </c>
      <c r="S2096" t="s">
        <v>290</v>
      </c>
      <c r="T2096" t="s">
        <v>10720</v>
      </c>
      <c r="U2096">
        <v>261</v>
      </c>
      <c r="V2096">
        <v>3.5</v>
      </c>
    </row>
    <row r="2097" spans="1:22" x14ac:dyDescent="0.35">
      <c r="A2097" t="s">
        <v>10719</v>
      </c>
      <c r="B2097" t="s">
        <v>111</v>
      </c>
      <c r="C2097" t="s">
        <v>82</v>
      </c>
      <c r="D2097" t="b">
        <v>1</v>
      </c>
      <c r="E2097" t="b">
        <v>1</v>
      </c>
      <c r="F2097" t="s">
        <v>106</v>
      </c>
      <c r="G2097" t="b">
        <v>1</v>
      </c>
      <c r="H2097" t="s">
        <v>71</v>
      </c>
      <c r="I2097" t="b">
        <v>1</v>
      </c>
      <c r="J2097" t="s">
        <v>70</v>
      </c>
      <c r="K2097" t="b">
        <v>1</v>
      </c>
      <c r="L2097">
        <v>2</v>
      </c>
      <c r="M2097" t="b">
        <v>0</v>
      </c>
      <c r="N2097" t="b">
        <v>0</v>
      </c>
      <c r="O2097" t="b">
        <v>1</v>
      </c>
      <c r="P2097" t="s">
        <v>69</v>
      </c>
      <c r="Q2097" t="s">
        <v>10718</v>
      </c>
      <c r="R2097" t="s">
        <v>10717</v>
      </c>
      <c r="S2097" t="s">
        <v>290</v>
      </c>
      <c r="T2097" t="s">
        <v>10716</v>
      </c>
      <c r="U2097">
        <v>261</v>
      </c>
      <c r="V2097">
        <v>3.5</v>
      </c>
    </row>
    <row r="2098" spans="1:22" x14ac:dyDescent="0.35">
      <c r="A2098" t="s">
        <v>10715</v>
      </c>
      <c r="B2098" t="s">
        <v>74</v>
      </c>
      <c r="C2098" t="s">
        <v>123</v>
      </c>
      <c r="D2098" t="b">
        <v>1</v>
      </c>
      <c r="E2098" t="b">
        <v>1</v>
      </c>
      <c r="F2098" t="s">
        <v>720</v>
      </c>
      <c r="G2098" t="b">
        <v>0</v>
      </c>
      <c r="H2098" t="s">
        <v>71</v>
      </c>
      <c r="I2098" t="b">
        <v>1</v>
      </c>
      <c r="J2098" t="s">
        <v>70</v>
      </c>
      <c r="K2098" t="b">
        <v>1</v>
      </c>
      <c r="L2098">
        <v>2</v>
      </c>
      <c r="M2098" t="b">
        <v>1</v>
      </c>
      <c r="N2098" t="b">
        <v>1</v>
      </c>
      <c r="O2098" t="b">
        <v>1</v>
      </c>
      <c r="P2098" t="s">
        <v>69</v>
      </c>
      <c r="Q2098" t="s">
        <v>10714</v>
      </c>
      <c r="R2098" t="s">
        <v>10713</v>
      </c>
      <c r="S2098" t="s">
        <v>120</v>
      </c>
      <c r="T2098" t="s">
        <v>10712</v>
      </c>
      <c r="U2098">
        <v>261</v>
      </c>
      <c r="V2098">
        <v>3.5</v>
      </c>
    </row>
    <row r="2099" spans="1:22" x14ac:dyDescent="0.35">
      <c r="A2099" t="s">
        <v>2464</v>
      </c>
      <c r="B2099" t="s">
        <v>74</v>
      </c>
      <c r="C2099" t="s">
        <v>1470</v>
      </c>
      <c r="D2099" t="b">
        <v>1</v>
      </c>
      <c r="E2099" t="b">
        <v>0</v>
      </c>
      <c r="F2099" t="s">
        <v>89</v>
      </c>
      <c r="G2099" t="b">
        <v>1</v>
      </c>
      <c r="H2099" t="s">
        <v>71</v>
      </c>
      <c r="I2099" t="b">
        <v>1</v>
      </c>
      <c r="J2099" t="s">
        <v>235</v>
      </c>
      <c r="K2099" t="b">
        <v>1</v>
      </c>
      <c r="L2099">
        <v>3</v>
      </c>
      <c r="M2099" t="b">
        <v>1</v>
      </c>
      <c r="N2099" t="b">
        <v>1</v>
      </c>
      <c r="O2099" t="b">
        <v>0</v>
      </c>
      <c r="P2099" t="s">
        <v>88</v>
      </c>
      <c r="Q2099" t="s">
        <v>10711</v>
      </c>
      <c r="R2099" t="s">
        <v>10710</v>
      </c>
      <c r="S2099" t="s">
        <v>6</v>
      </c>
      <c r="T2099" t="s">
        <v>10709</v>
      </c>
      <c r="U2099">
        <v>261</v>
      </c>
      <c r="V2099">
        <v>4</v>
      </c>
    </row>
    <row r="2100" spans="1:22" x14ac:dyDescent="0.35">
      <c r="A2100" t="s">
        <v>10708</v>
      </c>
      <c r="B2100" t="s">
        <v>74</v>
      </c>
      <c r="C2100" t="s">
        <v>123</v>
      </c>
      <c r="D2100" t="b">
        <v>1</v>
      </c>
      <c r="E2100" t="b">
        <v>1</v>
      </c>
      <c r="F2100" t="s">
        <v>106</v>
      </c>
      <c r="G2100" t="b">
        <v>1</v>
      </c>
      <c r="H2100" t="s">
        <v>71</v>
      </c>
      <c r="I2100" t="b">
        <v>0</v>
      </c>
      <c r="J2100" t="s">
        <v>70</v>
      </c>
      <c r="K2100" t="b">
        <v>1</v>
      </c>
      <c r="L2100">
        <v>2</v>
      </c>
      <c r="M2100" t="b">
        <v>1</v>
      </c>
      <c r="N2100" t="b">
        <v>1</v>
      </c>
      <c r="O2100" t="b">
        <v>1</v>
      </c>
      <c r="P2100" t="s">
        <v>69</v>
      </c>
      <c r="Q2100" t="s">
        <v>10707</v>
      </c>
      <c r="R2100" t="s">
        <v>10706</v>
      </c>
      <c r="S2100" t="s">
        <v>219</v>
      </c>
      <c r="T2100" t="s">
        <v>10705</v>
      </c>
      <c r="U2100">
        <v>261</v>
      </c>
      <c r="V2100">
        <v>3.5</v>
      </c>
    </row>
    <row r="2101" spans="1:22" x14ac:dyDescent="0.35">
      <c r="A2101" t="s">
        <v>10704</v>
      </c>
      <c r="B2101" t="s">
        <v>74</v>
      </c>
      <c r="C2101" t="s">
        <v>82</v>
      </c>
      <c r="D2101" t="b">
        <v>1</v>
      </c>
      <c r="E2101" t="b">
        <v>1</v>
      </c>
      <c r="F2101" t="s">
        <v>72</v>
      </c>
      <c r="G2101" t="b">
        <v>1</v>
      </c>
      <c r="H2101" t="s">
        <v>71</v>
      </c>
      <c r="I2101" t="b">
        <v>1</v>
      </c>
      <c r="J2101" t="s">
        <v>70</v>
      </c>
      <c r="K2101" t="b">
        <v>1</v>
      </c>
      <c r="L2101">
        <v>2</v>
      </c>
      <c r="M2101" t="b">
        <v>1</v>
      </c>
      <c r="N2101" t="b">
        <v>1</v>
      </c>
      <c r="O2101" t="b">
        <v>1</v>
      </c>
      <c r="P2101" t="s">
        <v>69</v>
      </c>
      <c r="Q2101" t="s">
        <v>10703</v>
      </c>
      <c r="R2101" t="s">
        <v>10702</v>
      </c>
      <c r="S2101" t="s">
        <v>66</v>
      </c>
      <c r="T2101" t="s">
        <v>10701</v>
      </c>
      <c r="U2101">
        <v>261</v>
      </c>
      <c r="V2101">
        <v>4</v>
      </c>
    </row>
    <row r="2102" spans="1:22" x14ac:dyDescent="0.35">
      <c r="A2102" t="s">
        <v>10700</v>
      </c>
      <c r="B2102" t="s">
        <v>74</v>
      </c>
      <c r="C2102" t="s">
        <v>82</v>
      </c>
      <c r="D2102" t="b">
        <v>1</v>
      </c>
      <c r="E2102" t="b">
        <v>1</v>
      </c>
      <c r="F2102" t="s">
        <v>106</v>
      </c>
      <c r="G2102" t="b">
        <v>1</v>
      </c>
      <c r="H2102" t="s">
        <v>71</v>
      </c>
      <c r="I2102" t="b">
        <v>1</v>
      </c>
      <c r="J2102" t="s">
        <v>70</v>
      </c>
      <c r="K2102" t="b">
        <v>1</v>
      </c>
      <c r="L2102">
        <v>2</v>
      </c>
      <c r="M2102" t="b">
        <v>1</v>
      </c>
      <c r="N2102" t="b">
        <v>1</v>
      </c>
      <c r="O2102" t="b">
        <v>1</v>
      </c>
      <c r="P2102" t="s">
        <v>88</v>
      </c>
      <c r="Q2102" t="s">
        <v>10699</v>
      </c>
      <c r="R2102" t="s">
        <v>954</v>
      </c>
      <c r="S2102" t="s">
        <v>93</v>
      </c>
      <c r="T2102" t="s">
        <v>4388</v>
      </c>
      <c r="U2102">
        <v>261</v>
      </c>
      <c r="V2102">
        <v>4</v>
      </c>
    </row>
    <row r="2103" spans="1:22" x14ac:dyDescent="0.35">
      <c r="A2103" t="s">
        <v>10698</v>
      </c>
      <c r="B2103" t="s">
        <v>74</v>
      </c>
      <c r="C2103" t="s">
        <v>73</v>
      </c>
      <c r="D2103" t="b">
        <v>1</v>
      </c>
      <c r="E2103" t="b">
        <v>0</v>
      </c>
      <c r="F2103" t="s">
        <v>314</v>
      </c>
      <c r="G2103" t="b">
        <v>1</v>
      </c>
      <c r="H2103" t="s">
        <v>71</v>
      </c>
      <c r="I2103" t="b">
        <v>1</v>
      </c>
      <c r="J2103" t="s">
        <v>70</v>
      </c>
      <c r="K2103" t="b">
        <v>1</v>
      </c>
      <c r="L2103">
        <v>2</v>
      </c>
      <c r="M2103" t="b">
        <v>1</v>
      </c>
      <c r="N2103" t="b">
        <v>1</v>
      </c>
      <c r="O2103" t="b">
        <v>1</v>
      </c>
      <c r="P2103" t="s">
        <v>69</v>
      </c>
      <c r="Q2103" t="s">
        <v>10697</v>
      </c>
      <c r="R2103" t="s">
        <v>10696</v>
      </c>
      <c r="S2103" t="s">
        <v>166</v>
      </c>
      <c r="T2103" t="s">
        <v>10695</v>
      </c>
      <c r="U2103">
        <v>261</v>
      </c>
      <c r="V2103">
        <v>4.5</v>
      </c>
    </row>
    <row r="2104" spans="1:22" x14ac:dyDescent="0.35">
      <c r="A2104" t="s">
        <v>10694</v>
      </c>
      <c r="B2104" t="s">
        <v>90</v>
      </c>
      <c r="C2104" t="s">
        <v>123</v>
      </c>
      <c r="D2104" t="b">
        <v>1</v>
      </c>
      <c r="E2104" t="b">
        <v>1</v>
      </c>
      <c r="F2104" t="s">
        <v>106</v>
      </c>
      <c r="G2104" t="b">
        <v>0</v>
      </c>
      <c r="H2104" t="s">
        <v>71</v>
      </c>
      <c r="I2104" t="b">
        <v>0</v>
      </c>
      <c r="J2104" t="s">
        <v>70</v>
      </c>
      <c r="K2104" t="b">
        <v>1</v>
      </c>
      <c r="L2104">
        <v>2</v>
      </c>
      <c r="M2104" t="b">
        <v>1</v>
      </c>
      <c r="N2104" t="b">
        <v>1</v>
      </c>
      <c r="O2104" t="b">
        <v>1</v>
      </c>
      <c r="P2104" t="s">
        <v>88</v>
      </c>
      <c r="Q2104" t="s">
        <v>10693</v>
      </c>
      <c r="R2104" t="s">
        <v>281</v>
      </c>
      <c r="S2104" t="s">
        <v>219</v>
      </c>
      <c r="T2104" t="s">
        <v>10692</v>
      </c>
      <c r="U2104">
        <v>261</v>
      </c>
      <c r="V2104">
        <v>4</v>
      </c>
    </row>
    <row r="2105" spans="1:22" x14ac:dyDescent="0.35">
      <c r="A2105" t="s">
        <v>10691</v>
      </c>
      <c r="B2105" t="s">
        <v>74</v>
      </c>
      <c r="C2105" t="s">
        <v>82</v>
      </c>
      <c r="D2105" t="b">
        <v>1</v>
      </c>
      <c r="E2105" t="b">
        <v>0</v>
      </c>
      <c r="F2105" t="s">
        <v>771</v>
      </c>
      <c r="G2105" t="b">
        <v>1</v>
      </c>
      <c r="H2105" t="s">
        <v>71</v>
      </c>
      <c r="I2105" t="b">
        <v>1</v>
      </c>
      <c r="J2105" t="s">
        <v>70</v>
      </c>
      <c r="K2105" t="b">
        <v>1</v>
      </c>
      <c r="L2105">
        <v>2</v>
      </c>
      <c r="M2105" t="b">
        <v>0</v>
      </c>
      <c r="N2105" t="b">
        <v>1</v>
      </c>
      <c r="O2105" t="b">
        <v>1</v>
      </c>
      <c r="P2105" t="s">
        <v>69</v>
      </c>
      <c r="Q2105" t="s">
        <v>10690</v>
      </c>
      <c r="R2105" t="s">
        <v>10689</v>
      </c>
      <c r="S2105" t="s">
        <v>6</v>
      </c>
      <c r="T2105" t="s">
        <v>10688</v>
      </c>
      <c r="U2105">
        <v>261</v>
      </c>
      <c r="V2105">
        <v>3.5</v>
      </c>
    </row>
    <row r="2106" spans="1:22" x14ac:dyDescent="0.35">
      <c r="A2106" t="s">
        <v>10687</v>
      </c>
      <c r="B2106" t="s">
        <v>90</v>
      </c>
      <c r="C2106" t="s">
        <v>82</v>
      </c>
      <c r="D2106" t="b">
        <v>1</v>
      </c>
      <c r="E2106" t="b">
        <v>1</v>
      </c>
      <c r="F2106" t="s">
        <v>117</v>
      </c>
      <c r="G2106" t="b">
        <v>0</v>
      </c>
      <c r="H2106" t="s">
        <v>71</v>
      </c>
      <c r="I2106" t="b">
        <v>1</v>
      </c>
      <c r="J2106" t="s">
        <v>70</v>
      </c>
      <c r="K2106" t="b">
        <v>1</v>
      </c>
      <c r="L2106">
        <v>2</v>
      </c>
      <c r="M2106" t="b">
        <v>0</v>
      </c>
      <c r="N2106" t="b">
        <v>1</v>
      </c>
      <c r="O2106" t="b">
        <v>1</v>
      </c>
      <c r="P2106" t="s">
        <v>88</v>
      </c>
      <c r="Q2106" t="s">
        <v>10686</v>
      </c>
      <c r="R2106" t="s">
        <v>115</v>
      </c>
      <c r="S2106" t="s">
        <v>6</v>
      </c>
      <c r="T2106" t="s">
        <v>7417</v>
      </c>
      <c r="U2106">
        <v>261</v>
      </c>
      <c r="V2106">
        <v>3.5</v>
      </c>
    </row>
    <row r="2107" spans="1:22" x14ac:dyDescent="0.35">
      <c r="A2107" t="s">
        <v>10685</v>
      </c>
      <c r="B2107" t="s">
        <v>90</v>
      </c>
      <c r="C2107" t="s">
        <v>82</v>
      </c>
      <c r="D2107" t="b">
        <v>1</v>
      </c>
      <c r="E2107" t="b">
        <v>1</v>
      </c>
      <c r="F2107" t="s">
        <v>474</v>
      </c>
      <c r="G2107" t="b">
        <v>1</v>
      </c>
      <c r="H2107" t="s">
        <v>71</v>
      </c>
      <c r="I2107" t="b">
        <v>1</v>
      </c>
      <c r="J2107" t="s">
        <v>70</v>
      </c>
      <c r="K2107" t="b">
        <v>1</v>
      </c>
      <c r="L2107">
        <v>2</v>
      </c>
      <c r="M2107" t="b">
        <v>0</v>
      </c>
      <c r="N2107" t="b">
        <v>0</v>
      </c>
      <c r="O2107" t="b">
        <v>1</v>
      </c>
      <c r="P2107" t="s">
        <v>69</v>
      </c>
      <c r="Q2107" t="s">
        <v>10684</v>
      </c>
      <c r="R2107" t="s">
        <v>10683</v>
      </c>
      <c r="S2107" t="s">
        <v>6</v>
      </c>
      <c r="T2107" t="s">
        <v>8589</v>
      </c>
      <c r="U2107">
        <v>261</v>
      </c>
      <c r="V2107">
        <v>4</v>
      </c>
    </row>
    <row r="2108" spans="1:22" x14ac:dyDescent="0.35">
      <c r="A2108" t="s">
        <v>10682</v>
      </c>
      <c r="B2108" t="s">
        <v>74</v>
      </c>
      <c r="C2108" t="s">
        <v>1295</v>
      </c>
      <c r="D2108" t="b">
        <v>1</v>
      </c>
      <c r="E2108" t="b">
        <v>1</v>
      </c>
      <c r="F2108" t="s">
        <v>106</v>
      </c>
      <c r="G2108" t="b">
        <v>0</v>
      </c>
      <c r="H2108" t="s">
        <v>71</v>
      </c>
      <c r="I2108" t="b">
        <v>0</v>
      </c>
      <c r="J2108" t="s">
        <v>70</v>
      </c>
      <c r="K2108" t="b">
        <v>1</v>
      </c>
      <c r="L2108">
        <v>2</v>
      </c>
      <c r="M2108" t="b">
        <v>1</v>
      </c>
      <c r="N2108" t="b">
        <v>1</v>
      </c>
      <c r="O2108" t="b">
        <v>1</v>
      </c>
      <c r="P2108" t="s">
        <v>88</v>
      </c>
      <c r="Q2108" t="s">
        <v>10681</v>
      </c>
      <c r="R2108" t="s">
        <v>10680</v>
      </c>
      <c r="S2108" t="s">
        <v>120</v>
      </c>
      <c r="T2108" t="s">
        <v>10679</v>
      </c>
      <c r="U2108">
        <v>261</v>
      </c>
      <c r="V2108">
        <v>4</v>
      </c>
    </row>
    <row r="2109" spans="1:22" x14ac:dyDescent="0.35">
      <c r="A2109" t="s">
        <v>10678</v>
      </c>
      <c r="B2109" t="s">
        <v>111</v>
      </c>
      <c r="C2109" t="s">
        <v>82</v>
      </c>
      <c r="D2109" t="b">
        <v>1</v>
      </c>
      <c r="E2109" t="b">
        <v>1</v>
      </c>
      <c r="F2109" t="s">
        <v>106</v>
      </c>
      <c r="G2109" t="b">
        <v>1</v>
      </c>
      <c r="H2109" t="s">
        <v>71</v>
      </c>
      <c r="I2109" t="b">
        <v>0</v>
      </c>
      <c r="J2109" t="s">
        <v>70</v>
      </c>
      <c r="K2109" t="b">
        <v>1</v>
      </c>
      <c r="L2109">
        <v>2</v>
      </c>
      <c r="M2109" t="b">
        <v>1</v>
      </c>
      <c r="N2109" t="b">
        <v>1</v>
      </c>
      <c r="O2109" t="b">
        <v>1</v>
      </c>
      <c r="P2109" t="s">
        <v>69</v>
      </c>
      <c r="Q2109" t="s">
        <v>10677</v>
      </c>
      <c r="R2109" t="s">
        <v>10676</v>
      </c>
      <c r="S2109" t="s">
        <v>6</v>
      </c>
      <c r="T2109" t="s">
        <v>10675</v>
      </c>
      <c r="U2109">
        <v>261</v>
      </c>
      <c r="V2109">
        <v>3.5</v>
      </c>
    </row>
    <row r="2110" spans="1:22" x14ac:dyDescent="0.35">
      <c r="A2110" t="s">
        <v>10674</v>
      </c>
      <c r="B2110" t="s">
        <v>90</v>
      </c>
      <c r="C2110" t="s">
        <v>82</v>
      </c>
      <c r="D2110" t="b">
        <v>1</v>
      </c>
      <c r="E2110" t="b">
        <v>1</v>
      </c>
      <c r="F2110" t="s">
        <v>272</v>
      </c>
      <c r="G2110" t="b">
        <v>0</v>
      </c>
      <c r="H2110" t="s">
        <v>71</v>
      </c>
      <c r="I2110" t="b">
        <v>1</v>
      </c>
      <c r="J2110" t="s">
        <v>70</v>
      </c>
      <c r="K2110" t="b">
        <v>1</v>
      </c>
      <c r="L2110">
        <v>1</v>
      </c>
      <c r="M2110" t="b">
        <v>0</v>
      </c>
      <c r="N2110" t="b">
        <v>0</v>
      </c>
      <c r="O2110" t="b">
        <v>1</v>
      </c>
      <c r="P2110" t="s">
        <v>69</v>
      </c>
      <c r="Q2110" t="s">
        <v>10673</v>
      </c>
      <c r="R2110" t="s">
        <v>10672</v>
      </c>
      <c r="S2110" t="s">
        <v>166</v>
      </c>
      <c r="T2110" t="s">
        <v>10671</v>
      </c>
      <c r="U2110">
        <v>261</v>
      </c>
      <c r="V2110">
        <v>4</v>
      </c>
    </row>
    <row r="2111" spans="1:22" x14ac:dyDescent="0.35">
      <c r="A2111" t="s">
        <v>10670</v>
      </c>
      <c r="B2111" t="s">
        <v>74</v>
      </c>
      <c r="C2111" t="s">
        <v>82</v>
      </c>
      <c r="D2111" t="b">
        <v>1</v>
      </c>
      <c r="E2111" t="b">
        <v>1</v>
      </c>
      <c r="F2111" t="s">
        <v>106</v>
      </c>
      <c r="G2111" t="b">
        <v>1</v>
      </c>
      <c r="H2111" t="s">
        <v>71</v>
      </c>
      <c r="I2111" t="b">
        <v>1</v>
      </c>
      <c r="J2111" t="s">
        <v>70</v>
      </c>
      <c r="K2111" t="b">
        <v>1</v>
      </c>
      <c r="L2111">
        <v>2</v>
      </c>
      <c r="M2111" t="b">
        <v>1</v>
      </c>
      <c r="N2111" t="b">
        <v>1</v>
      </c>
      <c r="O2111" t="b">
        <v>1</v>
      </c>
      <c r="P2111" t="s">
        <v>69</v>
      </c>
      <c r="Q2111" t="s">
        <v>10669</v>
      </c>
      <c r="R2111" t="s">
        <v>10668</v>
      </c>
      <c r="S2111" t="s">
        <v>93</v>
      </c>
      <c r="T2111" t="s">
        <v>10667</v>
      </c>
      <c r="U2111">
        <v>260</v>
      </c>
      <c r="V2111">
        <v>4</v>
      </c>
    </row>
    <row r="2112" spans="1:22" x14ac:dyDescent="0.35">
      <c r="A2112" t="s">
        <v>10666</v>
      </c>
      <c r="B2112" t="s">
        <v>74</v>
      </c>
      <c r="C2112" t="s">
        <v>82</v>
      </c>
      <c r="D2112" t="b">
        <v>1</v>
      </c>
      <c r="E2112" t="b">
        <v>0</v>
      </c>
      <c r="F2112" t="s">
        <v>771</v>
      </c>
      <c r="G2112" t="b">
        <v>1</v>
      </c>
      <c r="H2112" t="s">
        <v>71</v>
      </c>
      <c r="I2112" t="b">
        <v>1</v>
      </c>
      <c r="J2112" t="s">
        <v>70</v>
      </c>
      <c r="K2112" t="b">
        <v>1</v>
      </c>
      <c r="L2112">
        <v>2</v>
      </c>
      <c r="M2112" t="b">
        <v>1</v>
      </c>
      <c r="N2112" t="b">
        <v>1</v>
      </c>
      <c r="O2112" t="b">
        <v>1</v>
      </c>
      <c r="P2112" t="s">
        <v>69</v>
      </c>
      <c r="Q2112" t="s">
        <v>10665</v>
      </c>
      <c r="R2112" t="s">
        <v>10664</v>
      </c>
      <c r="S2112" t="s">
        <v>85</v>
      </c>
      <c r="T2112" t="s">
        <v>10663</v>
      </c>
      <c r="U2112">
        <v>260</v>
      </c>
      <c r="V2112">
        <v>4</v>
      </c>
    </row>
    <row r="2113" spans="1:22" x14ac:dyDescent="0.35">
      <c r="A2113" t="s">
        <v>2132</v>
      </c>
      <c r="B2113" t="s">
        <v>74</v>
      </c>
      <c r="C2113" t="s">
        <v>82</v>
      </c>
      <c r="D2113" t="b">
        <v>1</v>
      </c>
      <c r="E2113" t="b">
        <v>1</v>
      </c>
      <c r="F2113" t="s">
        <v>106</v>
      </c>
      <c r="G2113" t="b">
        <v>1</v>
      </c>
      <c r="H2113" t="s">
        <v>71</v>
      </c>
      <c r="I2113" t="b">
        <v>1</v>
      </c>
      <c r="J2113" t="s">
        <v>70</v>
      </c>
      <c r="K2113" t="b">
        <v>1</v>
      </c>
      <c r="L2113">
        <v>2</v>
      </c>
      <c r="M2113" t="b">
        <v>0</v>
      </c>
      <c r="N2113" t="b">
        <v>1</v>
      </c>
      <c r="O2113" t="b">
        <v>1</v>
      </c>
      <c r="P2113" t="s">
        <v>69</v>
      </c>
      <c r="Q2113" t="s">
        <v>10662</v>
      </c>
      <c r="R2113" t="s">
        <v>10661</v>
      </c>
      <c r="S2113" t="s">
        <v>6</v>
      </c>
      <c r="T2113" t="s">
        <v>10660</v>
      </c>
      <c r="U2113">
        <v>260</v>
      </c>
      <c r="V2113">
        <v>3.5</v>
      </c>
    </row>
    <row r="2114" spans="1:22" x14ac:dyDescent="0.35">
      <c r="A2114" t="s">
        <v>3272</v>
      </c>
      <c r="B2114" t="s">
        <v>90</v>
      </c>
      <c r="C2114" t="s">
        <v>82</v>
      </c>
      <c r="D2114" t="b">
        <v>1</v>
      </c>
      <c r="E2114" t="b">
        <v>1</v>
      </c>
      <c r="F2114" t="s">
        <v>117</v>
      </c>
      <c r="G2114" t="b">
        <v>0</v>
      </c>
      <c r="H2114" t="s">
        <v>71</v>
      </c>
      <c r="I2114" t="b">
        <v>0</v>
      </c>
      <c r="J2114" t="s">
        <v>70</v>
      </c>
      <c r="K2114" t="b">
        <v>1</v>
      </c>
      <c r="L2114">
        <v>1</v>
      </c>
      <c r="M2114" t="b">
        <v>0</v>
      </c>
      <c r="N2114" t="b">
        <v>0</v>
      </c>
      <c r="O2114" t="b">
        <v>1</v>
      </c>
      <c r="P2114" t="s">
        <v>88</v>
      </c>
      <c r="Q2114" t="s">
        <v>10659</v>
      </c>
      <c r="R2114" t="s">
        <v>10658</v>
      </c>
      <c r="S2114" t="s">
        <v>77</v>
      </c>
      <c r="T2114" t="s">
        <v>10657</v>
      </c>
      <c r="U2114">
        <v>260</v>
      </c>
      <c r="V2114">
        <v>4.5</v>
      </c>
    </row>
    <row r="2115" spans="1:22" x14ac:dyDescent="0.35">
      <c r="A2115" t="s">
        <v>10656</v>
      </c>
      <c r="B2115" t="s">
        <v>74</v>
      </c>
      <c r="C2115" t="s">
        <v>82</v>
      </c>
      <c r="D2115" t="b">
        <v>1</v>
      </c>
      <c r="E2115" t="b">
        <v>1</v>
      </c>
      <c r="F2115" t="s">
        <v>305</v>
      </c>
      <c r="G2115" t="b">
        <v>1</v>
      </c>
      <c r="H2115" t="s">
        <v>71</v>
      </c>
      <c r="I2115" t="b">
        <v>1</v>
      </c>
      <c r="J2115" t="s">
        <v>70</v>
      </c>
      <c r="K2115" t="b">
        <v>1</v>
      </c>
      <c r="L2115">
        <v>2</v>
      </c>
      <c r="M2115" t="b">
        <v>1</v>
      </c>
      <c r="N2115" t="b">
        <v>1</v>
      </c>
      <c r="O2115" t="b">
        <v>1</v>
      </c>
      <c r="P2115" t="s">
        <v>88</v>
      </c>
      <c r="Q2115" t="s">
        <v>10655</v>
      </c>
      <c r="R2115" t="s">
        <v>10654</v>
      </c>
      <c r="S2115" t="s">
        <v>229</v>
      </c>
      <c r="T2115" t="s">
        <v>3294</v>
      </c>
      <c r="U2115">
        <v>260</v>
      </c>
      <c r="V2115">
        <v>3</v>
      </c>
    </row>
    <row r="2116" spans="1:22" x14ac:dyDescent="0.35">
      <c r="A2116" t="s">
        <v>4550</v>
      </c>
      <c r="B2116" t="s">
        <v>74</v>
      </c>
      <c r="C2116" t="s">
        <v>82</v>
      </c>
      <c r="D2116" t="b">
        <v>1</v>
      </c>
      <c r="E2116" t="b">
        <v>0</v>
      </c>
      <c r="F2116" t="s">
        <v>1198</v>
      </c>
      <c r="G2116" t="b">
        <v>1</v>
      </c>
      <c r="H2116" t="s">
        <v>71</v>
      </c>
      <c r="I2116" t="b">
        <v>1</v>
      </c>
      <c r="J2116" t="s">
        <v>70</v>
      </c>
      <c r="K2116" t="b">
        <v>1</v>
      </c>
      <c r="L2116">
        <v>2</v>
      </c>
      <c r="M2116" t="b">
        <v>1</v>
      </c>
      <c r="N2116" t="b">
        <v>1</v>
      </c>
      <c r="O2116" t="b">
        <v>1</v>
      </c>
      <c r="P2116" t="s">
        <v>88</v>
      </c>
      <c r="Q2116" t="s">
        <v>10653</v>
      </c>
      <c r="R2116" t="s">
        <v>10652</v>
      </c>
      <c r="S2116" t="s">
        <v>239</v>
      </c>
      <c r="T2116" t="s">
        <v>10651</v>
      </c>
      <c r="U2116">
        <v>260</v>
      </c>
      <c r="V2116">
        <v>3.5</v>
      </c>
    </row>
    <row r="2117" spans="1:22" x14ac:dyDescent="0.35">
      <c r="A2117" t="s">
        <v>10650</v>
      </c>
      <c r="B2117" t="s">
        <v>111</v>
      </c>
      <c r="C2117" t="s">
        <v>82</v>
      </c>
      <c r="D2117" t="b">
        <v>1</v>
      </c>
      <c r="E2117" t="b">
        <v>1</v>
      </c>
      <c r="F2117" t="s">
        <v>117</v>
      </c>
      <c r="G2117" t="b">
        <v>0</v>
      </c>
      <c r="H2117" t="s">
        <v>71</v>
      </c>
      <c r="I2117" t="b">
        <v>0</v>
      </c>
      <c r="J2117" t="s">
        <v>70</v>
      </c>
      <c r="K2117" t="b">
        <v>1</v>
      </c>
      <c r="L2117">
        <v>1</v>
      </c>
      <c r="M2117" t="b">
        <v>0</v>
      </c>
      <c r="N2117" t="b">
        <v>1</v>
      </c>
      <c r="O2117" t="b">
        <v>1</v>
      </c>
      <c r="P2117" t="s">
        <v>69</v>
      </c>
      <c r="Q2117" t="s">
        <v>10649</v>
      </c>
      <c r="R2117" t="s">
        <v>10648</v>
      </c>
      <c r="S2117" t="s">
        <v>6</v>
      </c>
      <c r="T2117" t="s">
        <v>10647</v>
      </c>
      <c r="U2117">
        <v>260</v>
      </c>
      <c r="V2117">
        <v>4</v>
      </c>
    </row>
    <row r="2118" spans="1:22" x14ac:dyDescent="0.35">
      <c r="A2118" t="s">
        <v>10646</v>
      </c>
      <c r="B2118" t="s">
        <v>74</v>
      </c>
      <c r="C2118" t="s">
        <v>82</v>
      </c>
      <c r="D2118" t="b">
        <v>1</v>
      </c>
      <c r="E2118" t="b">
        <v>1</v>
      </c>
      <c r="F2118" t="s">
        <v>106</v>
      </c>
      <c r="G2118" t="b">
        <v>1</v>
      </c>
      <c r="H2118" t="s">
        <v>71</v>
      </c>
      <c r="I2118" t="b">
        <v>0</v>
      </c>
      <c r="J2118" t="s">
        <v>70</v>
      </c>
      <c r="K2118" t="b">
        <v>1</v>
      </c>
      <c r="L2118">
        <v>2</v>
      </c>
      <c r="M2118" t="b">
        <v>1</v>
      </c>
      <c r="N2118" t="b">
        <v>1</v>
      </c>
      <c r="O2118" t="b">
        <v>1</v>
      </c>
      <c r="P2118" t="s">
        <v>69</v>
      </c>
      <c r="Q2118" t="s">
        <v>10645</v>
      </c>
      <c r="R2118" t="s">
        <v>381</v>
      </c>
      <c r="S2118" t="s">
        <v>85</v>
      </c>
      <c r="T2118" t="s">
        <v>10644</v>
      </c>
      <c r="U2118">
        <v>260</v>
      </c>
      <c r="V2118">
        <v>3.5</v>
      </c>
    </row>
    <row r="2119" spans="1:22" x14ac:dyDescent="0.35">
      <c r="A2119" t="s">
        <v>10643</v>
      </c>
      <c r="B2119" t="s">
        <v>74</v>
      </c>
      <c r="C2119" t="s">
        <v>82</v>
      </c>
      <c r="D2119" t="b">
        <v>1</v>
      </c>
      <c r="E2119" t="b">
        <v>0</v>
      </c>
      <c r="F2119" t="s">
        <v>81</v>
      </c>
      <c r="G2119" t="b">
        <v>1</v>
      </c>
      <c r="H2119" t="s">
        <v>71</v>
      </c>
      <c r="I2119" t="b">
        <v>1</v>
      </c>
      <c r="J2119" t="s">
        <v>70</v>
      </c>
      <c r="K2119" t="b">
        <v>1</v>
      </c>
      <c r="L2119">
        <v>2</v>
      </c>
      <c r="M2119" t="b">
        <v>1</v>
      </c>
      <c r="N2119" t="b">
        <v>1</v>
      </c>
      <c r="O2119" t="b">
        <v>1</v>
      </c>
      <c r="P2119" t="s">
        <v>69</v>
      </c>
      <c r="Q2119" t="s">
        <v>10642</v>
      </c>
      <c r="R2119" t="s">
        <v>10641</v>
      </c>
      <c r="S2119" t="s">
        <v>85</v>
      </c>
      <c r="T2119" t="s">
        <v>10640</v>
      </c>
      <c r="U2119">
        <v>260</v>
      </c>
      <c r="V2119">
        <v>4</v>
      </c>
    </row>
    <row r="2120" spans="1:22" x14ac:dyDescent="0.35">
      <c r="A2120" t="s">
        <v>10639</v>
      </c>
      <c r="B2120" t="s">
        <v>111</v>
      </c>
      <c r="C2120" t="s">
        <v>82</v>
      </c>
      <c r="D2120" t="b">
        <v>1</v>
      </c>
      <c r="E2120" t="b">
        <v>1</v>
      </c>
      <c r="F2120" t="s">
        <v>474</v>
      </c>
      <c r="G2120" t="b">
        <v>0</v>
      </c>
      <c r="H2120" t="s">
        <v>100</v>
      </c>
      <c r="I2120" t="b">
        <v>1</v>
      </c>
      <c r="J2120" t="s">
        <v>70</v>
      </c>
      <c r="K2120" t="b">
        <v>1</v>
      </c>
      <c r="L2120">
        <v>2</v>
      </c>
      <c r="M2120" t="b">
        <v>0</v>
      </c>
      <c r="N2120" t="b">
        <v>1</v>
      </c>
      <c r="O2120" t="b">
        <v>1</v>
      </c>
      <c r="P2120" t="s">
        <v>69</v>
      </c>
      <c r="Q2120" t="s">
        <v>10638</v>
      </c>
      <c r="R2120" t="s">
        <v>10637</v>
      </c>
      <c r="S2120" t="s">
        <v>6</v>
      </c>
      <c r="T2120" t="s">
        <v>10636</v>
      </c>
      <c r="U2120">
        <v>260</v>
      </c>
      <c r="V2120">
        <v>5</v>
      </c>
    </row>
    <row r="2121" spans="1:22" x14ac:dyDescent="0.35">
      <c r="A2121" t="s">
        <v>10635</v>
      </c>
      <c r="B2121" t="s">
        <v>111</v>
      </c>
      <c r="C2121" t="s">
        <v>82</v>
      </c>
      <c r="D2121" t="b">
        <v>1</v>
      </c>
      <c r="E2121" t="b">
        <v>1</v>
      </c>
      <c r="F2121" t="s">
        <v>771</v>
      </c>
      <c r="G2121" t="b">
        <v>1</v>
      </c>
      <c r="H2121" t="s">
        <v>71</v>
      </c>
      <c r="I2121" t="b">
        <v>1</v>
      </c>
      <c r="J2121" t="s">
        <v>70</v>
      </c>
      <c r="K2121" t="b">
        <v>1</v>
      </c>
      <c r="L2121">
        <v>1</v>
      </c>
      <c r="M2121" t="b">
        <v>0</v>
      </c>
      <c r="N2121" t="b">
        <v>0</v>
      </c>
      <c r="O2121" t="b">
        <v>1</v>
      </c>
      <c r="P2121" t="s">
        <v>88</v>
      </c>
      <c r="Q2121" t="s">
        <v>10634</v>
      </c>
      <c r="R2121" t="s">
        <v>10633</v>
      </c>
      <c r="S2121" t="s">
        <v>93</v>
      </c>
      <c r="T2121" t="s">
        <v>7346</v>
      </c>
      <c r="U2121">
        <v>260</v>
      </c>
      <c r="V2121">
        <v>3</v>
      </c>
    </row>
    <row r="2122" spans="1:22" x14ac:dyDescent="0.35">
      <c r="A2122" t="s">
        <v>10632</v>
      </c>
      <c r="B2122" t="s">
        <v>74</v>
      </c>
      <c r="C2122" t="s">
        <v>82</v>
      </c>
      <c r="D2122" t="b">
        <v>1</v>
      </c>
      <c r="E2122" t="b">
        <v>0</v>
      </c>
      <c r="F2122" t="s">
        <v>89</v>
      </c>
      <c r="G2122" t="b">
        <v>1</v>
      </c>
      <c r="H2122" t="s">
        <v>80</v>
      </c>
      <c r="I2122" t="b">
        <v>1</v>
      </c>
      <c r="J2122" t="s">
        <v>70</v>
      </c>
      <c r="K2122" t="b">
        <v>1</v>
      </c>
      <c r="L2122">
        <v>2</v>
      </c>
      <c r="M2122" t="b">
        <v>1</v>
      </c>
      <c r="N2122" t="b">
        <v>1</v>
      </c>
      <c r="O2122" t="b">
        <v>1</v>
      </c>
      <c r="P2122" t="s">
        <v>69</v>
      </c>
      <c r="Q2122" t="e">
        <f>-a857YYdjzgOdOjFFRsRXQ</f>
        <v>#NAME?</v>
      </c>
      <c r="R2122" t="s">
        <v>10631</v>
      </c>
      <c r="S2122" t="s">
        <v>6</v>
      </c>
      <c r="T2122" t="s">
        <v>10630</v>
      </c>
      <c r="U2122">
        <v>260</v>
      </c>
      <c r="V2122">
        <v>3.5</v>
      </c>
    </row>
    <row r="2123" spans="1:22" x14ac:dyDescent="0.35">
      <c r="A2123" t="s">
        <v>10629</v>
      </c>
      <c r="B2123" t="s">
        <v>74</v>
      </c>
      <c r="C2123" t="s">
        <v>297</v>
      </c>
      <c r="D2123" t="b">
        <v>1</v>
      </c>
      <c r="E2123" t="b">
        <v>0</v>
      </c>
      <c r="F2123" t="s">
        <v>72</v>
      </c>
      <c r="G2123" t="b">
        <v>1</v>
      </c>
      <c r="H2123" t="s">
        <v>71</v>
      </c>
      <c r="I2123" t="b">
        <v>1</v>
      </c>
      <c r="J2123" t="s">
        <v>70</v>
      </c>
      <c r="K2123" t="b">
        <v>1</v>
      </c>
      <c r="L2123">
        <v>3</v>
      </c>
      <c r="M2123" t="b">
        <v>1</v>
      </c>
      <c r="N2123" t="b">
        <v>1</v>
      </c>
      <c r="O2123" t="b">
        <v>0</v>
      </c>
      <c r="P2123" t="s">
        <v>88</v>
      </c>
      <c r="Q2123" t="s">
        <v>10628</v>
      </c>
      <c r="R2123" t="s">
        <v>10627</v>
      </c>
      <c r="S2123" t="s">
        <v>290</v>
      </c>
      <c r="T2123" t="s">
        <v>10626</v>
      </c>
      <c r="U2123">
        <v>260</v>
      </c>
      <c r="V2123">
        <v>4</v>
      </c>
    </row>
    <row r="2124" spans="1:22" x14ac:dyDescent="0.35">
      <c r="A2124" t="s">
        <v>10625</v>
      </c>
      <c r="B2124" t="s">
        <v>111</v>
      </c>
      <c r="C2124" t="s">
        <v>82</v>
      </c>
      <c r="D2124" t="b">
        <v>1</v>
      </c>
      <c r="E2124" t="b">
        <v>1</v>
      </c>
      <c r="F2124" t="s">
        <v>106</v>
      </c>
      <c r="G2124" t="b">
        <v>1</v>
      </c>
      <c r="H2124" t="s">
        <v>71</v>
      </c>
      <c r="I2124" t="b">
        <v>0</v>
      </c>
      <c r="J2124" t="s">
        <v>70</v>
      </c>
      <c r="K2124" t="b">
        <v>1</v>
      </c>
      <c r="L2124">
        <v>2</v>
      </c>
      <c r="M2124" t="b">
        <v>0</v>
      </c>
      <c r="N2124" t="b">
        <v>1</v>
      </c>
      <c r="O2124" t="b">
        <v>1</v>
      </c>
      <c r="P2124" t="s">
        <v>88</v>
      </c>
      <c r="Q2124" t="s">
        <v>10624</v>
      </c>
      <c r="R2124" t="s">
        <v>10623</v>
      </c>
      <c r="S2124" t="s">
        <v>6</v>
      </c>
      <c r="T2124" t="s">
        <v>9649</v>
      </c>
      <c r="U2124">
        <v>260</v>
      </c>
      <c r="V2124">
        <v>4</v>
      </c>
    </row>
    <row r="2125" spans="1:22" x14ac:dyDescent="0.35">
      <c r="A2125" t="s">
        <v>10622</v>
      </c>
      <c r="B2125" t="s">
        <v>74</v>
      </c>
      <c r="C2125" t="s">
        <v>138</v>
      </c>
      <c r="D2125" t="b">
        <v>1</v>
      </c>
      <c r="E2125" t="b">
        <v>1</v>
      </c>
      <c r="F2125" t="s">
        <v>106</v>
      </c>
      <c r="G2125" t="b">
        <v>1</v>
      </c>
      <c r="H2125" t="s">
        <v>71</v>
      </c>
      <c r="I2125" t="b">
        <v>1</v>
      </c>
      <c r="J2125" t="s">
        <v>70</v>
      </c>
      <c r="K2125" t="b">
        <v>1</v>
      </c>
      <c r="L2125">
        <v>2</v>
      </c>
      <c r="M2125" t="b">
        <v>1</v>
      </c>
      <c r="N2125" t="b">
        <v>1</v>
      </c>
      <c r="O2125" t="b">
        <v>1</v>
      </c>
      <c r="P2125" t="s">
        <v>69</v>
      </c>
      <c r="Q2125" t="s">
        <v>10621</v>
      </c>
      <c r="R2125" t="s">
        <v>10620</v>
      </c>
      <c r="S2125" t="s">
        <v>6</v>
      </c>
      <c r="T2125" t="s">
        <v>10619</v>
      </c>
      <c r="U2125">
        <v>260</v>
      </c>
      <c r="V2125">
        <v>3.5</v>
      </c>
    </row>
    <row r="2126" spans="1:22" x14ac:dyDescent="0.35">
      <c r="A2126" t="s">
        <v>10618</v>
      </c>
      <c r="B2126" t="s">
        <v>74</v>
      </c>
      <c r="C2126" t="s">
        <v>82</v>
      </c>
      <c r="D2126" t="b">
        <v>0</v>
      </c>
      <c r="E2126" t="b">
        <v>0</v>
      </c>
      <c r="F2126" t="s">
        <v>72</v>
      </c>
      <c r="G2126" t="b">
        <v>1</v>
      </c>
      <c r="H2126" t="s">
        <v>71</v>
      </c>
      <c r="I2126" t="b">
        <v>1</v>
      </c>
      <c r="J2126" t="s">
        <v>70</v>
      </c>
      <c r="K2126" t="b">
        <v>1</v>
      </c>
      <c r="L2126">
        <v>2</v>
      </c>
      <c r="M2126" t="b">
        <v>0</v>
      </c>
      <c r="N2126" t="b">
        <v>1</v>
      </c>
      <c r="O2126" t="b">
        <v>1</v>
      </c>
      <c r="P2126" t="s">
        <v>69</v>
      </c>
      <c r="Q2126" t="s">
        <v>10617</v>
      </c>
      <c r="R2126" t="s">
        <v>10616</v>
      </c>
      <c r="S2126" t="s">
        <v>131</v>
      </c>
      <c r="T2126" t="s">
        <v>10615</v>
      </c>
      <c r="U2126">
        <v>259</v>
      </c>
      <c r="V2126">
        <v>4</v>
      </c>
    </row>
    <row r="2127" spans="1:22" x14ac:dyDescent="0.35">
      <c r="A2127" t="s">
        <v>10614</v>
      </c>
      <c r="B2127" t="s">
        <v>90</v>
      </c>
      <c r="C2127" t="s">
        <v>123</v>
      </c>
      <c r="D2127" t="b">
        <v>1</v>
      </c>
      <c r="E2127" t="b">
        <v>1</v>
      </c>
      <c r="F2127" t="s">
        <v>1022</v>
      </c>
      <c r="G2127" t="b">
        <v>0</v>
      </c>
      <c r="H2127" t="s">
        <v>71</v>
      </c>
      <c r="I2127" t="b">
        <v>0</v>
      </c>
      <c r="J2127" t="s">
        <v>70</v>
      </c>
      <c r="K2127" t="b">
        <v>1</v>
      </c>
      <c r="L2127">
        <v>1</v>
      </c>
      <c r="M2127" t="b">
        <v>0</v>
      </c>
      <c r="N2127" t="b">
        <v>0</v>
      </c>
      <c r="O2127" t="b">
        <v>1</v>
      </c>
      <c r="P2127" t="s">
        <v>88</v>
      </c>
      <c r="Q2127" t="s">
        <v>10613</v>
      </c>
      <c r="R2127" t="s">
        <v>10612</v>
      </c>
      <c r="S2127" t="s">
        <v>120</v>
      </c>
      <c r="T2127" t="s">
        <v>1019</v>
      </c>
      <c r="U2127">
        <v>259</v>
      </c>
      <c r="V2127">
        <v>3.5</v>
      </c>
    </row>
    <row r="2128" spans="1:22" x14ac:dyDescent="0.35">
      <c r="A2128" t="s">
        <v>10611</v>
      </c>
      <c r="B2128" t="s">
        <v>111</v>
      </c>
      <c r="C2128" t="s">
        <v>82</v>
      </c>
      <c r="D2128" t="b">
        <v>1</v>
      </c>
      <c r="E2128" t="b">
        <v>1</v>
      </c>
      <c r="F2128" t="s">
        <v>89</v>
      </c>
      <c r="G2128" t="b">
        <v>0</v>
      </c>
      <c r="H2128" t="s">
        <v>71</v>
      </c>
      <c r="I2128" t="b">
        <v>1</v>
      </c>
      <c r="J2128" t="s">
        <v>70</v>
      </c>
      <c r="K2128" t="b">
        <v>1</v>
      </c>
      <c r="L2128">
        <v>1</v>
      </c>
      <c r="M2128" t="b">
        <v>0</v>
      </c>
      <c r="N2128" t="b">
        <v>0</v>
      </c>
      <c r="O2128" t="b">
        <v>1</v>
      </c>
      <c r="P2128" t="s">
        <v>69</v>
      </c>
      <c r="Q2128" t="s">
        <v>10610</v>
      </c>
      <c r="R2128" t="s">
        <v>10609</v>
      </c>
      <c r="S2128" t="s">
        <v>131</v>
      </c>
      <c r="T2128" t="s">
        <v>10608</v>
      </c>
      <c r="U2128">
        <v>259</v>
      </c>
      <c r="V2128">
        <v>4.5</v>
      </c>
    </row>
    <row r="2129" spans="1:22" x14ac:dyDescent="0.35">
      <c r="A2129" t="s">
        <v>10607</v>
      </c>
      <c r="B2129" t="s">
        <v>74</v>
      </c>
      <c r="C2129" t="s">
        <v>123</v>
      </c>
      <c r="D2129" t="b">
        <v>1</v>
      </c>
      <c r="E2129" t="b">
        <v>1</v>
      </c>
      <c r="F2129" t="s">
        <v>5553</v>
      </c>
      <c r="G2129" t="b">
        <v>1</v>
      </c>
      <c r="H2129" t="s">
        <v>71</v>
      </c>
      <c r="I2129" t="b">
        <v>1</v>
      </c>
      <c r="J2129" t="s">
        <v>70</v>
      </c>
      <c r="K2129" t="b">
        <v>1</v>
      </c>
      <c r="L2129">
        <v>2</v>
      </c>
      <c r="M2129" t="b">
        <v>0</v>
      </c>
      <c r="N2129" t="b">
        <v>1</v>
      </c>
      <c r="O2129" t="b">
        <v>1</v>
      </c>
      <c r="P2129" t="s">
        <v>88</v>
      </c>
      <c r="Q2129" t="s">
        <v>10606</v>
      </c>
      <c r="R2129" t="s">
        <v>10605</v>
      </c>
      <c r="S2129" t="s">
        <v>120</v>
      </c>
      <c r="T2129" t="s">
        <v>2390</v>
      </c>
      <c r="U2129">
        <v>259</v>
      </c>
      <c r="V2129">
        <v>3.5</v>
      </c>
    </row>
    <row r="2130" spans="1:22" x14ac:dyDescent="0.35">
      <c r="A2130" t="s">
        <v>10604</v>
      </c>
      <c r="B2130" t="s">
        <v>111</v>
      </c>
      <c r="C2130" t="s">
        <v>82</v>
      </c>
      <c r="D2130" t="b">
        <v>1</v>
      </c>
      <c r="E2130" t="b">
        <v>1</v>
      </c>
      <c r="F2130" t="s">
        <v>106</v>
      </c>
      <c r="G2130" t="b">
        <v>1</v>
      </c>
      <c r="H2130" t="s">
        <v>71</v>
      </c>
      <c r="I2130" t="b">
        <v>0</v>
      </c>
      <c r="J2130" t="s">
        <v>70</v>
      </c>
      <c r="K2130" t="b">
        <v>1</v>
      </c>
      <c r="L2130">
        <v>1</v>
      </c>
      <c r="M2130" t="b">
        <v>0</v>
      </c>
      <c r="N2130" t="b">
        <v>0</v>
      </c>
      <c r="O2130" t="b">
        <v>1</v>
      </c>
      <c r="P2130" t="s">
        <v>69</v>
      </c>
      <c r="Q2130" t="s">
        <v>10603</v>
      </c>
      <c r="R2130" t="s">
        <v>10602</v>
      </c>
      <c r="S2130" t="s">
        <v>161</v>
      </c>
      <c r="T2130" t="s">
        <v>10601</v>
      </c>
      <c r="U2130">
        <v>259</v>
      </c>
      <c r="V2130">
        <v>4.5</v>
      </c>
    </row>
    <row r="2131" spans="1:22" x14ac:dyDescent="0.35">
      <c r="A2131" t="s">
        <v>10600</v>
      </c>
      <c r="B2131" t="s">
        <v>111</v>
      </c>
      <c r="C2131" t="s">
        <v>82</v>
      </c>
      <c r="D2131" t="b">
        <v>1</v>
      </c>
      <c r="E2131" t="b">
        <v>1</v>
      </c>
      <c r="F2131" t="s">
        <v>106</v>
      </c>
      <c r="G2131" t="b">
        <v>1</v>
      </c>
      <c r="H2131" t="s">
        <v>71</v>
      </c>
      <c r="I2131" t="b">
        <v>0</v>
      </c>
      <c r="J2131" t="s">
        <v>70</v>
      </c>
      <c r="K2131" t="b">
        <v>1</v>
      </c>
      <c r="L2131">
        <v>2</v>
      </c>
      <c r="M2131" t="b">
        <v>0</v>
      </c>
      <c r="N2131" t="b">
        <v>1</v>
      </c>
      <c r="O2131" t="b">
        <v>1</v>
      </c>
      <c r="P2131" t="s">
        <v>88</v>
      </c>
      <c r="Q2131" t="s">
        <v>10599</v>
      </c>
      <c r="R2131" t="s">
        <v>10598</v>
      </c>
      <c r="S2131" t="s">
        <v>141</v>
      </c>
      <c r="T2131" t="s">
        <v>10597</v>
      </c>
      <c r="U2131">
        <v>259</v>
      </c>
      <c r="V2131">
        <v>3</v>
      </c>
    </row>
    <row r="2132" spans="1:22" x14ac:dyDescent="0.35">
      <c r="A2132" t="s">
        <v>10596</v>
      </c>
      <c r="B2132" t="s">
        <v>74</v>
      </c>
      <c r="C2132" t="s">
        <v>360</v>
      </c>
      <c r="D2132" t="b">
        <v>1</v>
      </c>
      <c r="E2132" t="b">
        <v>1</v>
      </c>
      <c r="F2132" t="s">
        <v>720</v>
      </c>
      <c r="G2132" t="b">
        <v>1</v>
      </c>
      <c r="H2132" t="s">
        <v>71</v>
      </c>
      <c r="I2132" t="b">
        <v>1</v>
      </c>
      <c r="J2132" t="s">
        <v>70</v>
      </c>
      <c r="K2132" t="b">
        <v>1</v>
      </c>
      <c r="L2132">
        <v>2</v>
      </c>
      <c r="M2132" t="b">
        <v>0</v>
      </c>
      <c r="N2132" t="b">
        <v>0</v>
      </c>
      <c r="O2132" t="b">
        <v>1</v>
      </c>
      <c r="P2132" t="s">
        <v>69</v>
      </c>
      <c r="Q2132" t="s">
        <v>10595</v>
      </c>
      <c r="R2132" t="s">
        <v>10594</v>
      </c>
      <c r="S2132" t="s">
        <v>66</v>
      </c>
      <c r="T2132" t="s">
        <v>10593</v>
      </c>
      <c r="U2132">
        <v>259</v>
      </c>
      <c r="V2132">
        <v>4.5</v>
      </c>
    </row>
    <row r="2133" spans="1:22" x14ac:dyDescent="0.35">
      <c r="A2133" t="s">
        <v>10592</v>
      </c>
      <c r="B2133" t="s">
        <v>74</v>
      </c>
      <c r="C2133" t="s">
        <v>1615</v>
      </c>
      <c r="D2133" t="b">
        <v>1</v>
      </c>
      <c r="E2133" t="b">
        <v>1</v>
      </c>
      <c r="F2133" t="s">
        <v>117</v>
      </c>
      <c r="G2133" t="b">
        <v>1</v>
      </c>
      <c r="H2133" t="s">
        <v>71</v>
      </c>
      <c r="I2133" t="b">
        <v>1</v>
      </c>
      <c r="J2133" t="s">
        <v>70</v>
      </c>
      <c r="K2133" t="b">
        <v>1</v>
      </c>
      <c r="L2133">
        <v>2</v>
      </c>
      <c r="M2133" t="b">
        <v>0</v>
      </c>
      <c r="N2133" t="b">
        <v>1</v>
      </c>
      <c r="O2133" t="b">
        <v>1</v>
      </c>
      <c r="P2133" t="s">
        <v>69</v>
      </c>
      <c r="Q2133" t="s">
        <v>10591</v>
      </c>
      <c r="R2133" t="s">
        <v>10590</v>
      </c>
      <c r="S2133" t="s">
        <v>285</v>
      </c>
      <c r="T2133" t="s">
        <v>10589</v>
      </c>
      <c r="U2133">
        <v>259</v>
      </c>
      <c r="V2133">
        <v>4</v>
      </c>
    </row>
    <row r="2134" spans="1:22" x14ac:dyDescent="0.35">
      <c r="A2134" t="s">
        <v>10588</v>
      </c>
      <c r="B2134" t="s">
        <v>74</v>
      </c>
      <c r="C2134" t="s">
        <v>73</v>
      </c>
      <c r="D2134" t="b">
        <v>1</v>
      </c>
      <c r="F2134" t="s">
        <v>72</v>
      </c>
      <c r="G2134" t="b">
        <v>1</v>
      </c>
      <c r="H2134" t="s">
        <v>71</v>
      </c>
      <c r="I2134" t="b">
        <v>0</v>
      </c>
      <c r="J2134" t="s">
        <v>70</v>
      </c>
      <c r="K2134" t="b">
        <v>1</v>
      </c>
      <c r="L2134">
        <v>3</v>
      </c>
      <c r="M2134" t="b">
        <v>1</v>
      </c>
      <c r="N2134" t="b">
        <v>1</v>
      </c>
      <c r="O2134" t="b">
        <v>1</v>
      </c>
      <c r="P2134" t="s">
        <v>88</v>
      </c>
      <c r="Q2134" t="s">
        <v>10587</v>
      </c>
      <c r="R2134" t="s">
        <v>10586</v>
      </c>
      <c r="S2134" t="s">
        <v>6</v>
      </c>
      <c r="T2134" t="s">
        <v>10585</v>
      </c>
      <c r="U2134">
        <v>259</v>
      </c>
      <c r="V2134">
        <v>3.5</v>
      </c>
    </row>
    <row r="2135" spans="1:22" x14ac:dyDescent="0.35">
      <c r="A2135" t="s">
        <v>10584</v>
      </c>
      <c r="B2135" t="s">
        <v>111</v>
      </c>
      <c r="C2135" t="s">
        <v>82</v>
      </c>
      <c r="D2135" t="b">
        <v>1</v>
      </c>
      <c r="E2135" t="b">
        <v>1</v>
      </c>
      <c r="F2135" t="s">
        <v>771</v>
      </c>
      <c r="G2135" t="b">
        <v>1</v>
      </c>
      <c r="H2135" t="s">
        <v>71</v>
      </c>
      <c r="I2135" t="b">
        <v>0</v>
      </c>
      <c r="J2135" t="s">
        <v>70</v>
      </c>
      <c r="K2135" t="b">
        <v>1</v>
      </c>
      <c r="L2135">
        <v>2</v>
      </c>
      <c r="M2135" t="b">
        <v>1</v>
      </c>
      <c r="N2135" t="b">
        <v>1</v>
      </c>
      <c r="O2135" t="b">
        <v>0</v>
      </c>
      <c r="P2135" t="s">
        <v>88</v>
      </c>
      <c r="Q2135" t="s">
        <v>10583</v>
      </c>
      <c r="R2135" t="s">
        <v>10582</v>
      </c>
      <c r="S2135" t="s">
        <v>6</v>
      </c>
      <c r="T2135" t="s">
        <v>10581</v>
      </c>
      <c r="U2135">
        <v>259</v>
      </c>
      <c r="V2135">
        <v>4</v>
      </c>
    </row>
    <row r="2136" spans="1:22" x14ac:dyDescent="0.35">
      <c r="A2136" t="s">
        <v>10580</v>
      </c>
      <c r="B2136" t="s">
        <v>90</v>
      </c>
      <c r="C2136" t="s">
        <v>82</v>
      </c>
      <c r="D2136" t="b">
        <v>1</v>
      </c>
      <c r="E2136" t="b">
        <v>1</v>
      </c>
      <c r="F2136" t="s">
        <v>106</v>
      </c>
      <c r="G2136" t="b">
        <v>1</v>
      </c>
      <c r="H2136" t="s">
        <v>71</v>
      </c>
      <c r="I2136" t="b">
        <v>0</v>
      </c>
      <c r="J2136" t="s">
        <v>70</v>
      </c>
      <c r="K2136" t="b">
        <v>1</v>
      </c>
      <c r="L2136">
        <v>2</v>
      </c>
      <c r="M2136" t="b">
        <v>1</v>
      </c>
      <c r="N2136" t="b">
        <v>1</v>
      </c>
      <c r="O2136" t="b">
        <v>0</v>
      </c>
      <c r="P2136" t="s">
        <v>69</v>
      </c>
      <c r="Q2136" t="s">
        <v>10579</v>
      </c>
      <c r="R2136" t="s">
        <v>10578</v>
      </c>
      <c r="S2136" t="s">
        <v>6</v>
      </c>
      <c r="T2136" t="s">
        <v>10577</v>
      </c>
      <c r="U2136">
        <v>259</v>
      </c>
      <c r="V2136">
        <v>3.5</v>
      </c>
    </row>
    <row r="2137" spans="1:22" x14ac:dyDescent="0.35">
      <c r="A2137" t="s">
        <v>10576</v>
      </c>
      <c r="B2137" t="s">
        <v>74</v>
      </c>
      <c r="C2137" t="s">
        <v>123</v>
      </c>
      <c r="D2137" t="b">
        <v>1</v>
      </c>
      <c r="E2137" t="b">
        <v>1</v>
      </c>
      <c r="F2137" t="s">
        <v>106</v>
      </c>
      <c r="G2137" t="b">
        <v>1</v>
      </c>
      <c r="H2137" t="s">
        <v>71</v>
      </c>
      <c r="I2137" t="b">
        <v>0</v>
      </c>
      <c r="J2137" t="s">
        <v>70</v>
      </c>
      <c r="K2137" t="b">
        <v>1</v>
      </c>
      <c r="L2137">
        <v>2</v>
      </c>
      <c r="M2137" t="b">
        <v>1</v>
      </c>
      <c r="N2137" t="b">
        <v>1</v>
      </c>
      <c r="O2137" t="b">
        <v>1</v>
      </c>
      <c r="P2137" t="s">
        <v>69</v>
      </c>
      <c r="Q2137" t="s">
        <v>10575</v>
      </c>
      <c r="R2137" t="s">
        <v>6547</v>
      </c>
      <c r="S2137" t="s">
        <v>150</v>
      </c>
      <c r="T2137" t="s">
        <v>10574</v>
      </c>
      <c r="U2137">
        <v>258</v>
      </c>
      <c r="V2137">
        <v>3.5</v>
      </c>
    </row>
    <row r="2138" spans="1:22" x14ac:dyDescent="0.35">
      <c r="A2138" t="s">
        <v>10573</v>
      </c>
      <c r="B2138" t="s">
        <v>74</v>
      </c>
      <c r="C2138" t="s">
        <v>123</v>
      </c>
      <c r="D2138" t="b">
        <v>0</v>
      </c>
      <c r="E2138" t="b">
        <v>1</v>
      </c>
      <c r="F2138" t="s">
        <v>117</v>
      </c>
      <c r="G2138" t="b">
        <v>0</v>
      </c>
      <c r="H2138" t="s">
        <v>71</v>
      </c>
      <c r="I2138" t="b">
        <v>1</v>
      </c>
      <c r="J2138" t="s">
        <v>70</v>
      </c>
      <c r="K2138" t="b">
        <v>0</v>
      </c>
      <c r="L2138">
        <v>2</v>
      </c>
      <c r="M2138" t="b">
        <v>0</v>
      </c>
      <c r="N2138" t="b">
        <v>1</v>
      </c>
      <c r="O2138" t="b">
        <v>1</v>
      </c>
      <c r="P2138" t="s">
        <v>88</v>
      </c>
      <c r="Q2138" t="s">
        <v>10572</v>
      </c>
      <c r="R2138" t="s">
        <v>10571</v>
      </c>
      <c r="S2138" t="s">
        <v>120</v>
      </c>
      <c r="T2138" t="s">
        <v>10570</v>
      </c>
      <c r="U2138">
        <v>258</v>
      </c>
      <c r="V2138">
        <v>3.5</v>
      </c>
    </row>
    <row r="2139" spans="1:22" x14ac:dyDescent="0.35">
      <c r="A2139" t="s">
        <v>6166</v>
      </c>
      <c r="B2139" t="s">
        <v>90</v>
      </c>
      <c r="C2139" t="s">
        <v>82</v>
      </c>
      <c r="D2139" t="b">
        <v>1</v>
      </c>
      <c r="E2139" t="b">
        <v>1</v>
      </c>
      <c r="F2139" t="s">
        <v>106</v>
      </c>
      <c r="G2139" t="b">
        <v>1</v>
      </c>
      <c r="H2139" t="s">
        <v>71</v>
      </c>
      <c r="I2139" t="b">
        <v>0</v>
      </c>
      <c r="J2139" t="s">
        <v>70</v>
      </c>
      <c r="K2139" t="b">
        <v>1</v>
      </c>
      <c r="L2139">
        <v>1</v>
      </c>
      <c r="M2139" t="b">
        <v>0</v>
      </c>
      <c r="N2139" t="b">
        <v>1</v>
      </c>
      <c r="O2139" t="b">
        <v>1</v>
      </c>
      <c r="Q2139" t="s">
        <v>10569</v>
      </c>
      <c r="R2139" t="s">
        <v>609</v>
      </c>
      <c r="S2139" t="s">
        <v>6</v>
      </c>
      <c r="T2139" t="s">
        <v>10568</v>
      </c>
      <c r="U2139">
        <v>258</v>
      </c>
      <c r="V2139">
        <v>3.5</v>
      </c>
    </row>
    <row r="2140" spans="1:22" x14ac:dyDescent="0.35">
      <c r="A2140" t="s">
        <v>10567</v>
      </c>
      <c r="B2140" t="s">
        <v>90</v>
      </c>
      <c r="C2140" t="s">
        <v>82</v>
      </c>
      <c r="D2140" t="b">
        <v>1</v>
      </c>
      <c r="E2140" t="b">
        <v>1</v>
      </c>
      <c r="F2140" t="s">
        <v>106</v>
      </c>
      <c r="G2140" t="b">
        <v>0</v>
      </c>
      <c r="H2140" t="s">
        <v>71</v>
      </c>
      <c r="I2140" t="b">
        <v>0</v>
      </c>
      <c r="J2140" t="s">
        <v>70</v>
      </c>
      <c r="K2140" t="b">
        <v>1</v>
      </c>
      <c r="L2140">
        <v>2</v>
      </c>
      <c r="M2140" t="b">
        <v>0</v>
      </c>
      <c r="N2140" t="b">
        <v>1</v>
      </c>
      <c r="O2140" t="b">
        <v>1</v>
      </c>
      <c r="P2140" t="s">
        <v>88</v>
      </c>
      <c r="Q2140" t="s">
        <v>10566</v>
      </c>
      <c r="R2140" t="s">
        <v>10565</v>
      </c>
      <c r="S2140" t="s">
        <v>6</v>
      </c>
      <c r="T2140" t="s">
        <v>10564</v>
      </c>
      <c r="U2140">
        <v>258</v>
      </c>
      <c r="V2140">
        <v>2.5</v>
      </c>
    </row>
    <row r="2141" spans="1:22" x14ac:dyDescent="0.35">
      <c r="A2141" t="s">
        <v>10563</v>
      </c>
      <c r="B2141" t="s">
        <v>74</v>
      </c>
      <c r="C2141" t="s">
        <v>82</v>
      </c>
      <c r="D2141" t="b">
        <v>1</v>
      </c>
      <c r="E2141" t="b">
        <v>1</v>
      </c>
      <c r="F2141" t="s">
        <v>106</v>
      </c>
      <c r="G2141" t="b">
        <v>1</v>
      </c>
      <c r="H2141" t="s">
        <v>71</v>
      </c>
      <c r="I2141" t="b">
        <v>1</v>
      </c>
      <c r="J2141" t="s">
        <v>70</v>
      </c>
      <c r="K2141" t="b">
        <v>1</v>
      </c>
      <c r="L2141">
        <v>2</v>
      </c>
      <c r="M2141" t="b">
        <v>1</v>
      </c>
      <c r="N2141" t="b">
        <v>1</v>
      </c>
      <c r="O2141" t="b">
        <v>1</v>
      </c>
      <c r="P2141" t="s">
        <v>69</v>
      </c>
      <c r="Q2141" t="s">
        <v>10562</v>
      </c>
      <c r="R2141" t="s">
        <v>10561</v>
      </c>
      <c r="S2141" t="s">
        <v>77</v>
      </c>
      <c r="T2141" t="s">
        <v>3724</v>
      </c>
      <c r="U2141">
        <v>258</v>
      </c>
      <c r="V2141">
        <v>3.5</v>
      </c>
    </row>
    <row r="2142" spans="1:22" x14ac:dyDescent="0.35">
      <c r="A2142" t="s">
        <v>10324</v>
      </c>
      <c r="B2142" t="s">
        <v>74</v>
      </c>
      <c r="C2142" t="s">
        <v>73</v>
      </c>
      <c r="D2142" t="b">
        <v>1</v>
      </c>
      <c r="F2142" t="s">
        <v>72</v>
      </c>
      <c r="G2142" t="b">
        <v>1</v>
      </c>
      <c r="H2142" t="s">
        <v>71</v>
      </c>
      <c r="I2142" t="b">
        <v>1</v>
      </c>
      <c r="J2142" t="s">
        <v>70</v>
      </c>
      <c r="K2142" t="b">
        <v>1</v>
      </c>
      <c r="L2142">
        <v>2</v>
      </c>
      <c r="M2142" t="b">
        <v>1</v>
      </c>
      <c r="N2142" t="b">
        <v>1</v>
      </c>
      <c r="O2142" t="b">
        <v>1</v>
      </c>
      <c r="P2142" t="s">
        <v>88</v>
      </c>
      <c r="Q2142" t="s">
        <v>10560</v>
      </c>
      <c r="R2142" t="s">
        <v>624</v>
      </c>
      <c r="S2142" t="s">
        <v>93</v>
      </c>
      <c r="T2142" t="s">
        <v>3816</v>
      </c>
      <c r="U2142">
        <v>258</v>
      </c>
      <c r="V2142">
        <v>3</v>
      </c>
    </row>
    <row r="2143" spans="1:22" x14ac:dyDescent="0.35">
      <c r="A2143" t="s">
        <v>10559</v>
      </c>
      <c r="B2143" t="s">
        <v>74</v>
      </c>
      <c r="C2143" t="s">
        <v>123</v>
      </c>
      <c r="D2143" t="b">
        <v>1</v>
      </c>
      <c r="E2143" t="b">
        <v>1</v>
      </c>
      <c r="F2143" t="s">
        <v>106</v>
      </c>
      <c r="G2143" t="b">
        <v>0</v>
      </c>
      <c r="H2143" t="s">
        <v>71</v>
      </c>
      <c r="I2143" t="b">
        <v>1</v>
      </c>
      <c r="J2143" t="s">
        <v>70</v>
      </c>
      <c r="K2143" t="b">
        <v>1</v>
      </c>
      <c r="L2143">
        <v>2</v>
      </c>
      <c r="M2143" t="b">
        <v>1</v>
      </c>
      <c r="N2143" t="b">
        <v>1</v>
      </c>
      <c r="O2143" t="b">
        <v>1</v>
      </c>
      <c r="P2143" t="s">
        <v>88</v>
      </c>
      <c r="Q2143" t="s">
        <v>10558</v>
      </c>
      <c r="R2143" t="s">
        <v>206</v>
      </c>
      <c r="S2143" t="s">
        <v>120</v>
      </c>
      <c r="T2143" t="s">
        <v>10557</v>
      </c>
      <c r="U2143">
        <v>258</v>
      </c>
      <c r="V2143">
        <v>4</v>
      </c>
    </row>
    <row r="2144" spans="1:22" x14ac:dyDescent="0.35">
      <c r="A2144" t="s">
        <v>8274</v>
      </c>
      <c r="B2144" t="s">
        <v>74</v>
      </c>
      <c r="C2144" t="s">
        <v>236</v>
      </c>
      <c r="D2144" t="b">
        <v>1</v>
      </c>
      <c r="E2144" t="b">
        <v>0</v>
      </c>
      <c r="F2144" t="s">
        <v>72</v>
      </c>
      <c r="G2144" t="b">
        <v>0</v>
      </c>
      <c r="H2144" t="s">
        <v>71</v>
      </c>
      <c r="I2144" t="b">
        <v>1</v>
      </c>
      <c r="J2144" t="s">
        <v>235</v>
      </c>
      <c r="K2144" t="b">
        <v>1</v>
      </c>
      <c r="L2144">
        <v>3</v>
      </c>
      <c r="M2144" t="b">
        <v>1</v>
      </c>
      <c r="N2144" t="b">
        <v>1</v>
      </c>
      <c r="O2144" t="b">
        <v>1</v>
      </c>
      <c r="P2144" t="s">
        <v>88</v>
      </c>
      <c r="Q2144" t="s">
        <v>10556</v>
      </c>
      <c r="R2144" t="s">
        <v>10555</v>
      </c>
      <c r="S2144" t="s">
        <v>10554</v>
      </c>
      <c r="T2144" t="s">
        <v>10553</v>
      </c>
      <c r="U2144">
        <v>258</v>
      </c>
      <c r="V2144">
        <v>4</v>
      </c>
    </row>
    <row r="2145" spans="1:22" x14ac:dyDescent="0.35">
      <c r="A2145" t="s">
        <v>10552</v>
      </c>
      <c r="B2145" t="s">
        <v>74</v>
      </c>
      <c r="C2145" t="s">
        <v>250</v>
      </c>
      <c r="D2145" t="b">
        <v>1</v>
      </c>
      <c r="E2145" t="b">
        <v>0</v>
      </c>
      <c r="F2145" t="s">
        <v>1022</v>
      </c>
      <c r="G2145" t="b">
        <v>1</v>
      </c>
      <c r="H2145" t="s">
        <v>554</v>
      </c>
      <c r="I2145" t="b">
        <v>0</v>
      </c>
      <c r="J2145" t="s">
        <v>70</v>
      </c>
      <c r="K2145" t="b">
        <v>1</v>
      </c>
      <c r="L2145">
        <v>1</v>
      </c>
      <c r="M2145" t="b">
        <v>0</v>
      </c>
      <c r="N2145" t="b">
        <v>1</v>
      </c>
      <c r="O2145" t="b">
        <v>1</v>
      </c>
      <c r="P2145" t="s">
        <v>88</v>
      </c>
      <c r="Q2145" t="s">
        <v>10551</v>
      </c>
      <c r="R2145" t="s">
        <v>10550</v>
      </c>
      <c r="S2145" t="s">
        <v>120</v>
      </c>
      <c r="T2145" t="s">
        <v>10549</v>
      </c>
      <c r="U2145">
        <v>258</v>
      </c>
      <c r="V2145">
        <v>3</v>
      </c>
    </row>
    <row r="2146" spans="1:22" x14ac:dyDescent="0.35">
      <c r="A2146" t="s">
        <v>10548</v>
      </c>
      <c r="B2146" t="s">
        <v>90</v>
      </c>
      <c r="C2146" t="s">
        <v>82</v>
      </c>
      <c r="D2146" t="b">
        <v>1</v>
      </c>
      <c r="E2146" t="b">
        <v>1</v>
      </c>
      <c r="F2146" t="s">
        <v>474</v>
      </c>
      <c r="G2146" t="b">
        <v>1</v>
      </c>
      <c r="H2146" t="s">
        <v>71</v>
      </c>
      <c r="I2146" t="b">
        <v>0</v>
      </c>
      <c r="J2146" t="s">
        <v>70</v>
      </c>
      <c r="K2146" t="b">
        <v>1</v>
      </c>
      <c r="L2146">
        <v>1</v>
      </c>
      <c r="M2146" t="b">
        <v>0</v>
      </c>
      <c r="N2146" t="b">
        <v>1</v>
      </c>
      <c r="O2146" t="b">
        <v>1</v>
      </c>
      <c r="P2146" t="s">
        <v>88</v>
      </c>
      <c r="Q2146" t="s">
        <v>10547</v>
      </c>
      <c r="R2146" t="s">
        <v>115</v>
      </c>
      <c r="S2146" t="s">
        <v>141</v>
      </c>
      <c r="T2146" t="s">
        <v>10546</v>
      </c>
      <c r="U2146">
        <v>258</v>
      </c>
      <c r="V2146">
        <v>4</v>
      </c>
    </row>
    <row r="2147" spans="1:22" x14ac:dyDescent="0.35">
      <c r="A2147" t="s">
        <v>10545</v>
      </c>
      <c r="B2147" t="s">
        <v>74</v>
      </c>
      <c r="C2147" t="s">
        <v>1470</v>
      </c>
      <c r="D2147" t="b">
        <v>1</v>
      </c>
      <c r="E2147" t="b">
        <v>0</v>
      </c>
      <c r="F2147" t="s">
        <v>72</v>
      </c>
      <c r="G2147" t="b">
        <v>1</v>
      </c>
      <c r="H2147" t="s">
        <v>71</v>
      </c>
      <c r="I2147" t="b">
        <v>1</v>
      </c>
      <c r="J2147" t="s">
        <v>235</v>
      </c>
      <c r="K2147" t="b">
        <v>1</v>
      </c>
      <c r="L2147">
        <v>4</v>
      </c>
      <c r="M2147" t="b">
        <v>1</v>
      </c>
      <c r="N2147" t="b">
        <v>1</v>
      </c>
      <c r="O2147" t="b">
        <v>1</v>
      </c>
      <c r="P2147" t="s">
        <v>69</v>
      </c>
      <c r="Q2147" t="s">
        <v>10544</v>
      </c>
      <c r="R2147" t="s">
        <v>617</v>
      </c>
      <c r="S2147" t="s">
        <v>77</v>
      </c>
      <c r="T2147" t="s">
        <v>10543</v>
      </c>
      <c r="U2147">
        <v>258</v>
      </c>
      <c r="V2147">
        <v>4</v>
      </c>
    </row>
    <row r="2148" spans="1:22" x14ac:dyDescent="0.35">
      <c r="A2148" t="s">
        <v>10542</v>
      </c>
      <c r="B2148" t="s">
        <v>74</v>
      </c>
      <c r="C2148" t="s">
        <v>7264</v>
      </c>
      <c r="D2148" t="b">
        <v>1</v>
      </c>
      <c r="E2148" t="b">
        <v>0</v>
      </c>
      <c r="F2148" t="s">
        <v>4297</v>
      </c>
      <c r="G2148" t="b">
        <v>1</v>
      </c>
      <c r="H2148" t="s">
        <v>71</v>
      </c>
      <c r="I2148" t="b">
        <v>1</v>
      </c>
      <c r="J2148" t="s">
        <v>70</v>
      </c>
      <c r="K2148" t="b">
        <v>1</v>
      </c>
      <c r="L2148">
        <v>2</v>
      </c>
      <c r="M2148" t="b">
        <v>0</v>
      </c>
      <c r="N2148" t="b">
        <v>1</v>
      </c>
      <c r="O2148" t="b">
        <v>1</v>
      </c>
      <c r="P2148" t="s">
        <v>69</v>
      </c>
      <c r="Q2148" t="s">
        <v>10541</v>
      </c>
      <c r="R2148" t="s">
        <v>10540</v>
      </c>
      <c r="S2148" t="s">
        <v>290</v>
      </c>
      <c r="T2148" t="s">
        <v>10539</v>
      </c>
      <c r="U2148">
        <v>258</v>
      </c>
      <c r="V2148">
        <v>4.5</v>
      </c>
    </row>
    <row r="2149" spans="1:22" x14ac:dyDescent="0.35">
      <c r="A2149" t="s">
        <v>10538</v>
      </c>
      <c r="B2149" t="s">
        <v>74</v>
      </c>
      <c r="C2149" t="s">
        <v>2709</v>
      </c>
      <c r="D2149" t="b">
        <v>1</v>
      </c>
      <c r="E2149" t="b">
        <v>0</v>
      </c>
      <c r="F2149" t="s">
        <v>72</v>
      </c>
      <c r="G2149" t="b">
        <v>1</v>
      </c>
      <c r="H2149" t="s">
        <v>71</v>
      </c>
      <c r="I2149" t="b">
        <v>0</v>
      </c>
      <c r="J2149" t="s">
        <v>70</v>
      </c>
      <c r="K2149" t="b">
        <v>1</v>
      </c>
      <c r="L2149">
        <v>2</v>
      </c>
      <c r="M2149" t="b">
        <v>1</v>
      </c>
      <c r="N2149" t="b">
        <v>1</v>
      </c>
      <c r="O2149" t="b">
        <v>1</v>
      </c>
      <c r="P2149" t="s">
        <v>88</v>
      </c>
      <c r="Q2149" t="s">
        <v>10537</v>
      </c>
      <c r="R2149" t="s">
        <v>10536</v>
      </c>
      <c r="S2149" t="s">
        <v>120</v>
      </c>
      <c r="T2149" t="s">
        <v>10535</v>
      </c>
      <c r="U2149">
        <v>258</v>
      </c>
      <c r="V2149">
        <v>3.5</v>
      </c>
    </row>
    <row r="2150" spans="1:22" x14ac:dyDescent="0.35">
      <c r="A2150" t="s">
        <v>10534</v>
      </c>
      <c r="B2150" t="s">
        <v>74</v>
      </c>
      <c r="C2150" t="s">
        <v>82</v>
      </c>
      <c r="D2150" t="b">
        <v>1</v>
      </c>
      <c r="E2150" t="b">
        <v>1</v>
      </c>
      <c r="F2150" t="s">
        <v>771</v>
      </c>
      <c r="G2150" t="b">
        <v>1</v>
      </c>
      <c r="H2150" t="s">
        <v>71</v>
      </c>
      <c r="I2150" t="b">
        <v>1</v>
      </c>
      <c r="J2150" t="s">
        <v>70</v>
      </c>
      <c r="K2150" t="b">
        <v>1</v>
      </c>
      <c r="L2150">
        <v>2</v>
      </c>
      <c r="M2150" t="b">
        <v>1</v>
      </c>
      <c r="N2150" t="b">
        <v>1</v>
      </c>
      <c r="O2150" t="b">
        <v>1</v>
      </c>
      <c r="P2150" t="s">
        <v>69</v>
      </c>
      <c r="Q2150" t="s">
        <v>10533</v>
      </c>
      <c r="R2150" t="s">
        <v>10532</v>
      </c>
      <c r="S2150" t="s">
        <v>6</v>
      </c>
      <c r="T2150" t="s">
        <v>2052</v>
      </c>
      <c r="U2150">
        <v>257</v>
      </c>
      <c r="V2150">
        <v>2.5</v>
      </c>
    </row>
    <row r="2151" spans="1:22" x14ac:dyDescent="0.35">
      <c r="A2151" t="s">
        <v>10531</v>
      </c>
      <c r="B2151" t="s">
        <v>74</v>
      </c>
      <c r="C2151" t="s">
        <v>82</v>
      </c>
      <c r="D2151" t="b">
        <v>1</v>
      </c>
      <c r="E2151" t="b">
        <v>1</v>
      </c>
      <c r="F2151" t="s">
        <v>72</v>
      </c>
      <c r="G2151" t="b">
        <v>1</v>
      </c>
      <c r="H2151" t="s">
        <v>80</v>
      </c>
      <c r="I2151" t="b">
        <v>1</v>
      </c>
      <c r="J2151" t="s">
        <v>70</v>
      </c>
      <c r="K2151" t="b">
        <v>1</v>
      </c>
      <c r="L2151">
        <v>2</v>
      </c>
      <c r="M2151" t="b">
        <v>1</v>
      </c>
      <c r="N2151" t="b">
        <v>1</v>
      </c>
      <c r="O2151" t="b">
        <v>1</v>
      </c>
      <c r="P2151" t="s">
        <v>69</v>
      </c>
      <c r="Q2151" t="s">
        <v>10530</v>
      </c>
      <c r="R2151" t="s">
        <v>10529</v>
      </c>
      <c r="S2151" t="s">
        <v>2593</v>
      </c>
      <c r="T2151" t="s">
        <v>10528</v>
      </c>
      <c r="U2151">
        <v>257</v>
      </c>
      <c r="V2151">
        <v>3.5</v>
      </c>
    </row>
    <row r="2152" spans="1:22" x14ac:dyDescent="0.35">
      <c r="A2152" t="s">
        <v>10527</v>
      </c>
      <c r="B2152" t="s">
        <v>74</v>
      </c>
      <c r="C2152" t="s">
        <v>82</v>
      </c>
      <c r="D2152" t="b">
        <v>1</v>
      </c>
      <c r="E2152" t="b">
        <v>1</v>
      </c>
      <c r="F2152" t="s">
        <v>106</v>
      </c>
      <c r="G2152" t="b">
        <v>1</v>
      </c>
      <c r="H2152" t="s">
        <v>71</v>
      </c>
      <c r="I2152" t="b">
        <v>1</v>
      </c>
      <c r="J2152" t="s">
        <v>70</v>
      </c>
      <c r="K2152" t="b">
        <v>1</v>
      </c>
      <c r="L2152">
        <v>2</v>
      </c>
      <c r="M2152" t="b">
        <v>0</v>
      </c>
      <c r="N2152" t="b">
        <v>1</v>
      </c>
      <c r="O2152" t="b">
        <v>1</v>
      </c>
      <c r="P2152" t="s">
        <v>69</v>
      </c>
      <c r="Q2152" t="s">
        <v>10526</v>
      </c>
      <c r="R2152" t="s">
        <v>10525</v>
      </c>
      <c r="S2152" t="s">
        <v>229</v>
      </c>
      <c r="T2152" t="s">
        <v>10524</v>
      </c>
      <c r="U2152">
        <v>257</v>
      </c>
      <c r="V2152">
        <v>4</v>
      </c>
    </row>
    <row r="2153" spans="1:22" x14ac:dyDescent="0.35">
      <c r="A2153" t="s">
        <v>10523</v>
      </c>
      <c r="B2153" t="s">
        <v>74</v>
      </c>
      <c r="C2153" t="s">
        <v>82</v>
      </c>
      <c r="D2153" t="b">
        <v>1</v>
      </c>
      <c r="E2153" t="b">
        <v>1</v>
      </c>
      <c r="F2153" t="s">
        <v>106</v>
      </c>
      <c r="G2153" t="b">
        <v>1</v>
      </c>
      <c r="H2153" t="s">
        <v>71</v>
      </c>
      <c r="I2153" t="b">
        <v>1</v>
      </c>
      <c r="J2153" t="s">
        <v>70</v>
      </c>
      <c r="K2153" t="b">
        <v>1</v>
      </c>
      <c r="L2153">
        <v>2</v>
      </c>
      <c r="M2153" t="b">
        <v>0</v>
      </c>
      <c r="N2153" t="b">
        <v>1</v>
      </c>
      <c r="O2153" t="b">
        <v>1</v>
      </c>
      <c r="P2153" t="s">
        <v>69</v>
      </c>
      <c r="Q2153" t="s">
        <v>10522</v>
      </c>
      <c r="R2153" t="s">
        <v>10521</v>
      </c>
      <c r="S2153" t="s">
        <v>401</v>
      </c>
      <c r="T2153" t="s">
        <v>10520</v>
      </c>
      <c r="U2153">
        <v>257</v>
      </c>
      <c r="V2153">
        <v>4</v>
      </c>
    </row>
    <row r="2154" spans="1:22" x14ac:dyDescent="0.35">
      <c r="A2154" t="s">
        <v>10519</v>
      </c>
      <c r="B2154" t="s">
        <v>90</v>
      </c>
      <c r="C2154" t="s">
        <v>82</v>
      </c>
      <c r="D2154" t="b">
        <v>1</v>
      </c>
      <c r="E2154" t="b">
        <v>1</v>
      </c>
      <c r="F2154" t="s">
        <v>106</v>
      </c>
      <c r="G2154" t="b">
        <v>1</v>
      </c>
      <c r="H2154" t="s">
        <v>71</v>
      </c>
      <c r="I2154" t="b">
        <v>0</v>
      </c>
      <c r="J2154" t="s">
        <v>70</v>
      </c>
      <c r="K2154" t="b">
        <v>1</v>
      </c>
      <c r="L2154">
        <v>2</v>
      </c>
      <c r="M2154" t="b">
        <v>0</v>
      </c>
      <c r="N2154" t="b">
        <v>1</v>
      </c>
      <c r="O2154" t="b">
        <v>1</v>
      </c>
      <c r="P2154" t="s">
        <v>88</v>
      </c>
      <c r="Q2154" t="s">
        <v>10518</v>
      </c>
      <c r="R2154" t="s">
        <v>1770</v>
      </c>
      <c r="S2154" t="s">
        <v>6</v>
      </c>
      <c r="T2154" t="s">
        <v>493</v>
      </c>
      <c r="U2154">
        <v>257</v>
      </c>
      <c r="V2154">
        <v>3.5</v>
      </c>
    </row>
    <row r="2155" spans="1:22" x14ac:dyDescent="0.35">
      <c r="A2155" t="s">
        <v>10517</v>
      </c>
      <c r="B2155" t="s">
        <v>111</v>
      </c>
      <c r="C2155" t="s">
        <v>123</v>
      </c>
      <c r="D2155" t="b">
        <v>1</v>
      </c>
      <c r="E2155" t="b">
        <v>1</v>
      </c>
      <c r="F2155" t="s">
        <v>106</v>
      </c>
      <c r="G2155" t="b">
        <v>1</v>
      </c>
      <c r="H2155" t="s">
        <v>71</v>
      </c>
      <c r="I2155" t="b">
        <v>1</v>
      </c>
      <c r="J2155" t="s">
        <v>70</v>
      </c>
      <c r="K2155" t="b">
        <v>1</v>
      </c>
      <c r="L2155">
        <v>2</v>
      </c>
      <c r="M2155" t="b">
        <v>1</v>
      </c>
      <c r="N2155" t="b">
        <v>1</v>
      </c>
      <c r="O2155" t="b">
        <v>1</v>
      </c>
      <c r="P2155" t="s">
        <v>88</v>
      </c>
      <c r="Q2155" t="s">
        <v>10516</v>
      </c>
      <c r="R2155" t="s">
        <v>962</v>
      </c>
      <c r="S2155" t="s">
        <v>4836</v>
      </c>
      <c r="T2155" t="s">
        <v>10515</v>
      </c>
      <c r="U2155">
        <v>257</v>
      </c>
      <c r="V2155">
        <v>4</v>
      </c>
    </row>
    <row r="2156" spans="1:22" x14ac:dyDescent="0.35">
      <c r="A2156" t="s">
        <v>4036</v>
      </c>
      <c r="B2156" t="s">
        <v>74</v>
      </c>
      <c r="C2156" t="s">
        <v>82</v>
      </c>
      <c r="D2156" t="b">
        <v>1</v>
      </c>
      <c r="E2156" t="b">
        <v>1</v>
      </c>
      <c r="F2156" t="s">
        <v>474</v>
      </c>
      <c r="G2156" t="b">
        <v>0</v>
      </c>
      <c r="H2156" t="s">
        <v>71</v>
      </c>
      <c r="I2156" t="b">
        <v>0</v>
      </c>
      <c r="J2156" t="s">
        <v>70</v>
      </c>
      <c r="K2156" t="b">
        <v>1</v>
      </c>
      <c r="L2156">
        <v>2</v>
      </c>
      <c r="M2156" t="b">
        <v>0</v>
      </c>
      <c r="N2156" t="b">
        <v>1</v>
      </c>
      <c r="O2156" t="b">
        <v>1</v>
      </c>
      <c r="P2156" t="s">
        <v>88</v>
      </c>
      <c r="Q2156" t="s">
        <v>10514</v>
      </c>
      <c r="R2156" t="s">
        <v>10513</v>
      </c>
      <c r="S2156" t="s">
        <v>6</v>
      </c>
      <c r="T2156" t="s">
        <v>10512</v>
      </c>
      <c r="U2156">
        <v>257</v>
      </c>
      <c r="V2156">
        <v>3</v>
      </c>
    </row>
    <row r="2157" spans="1:22" x14ac:dyDescent="0.35">
      <c r="A2157" t="s">
        <v>10511</v>
      </c>
      <c r="B2157" t="s">
        <v>74</v>
      </c>
      <c r="C2157" t="s">
        <v>73</v>
      </c>
      <c r="D2157" t="b">
        <v>1</v>
      </c>
      <c r="E2157" t="b">
        <v>0</v>
      </c>
      <c r="F2157" t="s">
        <v>106</v>
      </c>
      <c r="G2157" t="b">
        <v>1</v>
      </c>
      <c r="H2157" t="s">
        <v>71</v>
      </c>
      <c r="I2157" t="b">
        <v>1</v>
      </c>
      <c r="J2157" t="s">
        <v>70</v>
      </c>
      <c r="K2157" t="b">
        <v>1</v>
      </c>
      <c r="L2157">
        <v>2</v>
      </c>
      <c r="M2157" t="b">
        <v>1</v>
      </c>
      <c r="N2157" t="b">
        <v>1</v>
      </c>
      <c r="O2157" t="b">
        <v>1</v>
      </c>
      <c r="P2157" t="s">
        <v>69</v>
      </c>
      <c r="Q2157" t="s">
        <v>10510</v>
      </c>
      <c r="R2157" t="s">
        <v>2039</v>
      </c>
      <c r="S2157" t="s">
        <v>85</v>
      </c>
      <c r="T2157" t="s">
        <v>9153</v>
      </c>
      <c r="U2157">
        <v>257</v>
      </c>
      <c r="V2157">
        <v>3</v>
      </c>
    </row>
    <row r="2158" spans="1:22" x14ac:dyDescent="0.35">
      <c r="A2158" t="s">
        <v>10509</v>
      </c>
      <c r="B2158" t="s">
        <v>111</v>
      </c>
      <c r="C2158" t="s">
        <v>82</v>
      </c>
      <c r="D2158" t="b">
        <v>1</v>
      </c>
      <c r="E2158" t="b">
        <v>1</v>
      </c>
      <c r="F2158" t="s">
        <v>474</v>
      </c>
      <c r="G2158" t="b">
        <v>0</v>
      </c>
      <c r="H2158" t="s">
        <v>71</v>
      </c>
      <c r="I2158" t="b">
        <v>1</v>
      </c>
      <c r="J2158" t="s">
        <v>70</v>
      </c>
      <c r="K2158" t="b">
        <v>1</v>
      </c>
      <c r="L2158">
        <v>2</v>
      </c>
      <c r="M2158" t="b">
        <v>1</v>
      </c>
      <c r="N2158" t="b">
        <v>0</v>
      </c>
      <c r="O2158" t="b">
        <v>1</v>
      </c>
      <c r="P2158" t="s">
        <v>69</v>
      </c>
      <c r="Q2158" t="s">
        <v>10508</v>
      </c>
      <c r="R2158" t="s">
        <v>10507</v>
      </c>
      <c r="S2158" t="s">
        <v>161</v>
      </c>
      <c r="T2158" t="s">
        <v>10506</v>
      </c>
      <c r="U2158">
        <v>257</v>
      </c>
      <c r="V2158">
        <v>4.5</v>
      </c>
    </row>
    <row r="2159" spans="1:22" x14ac:dyDescent="0.35">
      <c r="A2159" t="s">
        <v>10505</v>
      </c>
      <c r="B2159" t="s">
        <v>90</v>
      </c>
      <c r="C2159" t="s">
        <v>556</v>
      </c>
      <c r="D2159" t="b">
        <v>1</v>
      </c>
      <c r="E2159" t="b">
        <v>1</v>
      </c>
      <c r="F2159" t="s">
        <v>1166</v>
      </c>
      <c r="G2159" t="b">
        <v>0</v>
      </c>
      <c r="H2159" t="s">
        <v>71</v>
      </c>
      <c r="I2159" t="b">
        <v>1</v>
      </c>
      <c r="J2159" t="s">
        <v>70</v>
      </c>
      <c r="K2159" t="b">
        <v>1</v>
      </c>
      <c r="L2159">
        <v>1</v>
      </c>
      <c r="M2159" t="b">
        <v>0</v>
      </c>
      <c r="N2159" t="b">
        <v>0</v>
      </c>
      <c r="O2159" t="b">
        <v>1</v>
      </c>
      <c r="P2159" t="s">
        <v>69</v>
      </c>
      <c r="Q2159" t="s">
        <v>10504</v>
      </c>
      <c r="R2159" t="s">
        <v>5438</v>
      </c>
      <c r="S2159" t="s">
        <v>6</v>
      </c>
      <c r="T2159" t="s">
        <v>10503</v>
      </c>
      <c r="U2159">
        <v>257</v>
      </c>
      <c r="V2159">
        <v>4</v>
      </c>
    </row>
    <row r="2160" spans="1:22" x14ac:dyDescent="0.35">
      <c r="A2160" t="s">
        <v>10502</v>
      </c>
      <c r="B2160" t="s">
        <v>74</v>
      </c>
      <c r="C2160" t="s">
        <v>82</v>
      </c>
      <c r="D2160" t="b">
        <v>1</v>
      </c>
      <c r="E2160" t="b">
        <v>1</v>
      </c>
      <c r="F2160" t="s">
        <v>314</v>
      </c>
      <c r="G2160" t="b">
        <v>0</v>
      </c>
      <c r="H2160" t="s">
        <v>71</v>
      </c>
      <c r="I2160" t="b">
        <v>1</v>
      </c>
      <c r="J2160" t="s">
        <v>70</v>
      </c>
      <c r="K2160" t="b">
        <v>1</v>
      </c>
      <c r="L2160">
        <v>2</v>
      </c>
      <c r="M2160" t="b">
        <v>1</v>
      </c>
      <c r="N2160" t="b">
        <v>1</v>
      </c>
      <c r="O2160" t="b">
        <v>1</v>
      </c>
      <c r="P2160" t="s">
        <v>88</v>
      </c>
      <c r="Q2160" t="s">
        <v>10501</v>
      </c>
      <c r="R2160" t="s">
        <v>10500</v>
      </c>
      <c r="S2160" t="s">
        <v>131</v>
      </c>
      <c r="T2160" t="s">
        <v>10499</v>
      </c>
      <c r="U2160">
        <v>257</v>
      </c>
      <c r="V2160">
        <v>4</v>
      </c>
    </row>
    <row r="2161" spans="1:22" x14ac:dyDescent="0.35">
      <c r="A2161" t="s">
        <v>10498</v>
      </c>
      <c r="D2161" t="b">
        <v>1</v>
      </c>
      <c r="E2161" t="b">
        <v>0</v>
      </c>
      <c r="L2161">
        <v>2</v>
      </c>
      <c r="P2161" t="s">
        <v>1660</v>
      </c>
      <c r="Q2161" t="s">
        <v>10497</v>
      </c>
      <c r="R2161" t="s">
        <v>10496</v>
      </c>
      <c r="S2161" t="s">
        <v>6</v>
      </c>
      <c r="T2161" t="s">
        <v>10495</v>
      </c>
      <c r="U2161">
        <v>257</v>
      </c>
      <c r="V2161">
        <v>3</v>
      </c>
    </row>
    <row r="2162" spans="1:22" x14ac:dyDescent="0.35">
      <c r="A2162" t="s">
        <v>10494</v>
      </c>
      <c r="B2162" t="s">
        <v>74</v>
      </c>
      <c r="C2162" t="s">
        <v>82</v>
      </c>
      <c r="D2162" t="b">
        <v>1</v>
      </c>
      <c r="E2162" t="b">
        <v>1</v>
      </c>
      <c r="F2162" t="s">
        <v>106</v>
      </c>
      <c r="G2162" t="b">
        <v>1</v>
      </c>
      <c r="H2162" t="s">
        <v>71</v>
      </c>
      <c r="I2162" t="b">
        <v>1</v>
      </c>
      <c r="J2162" t="s">
        <v>70</v>
      </c>
      <c r="K2162" t="b">
        <v>1</v>
      </c>
      <c r="L2162">
        <v>2</v>
      </c>
      <c r="M2162" t="b">
        <v>1</v>
      </c>
      <c r="N2162" t="b">
        <v>1</v>
      </c>
      <c r="O2162" t="b">
        <v>1</v>
      </c>
      <c r="P2162" t="s">
        <v>69</v>
      </c>
      <c r="Q2162" t="s">
        <v>10493</v>
      </c>
      <c r="R2162" t="s">
        <v>1201</v>
      </c>
      <c r="S2162" t="s">
        <v>85</v>
      </c>
      <c r="T2162" t="s">
        <v>9723</v>
      </c>
      <c r="U2162">
        <v>257</v>
      </c>
      <c r="V2162">
        <v>4</v>
      </c>
    </row>
    <row r="2163" spans="1:22" x14ac:dyDescent="0.35">
      <c r="A2163" t="s">
        <v>10492</v>
      </c>
      <c r="B2163" t="s">
        <v>90</v>
      </c>
      <c r="C2163" t="s">
        <v>82</v>
      </c>
      <c r="D2163" t="b">
        <v>1</v>
      </c>
      <c r="E2163" t="b">
        <v>1</v>
      </c>
      <c r="F2163" t="s">
        <v>106</v>
      </c>
      <c r="G2163" t="b">
        <v>0</v>
      </c>
      <c r="H2163" t="s">
        <v>71</v>
      </c>
      <c r="I2163" t="b">
        <v>1</v>
      </c>
      <c r="J2163" t="s">
        <v>70</v>
      </c>
      <c r="K2163" t="b">
        <v>1</v>
      </c>
      <c r="L2163">
        <v>1</v>
      </c>
      <c r="M2163" t="b">
        <v>0</v>
      </c>
      <c r="N2163" t="b">
        <v>0</v>
      </c>
      <c r="O2163" t="b">
        <v>1</v>
      </c>
      <c r="P2163" t="s">
        <v>88</v>
      </c>
      <c r="Q2163" t="s">
        <v>10491</v>
      </c>
      <c r="R2163" t="s">
        <v>10490</v>
      </c>
      <c r="S2163" t="s">
        <v>6</v>
      </c>
      <c r="T2163" t="s">
        <v>4604</v>
      </c>
      <c r="U2163">
        <v>256</v>
      </c>
      <c r="V2163">
        <v>3.5</v>
      </c>
    </row>
    <row r="2164" spans="1:22" x14ac:dyDescent="0.35">
      <c r="A2164" t="s">
        <v>10489</v>
      </c>
      <c r="B2164" t="s">
        <v>74</v>
      </c>
      <c r="C2164" t="s">
        <v>82</v>
      </c>
      <c r="D2164" t="b">
        <v>1</v>
      </c>
      <c r="E2164" t="b">
        <v>1</v>
      </c>
      <c r="F2164" t="s">
        <v>314</v>
      </c>
      <c r="G2164" t="b">
        <v>1</v>
      </c>
      <c r="H2164" t="s">
        <v>71</v>
      </c>
      <c r="I2164" t="b">
        <v>1</v>
      </c>
      <c r="J2164" t="s">
        <v>70</v>
      </c>
      <c r="K2164" t="b">
        <v>1</v>
      </c>
      <c r="L2164">
        <v>2</v>
      </c>
      <c r="M2164" t="b">
        <v>1</v>
      </c>
      <c r="N2164" t="b">
        <v>1</v>
      </c>
      <c r="O2164" t="b">
        <v>1</v>
      </c>
      <c r="P2164" t="s">
        <v>69</v>
      </c>
      <c r="Q2164" t="s">
        <v>10488</v>
      </c>
      <c r="R2164" t="s">
        <v>10487</v>
      </c>
      <c r="S2164" t="s">
        <v>93</v>
      </c>
      <c r="T2164" t="s">
        <v>10486</v>
      </c>
      <c r="U2164">
        <v>256</v>
      </c>
      <c r="V2164">
        <v>4</v>
      </c>
    </row>
    <row r="2165" spans="1:22" x14ac:dyDescent="0.35">
      <c r="A2165" t="s">
        <v>7070</v>
      </c>
      <c r="B2165" t="s">
        <v>90</v>
      </c>
      <c r="C2165" t="s">
        <v>82</v>
      </c>
      <c r="D2165" t="b">
        <v>1</v>
      </c>
      <c r="E2165" t="b">
        <v>1</v>
      </c>
      <c r="F2165" t="s">
        <v>117</v>
      </c>
      <c r="G2165" t="b">
        <v>0</v>
      </c>
      <c r="H2165" t="s">
        <v>71</v>
      </c>
      <c r="I2165" t="b">
        <v>1</v>
      </c>
      <c r="J2165" t="s">
        <v>70</v>
      </c>
      <c r="K2165" t="b">
        <v>1</v>
      </c>
      <c r="L2165">
        <v>2</v>
      </c>
      <c r="M2165" t="b">
        <v>0</v>
      </c>
      <c r="N2165" t="b">
        <v>1</v>
      </c>
      <c r="O2165" t="b">
        <v>1</v>
      </c>
      <c r="P2165" t="s">
        <v>88</v>
      </c>
      <c r="Q2165" t="s">
        <v>10485</v>
      </c>
      <c r="R2165" t="s">
        <v>6674</v>
      </c>
      <c r="S2165" t="s">
        <v>6</v>
      </c>
      <c r="T2165" t="s">
        <v>7417</v>
      </c>
      <c r="U2165">
        <v>256</v>
      </c>
      <c r="V2165">
        <v>4</v>
      </c>
    </row>
    <row r="2166" spans="1:22" x14ac:dyDescent="0.35">
      <c r="A2166" t="s">
        <v>10484</v>
      </c>
      <c r="B2166" t="s">
        <v>74</v>
      </c>
      <c r="C2166" t="s">
        <v>236</v>
      </c>
      <c r="D2166" t="b">
        <v>1</v>
      </c>
      <c r="E2166" t="b">
        <v>0</v>
      </c>
      <c r="F2166" t="s">
        <v>72</v>
      </c>
      <c r="G2166" t="b">
        <v>0</v>
      </c>
      <c r="H2166" t="s">
        <v>100</v>
      </c>
      <c r="I2166" t="b">
        <v>1</v>
      </c>
      <c r="J2166" t="s">
        <v>235</v>
      </c>
      <c r="K2166" t="b">
        <v>1</v>
      </c>
      <c r="L2166">
        <v>4</v>
      </c>
      <c r="M2166" t="b">
        <v>1</v>
      </c>
      <c r="N2166" t="b">
        <v>1</v>
      </c>
      <c r="O2166" t="b">
        <v>0</v>
      </c>
      <c r="P2166" t="s">
        <v>88</v>
      </c>
      <c r="Q2166" t="s">
        <v>10483</v>
      </c>
      <c r="R2166" t="s">
        <v>628</v>
      </c>
      <c r="S2166" t="s">
        <v>6</v>
      </c>
      <c r="T2166" t="s">
        <v>10482</v>
      </c>
      <c r="U2166">
        <v>256</v>
      </c>
      <c r="V2166">
        <v>4</v>
      </c>
    </row>
    <row r="2167" spans="1:22" x14ac:dyDescent="0.35">
      <c r="A2167" t="s">
        <v>10481</v>
      </c>
      <c r="B2167" t="s">
        <v>111</v>
      </c>
      <c r="C2167" t="s">
        <v>82</v>
      </c>
      <c r="D2167" t="b">
        <v>1</v>
      </c>
      <c r="E2167" t="b">
        <v>1</v>
      </c>
      <c r="F2167" t="s">
        <v>106</v>
      </c>
      <c r="G2167" t="b">
        <v>0</v>
      </c>
      <c r="H2167" t="s">
        <v>71</v>
      </c>
      <c r="I2167" t="b">
        <v>0</v>
      </c>
      <c r="J2167" t="s">
        <v>70</v>
      </c>
      <c r="K2167" t="b">
        <v>1</v>
      </c>
      <c r="L2167">
        <v>2</v>
      </c>
      <c r="M2167" t="b">
        <v>1</v>
      </c>
      <c r="N2167" t="b">
        <v>1</v>
      </c>
      <c r="O2167" t="b">
        <v>1</v>
      </c>
      <c r="P2167" t="s">
        <v>69</v>
      </c>
      <c r="Q2167" t="s">
        <v>10480</v>
      </c>
      <c r="R2167" t="s">
        <v>389</v>
      </c>
      <c r="S2167" t="s">
        <v>290</v>
      </c>
      <c r="T2167" t="s">
        <v>8224</v>
      </c>
      <c r="U2167">
        <v>256</v>
      </c>
      <c r="V2167">
        <v>3.5</v>
      </c>
    </row>
    <row r="2168" spans="1:22" x14ac:dyDescent="0.35">
      <c r="A2168" t="s">
        <v>10479</v>
      </c>
      <c r="B2168" t="s">
        <v>74</v>
      </c>
      <c r="C2168" t="s">
        <v>82</v>
      </c>
      <c r="D2168" t="b">
        <v>1</v>
      </c>
      <c r="E2168" t="b">
        <v>1</v>
      </c>
      <c r="F2168" t="s">
        <v>474</v>
      </c>
      <c r="G2168" t="b">
        <v>1</v>
      </c>
      <c r="H2168" t="s">
        <v>71</v>
      </c>
      <c r="I2168" t="b">
        <v>1</v>
      </c>
      <c r="J2168" t="s">
        <v>70</v>
      </c>
      <c r="K2168" t="b">
        <v>1</v>
      </c>
      <c r="L2168">
        <v>2</v>
      </c>
      <c r="M2168" t="b">
        <v>0</v>
      </c>
      <c r="N2168" t="b">
        <v>1</v>
      </c>
      <c r="O2168" t="b">
        <v>1</v>
      </c>
      <c r="P2168" t="s">
        <v>69</v>
      </c>
      <c r="Q2168" t="s">
        <v>10478</v>
      </c>
      <c r="R2168" t="s">
        <v>5079</v>
      </c>
      <c r="S2168" t="s">
        <v>161</v>
      </c>
      <c r="T2168" t="s">
        <v>10477</v>
      </c>
      <c r="U2168">
        <v>256</v>
      </c>
      <c r="V2168">
        <v>4</v>
      </c>
    </row>
    <row r="2169" spans="1:22" x14ac:dyDescent="0.35">
      <c r="A2169" t="s">
        <v>10476</v>
      </c>
      <c r="B2169" t="s">
        <v>74</v>
      </c>
      <c r="C2169" t="s">
        <v>222</v>
      </c>
      <c r="D2169" t="b">
        <v>1</v>
      </c>
      <c r="E2169" t="b">
        <v>0</v>
      </c>
      <c r="F2169" t="s">
        <v>72</v>
      </c>
      <c r="G2169" t="b">
        <v>0</v>
      </c>
      <c r="H2169" t="s">
        <v>71</v>
      </c>
      <c r="I2169" t="b">
        <v>0</v>
      </c>
      <c r="J2169" t="s">
        <v>70</v>
      </c>
      <c r="K2169" t="b">
        <v>1</v>
      </c>
      <c r="L2169">
        <v>3</v>
      </c>
      <c r="M2169" t="b">
        <v>1</v>
      </c>
      <c r="N2169" t="b">
        <v>1</v>
      </c>
      <c r="O2169" t="b">
        <v>0</v>
      </c>
      <c r="P2169" t="s">
        <v>88</v>
      </c>
      <c r="Q2169" t="s">
        <v>10475</v>
      </c>
      <c r="R2169" t="s">
        <v>10474</v>
      </c>
      <c r="S2169" t="s">
        <v>120</v>
      </c>
      <c r="T2169" t="s">
        <v>10473</v>
      </c>
      <c r="U2169">
        <v>256</v>
      </c>
      <c r="V2169">
        <v>3</v>
      </c>
    </row>
    <row r="2170" spans="1:22" x14ac:dyDescent="0.35">
      <c r="A2170" t="s">
        <v>10472</v>
      </c>
      <c r="B2170" t="s">
        <v>111</v>
      </c>
      <c r="C2170" t="s">
        <v>82</v>
      </c>
      <c r="D2170" t="b">
        <v>1</v>
      </c>
      <c r="E2170" t="b">
        <v>1</v>
      </c>
      <c r="F2170" t="s">
        <v>106</v>
      </c>
      <c r="G2170" t="b">
        <v>0</v>
      </c>
      <c r="H2170" t="s">
        <v>71</v>
      </c>
      <c r="I2170" t="b">
        <v>1</v>
      </c>
      <c r="J2170" t="s">
        <v>70</v>
      </c>
      <c r="K2170" t="b">
        <v>1</v>
      </c>
      <c r="L2170">
        <v>1</v>
      </c>
      <c r="M2170" t="b">
        <v>0</v>
      </c>
      <c r="N2170" t="b">
        <v>0</v>
      </c>
      <c r="O2170" t="b">
        <v>1</v>
      </c>
      <c r="P2170" t="s">
        <v>88</v>
      </c>
      <c r="Q2170" t="s">
        <v>10471</v>
      </c>
      <c r="R2170" t="s">
        <v>10470</v>
      </c>
      <c r="S2170" t="s">
        <v>161</v>
      </c>
      <c r="T2170" t="s">
        <v>10469</v>
      </c>
      <c r="U2170">
        <v>256</v>
      </c>
      <c r="V2170">
        <v>4.5</v>
      </c>
    </row>
    <row r="2171" spans="1:22" x14ac:dyDescent="0.35">
      <c r="A2171" t="s">
        <v>10468</v>
      </c>
      <c r="B2171" t="s">
        <v>90</v>
      </c>
      <c r="C2171" t="s">
        <v>82</v>
      </c>
      <c r="D2171" t="b">
        <v>1</v>
      </c>
      <c r="E2171" t="b">
        <v>1</v>
      </c>
      <c r="F2171" t="s">
        <v>106</v>
      </c>
      <c r="G2171" t="b">
        <v>0</v>
      </c>
      <c r="H2171" t="s">
        <v>71</v>
      </c>
      <c r="I2171" t="b">
        <v>1</v>
      </c>
      <c r="J2171" t="s">
        <v>70</v>
      </c>
      <c r="K2171" t="b">
        <v>1</v>
      </c>
      <c r="L2171">
        <v>1</v>
      </c>
      <c r="M2171" t="b">
        <v>0</v>
      </c>
      <c r="N2171" t="b">
        <v>0</v>
      </c>
      <c r="O2171" t="b">
        <v>1</v>
      </c>
      <c r="P2171" t="s">
        <v>88</v>
      </c>
      <c r="Q2171" t="s">
        <v>10467</v>
      </c>
      <c r="R2171" t="s">
        <v>5915</v>
      </c>
      <c r="S2171" t="s">
        <v>6</v>
      </c>
      <c r="T2171" t="s">
        <v>777</v>
      </c>
      <c r="U2171">
        <v>256</v>
      </c>
      <c r="V2171">
        <v>4.5</v>
      </c>
    </row>
    <row r="2172" spans="1:22" x14ac:dyDescent="0.35">
      <c r="A2172" t="s">
        <v>10466</v>
      </c>
      <c r="B2172" t="s">
        <v>90</v>
      </c>
      <c r="C2172" t="s">
        <v>82</v>
      </c>
      <c r="D2172" t="b">
        <v>1</v>
      </c>
      <c r="E2172" t="b">
        <v>1</v>
      </c>
      <c r="F2172" t="s">
        <v>106</v>
      </c>
      <c r="G2172" t="b">
        <v>1</v>
      </c>
      <c r="H2172" t="s">
        <v>71</v>
      </c>
      <c r="I2172" t="b">
        <v>1</v>
      </c>
      <c r="J2172" t="s">
        <v>70</v>
      </c>
      <c r="K2172" t="b">
        <v>1</v>
      </c>
      <c r="L2172">
        <v>1</v>
      </c>
      <c r="M2172" t="b">
        <v>0</v>
      </c>
      <c r="N2172" t="b">
        <v>0</v>
      </c>
      <c r="O2172" t="b">
        <v>1</v>
      </c>
      <c r="P2172" t="s">
        <v>88</v>
      </c>
      <c r="Q2172" t="s">
        <v>10465</v>
      </c>
      <c r="R2172" t="s">
        <v>954</v>
      </c>
      <c r="S2172" t="s">
        <v>6</v>
      </c>
      <c r="T2172" t="s">
        <v>6748</v>
      </c>
      <c r="U2172">
        <v>256</v>
      </c>
      <c r="V2172">
        <v>4</v>
      </c>
    </row>
    <row r="2173" spans="1:22" x14ac:dyDescent="0.35">
      <c r="A2173" t="s">
        <v>10464</v>
      </c>
      <c r="B2173" t="s">
        <v>74</v>
      </c>
      <c r="C2173" t="s">
        <v>123</v>
      </c>
      <c r="D2173" t="b">
        <v>1</v>
      </c>
      <c r="E2173" t="b">
        <v>1</v>
      </c>
      <c r="F2173" t="s">
        <v>106</v>
      </c>
      <c r="G2173" t="b">
        <v>1</v>
      </c>
      <c r="H2173" t="s">
        <v>71</v>
      </c>
      <c r="I2173" t="b">
        <v>0</v>
      </c>
      <c r="J2173" t="s">
        <v>70</v>
      </c>
      <c r="K2173" t="b">
        <v>1</v>
      </c>
      <c r="L2173">
        <v>2</v>
      </c>
      <c r="M2173" t="b">
        <v>1</v>
      </c>
      <c r="N2173" t="b">
        <v>1</v>
      </c>
      <c r="O2173" t="b">
        <v>1</v>
      </c>
      <c r="P2173" t="s">
        <v>69</v>
      </c>
      <c r="Q2173" t="s">
        <v>10463</v>
      </c>
      <c r="R2173" t="s">
        <v>10462</v>
      </c>
      <c r="S2173" t="s">
        <v>219</v>
      </c>
      <c r="T2173" t="s">
        <v>3560</v>
      </c>
      <c r="U2173">
        <v>256</v>
      </c>
      <c r="V2173">
        <v>4</v>
      </c>
    </row>
    <row r="2174" spans="1:22" x14ac:dyDescent="0.35">
      <c r="A2174" t="s">
        <v>10461</v>
      </c>
      <c r="B2174" t="s">
        <v>74</v>
      </c>
      <c r="C2174" t="s">
        <v>212</v>
      </c>
      <c r="D2174" t="b">
        <v>1</v>
      </c>
      <c r="E2174" t="b">
        <v>0</v>
      </c>
      <c r="F2174" t="s">
        <v>72</v>
      </c>
      <c r="G2174" t="b">
        <v>1</v>
      </c>
      <c r="H2174" t="s">
        <v>80</v>
      </c>
      <c r="I2174" t="b">
        <v>1</v>
      </c>
      <c r="J2174" t="s">
        <v>70</v>
      </c>
      <c r="K2174" t="b">
        <v>1</v>
      </c>
      <c r="L2174">
        <v>2</v>
      </c>
      <c r="M2174" t="b">
        <v>1</v>
      </c>
      <c r="N2174" t="b">
        <v>1</v>
      </c>
      <c r="O2174" t="b">
        <v>1</v>
      </c>
      <c r="P2174" t="s">
        <v>69</v>
      </c>
      <c r="Q2174" t="s">
        <v>10460</v>
      </c>
      <c r="R2174" t="s">
        <v>2395</v>
      </c>
      <c r="S2174" t="s">
        <v>1074</v>
      </c>
      <c r="T2174" t="s">
        <v>10459</v>
      </c>
      <c r="U2174">
        <v>256</v>
      </c>
      <c r="V2174">
        <v>3.5</v>
      </c>
    </row>
    <row r="2175" spans="1:22" x14ac:dyDescent="0.35">
      <c r="A2175" t="s">
        <v>10458</v>
      </c>
      <c r="B2175" t="s">
        <v>74</v>
      </c>
      <c r="C2175" t="s">
        <v>82</v>
      </c>
      <c r="D2175" t="b">
        <v>1</v>
      </c>
      <c r="E2175" t="b">
        <v>1</v>
      </c>
      <c r="F2175" t="s">
        <v>771</v>
      </c>
      <c r="G2175" t="b">
        <v>1</v>
      </c>
      <c r="H2175" t="s">
        <v>71</v>
      </c>
      <c r="I2175" t="b">
        <v>0</v>
      </c>
      <c r="J2175" t="s">
        <v>70</v>
      </c>
      <c r="K2175" t="b">
        <v>1</v>
      </c>
      <c r="L2175">
        <v>2</v>
      </c>
      <c r="M2175" t="b">
        <v>0</v>
      </c>
      <c r="N2175" t="b">
        <v>1</v>
      </c>
      <c r="O2175" t="b">
        <v>1</v>
      </c>
      <c r="P2175" t="s">
        <v>69</v>
      </c>
      <c r="Q2175" t="s">
        <v>10457</v>
      </c>
      <c r="R2175" t="s">
        <v>10456</v>
      </c>
      <c r="S2175" t="s">
        <v>6</v>
      </c>
      <c r="T2175" t="s">
        <v>1212</v>
      </c>
      <c r="U2175">
        <v>255</v>
      </c>
      <c r="V2175">
        <v>3</v>
      </c>
    </row>
    <row r="2176" spans="1:22" x14ac:dyDescent="0.35">
      <c r="A2176" t="s">
        <v>10455</v>
      </c>
      <c r="B2176" t="s">
        <v>74</v>
      </c>
      <c r="C2176" t="s">
        <v>82</v>
      </c>
      <c r="D2176" t="b">
        <v>1</v>
      </c>
      <c r="E2176" t="b">
        <v>0</v>
      </c>
      <c r="F2176" t="s">
        <v>771</v>
      </c>
      <c r="G2176" t="b">
        <v>1</v>
      </c>
      <c r="H2176" t="s">
        <v>71</v>
      </c>
      <c r="I2176" t="b">
        <v>1</v>
      </c>
      <c r="J2176" t="s">
        <v>70</v>
      </c>
      <c r="K2176" t="b">
        <v>1</v>
      </c>
      <c r="L2176">
        <v>2</v>
      </c>
      <c r="M2176" t="b">
        <v>1</v>
      </c>
      <c r="N2176" t="b">
        <v>1</v>
      </c>
      <c r="O2176" t="b">
        <v>1</v>
      </c>
      <c r="P2176" t="s">
        <v>69</v>
      </c>
      <c r="Q2176" t="s">
        <v>10454</v>
      </c>
      <c r="R2176" t="s">
        <v>10453</v>
      </c>
      <c r="S2176" t="s">
        <v>77</v>
      </c>
      <c r="T2176" t="s">
        <v>2734</v>
      </c>
      <c r="U2176">
        <v>255</v>
      </c>
      <c r="V2176">
        <v>3</v>
      </c>
    </row>
    <row r="2177" spans="1:22" x14ac:dyDescent="0.35">
      <c r="A2177" t="s">
        <v>10452</v>
      </c>
      <c r="B2177" t="s">
        <v>74</v>
      </c>
      <c r="C2177" t="s">
        <v>440</v>
      </c>
      <c r="D2177" t="b">
        <v>1</v>
      </c>
      <c r="E2177" t="b">
        <v>0</v>
      </c>
      <c r="F2177" t="s">
        <v>72</v>
      </c>
      <c r="G2177" t="b">
        <v>0</v>
      </c>
      <c r="H2177" t="s">
        <v>71</v>
      </c>
      <c r="I2177" t="b">
        <v>1</v>
      </c>
      <c r="J2177" t="s">
        <v>70</v>
      </c>
      <c r="K2177" t="b">
        <v>0</v>
      </c>
      <c r="L2177">
        <v>2</v>
      </c>
      <c r="M2177" t="b">
        <v>1</v>
      </c>
      <c r="N2177" t="b">
        <v>1</v>
      </c>
      <c r="O2177" t="b">
        <v>1</v>
      </c>
      <c r="P2177" t="s">
        <v>88</v>
      </c>
      <c r="Q2177" t="s">
        <v>10451</v>
      </c>
      <c r="R2177" t="s">
        <v>628</v>
      </c>
      <c r="S2177" t="s">
        <v>66</v>
      </c>
      <c r="T2177" t="s">
        <v>10450</v>
      </c>
      <c r="U2177">
        <v>255</v>
      </c>
      <c r="V2177">
        <v>4</v>
      </c>
    </row>
    <row r="2178" spans="1:22" x14ac:dyDescent="0.35">
      <c r="A2178" t="s">
        <v>10449</v>
      </c>
      <c r="B2178" t="s">
        <v>90</v>
      </c>
      <c r="C2178" t="s">
        <v>82</v>
      </c>
      <c r="D2178" t="b">
        <v>1</v>
      </c>
      <c r="E2178" t="b">
        <v>1</v>
      </c>
      <c r="F2178" t="s">
        <v>359</v>
      </c>
      <c r="G2178" t="b">
        <v>1</v>
      </c>
      <c r="H2178" t="s">
        <v>71</v>
      </c>
      <c r="I2178" t="b">
        <v>0</v>
      </c>
      <c r="J2178" t="s">
        <v>70</v>
      </c>
      <c r="K2178" t="b">
        <v>1</v>
      </c>
      <c r="L2178">
        <v>2</v>
      </c>
      <c r="M2178" t="b">
        <v>0</v>
      </c>
      <c r="N2178" t="b">
        <v>0</v>
      </c>
      <c r="O2178" t="b">
        <v>1</v>
      </c>
      <c r="P2178" t="s">
        <v>69</v>
      </c>
      <c r="Q2178" t="s">
        <v>10448</v>
      </c>
      <c r="R2178" t="s">
        <v>10447</v>
      </c>
      <c r="S2178" t="s">
        <v>6</v>
      </c>
      <c r="T2178" t="s">
        <v>10446</v>
      </c>
      <c r="U2178">
        <v>255</v>
      </c>
      <c r="V2178">
        <v>4.5</v>
      </c>
    </row>
    <row r="2179" spans="1:22" x14ac:dyDescent="0.35">
      <c r="A2179" t="s">
        <v>10445</v>
      </c>
      <c r="B2179" t="s">
        <v>74</v>
      </c>
      <c r="C2179" t="s">
        <v>82</v>
      </c>
      <c r="D2179" t="b">
        <v>1</v>
      </c>
      <c r="E2179" t="b">
        <v>1</v>
      </c>
      <c r="F2179" t="s">
        <v>72</v>
      </c>
      <c r="G2179" t="b">
        <v>1</v>
      </c>
      <c r="H2179" t="s">
        <v>71</v>
      </c>
      <c r="I2179" t="b">
        <v>1</v>
      </c>
      <c r="J2179" t="s">
        <v>70</v>
      </c>
      <c r="K2179" t="b">
        <v>1</v>
      </c>
      <c r="L2179">
        <v>2</v>
      </c>
      <c r="M2179" t="b">
        <v>1</v>
      </c>
      <c r="N2179" t="b">
        <v>1</v>
      </c>
      <c r="O2179" t="b">
        <v>1</v>
      </c>
      <c r="P2179" t="s">
        <v>69</v>
      </c>
      <c r="Q2179" t="s">
        <v>10444</v>
      </c>
      <c r="R2179" t="s">
        <v>10443</v>
      </c>
      <c r="S2179" t="s">
        <v>85</v>
      </c>
      <c r="T2179" t="s">
        <v>10442</v>
      </c>
      <c r="U2179">
        <v>255</v>
      </c>
      <c r="V2179">
        <v>4</v>
      </c>
    </row>
    <row r="2180" spans="1:22" x14ac:dyDescent="0.35">
      <c r="A2180" t="s">
        <v>10441</v>
      </c>
      <c r="B2180" t="s">
        <v>111</v>
      </c>
      <c r="C2180" t="s">
        <v>82</v>
      </c>
      <c r="D2180" t="b">
        <v>1</v>
      </c>
      <c r="E2180" t="b">
        <v>1</v>
      </c>
      <c r="F2180" t="s">
        <v>106</v>
      </c>
      <c r="G2180" t="b">
        <v>0</v>
      </c>
      <c r="H2180" t="s">
        <v>71</v>
      </c>
      <c r="I2180" t="b">
        <v>0</v>
      </c>
      <c r="J2180" t="s">
        <v>70</v>
      </c>
      <c r="K2180" t="b">
        <v>1</v>
      </c>
      <c r="L2180">
        <v>1</v>
      </c>
      <c r="M2180" t="b">
        <v>0</v>
      </c>
      <c r="N2180" t="b">
        <v>0</v>
      </c>
      <c r="O2180" t="b">
        <v>1</v>
      </c>
      <c r="P2180" t="s">
        <v>88</v>
      </c>
      <c r="Q2180" t="s">
        <v>10440</v>
      </c>
      <c r="R2180" t="s">
        <v>407</v>
      </c>
      <c r="S2180" t="s">
        <v>6</v>
      </c>
      <c r="T2180" t="s">
        <v>807</v>
      </c>
      <c r="U2180">
        <v>255</v>
      </c>
      <c r="V2180">
        <v>3.5</v>
      </c>
    </row>
    <row r="2181" spans="1:22" x14ac:dyDescent="0.35">
      <c r="A2181" t="s">
        <v>10439</v>
      </c>
      <c r="B2181" t="s">
        <v>74</v>
      </c>
      <c r="C2181" t="s">
        <v>82</v>
      </c>
      <c r="D2181" t="b">
        <v>1</v>
      </c>
      <c r="E2181" t="b">
        <v>0</v>
      </c>
      <c r="F2181" t="s">
        <v>106</v>
      </c>
      <c r="G2181" t="b">
        <v>1</v>
      </c>
      <c r="H2181" t="s">
        <v>71</v>
      </c>
      <c r="I2181" t="b">
        <v>1</v>
      </c>
      <c r="J2181" t="s">
        <v>70</v>
      </c>
      <c r="K2181" t="b">
        <v>1</v>
      </c>
      <c r="L2181">
        <v>2</v>
      </c>
      <c r="M2181" t="b">
        <v>1</v>
      </c>
      <c r="N2181" t="b">
        <v>1</v>
      </c>
      <c r="O2181" t="b">
        <v>1</v>
      </c>
      <c r="P2181" t="s">
        <v>69</v>
      </c>
      <c r="Q2181" t="s">
        <v>10438</v>
      </c>
      <c r="R2181" t="s">
        <v>10437</v>
      </c>
      <c r="S2181" t="s">
        <v>6</v>
      </c>
      <c r="T2181" t="s">
        <v>10436</v>
      </c>
      <c r="U2181">
        <v>255</v>
      </c>
      <c r="V2181">
        <v>3</v>
      </c>
    </row>
    <row r="2182" spans="1:22" x14ac:dyDescent="0.35">
      <c r="A2182" t="s">
        <v>10435</v>
      </c>
      <c r="B2182" t="s">
        <v>90</v>
      </c>
      <c r="C2182" t="s">
        <v>82</v>
      </c>
      <c r="D2182" t="b">
        <v>1</v>
      </c>
      <c r="E2182" t="b">
        <v>1</v>
      </c>
      <c r="F2182" t="s">
        <v>106</v>
      </c>
      <c r="G2182" t="b">
        <v>0</v>
      </c>
      <c r="H2182" t="s">
        <v>100</v>
      </c>
      <c r="I2182" t="b">
        <v>0</v>
      </c>
      <c r="J2182" t="s">
        <v>70</v>
      </c>
      <c r="K2182" t="b">
        <v>1</v>
      </c>
      <c r="L2182">
        <v>2</v>
      </c>
      <c r="M2182" t="b">
        <v>1</v>
      </c>
      <c r="N2182" t="b">
        <v>1</v>
      </c>
      <c r="O2182" t="b">
        <v>1</v>
      </c>
      <c r="P2182" t="s">
        <v>88</v>
      </c>
      <c r="Q2182" t="s">
        <v>10434</v>
      </c>
      <c r="R2182" t="s">
        <v>10433</v>
      </c>
      <c r="S2182" t="s">
        <v>239</v>
      </c>
      <c r="T2182" t="s">
        <v>10432</v>
      </c>
      <c r="U2182">
        <v>255</v>
      </c>
      <c r="V2182">
        <v>4</v>
      </c>
    </row>
    <row r="2183" spans="1:22" x14ac:dyDescent="0.35">
      <c r="A2183" t="s">
        <v>10431</v>
      </c>
      <c r="B2183" t="s">
        <v>74</v>
      </c>
      <c r="C2183" t="s">
        <v>82</v>
      </c>
      <c r="D2183" t="b">
        <v>1</v>
      </c>
      <c r="E2183" t="b">
        <v>1</v>
      </c>
      <c r="F2183" t="s">
        <v>106</v>
      </c>
      <c r="G2183" t="b">
        <v>1</v>
      </c>
      <c r="H2183" t="s">
        <v>71</v>
      </c>
      <c r="I2183" t="b">
        <v>1</v>
      </c>
      <c r="J2183" t="s">
        <v>70</v>
      </c>
      <c r="K2183" t="b">
        <v>1</v>
      </c>
      <c r="L2183">
        <v>2</v>
      </c>
      <c r="M2183" t="b">
        <v>1</v>
      </c>
      <c r="N2183" t="b">
        <v>1</v>
      </c>
      <c r="O2183" t="b">
        <v>1</v>
      </c>
      <c r="P2183" t="s">
        <v>69</v>
      </c>
      <c r="Q2183" t="s">
        <v>10430</v>
      </c>
      <c r="R2183" t="s">
        <v>10429</v>
      </c>
      <c r="S2183" t="s">
        <v>239</v>
      </c>
      <c r="T2183" t="s">
        <v>651</v>
      </c>
      <c r="U2183">
        <v>255</v>
      </c>
      <c r="V2183">
        <v>3.5</v>
      </c>
    </row>
    <row r="2184" spans="1:22" x14ac:dyDescent="0.35">
      <c r="A2184" t="s">
        <v>10428</v>
      </c>
      <c r="B2184" t="s">
        <v>74</v>
      </c>
      <c r="C2184" t="s">
        <v>82</v>
      </c>
      <c r="D2184" t="b">
        <v>1</v>
      </c>
      <c r="E2184" t="b">
        <v>1</v>
      </c>
      <c r="F2184" t="s">
        <v>106</v>
      </c>
      <c r="G2184" t="b">
        <v>1</v>
      </c>
      <c r="H2184" t="s">
        <v>71</v>
      </c>
      <c r="I2184" t="b">
        <v>1</v>
      </c>
      <c r="J2184" t="s">
        <v>70</v>
      </c>
      <c r="K2184" t="b">
        <v>1</v>
      </c>
      <c r="L2184">
        <v>2</v>
      </c>
      <c r="M2184" t="b">
        <v>1</v>
      </c>
      <c r="N2184" t="b">
        <v>1</v>
      </c>
      <c r="O2184" t="b">
        <v>1</v>
      </c>
      <c r="P2184" t="s">
        <v>88</v>
      </c>
      <c r="Q2184" t="s">
        <v>10427</v>
      </c>
      <c r="R2184" t="s">
        <v>10426</v>
      </c>
      <c r="S2184" t="s">
        <v>93</v>
      </c>
      <c r="T2184" t="s">
        <v>10425</v>
      </c>
      <c r="U2184">
        <v>255</v>
      </c>
      <c r="V2184">
        <v>3.5</v>
      </c>
    </row>
    <row r="2185" spans="1:22" x14ac:dyDescent="0.35">
      <c r="A2185" t="s">
        <v>10424</v>
      </c>
      <c r="B2185" t="s">
        <v>74</v>
      </c>
      <c r="C2185" t="s">
        <v>82</v>
      </c>
      <c r="D2185" t="b">
        <v>1</v>
      </c>
      <c r="E2185" t="b">
        <v>1</v>
      </c>
      <c r="F2185" t="s">
        <v>72</v>
      </c>
      <c r="G2185" t="b">
        <v>1</v>
      </c>
      <c r="H2185" t="s">
        <v>71</v>
      </c>
      <c r="I2185" t="b">
        <v>1</v>
      </c>
      <c r="J2185" t="s">
        <v>70</v>
      </c>
      <c r="K2185" t="b">
        <v>1</v>
      </c>
      <c r="L2185">
        <v>2</v>
      </c>
      <c r="M2185" t="b">
        <v>1</v>
      </c>
      <c r="N2185" t="b">
        <v>1</v>
      </c>
      <c r="O2185" t="b">
        <v>1</v>
      </c>
      <c r="P2185" t="s">
        <v>69</v>
      </c>
      <c r="Q2185" t="s">
        <v>10423</v>
      </c>
      <c r="R2185" t="s">
        <v>5847</v>
      </c>
      <c r="S2185" t="s">
        <v>93</v>
      </c>
      <c r="T2185" t="s">
        <v>10422</v>
      </c>
      <c r="U2185">
        <v>255</v>
      </c>
      <c r="V2185">
        <v>4</v>
      </c>
    </row>
    <row r="2186" spans="1:22" x14ac:dyDescent="0.35">
      <c r="A2186" t="s">
        <v>10421</v>
      </c>
      <c r="B2186" t="s">
        <v>111</v>
      </c>
      <c r="C2186" t="s">
        <v>556</v>
      </c>
      <c r="D2186" t="b">
        <v>1</v>
      </c>
      <c r="E2186" t="b">
        <v>1</v>
      </c>
      <c r="F2186" t="s">
        <v>359</v>
      </c>
      <c r="G2186" t="b">
        <v>0</v>
      </c>
      <c r="H2186" t="s">
        <v>71</v>
      </c>
      <c r="I2186" t="b">
        <v>0</v>
      </c>
      <c r="J2186" t="s">
        <v>70</v>
      </c>
      <c r="K2186" t="b">
        <v>1</v>
      </c>
      <c r="L2186">
        <v>1</v>
      </c>
      <c r="M2186" t="b">
        <v>0</v>
      </c>
      <c r="N2186" t="b">
        <v>0</v>
      </c>
      <c r="O2186" t="b">
        <v>1</v>
      </c>
      <c r="P2186" t="s">
        <v>69</v>
      </c>
      <c r="Q2186" t="s">
        <v>10420</v>
      </c>
      <c r="R2186" t="s">
        <v>10419</v>
      </c>
      <c r="S2186" t="s">
        <v>2179</v>
      </c>
      <c r="T2186" t="s">
        <v>10418</v>
      </c>
      <c r="U2186">
        <v>254</v>
      </c>
      <c r="V2186">
        <v>4.5</v>
      </c>
    </row>
    <row r="2187" spans="1:22" x14ac:dyDescent="0.35">
      <c r="A2187" t="s">
        <v>10417</v>
      </c>
      <c r="B2187" t="s">
        <v>74</v>
      </c>
      <c r="C2187" t="s">
        <v>82</v>
      </c>
      <c r="D2187" t="b">
        <v>1</v>
      </c>
      <c r="E2187" t="b">
        <v>1</v>
      </c>
      <c r="F2187" t="s">
        <v>106</v>
      </c>
      <c r="G2187" t="b">
        <v>1</v>
      </c>
      <c r="H2187" t="s">
        <v>71</v>
      </c>
      <c r="I2187" t="b">
        <v>1</v>
      </c>
      <c r="J2187" t="s">
        <v>70</v>
      </c>
      <c r="K2187" t="b">
        <v>1</v>
      </c>
      <c r="L2187">
        <v>2</v>
      </c>
      <c r="M2187" t="b">
        <v>1</v>
      </c>
      <c r="N2187" t="b">
        <v>1</v>
      </c>
      <c r="O2187" t="b">
        <v>1</v>
      </c>
      <c r="P2187" t="s">
        <v>69</v>
      </c>
      <c r="Q2187" t="s">
        <v>10416</v>
      </c>
      <c r="R2187" t="s">
        <v>10415</v>
      </c>
      <c r="S2187" t="s">
        <v>77</v>
      </c>
      <c r="T2187" t="s">
        <v>10414</v>
      </c>
      <c r="U2187">
        <v>254</v>
      </c>
      <c r="V2187">
        <v>4</v>
      </c>
    </row>
    <row r="2188" spans="1:22" x14ac:dyDescent="0.35">
      <c r="A2188" t="s">
        <v>10413</v>
      </c>
      <c r="B2188" t="s">
        <v>74</v>
      </c>
      <c r="C2188" t="s">
        <v>2312</v>
      </c>
      <c r="D2188" t="b">
        <v>1</v>
      </c>
      <c r="E2188" t="b">
        <v>1</v>
      </c>
      <c r="F2188" t="s">
        <v>72</v>
      </c>
      <c r="G2188" t="b">
        <v>0</v>
      </c>
      <c r="H2188" t="s">
        <v>71</v>
      </c>
      <c r="I2188" t="b">
        <v>0</v>
      </c>
      <c r="J2188" t="s">
        <v>235</v>
      </c>
      <c r="K2188" t="b">
        <v>1</v>
      </c>
      <c r="L2188">
        <v>3</v>
      </c>
      <c r="M2188" t="b">
        <v>1</v>
      </c>
      <c r="N2188" t="b">
        <v>1</v>
      </c>
      <c r="O2188" t="b">
        <v>0</v>
      </c>
      <c r="P2188" t="s">
        <v>88</v>
      </c>
      <c r="Q2188" t="s">
        <v>10412</v>
      </c>
      <c r="R2188" t="s">
        <v>1000</v>
      </c>
      <c r="S2188" t="s">
        <v>285</v>
      </c>
      <c r="T2188" t="s">
        <v>10411</v>
      </c>
      <c r="U2188">
        <v>254</v>
      </c>
      <c r="V2188">
        <v>4.5</v>
      </c>
    </row>
    <row r="2189" spans="1:22" x14ac:dyDescent="0.35">
      <c r="A2189" t="s">
        <v>10410</v>
      </c>
      <c r="B2189" t="s">
        <v>90</v>
      </c>
      <c r="C2189" t="s">
        <v>82</v>
      </c>
      <c r="D2189" t="b">
        <v>1</v>
      </c>
      <c r="E2189" t="b">
        <v>1</v>
      </c>
      <c r="F2189" t="s">
        <v>474</v>
      </c>
      <c r="G2189" t="b">
        <v>0</v>
      </c>
      <c r="H2189" t="s">
        <v>71</v>
      </c>
      <c r="I2189" t="b">
        <v>1</v>
      </c>
      <c r="J2189" t="s">
        <v>70</v>
      </c>
      <c r="K2189" t="b">
        <v>1</v>
      </c>
      <c r="L2189">
        <v>1</v>
      </c>
      <c r="M2189" t="b">
        <v>0</v>
      </c>
      <c r="N2189" t="b">
        <v>1</v>
      </c>
      <c r="O2189" t="b">
        <v>1</v>
      </c>
      <c r="P2189" t="s">
        <v>69</v>
      </c>
      <c r="Q2189" t="s">
        <v>10409</v>
      </c>
      <c r="R2189" t="s">
        <v>10408</v>
      </c>
      <c r="S2189" t="s">
        <v>6</v>
      </c>
      <c r="T2189" t="s">
        <v>10407</v>
      </c>
      <c r="U2189">
        <v>254</v>
      </c>
      <c r="V2189">
        <v>4</v>
      </c>
    </row>
    <row r="2190" spans="1:22" x14ac:dyDescent="0.35">
      <c r="A2190" t="s">
        <v>7621</v>
      </c>
      <c r="B2190" t="s">
        <v>74</v>
      </c>
      <c r="C2190" t="s">
        <v>82</v>
      </c>
      <c r="D2190" t="b">
        <v>1</v>
      </c>
      <c r="E2190" t="b">
        <v>1</v>
      </c>
      <c r="F2190" t="s">
        <v>72</v>
      </c>
      <c r="G2190" t="b">
        <v>1</v>
      </c>
      <c r="H2190" t="s">
        <v>71</v>
      </c>
      <c r="I2190" t="b">
        <v>1</v>
      </c>
      <c r="J2190" t="s">
        <v>70</v>
      </c>
      <c r="K2190" t="b">
        <v>1</v>
      </c>
      <c r="L2190">
        <v>2</v>
      </c>
      <c r="M2190" t="b">
        <v>1</v>
      </c>
      <c r="N2190" t="b">
        <v>1</v>
      </c>
      <c r="O2190" t="b">
        <v>1</v>
      </c>
      <c r="P2190" t="s">
        <v>88</v>
      </c>
      <c r="Q2190" t="s">
        <v>10406</v>
      </c>
      <c r="R2190" t="s">
        <v>10405</v>
      </c>
      <c r="S2190" t="s">
        <v>6</v>
      </c>
      <c r="T2190" t="s">
        <v>10404</v>
      </c>
      <c r="U2190">
        <v>254</v>
      </c>
      <c r="V2190">
        <v>3.5</v>
      </c>
    </row>
    <row r="2191" spans="1:22" x14ac:dyDescent="0.35">
      <c r="A2191" t="s">
        <v>1769</v>
      </c>
      <c r="B2191" t="s">
        <v>74</v>
      </c>
      <c r="C2191" t="s">
        <v>556</v>
      </c>
      <c r="D2191" t="b">
        <v>1</v>
      </c>
      <c r="E2191" t="b">
        <v>0</v>
      </c>
      <c r="F2191" t="s">
        <v>106</v>
      </c>
      <c r="G2191" t="b">
        <v>0</v>
      </c>
      <c r="H2191" t="s">
        <v>71</v>
      </c>
      <c r="I2191" t="b">
        <v>1</v>
      </c>
      <c r="J2191" t="s">
        <v>70</v>
      </c>
      <c r="K2191" t="b">
        <v>1</v>
      </c>
      <c r="L2191">
        <v>2</v>
      </c>
      <c r="M2191" t="b">
        <v>1</v>
      </c>
      <c r="N2191" t="b">
        <v>1</v>
      </c>
      <c r="O2191" t="b">
        <v>1</v>
      </c>
      <c r="P2191" t="s">
        <v>88</v>
      </c>
      <c r="Q2191" t="s">
        <v>10403</v>
      </c>
      <c r="R2191" t="s">
        <v>10402</v>
      </c>
      <c r="S2191" t="s">
        <v>85</v>
      </c>
      <c r="T2191" t="s">
        <v>10401</v>
      </c>
      <c r="U2191">
        <v>254</v>
      </c>
      <c r="V2191">
        <v>4</v>
      </c>
    </row>
    <row r="2192" spans="1:22" x14ac:dyDescent="0.35">
      <c r="A2192" t="s">
        <v>10400</v>
      </c>
      <c r="B2192" t="s">
        <v>74</v>
      </c>
      <c r="C2192" t="s">
        <v>82</v>
      </c>
      <c r="D2192" t="b">
        <v>1</v>
      </c>
      <c r="E2192" t="b">
        <v>1</v>
      </c>
      <c r="F2192" t="s">
        <v>106</v>
      </c>
      <c r="G2192" t="b">
        <v>1</v>
      </c>
      <c r="H2192" t="s">
        <v>71</v>
      </c>
      <c r="I2192" t="b">
        <v>0</v>
      </c>
      <c r="J2192" t="s">
        <v>70</v>
      </c>
      <c r="K2192" t="b">
        <v>1</v>
      </c>
      <c r="L2192">
        <v>2</v>
      </c>
      <c r="M2192" t="b">
        <v>1</v>
      </c>
      <c r="N2192" t="b">
        <v>1</v>
      </c>
      <c r="O2192" t="b">
        <v>1</v>
      </c>
      <c r="P2192" t="s">
        <v>88</v>
      </c>
      <c r="Q2192" t="s">
        <v>10399</v>
      </c>
      <c r="R2192" t="s">
        <v>10398</v>
      </c>
      <c r="S2192" t="s">
        <v>93</v>
      </c>
      <c r="T2192" t="s">
        <v>10397</v>
      </c>
      <c r="U2192">
        <v>254</v>
      </c>
      <c r="V2192">
        <v>3.5</v>
      </c>
    </row>
    <row r="2193" spans="1:22" x14ac:dyDescent="0.35">
      <c r="A2193" t="s">
        <v>10396</v>
      </c>
      <c r="B2193" t="s">
        <v>74</v>
      </c>
      <c r="C2193" t="s">
        <v>123</v>
      </c>
      <c r="D2193" t="b">
        <v>1</v>
      </c>
      <c r="E2193" t="b">
        <v>1</v>
      </c>
      <c r="F2193" t="s">
        <v>374</v>
      </c>
      <c r="G2193" t="b">
        <v>0</v>
      </c>
      <c r="H2193" t="s">
        <v>71</v>
      </c>
      <c r="I2193" t="b">
        <v>1</v>
      </c>
      <c r="J2193" t="s">
        <v>70</v>
      </c>
      <c r="K2193" t="b">
        <v>1</v>
      </c>
      <c r="L2193">
        <v>2</v>
      </c>
      <c r="M2193" t="b">
        <v>1</v>
      </c>
      <c r="N2193" t="b">
        <v>1</v>
      </c>
      <c r="O2193" t="b">
        <v>1</v>
      </c>
      <c r="P2193" t="s">
        <v>69</v>
      </c>
      <c r="Q2193" t="s">
        <v>10395</v>
      </c>
      <c r="R2193" t="s">
        <v>10394</v>
      </c>
      <c r="S2193" t="s">
        <v>285</v>
      </c>
      <c r="T2193" t="s">
        <v>10393</v>
      </c>
      <c r="U2193">
        <v>254</v>
      </c>
      <c r="V2193">
        <v>4</v>
      </c>
    </row>
    <row r="2194" spans="1:22" x14ac:dyDescent="0.35">
      <c r="A2194" t="s">
        <v>10392</v>
      </c>
      <c r="B2194" t="s">
        <v>74</v>
      </c>
      <c r="C2194" t="s">
        <v>82</v>
      </c>
      <c r="D2194" t="b">
        <v>1</v>
      </c>
      <c r="E2194" t="b">
        <v>1</v>
      </c>
      <c r="F2194" t="s">
        <v>106</v>
      </c>
      <c r="G2194" t="b">
        <v>1</v>
      </c>
      <c r="H2194" t="s">
        <v>71</v>
      </c>
      <c r="I2194" t="b">
        <v>1</v>
      </c>
      <c r="J2194" t="s">
        <v>70</v>
      </c>
      <c r="K2194" t="b">
        <v>1</v>
      </c>
      <c r="L2194">
        <v>2</v>
      </c>
      <c r="M2194" t="b">
        <v>1</v>
      </c>
      <c r="N2194" t="b">
        <v>1</v>
      </c>
      <c r="O2194" t="b">
        <v>1</v>
      </c>
      <c r="P2194" t="s">
        <v>69</v>
      </c>
      <c r="Q2194" t="s">
        <v>10391</v>
      </c>
      <c r="R2194" t="s">
        <v>10390</v>
      </c>
      <c r="S2194" t="s">
        <v>161</v>
      </c>
      <c r="T2194" t="s">
        <v>10389</v>
      </c>
      <c r="U2194">
        <v>254</v>
      </c>
      <c r="V2194">
        <v>4</v>
      </c>
    </row>
    <row r="2195" spans="1:22" x14ac:dyDescent="0.35">
      <c r="A2195" t="s">
        <v>10388</v>
      </c>
      <c r="B2195" t="s">
        <v>74</v>
      </c>
      <c r="C2195" t="s">
        <v>73</v>
      </c>
      <c r="D2195" t="b">
        <v>1</v>
      </c>
      <c r="E2195" t="b">
        <v>1</v>
      </c>
      <c r="F2195" t="s">
        <v>72</v>
      </c>
      <c r="G2195" t="b">
        <v>1</v>
      </c>
      <c r="H2195" t="s">
        <v>71</v>
      </c>
      <c r="I2195" t="b">
        <v>1</v>
      </c>
      <c r="J2195" t="s">
        <v>70</v>
      </c>
      <c r="K2195" t="b">
        <v>1</v>
      </c>
      <c r="L2195">
        <v>2</v>
      </c>
      <c r="M2195" t="b">
        <v>1</v>
      </c>
      <c r="N2195" t="b">
        <v>1</v>
      </c>
      <c r="O2195" t="b">
        <v>0</v>
      </c>
      <c r="P2195" t="s">
        <v>69</v>
      </c>
      <c r="Q2195" t="s">
        <v>10387</v>
      </c>
      <c r="R2195" t="s">
        <v>10386</v>
      </c>
      <c r="S2195" t="s">
        <v>6</v>
      </c>
      <c r="T2195" t="s">
        <v>10385</v>
      </c>
      <c r="U2195">
        <v>254</v>
      </c>
      <c r="V2195">
        <v>4</v>
      </c>
    </row>
    <row r="2196" spans="1:22" x14ac:dyDescent="0.35">
      <c r="A2196" t="s">
        <v>10384</v>
      </c>
      <c r="B2196" t="s">
        <v>74</v>
      </c>
      <c r="C2196" t="s">
        <v>360</v>
      </c>
      <c r="D2196" t="b">
        <v>1</v>
      </c>
      <c r="E2196" t="b">
        <v>1</v>
      </c>
      <c r="F2196" t="s">
        <v>106</v>
      </c>
      <c r="G2196" t="b">
        <v>1</v>
      </c>
      <c r="H2196" t="s">
        <v>71</v>
      </c>
      <c r="I2196" t="b">
        <v>0</v>
      </c>
      <c r="J2196" t="s">
        <v>70</v>
      </c>
      <c r="K2196" t="b">
        <v>1</v>
      </c>
      <c r="L2196">
        <v>2</v>
      </c>
      <c r="M2196" t="b">
        <v>1</v>
      </c>
      <c r="N2196" t="b">
        <v>1</v>
      </c>
      <c r="O2196" t="b">
        <v>1</v>
      </c>
      <c r="P2196" t="s">
        <v>69</v>
      </c>
      <c r="Q2196" t="s">
        <v>10383</v>
      </c>
      <c r="R2196" t="s">
        <v>10382</v>
      </c>
      <c r="S2196" t="s">
        <v>10381</v>
      </c>
      <c r="T2196" t="s">
        <v>10380</v>
      </c>
      <c r="U2196">
        <v>254</v>
      </c>
      <c r="V2196">
        <v>3.5</v>
      </c>
    </row>
    <row r="2197" spans="1:22" x14ac:dyDescent="0.35">
      <c r="A2197" t="s">
        <v>10379</v>
      </c>
      <c r="B2197" t="s">
        <v>74</v>
      </c>
      <c r="C2197" t="s">
        <v>82</v>
      </c>
      <c r="D2197" t="b">
        <v>1</v>
      </c>
      <c r="E2197" t="b">
        <v>1</v>
      </c>
      <c r="F2197" t="s">
        <v>720</v>
      </c>
      <c r="G2197" t="b">
        <v>1</v>
      </c>
      <c r="H2197" t="s">
        <v>71</v>
      </c>
      <c r="I2197" t="b">
        <v>1</v>
      </c>
      <c r="J2197" t="s">
        <v>70</v>
      </c>
      <c r="K2197" t="b">
        <v>1</v>
      </c>
      <c r="L2197">
        <v>2</v>
      </c>
      <c r="M2197" t="b">
        <v>1</v>
      </c>
      <c r="N2197" t="b">
        <v>1</v>
      </c>
      <c r="O2197" t="b">
        <v>1</v>
      </c>
      <c r="P2197" t="s">
        <v>69</v>
      </c>
      <c r="Q2197" t="s">
        <v>10378</v>
      </c>
      <c r="R2197" t="s">
        <v>10377</v>
      </c>
      <c r="S2197" t="s">
        <v>77</v>
      </c>
      <c r="T2197" t="s">
        <v>10376</v>
      </c>
      <c r="U2197">
        <v>254</v>
      </c>
      <c r="V2197">
        <v>3.5</v>
      </c>
    </row>
    <row r="2198" spans="1:22" x14ac:dyDescent="0.35">
      <c r="A2198" t="s">
        <v>10375</v>
      </c>
      <c r="B2198" t="s">
        <v>111</v>
      </c>
      <c r="C2198" t="s">
        <v>82</v>
      </c>
      <c r="D2198" t="b">
        <v>1</v>
      </c>
      <c r="E2198" t="b">
        <v>1</v>
      </c>
      <c r="F2198" t="s">
        <v>106</v>
      </c>
      <c r="G2198" t="b">
        <v>0</v>
      </c>
      <c r="H2198" t="s">
        <v>71</v>
      </c>
      <c r="I2198" t="b">
        <v>1</v>
      </c>
      <c r="J2198" t="s">
        <v>70</v>
      </c>
      <c r="K2198" t="b">
        <v>1</v>
      </c>
      <c r="L2198">
        <v>2</v>
      </c>
      <c r="M2198" t="b">
        <v>0</v>
      </c>
      <c r="N2198" t="b">
        <v>1</v>
      </c>
      <c r="O2198" t="b">
        <v>1</v>
      </c>
      <c r="P2198" t="s">
        <v>88</v>
      </c>
      <c r="Q2198" t="s">
        <v>10374</v>
      </c>
      <c r="R2198" t="s">
        <v>10373</v>
      </c>
      <c r="S2198" t="s">
        <v>85</v>
      </c>
      <c r="T2198" t="s">
        <v>3257</v>
      </c>
      <c r="U2198">
        <v>254</v>
      </c>
      <c r="V2198">
        <v>4</v>
      </c>
    </row>
    <row r="2199" spans="1:22" x14ac:dyDescent="0.35">
      <c r="A2199" t="s">
        <v>10372</v>
      </c>
      <c r="B2199" t="s">
        <v>111</v>
      </c>
      <c r="C2199" t="s">
        <v>426</v>
      </c>
      <c r="D2199" t="b">
        <v>1</v>
      </c>
      <c r="E2199" t="b">
        <v>1</v>
      </c>
      <c r="F2199" t="s">
        <v>106</v>
      </c>
      <c r="G2199" t="b">
        <v>1</v>
      </c>
      <c r="H2199" t="s">
        <v>71</v>
      </c>
      <c r="I2199" t="b">
        <v>1</v>
      </c>
      <c r="J2199" t="s">
        <v>70</v>
      </c>
      <c r="K2199" t="b">
        <v>1</v>
      </c>
      <c r="L2199">
        <v>2</v>
      </c>
      <c r="M2199" t="b">
        <v>1</v>
      </c>
      <c r="N2199" t="b">
        <v>1</v>
      </c>
      <c r="O2199" t="b">
        <v>1</v>
      </c>
      <c r="P2199" t="s">
        <v>88</v>
      </c>
      <c r="Q2199" t="s">
        <v>10371</v>
      </c>
      <c r="R2199" t="s">
        <v>10370</v>
      </c>
      <c r="S2199" t="s">
        <v>5342</v>
      </c>
      <c r="T2199" t="s">
        <v>10369</v>
      </c>
      <c r="U2199">
        <v>253</v>
      </c>
      <c r="V2199">
        <v>3.5</v>
      </c>
    </row>
    <row r="2200" spans="1:22" x14ac:dyDescent="0.35">
      <c r="A2200" t="s">
        <v>10368</v>
      </c>
      <c r="B2200" t="s">
        <v>74</v>
      </c>
      <c r="C2200" t="s">
        <v>82</v>
      </c>
      <c r="D2200" t="b">
        <v>1</v>
      </c>
      <c r="E2200" t="b">
        <v>1</v>
      </c>
      <c r="F2200" t="s">
        <v>106</v>
      </c>
      <c r="G2200" t="b">
        <v>1</v>
      </c>
      <c r="H2200" t="s">
        <v>71</v>
      </c>
      <c r="I2200" t="b">
        <v>1</v>
      </c>
      <c r="J2200" t="s">
        <v>70</v>
      </c>
      <c r="K2200" t="b">
        <v>1</v>
      </c>
      <c r="L2200">
        <v>2</v>
      </c>
      <c r="M2200" t="b">
        <v>0</v>
      </c>
      <c r="N2200" t="b">
        <v>1</v>
      </c>
      <c r="O2200" t="b">
        <v>1</v>
      </c>
      <c r="P2200" t="s">
        <v>69</v>
      </c>
      <c r="Q2200" t="s">
        <v>10367</v>
      </c>
      <c r="R2200" t="s">
        <v>5884</v>
      </c>
      <c r="S2200" t="s">
        <v>229</v>
      </c>
      <c r="T2200" t="s">
        <v>10366</v>
      </c>
      <c r="U2200">
        <v>253</v>
      </c>
      <c r="V2200">
        <v>3.5</v>
      </c>
    </row>
    <row r="2201" spans="1:22" x14ac:dyDescent="0.35">
      <c r="A2201" t="s">
        <v>10365</v>
      </c>
      <c r="B2201" t="s">
        <v>74</v>
      </c>
      <c r="C2201" t="s">
        <v>426</v>
      </c>
      <c r="D2201" t="b">
        <v>1</v>
      </c>
      <c r="E2201" t="b">
        <v>1</v>
      </c>
      <c r="F2201" t="s">
        <v>106</v>
      </c>
      <c r="G2201" t="b">
        <v>1</v>
      </c>
      <c r="H2201" t="s">
        <v>71</v>
      </c>
      <c r="I2201" t="b">
        <v>1</v>
      </c>
      <c r="J2201" t="s">
        <v>70</v>
      </c>
      <c r="K2201" t="b">
        <v>1</v>
      </c>
      <c r="L2201">
        <v>2</v>
      </c>
      <c r="M2201" t="b">
        <v>1</v>
      </c>
      <c r="N2201" t="b">
        <v>1</v>
      </c>
      <c r="O2201" t="b">
        <v>1</v>
      </c>
      <c r="P2201" t="s">
        <v>69</v>
      </c>
      <c r="Q2201" t="s">
        <v>10364</v>
      </c>
      <c r="R2201" t="s">
        <v>194</v>
      </c>
      <c r="S2201" t="s">
        <v>275</v>
      </c>
      <c r="T2201" t="s">
        <v>10363</v>
      </c>
      <c r="U2201">
        <v>253</v>
      </c>
      <c r="V2201">
        <v>4</v>
      </c>
    </row>
    <row r="2202" spans="1:22" x14ac:dyDescent="0.35">
      <c r="A2202" t="s">
        <v>10362</v>
      </c>
      <c r="B2202" t="s">
        <v>74</v>
      </c>
      <c r="C2202" t="s">
        <v>82</v>
      </c>
      <c r="D2202" t="b">
        <v>1</v>
      </c>
      <c r="E2202" t="b">
        <v>0</v>
      </c>
      <c r="F2202" t="s">
        <v>72</v>
      </c>
      <c r="G2202" t="b">
        <v>1</v>
      </c>
      <c r="H2202" t="s">
        <v>71</v>
      </c>
      <c r="I2202" t="b">
        <v>1</v>
      </c>
      <c r="J2202" t="s">
        <v>70</v>
      </c>
      <c r="K2202" t="b">
        <v>1</v>
      </c>
      <c r="L2202">
        <v>2</v>
      </c>
      <c r="M2202" t="b">
        <v>1</v>
      </c>
      <c r="N2202" t="b">
        <v>1</v>
      </c>
      <c r="O2202" t="b">
        <v>1</v>
      </c>
      <c r="P2202" t="s">
        <v>69</v>
      </c>
      <c r="Q2202" t="s">
        <v>10361</v>
      </c>
      <c r="R2202" t="s">
        <v>10360</v>
      </c>
      <c r="S2202" t="s">
        <v>189</v>
      </c>
      <c r="T2202" t="s">
        <v>10359</v>
      </c>
      <c r="U2202">
        <v>253</v>
      </c>
      <c r="V2202">
        <v>4</v>
      </c>
    </row>
    <row r="2203" spans="1:22" x14ac:dyDescent="0.35">
      <c r="A2203" t="s">
        <v>10358</v>
      </c>
      <c r="B2203" t="s">
        <v>74</v>
      </c>
      <c r="C2203" t="s">
        <v>73</v>
      </c>
      <c r="D2203" t="b">
        <v>1</v>
      </c>
      <c r="E2203" t="b">
        <v>0</v>
      </c>
      <c r="F2203" t="s">
        <v>72</v>
      </c>
      <c r="G2203" t="b">
        <v>1</v>
      </c>
      <c r="H2203" t="s">
        <v>71</v>
      </c>
      <c r="I2203" t="b">
        <v>0</v>
      </c>
      <c r="J2203" t="s">
        <v>70</v>
      </c>
      <c r="K2203" t="b">
        <v>1</v>
      </c>
      <c r="L2203">
        <v>2</v>
      </c>
      <c r="M2203" t="b">
        <v>0</v>
      </c>
      <c r="N2203" t="b">
        <v>1</v>
      </c>
      <c r="O2203" t="b">
        <v>1</v>
      </c>
      <c r="P2203" t="s">
        <v>69</v>
      </c>
      <c r="Q2203" t="s">
        <v>10357</v>
      </c>
      <c r="R2203" t="s">
        <v>98</v>
      </c>
      <c r="S2203" t="s">
        <v>2179</v>
      </c>
      <c r="T2203" t="s">
        <v>10356</v>
      </c>
      <c r="U2203">
        <v>253</v>
      </c>
      <c r="V2203">
        <v>4</v>
      </c>
    </row>
    <row r="2204" spans="1:22" x14ac:dyDescent="0.35">
      <c r="A2204" t="s">
        <v>10355</v>
      </c>
      <c r="B2204" t="s">
        <v>74</v>
      </c>
      <c r="C2204" t="s">
        <v>236</v>
      </c>
      <c r="D2204" t="b">
        <v>1</v>
      </c>
      <c r="E2204" t="b">
        <v>0</v>
      </c>
      <c r="F2204" t="s">
        <v>72</v>
      </c>
      <c r="G2204" t="b">
        <v>1</v>
      </c>
      <c r="H2204" t="s">
        <v>71</v>
      </c>
      <c r="I2204" t="b">
        <v>1</v>
      </c>
      <c r="J2204" t="s">
        <v>235</v>
      </c>
      <c r="K2204" t="b">
        <v>1</v>
      </c>
      <c r="L2204">
        <v>3</v>
      </c>
      <c r="M2204" t="b">
        <v>1</v>
      </c>
      <c r="N2204" t="b">
        <v>1</v>
      </c>
      <c r="O2204" t="b">
        <v>1</v>
      </c>
      <c r="P2204" t="s">
        <v>88</v>
      </c>
      <c r="Q2204" t="s">
        <v>10354</v>
      </c>
      <c r="R2204" t="s">
        <v>628</v>
      </c>
      <c r="S2204" t="s">
        <v>166</v>
      </c>
      <c r="T2204" t="s">
        <v>10353</v>
      </c>
      <c r="U2204">
        <v>253</v>
      </c>
      <c r="V2204">
        <v>4</v>
      </c>
    </row>
    <row r="2205" spans="1:22" x14ac:dyDescent="0.35">
      <c r="A2205" t="s">
        <v>10352</v>
      </c>
      <c r="B2205" t="s">
        <v>74</v>
      </c>
      <c r="C2205" t="s">
        <v>82</v>
      </c>
      <c r="D2205" t="b">
        <v>1</v>
      </c>
      <c r="E2205" t="b">
        <v>1</v>
      </c>
      <c r="F2205" t="s">
        <v>81</v>
      </c>
      <c r="G2205" t="b">
        <v>1</v>
      </c>
      <c r="H2205" t="s">
        <v>80</v>
      </c>
      <c r="I2205" t="b">
        <v>1</v>
      </c>
      <c r="J2205" t="s">
        <v>70</v>
      </c>
      <c r="K2205" t="b">
        <v>1</v>
      </c>
      <c r="L2205">
        <v>2</v>
      </c>
      <c r="M2205" t="b">
        <v>1</v>
      </c>
      <c r="N2205" t="b">
        <v>1</v>
      </c>
      <c r="O2205" t="b">
        <v>1</v>
      </c>
      <c r="P2205" t="s">
        <v>69</v>
      </c>
      <c r="Q2205" t="s">
        <v>10351</v>
      </c>
      <c r="R2205" t="s">
        <v>10350</v>
      </c>
      <c r="S2205" t="s">
        <v>166</v>
      </c>
      <c r="T2205" t="s">
        <v>10349</v>
      </c>
      <c r="U2205">
        <v>253</v>
      </c>
      <c r="V2205">
        <v>3</v>
      </c>
    </row>
    <row r="2206" spans="1:22" x14ac:dyDescent="0.35">
      <c r="A2206" t="s">
        <v>10348</v>
      </c>
      <c r="B2206" t="s">
        <v>74</v>
      </c>
      <c r="C2206" t="s">
        <v>82</v>
      </c>
      <c r="D2206" t="b">
        <v>1</v>
      </c>
      <c r="E2206" t="b">
        <v>1</v>
      </c>
      <c r="F2206" t="s">
        <v>106</v>
      </c>
      <c r="G2206" t="b">
        <v>1</v>
      </c>
      <c r="H2206" t="s">
        <v>71</v>
      </c>
      <c r="I2206" t="b">
        <v>0</v>
      </c>
      <c r="J2206" t="s">
        <v>70</v>
      </c>
      <c r="K2206" t="b">
        <v>1</v>
      </c>
      <c r="L2206">
        <v>2</v>
      </c>
      <c r="M2206" t="b">
        <v>1</v>
      </c>
      <c r="N2206" t="b">
        <v>1</v>
      </c>
      <c r="O2206" t="b">
        <v>1</v>
      </c>
      <c r="P2206" t="s">
        <v>88</v>
      </c>
      <c r="Q2206" t="s">
        <v>10347</v>
      </c>
      <c r="R2206" t="s">
        <v>402</v>
      </c>
      <c r="S2206" t="s">
        <v>6</v>
      </c>
      <c r="T2206" t="s">
        <v>10346</v>
      </c>
      <c r="U2206">
        <v>253</v>
      </c>
      <c r="V2206">
        <v>3.5</v>
      </c>
    </row>
    <row r="2207" spans="1:22" x14ac:dyDescent="0.35">
      <c r="A2207" t="s">
        <v>10345</v>
      </c>
      <c r="B2207" t="s">
        <v>74</v>
      </c>
      <c r="C2207" t="s">
        <v>82</v>
      </c>
      <c r="D2207" t="b">
        <v>1</v>
      </c>
      <c r="E2207" t="b">
        <v>1</v>
      </c>
      <c r="F2207" t="s">
        <v>359</v>
      </c>
      <c r="G2207" t="b">
        <v>1</v>
      </c>
      <c r="H2207" t="s">
        <v>71</v>
      </c>
      <c r="I2207" t="b">
        <v>1</v>
      </c>
      <c r="J2207" t="s">
        <v>70</v>
      </c>
      <c r="K2207" t="b">
        <v>1</v>
      </c>
      <c r="L2207">
        <v>1</v>
      </c>
      <c r="M2207" t="b">
        <v>1</v>
      </c>
      <c r="N2207" t="b">
        <v>0</v>
      </c>
      <c r="O2207" t="b">
        <v>1</v>
      </c>
      <c r="P2207" t="s">
        <v>69</v>
      </c>
      <c r="Q2207" t="s">
        <v>10344</v>
      </c>
      <c r="R2207" t="s">
        <v>10343</v>
      </c>
      <c r="S2207" t="s">
        <v>85</v>
      </c>
      <c r="T2207" t="s">
        <v>10342</v>
      </c>
      <c r="U2207">
        <v>253</v>
      </c>
      <c r="V2207">
        <v>4</v>
      </c>
    </row>
    <row r="2208" spans="1:22" x14ac:dyDescent="0.35">
      <c r="A2208" t="s">
        <v>10341</v>
      </c>
      <c r="B2208" t="s">
        <v>90</v>
      </c>
      <c r="C2208" t="s">
        <v>82</v>
      </c>
      <c r="D2208" t="b">
        <v>1</v>
      </c>
      <c r="E2208" t="b">
        <v>1</v>
      </c>
      <c r="F2208" t="s">
        <v>106</v>
      </c>
      <c r="G2208" t="b">
        <v>1</v>
      </c>
      <c r="H2208" t="s">
        <v>71</v>
      </c>
      <c r="I2208" t="b">
        <v>1</v>
      </c>
      <c r="J2208" t="s">
        <v>70</v>
      </c>
      <c r="K2208" t="b">
        <v>1</v>
      </c>
      <c r="L2208">
        <v>1</v>
      </c>
      <c r="M2208" t="b">
        <v>1</v>
      </c>
      <c r="N2208" t="b">
        <v>1</v>
      </c>
      <c r="O2208" t="b">
        <v>1</v>
      </c>
      <c r="P2208" t="s">
        <v>69</v>
      </c>
      <c r="Q2208" t="s">
        <v>10340</v>
      </c>
      <c r="R2208" t="s">
        <v>10339</v>
      </c>
      <c r="S2208" t="s">
        <v>85</v>
      </c>
      <c r="T2208" t="s">
        <v>10338</v>
      </c>
      <c r="U2208">
        <v>253</v>
      </c>
      <c r="V2208">
        <v>4.5</v>
      </c>
    </row>
    <row r="2209" spans="1:22" x14ac:dyDescent="0.35">
      <c r="A2209" t="s">
        <v>10337</v>
      </c>
      <c r="B2209" t="s">
        <v>111</v>
      </c>
      <c r="C2209" t="s">
        <v>123</v>
      </c>
      <c r="D2209" t="b">
        <v>0</v>
      </c>
      <c r="E2209" t="b">
        <v>1</v>
      </c>
      <c r="F2209" t="s">
        <v>929</v>
      </c>
      <c r="G2209" t="b">
        <v>1</v>
      </c>
      <c r="H2209" t="s">
        <v>71</v>
      </c>
      <c r="I2209" t="b">
        <v>0</v>
      </c>
      <c r="J2209" t="s">
        <v>70</v>
      </c>
      <c r="K2209" t="b">
        <v>1</v>
      </c>
      <c r="L2209">
        <v>2</v>
      </c>
      <c r="M2209" t="b">
        <v>0</v>
      </c>
      <c r="N2209" t="b">
        <v>0</v>
      </c>
      <c r="O2209" t="b">
        <v>1</v>
      </c>
      <c r="P2209" t="s">
        <v>88</v>
      </c>
      <c r="Q2209" t="s">
        <v>10336</v>
      </c>
      <c r="R2209" t="s">
        <v>10335</v>
      </c>
      <c r="S2209" t="s">
        <v>219</v>
      </c>
      <c r="T2209" t="s">
        <v>10334</v>
      </c>
      <c r="U2209">
        <v>253</v>
      </c>
      <c r="V2209">
        <v>4</v>
      </c>
    </row>
    <row r="2210" spans="1:22" x14ac:dyDescent="0.35">
      <c r="A2210" t="s">
        <v>10333</v>
      </c>
      <c r="B2210" t="s">
        <v>74</v>
      </c>
      <c r="C2210" t="s">
        <v>1599</v>
      </c>
      <c r="D2210" t="b">
        <v>1</v>
      </c>
      <c r="E2210" t="b">
        <v>0</v>
      </c>
      <c r="F2210" t="s">
        <v>81</v>
      </c>
      <c r="G2210" t="b">
        <v>1</v>
      </c>
      <c r="H2210" t="s">
        <v>71</v>
      </c>
      <c r="I2210" t="b">
        <v>1</v>
      </c>
      <c r="J2210" t="s">
        <v>70</v>
      </c>
      <c r="K2210" t="b">
        <v>1</v>
      </c>
      <c r="L2210">
        <v>1</v>
      </c>
      <c r="M2210" t="b">
        <v>0</v>
      </c>
      <c r="N2210" t="b">
        <v>1</v>
      </c>
      <c r="O2210" t="b">
        <v>1</v>
      </c>
      <c r="P2210" t="s">
        <v>69</v>
      </c>
      <c r="Q2210" t="s">
        <v>10332</v>
      </c>
      <c r="R2210" t="s">
        <v>10331</v>
      </c>
      <c r="S2210" t="s">
        <v>77</v>
      </c>
      <c r="T2210" t="s">
        <v>10330</v>
      </c>
      <c r="U2210">
        <v>253</v>
      </c>
      <c r="V2210">
        <v>4</v>
      </c>
    </row>
    <row r="2211" spans="1:22" x14ac:dyDescent="0.35">
      <c r="A2211" t="s">
        <v>10329</v>
      </c>
      <c r="B2211" t="s">
        <v>90</v>
      </c>
      <c r="C2211" t="s">
        <v>82</v>
      </c>
      <c r="D2211" t="b">
        <v>1</v>
      </c>
      <c r="E2211" t="b">
        <v>1</v>
      </c>
      <c r="F2211" t="s">
        <v>106</v>
      </c>
      <c r="G2211" t="b">
        <v>0</v>
      </c>
      <c r="H2211" t="s">
        <v>71</v>
      </c>
      <c r="I2211" t="b">
        <v>0</v>
      </c>
      <c r="J2211" t="s">
        <v>70</v>
      </c>
      <c r="K2211" t="b">
        <v>1</v>
      </c>
      <c r="L2211">
        <v>1</v>
      </c>
      <c r="M2211" t="b">
        <v>0</v>
      </c>
      <c r="N2211" t="b">
        <v>0</v>
      </c>
      <c r="O2211" t="b">
        <v>1</v>
      </c>
      <c r="P2211" t="s">
        <v>88</v>
      </c>
      <c r="Q2211" t="s">
        <v>10328</v>
      </c>
      <c r="R2211" t="s">
        <v>3039</v>
      </c>
      <c r="S2211" t="s">
        <v>6</v>
      </c>
      <c r="T2211" t="s">
        <v>3038</v>
      </c>
      <c r="U2211">
        <v>253</v>
      </c>
      <c r="V2211">
        <v>4</v>
      </c>
    </row>
    <row r="2212" spans="1:22" x14ac:dyDescent="0.35">
      <c r="A2212" t="s">
        <v>10327</v>
      </c>
      <c r="B2212" t="s">
        <v>90</v>
      </c>
      <c r="C2212" t="s">
        <v>82</v>
      </c>
      <c r="D2212" t="b">
        <v>1</v>
      </c>
      <c r="E2212" t="b">
        <v>1</v>
      </c>
      <c r="F2212" t="s">
        <v>106</v>
      </c>
      <c r="G2212" t="b">
        <v>1</v>
      </c>
      <c r="H2212" t="s">
        <v>71</v>
      </c>
      <c r="I2212" t="b">
        <v>0</v>
      </c>
      <c r="J2212" t="s">
        <v>70</v>
      </c>
      <c r="K2212" t="b">
        <v>1</v>
      </c>
      <c r="L2212">
        <v>1</v>
      </c>
      <c r="M2212" t="b">
        <v>0</v>
      </c>
      <c r="N2212" t="b">
        <v>1</v>
      </c>
      <c r="O2212" t="b">
        <v>1</v>
      </c>
      <c r="P2212" t="s">
        <v>88</v>
      </c>
      <c r="Q2212" t="s">
        <v>10326</v>
      </c>
      <c r="R2212" t="s">
        <v>1192</v>
      </c>
      <c r="S2212" t="s">
        <v>85</v>
      </c>
      <c r="T2212" t="s">
        <v>10325</v>
      </c>
      <c r="U2212">
        <v>253</v>
      </c>
      <c r="V2212">
        <v>4</v>
      </c>
    </row>
    <row r="2213" spans="1:22" x14ac:dyDescent="0.35">
      <c r="A2213" t="s">
        <v>10324</v>
      </c>
      <c r="B2213" t="s">
        <v>74</v>
      </c>
      <c r="C2213" t="s">
        <v>426</v>
      </c>
      <c r="D2213" t="b">
        <v>1</v>
      </c>
      <c r="E2213" t="b">
        <v>1</v>
      </c>
      <c r="F2213" t="s">
        <v>541</v>
      </c>
      <c r="G2213" t="b">
        <v>1</v>
      </c>
      <c r="H2213" t="s">
        <v>71</v>
      </c>
      <c r="I2213" t="b">
        <v>1</v>
      </c>
      <c r="J2213" t="s">
        <v>70</v>
      </c>
      <c r="K2213" t="b">
        <v>1</v>
      </c>
      <c r="L2213">
        <v>2</v>
      </c>
      <c r="M2213" t="b">
        <v>1</v>
      </c>
      <c r="N2213" t="b">
        <v>1</v>
      </c>
      <c r="O2213" t="b">
        <v>1</v>
      </c>
      <c r="P2213" t="s">
        <v>69</v>
      </c>
      <c r="Q2213" t="s">
        <v>10323</v>
      </c>
      <c r="R2213" t="s">
        <v>10322</v>
      </c>
      <c r="S2213" t="s">
        <v>93</v>
      </c>
      <c r="T2213" t="s">
        <v>10321</v>
      </c>
      <c r="U2213">
        <v>252</v>
      </c>
      <c r="V2213">
        <v>4</v>
      </c>
    </row>
    <row r="2214" spans="1:22" x14ac:dyDescent="0.35">
      <c r="A2214" t="s">
        <v>10320</v>
      </c>
      <c r="B2214" t="s">
        <v>74</v>
      </c>
      <c r="C2214" t="s">
        <v>82</v>
      </c>
      <c r="D2214" t="b">
        <v>1</v>
      </c>
      <c r="E2214" t="b">
        <v>1</v>
      </c>
      <c r="F2214" t="s">
        <v>106</v>
      </c>
      <c r="G2214" t="b">
        <v>1</v>
      </c>
      <c r="H2214" t="s">
        <v>71</v>
      </c>
      <c r="I2214" t="b">
        <v>1</v>
      </c>
      <c r="J2214" t="s">
        <v>70</v>
      </c>
      <c r="K2214" t="b">
        <v>1</v>
      </c>
      <c r="L2214">
        <v>2</v>
      </c>
      <c r="M2214" t="b">
        <v>1</v>
      </c>
      <c r="N2214" t="b">
        <v>1</v>
      </c>
      <c r="O2214" t="b">
        <v>1</v>
      </c>
      <c r="P2214" t="s">
        <v>88</v>
      </c>
      <c r="Q2214" t="s">
        <v>10319</v>
      </c>
      <c r="R2214" t="s">
        <v>295</v>
      </c>
      <c r="S2214" t="s">
        <v>141</v>
      </c>
      <c r="T2214" t="s">
        <v>4256</v>
      </c>
      <c r="U2214">
        <v>252</v>
      </c>
      <c r="V2214">
        <v>3.5</v>
      </c>
    </row>
    <row r="2215" spans="1:22" x14ac:dyDescent="0.35">
      <c r="A2215" t="s">
        <v>10318</v>
      </c>
      <c r="B2215" t="s">
        <v>74</v>
      </c>
      <c r="C2215" t="s">
        <v>82</v>
      </c>
      <c r="D2215" t="b">
        <v>1</v>
      </c>
      <c r="E2215" t="b">
        <v>1</v>
      </c>
      <c r="F2215" t="s">
        <v>72</v>
      </c>
      <c r="G2215" t="b">
        <v>1</v>
      </c>
      <c r="H2215" t="s">
        <v>71</v>
      </c>
      <c r="I2215" t="b">
        <v>1</v>
      </c>
      <c r="J2215" t="s">
        <v>70</v>
      </c>
      <c r="K2215" t="b">
        <v>1</v>
      </c>
      <c r="L2215">
        <v>2</v>
      </c>
      <c r="M2215" t="b">
        <v>1</v>
      </c>
      <c r="N2215" t="b">
        <v>1</v>
      </c>
      <c r="O2215" t="b">
        <v>1</v>
      </c>
      <c r="P2215" t="s">
        <v>69</v>
      </c>
      <c r="Q2215" t="s">
        <v>10317</v>
      </c>
      <c r="R2215" t="s">
        <v>617</v>
      </c>
      <c r="S2215" t="s">
        <v>239</v>
      </c>
      <c r="T2215" t="s">
        <v>10316</v>
      </c>
      <c r="U2215">
        <v>252</v>
      </c>
      <c r="V2215">
        <v>3.5</v>
      </c>
    </row>
    <row r="2216" spans="1:22" x14ac:dyDescent="0.35">
      <c r="A2216" t="s">
        <v>10315</v>
      </c>
      <c r="B2216" t="s">
        <v>90</v>
      </c>
      <c r="C2216" t="s">
        <v>73</v>
      </c>
      <c r="D2216" t="b">
        <v>1</v>
      </c>
      <c r="E2216" t="b">
        <v>1</v>
      </c>
      <c r="F2216" t="s">
        <v>106</v>
      </c>
      <c r="G2216" t="b">
        <v>0</v>
      </c>
      <c r="H2216" t="s">
        <v>71</v>
      </c>
      <c r="I2216" t="b">
        <v>0</v>
      </c>
      <c r="J2216" t="s">
        <v>70</v>
      </c>
      <c r="K2216" t="b">
        <v>1</v>
      </c>
      <c r="L2216">
        <v>2</v>
      </c>
      <c r="M2216" t="b">
        <v>1</v>
      </c>
      <c r="N2216" t="b">
        <v>1</v>
      </c>
      <c r="O2216" t="b">
        <v>1</v>
      </c>
      <c r="P2216" t="s">
        <v>69</v>
      </c>
      <c r="Q2216" t="s">
        <v>10314</v>
      </c>
      <c r="R2216" t="s">
        <v>10313</v>
      </c>
      <c r="S2216" t="s">
        <v>6</v>
      </c>
      <c r="T2216" t="s">
        <v>10312</v>
      </c>
      <c r="U2216">
        <v>252</v>
      </c>
      <c r="V2216">
        <v>4</v>
      </c>
    </row>
    <row r="2217" spans="1:22" x14ac:dyDescent="0.35">
      <c r="A2217" t="s">
        <v>10311</v>
      </c>
      <c r="B2217" t="s">
        <v>90</v>
      </c>
      <c r="C2217" t="s">
        <v>82</v>
      </c>
      <c r="D2217" t="b">
        <v>1</v>
      </c>
      <c r="E2217" t="b">
        <v>1</v>
      </c>
      <c r="F2217" t="s">
        <v>117</v>
      </c>
      <c r="G2217" t="b">
        <v>0</v>
      </c>
      <c r="H2217" t="s">
        <v>71</v>
      </c>
      <c r="I2217" t="b">
        <v>1</v>
      </c>
      <c r="J2217" t="s">
        <v>70</v>
      </c>
      <c r="K2217" t="b">
        <v>1</v>
      </c>
      <c r="L2217">
        <v>2</v>
      </c>
      <c r="M2217" t="b">
        <v>0</v>
      </c>
      <c r="N2217" t="b">
        <v>1</v>
      </c>
      <c r="O2217" t="b">
        <v>1</v>
      </c>
      <c r="P2217" t="s">
        <v>69</v>
      </c>
      <c r="Q2217" t="s">
        <v>10310</v>
      </c>
      <c r="R2217" t="s">
        <v>10309</v>
      </c>
      <c r="S2217" t="s">
        <v>166</v>
      </c>
      <c r="T2217" t="s">
        <v>10308</v>
      </c>
      <c r="U2217">
        <v>252</v>
      </c>
      <c r="V2217">
        <v>4</v>
      </c>
    </row>
    <row r="2218" spans="1:22" x14ac:dyDescent="0.35">
      <c r="A2218" t="s">
        <v>10307</v>
      </c>
      <c r="B2218" t="s">
        <v>74</v>
      </c>
      <c r="C2218" t="s">
        <v>82</v>
      </c>
      <c r="D2218" t="b">
        <v>1</v>
      </c>
      <c r="E2218" t="b">
        <v>1</v>
      </c>
      <c r="F2218" t="s">
        <v>106</v>
      </c>
      <c r="G2218" t="b">
        <v>1</v>
      </c>
      <c r="H2218" t="s">
        <v>71</v>
      </c>
      <c r="I2218" t="b">
        <v>1</v>
      </c>
      <c r="J2218" t="s">
        <v>70</v>
      </c>
      <c r="K2218" t="b">
        <v>1</v>
      </c>
      <c r="L2218">
        <v>2</v>
      </c>
      <c r="M2218" t="b">
        <v>0</v>
      </c>
      <c r="N2218" t="b">
        <v>1</v>
      </c>
      <c r="O2218" t="b">
        <v>1</v>
      </c>
      <c r="P2218" t="s">
        <v>88</v>
      </c>
      <c r="Q2218" t="s">
        <v>10306</v>
      </c>
      <c r="R2218" t="s">
        <v>10305</v>
      </c>
      <c r="S2218" t="s">
        <v>85</v>
      </c>
      <c r="T2218" t="s">
        <v>4256</v>
      </c>
      <c r="U2218">
        <v>252</v>
      </c>
      <c r="V2218">
        <v>4</v>
      </c>
    </row>
    <row r="2219" spans="1:22" x14ac:dyDescent="0.35">
      <c r="A2219" t="s">
        <v>10304</v>
      </c>
      <c r="B2219" t="s">
        <v>111</v>
      </c>
      <c r="C2219" t="s">
        <v>5856</v>
      </c>
      <c r="D2219" t="b">
        <v>1</v>
      </c>
      <c r="E2219" t="b">
        <v>1</v>
      </c>
      <c r="F2219" t="s">
        <v>541</v>
      </c>
      <c r="G2219" t="b">
        <v>0</v>
      </c>
      <c r="H2219" t="s">
        <v>71</v>
      </c>
      <c r="I2219" t="b">
        <v>0</v>
      </c>
      <c r="J2219" t="s">
        <v>70</v>
      </c>
      <c r="K2219" t="b">
        <v>1</v>
      </c>
      <c r="L2219">
        <v>2</v>
      </c>
      <c r="M2219" t="b">
        <v>1</v>
      </c>
      <c r="N2219" t="b">
        <v>1</v>
      </c>
      <c r="O2219" t="b">
        <v>1</v>
      </c>
      <c r="P2219" t="s">
        <v>88</v>
      </c>
      <c r="Q2219" t="s">
        <v>10303</v>
      </c>
      <c r="R2219" t="s">
        <v>10302</v>
      </c>
      <c r="S2219" t="s">
        <v>85</v>
      </c>
      <c r="T2219" t="s">
        <v>10301</v>
      </c>
      <c r="U2219">
        <v>252</v>
      </c>
      <c r="V2219">
        <v>4</v>
      </c>
    </row>
    <row r="2220" spans="1:22" x14ac:dyDescent="0.35">
      <c r="A2220" t="s">
        <v>10300</v>
      </c>
      <c r="B2220" t="s">
        <v>90</v>
      </c>
      <c r="C2220" t="s">
        <v>82</v>
      </c>
      <c r="D2220" t="b">
        <v>1</v>
      </c>
      <c r="E2220" t="b">
        <v>1</v>
      </c>
      <c r="F2220" t="s">
        <v>106</v>
      </c>
      <c r="G2220" t="b">
        <v>0</v>
      </c>
      <c r="H2220" t="s">
        <v>100</v>
      </c>
      <c r="I2220" t="b">
        <v>0</v>
      </c>
      <c r="J2220" t="s">
        <v>70</v>
      </c>
      <c r="K2220" t="b">
        <v>1</v>
      </c>
      <c r="L2220">
        <v>2</v>
      </c>
      <c r="M2220" t="b">
        <v>0</v>
      </c>
      <c r="N2220" t="b">
        <v>1</v>
      </c>
      <c r="O2220" t="b">
        <v>1</v>
      </c>
      <c r="P2220" t="s">
        <v>88</v>
      </c>
      <c r="Q2220" t="s">
        <v>10299</v>
      </c>
      <c r="R2220" t="s">
        <v>10298</v>
      </c>
      <c r="S2220" t="s">
        <v>6</v>
      </c>
      <c r="T2220" t="s">
        <v>10297</v>
      </c>
      <c r="U2220">
        <v>252</v>
      </c>
      <c r="V2220">
        <v>4.5</v>
      </c>
    </row>
    <row r="2221" spans="1:22" x14ac:dyDescent="0.35">
      <c r="A2221" t="s">
        <v>10296</v>
      </c>
      <c r="B2221" t="s">
        <v>74</v>
      </c>
      <c r="C2221" t="s">
        <v>10118</v>
      </c>
      <c r="D2221" t="b">
        <v>1</v>
      </c>
      <c r="E2221" t="b">
        <v>0</v>
      </c>
      <c r="F2221" t="s">
        <v>72</v>
      </c>
      <c r="G2221" t="b">
        <v>0</v>
      </c>
      <c r="H2221" t="s">
        <v>100</v>
      </c>
      <c r="I2221" t="b">
        <v>1</v>
      </c>
      <c r="J2221" t="s">
        <v>235</v>
      </c>
      <c r="K2221" t="b">
        <v>1</v>
      </c>
      <c r="L2221">
        <v>3</v>
      </c>
      <c r="M2221" t="b">
        <v>1</v>
      </c>
      <c r="N2221" t="b">
        <v>1</v>
      </c>
      <c r="O2221" t="b">
        <v>1</v>
      </c>
      <c r="P2221" t="s">
        <v>88</v>
      </c>
      <c r="Q2221" t="s">
        <v>10295</v>
      </c>
      <c r="R2221" t="s">
        <v>1961</v>
      </c>
      <c r="S2221" t="s">
        <v>93</v>
      </c>
      <c r="T2221" t="s">
        <v>10294</v>
      </c>
      <c r="U2221">
        <v>252</v>
      </c>
      <c r="V2221">
        <v>4</v>
      </c>
    </row>
    <row r="2222" spans="1:22" x14ac:dyDescent="0.35">
      <c r="A2222" t="s">
        <v>10293</v>
      </c>
      <c r="B2222" t="s">
        <v>74</v>
      </c>
      <c r="C2222" t="s">
        <v>82</v>
      </c>
      <c r="D2222" t="b">
        <v>1</v>
      </c>
      <c r="E2222" t="b">
        <v>1</v>
      </c>
      <c r="F2222" t="s">
        <v>106</v>
      </c>
      <c r="G2222" t="b">
        <v>1</v>
      </c>
      <c r="H2222" t="s">
        <v>71</v>
      </c>
      <c r="I2222" t="b">
        <v>1</v>
      </c>
      <c r="J2222" t="s">
        <v>70</v>
      </c>
      <c r="K2222" t="b">
        <v>1</v>
      </c>
      <c r="L2222">
        <v>2</v>
      </c>
      <c r="M2222" t="b">
        <v>1</v>
      </c>
      <c r="N2222" t="b">
        <v>1</v>
      </c>
      <c r="O2222" t="b">
        <v>1</v>
      </c>
      <c r="P2222" t="s">
        <v>69</v>
      </c>
      <c r="Q2222" t="s">
        <v>10292</v>
      </c>
      <c r="R2222" t="s">
        <v>10291</v>
      </c>
      <c r="S2222" t="s">
        <v>275</v>
      </c>
      <c r="T2222" t="s">
        <v>10290</v>
      </c>
      <c r="U2222">
        <v>252</v>
      </c>
      <c r="V2222">
        <v>4</v>
      </c>
    </row>
    <row r="2223" spans="1:22" x14ac:dyDescent="0.35">
      <c r="A2223" t="s">
        <v>10289</v>
      </c>
      <c r="B2223" t="s">
        <v>90</v>
      </c>
      <c r="C2223" t="s">
        <v>123</v>
      </c>
      <c r="D2223" t="b">
        <v>1</v>
      </c>
      <c r="E2223" t="b">
        <v>1</v>
      </c>
      <c r="F2223" t="s">
        <v>72</v>
      </c>
      <c r="G2223" t="b">
        <v>0</v>
      </c>
      <c r="H2223" t="s">
        <v>71</v>
      </c>
      <c r="I2223" t="b">
        <v>0</v>
      </c>
      <c r="J2223" t="s">
        <v>70</v>
      </c>
      <c r="K2223" t="b">
        <v>1</v>
      </c>
      <c r="L2223">
        <v>2</v>
      </c>
      <c r="M2223" t="b">
        <v>1</v>
      </c>
      <c r="N2223" t="b">
        <v>1</v>
      </c>
      <c r="O2223" t="b">
        <v>1</v>
      </c>
      <c r="P2223" t="s">
        <v>88</v>
      </c>
      <c r="Q2223" t="s">
        <v>10288</v>
      </c>
      <c r="R2223" t="s">
        <v>1415</v>
      </c>
      <c r="S2223" t="s">
        <v>285</v>
      </c>
      <c r="T2223" t="s">
        <v>10287</v>
      </c>
      <c r="U2223">
        <v>252</v>
      </c>
      <c r="V2223">
        <v>4.5</v>
      </c>
    </row>
    <row r="2224" spans="1:22" x14ac:dyDescent="0.35">
      <c r="A2224" t="s">
        <v>10286</v>
      </c>
      <c r="B2224" t="s">
        <v>111</v>
      </c>
      <c r="C2224" t="s">
        <v>82</v>
      </c>
      <c r="D2224" t="b">
        <v>1</v>
      </c>
      <c r="E2224" t="b">
        <v>1</v>
      </c>
      <c r="F2224" t="s">
        <v>72</v>
      </c>
      <c r="G2224" t="b">
        <v>1</v>
      </c>
      <c r="H2224" t="s">
        <v>71</v>
      </c>
      <c r="I2224" t="b">
        <v>0</v>
      </c>
      <c r="J2224" t="s">
        <v>70</v>
      </c>
      <c r="K2224" t="b">
        <v>1</v>
      </c>
      <c r="L2224">
        <v>2</v>
      </c>
      <c r="M2224" t="b">
        <v>1</v>
      </c>
      <c r="N2224" t="b">
        <v>0</v>
      </c>
      <c r="O2224" t="b">
        <v>1</v>
      </c>
      <c r="P2224" t="s">
        <v>88</v>
      </c>
      <c r="Q2224" t="s">
        <v>10285</v>
      </c>
      <c r="R2224" t="s">
        <v>10284</v>
      </c>
      <c r="S2224" t="s">
        <v>6</v>
      </c>
      <c r="T2224" t="s">
        <v>3010</v>
      </c>
      <c r="U2224">
        <v>252</v>
      </c>
      <c r="V2224">
        <v>4.5</v>
      </c>
    </row>
    <row r="2225" spans="1:22" x14ac:dyDescent="0.35">
      <c r="A2225" t="s">
        <v>10283</v>
      </c>
      <c r="B2225" t="s">
        <v>111</v>
      </c>
      <c r="C2225" t="s">
        <v>82</v>
      </c>
      <c r="D2225" t="b">
        <v>1</v>
      </c>
      <c r="E2225" t="b">
        <v>1</v>
      </c>
      <c r="F2225" t="s">
        <v>417</v>
      </c>
      <c r="G2225" t="b">
        <v>1</v>
      </c>
      <c r="H2225" t="s">
        <v>71</v>
      </c>
      <c r="I2225" t="b">
        <v>1</v>
      </c>
      <c r="J2225" t="s">
        <v>70</v>
      </c>
      <c r="K2225" t="b">
        <v>1</v>
      </c>
      <c r="L2225">
        <v>2</v>
      </c>
      <c r="M2225" t="b">
        <v>0</v>
      </c>
      <c r="N2225" t="b">
        <v>0</v>
      </c>
      <c r="O2225" t="b">
        <v>1</v>
      </c>
      <c r="P2225" t="s">
        <v>69</v>
      </c>
      <c r="Q2225" t="s">
        <v>10282</v>
      </c>
      <c r="R2225" t="s">
        <v>10281</v>
      </c>
      <c r="S2225" t="s">
        <v>6</v>
      </c>
      <c r="T2225" t="s">
        <v>8589</v>
      </c>
      <c r="U2225">
        <v>252</v>
      </c>
      <c r="V2225">
        <v>3.5</v>
      </c>
    </row>
    <row r="2226" spans="1:22" x14ac:dyDescent="0.35">
      <c r="A2226" t="s">
        <v>10280</v>
      </c>
      <c r="B2226" t="s">
        <v>90</v>
      </c>
      <c r="C2226" t="s">
        <v>123</v>
      </c>
      <c r="D2226" t="b">
        <v>1</v>
      </c>
      <c r="E2226" t="b">
        <v>1</v>
      </c>
      <c r="F2226" t="s">
        <v>435</v>
      </c>
      <c r="G2226" t="b">
        <v>0</v>
      </c>
      <c r="H2226" t="s">
        <v>71</v>
      </c>
      <c r="I2226" t="b">
        <v>1</v>
      </c>
      <c r="J2226" t="s">
        <v>70</v>
      </c>
      <c r="K2226" t="b">
        <v>1</v>
      </c>
      <c r="L2226">
        <v>2</v>
      </c>
      <c r="M2226" t="b">
        <v>0</v>
      </c>
      <c r="N2226" t="b">
        <v>1</v>
      </c>
      <c r="O2226" t="b">
        <v>1</v>
      </c>
      <c r="P2226" t="s">
        <v>69</v>
      </c>
      <c r="Q2226" t="s">
        <v>10279</v>
      </c>
      <c r="R2226" t="s">
        <v>10278</v>
      </c>
      <c r="S2226" t="s">
        <v>1074</v>
      </c>
      <c r="T2226" t="s">
        <v>10277</v>
      </c>
      <c r="U2226">
        <v>252</v>
      </c>
      <c r="V2226">
        <v>4</v>
      </c>
    </row>
    <row r="2227" spans="1:22" x14ac:dyDescent="0.35">
      <c r="A2227" t="s">
        <v>10276</v>
      </c>
      <c r="B2227" t="s">
        <v>90</v>
      </c>
      <c r="C2227" t="s">
        <v>82</v>
      </c>
      <c r="D2227" t="b">
        <v>1</v>
      </c>
      <c r="E2227" t="b">
        <v>1</v>
      </c>
      <c r="F2227" t="s">
        <v>106</v>
      </c>
      <c r="G2227" t="b">
        <v>1</v>
      </c>
      <c r="H2227" t="s">
        <v>100</v>
      </c>
      <c r="I2227" t="b">
        <v>0</v>
      </c>
      <c r="J2227" t="s">
        <v>70</v>
      </c>
      <c r="K2227" t="b">
        <v>1</v>
      </c>
      <c r="L2227">
        <v>2</v>
      </c>
      <c r="M2227" t="b">
        <v>1</v>
      </c>
      <c r="N2227" t="b">
        <v>1</v>
      </c>
      <c r="O2227" t="b">
        <v>1</v>
      </c>
      <c r="P2227" t="s">
        <v>69</v>
      </c>
      <c r="Q2227" t="s">
        <v>10275</v>
      </c>
      <c r="R2227" t="s">
        <v>6853</v>
      </c>
      <c r="S2227" t="s">
        <v>6</v>
      </c>
      <c r="T2227" t="s">
        <v>10274</v>
      </c>
      <c r="U2227">
        <v>252</v>
      </c>
      <c r="V2227">
        <v>4.5</v>
      </c>
    </row>
    <row r="2228" spans="1:22" x14ac:dyDescent="0.35">
      <c r="A2228" t="s">
        <v>10273</v>
      </c>
      <c r="B2228" t="s">
        <v>74</v>
      </c>
      <c r="C2228" t="s">
        <v>82</v>
      </c>
      <c r="D2228" t="b">
        <v>1</v>
      </c>
      <c r="E2228" t="b">
        <v>0</v>
      </c>
      <c r="F2228" t="s">
        <v>89</v>
      </c>
      <c r="G2228" t="b">
        <v>1</v>
      </c>
      <c r="H2228" t="s">
        <v>71</v>
      </c>
      <c r="I2228" t="b">
        <v>1</v>
      </c>
      <c r="J2228" t="s">
        <v>70</v>
      </c>
      <c r="K2228" t="b">
        <v>1</v>
      </c>
      <c r="L2228">
        <v>2</v>
      </c>
      <c r="M2228" t="b">
        <v>0</v>
      </c>
      <c r="N2228" t="b">
        <v>1</v>
      </c>
      <c r="O2228" t="b">
        <v>1</v>
      </c>
      <c r="P2228" t="s">
        <v>69</v>
      </c>
      <c r="Q2228" t="s">
        <v>10272</v>
      </c>
      <c r="R2228" t="s">
        <v>10271</v>
      </c>
      <c r="S2228" t="s">
        <v>93</v>
      </c>
      <c r="T2228" t="s">
        <v>10270</v>
      </c>
      <c r="U2228">
        <v>252</v>
      </c>
      <c r="V2228">
        <v>3</v>
      </c>
    </row>
    <row r="2229" spans="1:22" x14ac:dyDescent="0.35">
      <c r="A2229" t="s">
        <v>10269</v>
      </c>
      <c r="B2229" t="s">
        <v>111</v>
      </c>
      <c r="C2229" t="s">
        <v>82</v>
      </c>
      <c r="D2229" t="b">
        <v>1</v>
      </c>
      <c r="E2229" t="b">
        <v>1</v>
      </c>
      <c r="F2229" t="s">
        <v>89</v>
      </c>
      <c r="G2229" t="b">
        <v>0</v>
      </c>
      <c r="H2229" t="s">
        <v>71</v>
      </c>
      <c r="I2229" t="b">
        <v>1</v>
      </c>
      <c r="J2229" t="s">
        <v>70</v>
      </c>
      <c r="K2229" t="b">
        <v>1</v>
      </c>
      <c r="L2229">
        <v>2</v>
      </c>
      <c r="M2229" t="b">
        <v>1</v>
      </c>
      <c r="N2229" t="b">
        <v>1</v>
      </c>
      <c r="O2229" t="b">
        <v>1</v>
      </c>
      <c r="P2229" t="s">
        <v>69</v>
      </c>
      <c r="Q2229" t="s">
        <v>10268</v>
      </c>
      <c r="R2229" t="s">
        <v>10267</v>
      </c>
      <c r="S2229" t="s">
        <v>77</v>
      </c>
      <c r="T2229" t="s">
        <v>10266</v>
      </c>
      <c r="U2229">
        <v>252</v>
      </c>
      <c r="V2229">
        <v>4</v>
      </c>
    </row>
    <row r="2230" spans="1:22" x14ac:dyDescent="0.35">
      <c r="A2230" t="s">
        <v>10265</v>
      </c>
      <c r="B2230" t="s">
        <v>90</v>
      </c>
      <c r="C2230" t="s">
        <v>82</v>
      </c>
      <c r="D2230" t="b">
        <v>1</v>
      </c>
      <c r="E2230" t="b">
        <v>1</v>
      </c>
      <c r="F2230" t="s">
        <v>474</v>
      </c>
      <c r="G2230" t="b">
        <v>1</v>
      </c>
      <c r="H2230" t="s">
        <v>71</v>
      </c>
      <c r="I2230" t="b">
        <v>1</v>
      </c>
      <c r="J2230" t="s">
        <v>70</v>
      </c>
      <c r="K2230" t="b">
        <v>1</v>
      </c>
      <c r="L2230">
        <v>1</v>
      </c>
      <c r="M2230" t="b">
        <v>0</v>
      </c>
      <c r="N2230" t="b">
        <v>1</v>
      </c>
      <c r="O2230" t="b">
        <v>1</v>
      </c>
      <c r="P2230" t="s">
        <v>69</v>
      </c>
      <c r="Q2230" t="s">
        <v>10264</v>
      </c>
      <c r="R2230" t="s">
        <v>10263</v>
      </c>
      <c r="S2230" t="s">
        <v>6</v>
      </c>
      <c r="T2230" t="s">
        <v>10262</v>
      </c>
      <c r="U2230">
        <v>251</v>
      </c>
      <c r="V2230">
        <v>3.5</v>
      </c>
    </row>
    <row r="2231" spans="1:22" x14ac:dyDescent="0.35">
      <c r="A2231" t="s">
        <v>10261</v>
      </c>
      <c r="B2231" t="s">
        <v>74</v>
      </c>
      <c r="C2231" t="s">
        <v>82</v>
      </c>
      <c r="D2231" t="b">
        <v>1</v>
      </c>
      <c r="E2231" t="b">
        <v>0</v>
      </c>
      <c r="F2231" t="s">
        <v>72</v>
      </c>
      <c r="G2231" t="b">
        <v>1</v>
      </c>
      <c r="H2231" t="s">
        <v>71</v>
      </c>
      <c r="I2231" t="b">
        <v>0</v>
      </c>
      <c r="J2231" t="s">
        <v>70</v>
      </c>
      <c r="K2231" t="b">
        <v>1</v>
      </c>
      <c r="L2231">
        <v>2</v>
      </c>
      <c r="M2231" t="b">
        <v>1</v>
      </c>
      <c r="N2231" t="b">
        <v>1</v>
      </c>
      <c r="O2231" t="b">
        <v>1</v>
      </c>
      <c r="P2231" t="s">
        <v>88</v>
      </c>
      <c r="Q2231" t="s">
        <v>10260</v>
      </c>
      <c r="R2231" t="s">
        <v>10259</v>
      </c>
      <c r="S2231" t="s">
        <v>239</v>
      </c>
      <c r="T2231" t="s">
        <v>10258</v>
      </c>
      <c r="U2231">
        <v>251</v>
      </c>
      <c r="V2231">
        <v>4</v>
      </c>
    </row>
    <row r="2232" spans="1:22" x14ac:dyDescent="0.35">
      <c r="A2232" t="s">
        <v>10257</v>
      </c>
      <c r="B2232" t="s">
        <v>74</v>
      </c>
      <c r="C2232" t="s">
        <v>138</v>
      </c>
      <c r="D2232" t="b">
        <v>1</v>
      </c>
      <c r="E2232" t="b">
        <v>1</v>
      </c>
      <c r="F2232" t="s">
        <v>72</v>
      </c>
      <c r="G2232" t="b">
        <v>1</v>
      </c>
      <c r="H2232" t="s">
        <v>71</v>
      </c>
      <c r="I2232" t="b">
        <v>1</v>
      </c>
      <c r="J2232" t="s">
        <v>70</v>
      </c>
      <c r="K2232" t="b">
        <v>1</v>
      </c>
      <c r="L2232">
        <v>2</v>
      </c>
      <c r="M2232" t="b">
        <v>0</v>
      </c>
      <c r="N2232" t="b">
        <v>1</v>
      </c>
      <c r="O2232" t="b">
        <v>1</v>
      </c>
      <c r="P2232" t="s">
        <v>88</v>
      </c>
      <c r="Q2232" t="s">
        <v>10256</v>
      </c>
      <c r="R2232" t="s">
        <v>98</v>
      </c>
      <c r="S2232" t="s">
        <v>290</v>
      </c>
      <c r="T2232" t="s">
        <v>10255</v>
      </c>
      <c r="U2232">
        <v>251</v>
      </c>
      <c r="V2232">
        <v>3</v>
      </c>
    </row>
    <row r="2233" spans="1:22" x14ac:dyDescent="0.35">
      <c r="A2233" t="s">
        <v>10254</v>
      </c>
      <c r="B2233" t="s">
        <v>74</v>
      </c>
      <c r="C2233" t="s">
        <v>82</v>
      </c>
      <c r="D2233" t="b">
        <v>1</v>
      </c>
      <c r="E2233" t="b">
        <v>1</v>
      </c>
      <c r="F2233" t="s">
        <v>106</v>
      </c>
      <c r="G2233" t="b">
        <v>1</v>
      </c>
      <c r="H2233" t="s">
        <v>71</v>
      </c>
      <c r="I2233" t="b">
        <v>1</v>
      </c>
      <c r="J2233" t="s">
        <v>70</v>
      </c>
      <c r="K2233" t="b">
        <v>1</v>
      </c>
      <c r="L2233">
        <v>1</v>
      </c>
      <c r="M2233" t="b">
        <v>0</v>
      </c>
      <c r="N2233" t="b">
        <v>0</v>
      </c>
      <c r="O2233" t="b">
        <v>1</v>
      </c>
      <c r="P2233" t="s">
        <v>69</v>
      </c>
      <c r="Q2233" t="s">
        <v>10253</v>
      </c>
      <c r="R2233" t="s">
        <v>10252</v>
      </c>
      <c r="S2233" t="s">
        <v>77</v>
      </c>
      <c r="T2233" t="s">
        <v>10251</v>
      </c>
      <c r="U2233">
        <v>251</v>
      </c>
      <c r="V2233">
        <v>4</v>
      </c>
    </row>
    <row r="2234" spans="1:22" x14ac:dyDescent="0.35">
      <c r="A2234" t="s">
        <v>10250</v>
      </c>
      <c r="B2234" t="s">
        <v>74</v>
      </c>
      <c r="C2234" t="s">
        <v>426</v>
      </c>
      <c r="D2234" t="b">
        <v>1</v>
      </c>
      <c r="E2234" t="b">
        <v>1</v>
      </c>
      <c r="F2234" t="s">
        <v>305</v>
      </c>
      <c r="G2234" t="b">
        <v>1</v>
      </c>
      <c r="H2234" t="s">
        <v>71</v>
      </c>
      <c r="I2234" t="b">
        <v>1</v>
      </c>
      <c r="J2234" t="s">
        <v>70</v>
      </c>
      <c r="K2234" t="b">
        <v>1</v>
      </c>
      <c r="L2234">
        <v>2</v>
      </c>
      <c r="M2234" t="b">
        <v>0</v>
      </c>
      <c r="N2234" t="b">
        <v>1</v>
      </c>
      <c r="O2234" t="b">
        <v>1</v>
      </c>
      <c r="P2234" t="s">
        <v>69</v>
      </c>
      <c r="Q2234" t="s">
        <v>10249</v>
      </c>
      <c r="R2234" t="s">
        <v>10248</v>
      </c>
      <c r="S2234" t="s">
        <v>6</v>
      </c>
      <c r="T2234" t="s">
        <v>10247</v>
      </c>
      <c r="U2234">
        <v>251</v>
      </c>
      <c r="V2234">
        <v>4</v>
      </c>
    </row>
    <row r="2235" spans="1:22" x14ac:dyDescent="0.35">
      <c r="A2235" t="s">
        <v>10246</v>
      </c>
      <c r="B2235" t="s">
        <v>90</v>
      </c>
      <c r="C2235" t="s">
        <v>82</v>
      </c>
      <c r="D2235" t="b">
        <v>1</v>
      </c>
      <c r="E2235" t="b">
        <v>1</v>
      </c>
      <c r="F2235" t="s">
        <v>106</v>
      </c>
      <c r="G2235" t="b">
        <v>0</v>
      </c>
      <c r="H2235" t="s">
        <v>71</v>
      </c>
      <c r="I2235" t="b">
        <v>1</v>
      </c>
      <c r="J2235" t="s">
        <v>70</v>
      </c>
      <c r="K2235" t="b">
        <v>1</v>
      </c>
      <c r="L2235">
        <v>1</v>
      </c>
      <c r="M2235" t="b">
        <v>0</v>
      </c>
      <c r="N2235" t="b">
        <v>0</v>
      </c>
      <c r="O2235" t="b">
        <v>1</v>
      </c>
      <c r="P2235" t="s">
        <v>88</v>
      </c>
      <c r="Q2235" t="s">
        <v>10245</v>
      </c>
      <c r="R2235" t="s">
        <v>98</v>
      </c>
      <c r="S2235" t="s">
        <v>6</v>
      </c>
      <c r="T2235" t="s">
        <v>673</v>
      </c>
      <c r="U2235">
        <v>251</v>
      </c>
      <c r="V2235">
        <v>3</v>
      </c>
    </row>
    <row r="2236" spans="1:22" x14ac:dyDescent="0.35">
      <c r="A2236" t="s">
        <v>10244</v>
      </c>
      <c r="B2236" t="s">
        <v>74</v>
      </c>
      <c r="C2236" t="s">
        <v>491</v>
      </c>
      <c r="D2236" t="b">
        <v>1</v>
      </c>
      <c r="E2236" t="b">
        <v>0</v>
      </c>
      <c r="F2236" t="s">
        <v>72</v>
      </c>
      <c r="G2236" t="b">
        <v>0</v>
      </c>
      <c r="H2236" t="s">
        <v>71</v>
      </c>
      <c r="I2236" t="b">
        <v>1</v>
      </c>
      <c r="J2236" t="s">
        <v>235</v>
      </c>
      <c r="K2236" t="b">
        <v>1</v>
      </c>
      <c r="L2236">
        <v>3</v>
      </c>
      <c r="M2236" t="b">
        <v>1</v>
      </c>
      <c r="N2236" t="b">
        <v>1</v>
      </c>
      <c r="O2236" t="b">
        <v>1</v>
      </c>
      <c r="P2236" t="s">
        <v>69</v>
      </c>
      <c r="Q2236" t="s">
        <v>10243</v>
      </c>
      <c r="R2236" t="s">
        <v>295</v>
      </c>
      <c r="S2236" t="s">
        <v>93</v>
      </c>
      <c r="T2236" t="s">
        <v>10242</v>
      </c>
      <c r="U2236">
        <v>251</v>
      </c>
      <c r="V2236">
        <v>4</v>
      </c>
    </row>
    <row r="2237" spans="1:22" x14ac:dyDescent="0.35">
      <c r="A2237" t="s">
        <v>10241</v>
      </c>
      <c r="B2237" t="s">
        <v>74</v>
      </c>
      <c r="C2237" t="s">
        <v>82</v>
      </c>
      <c r="D2237" t="b">
        <v>1</v>
      </c>
      <c r="E2237" t="b">
        <v>1</v>
      </c>
      <c r="F2237" t="s">
        <v>72</v>
      </c>
      <c r="G2237" t="b">
        <v>1</v>
      </c>
      <c r="H2237" t="s">
        <v>71</v>
      </c>
      <c r="I2237" t="b">
        <v>1</v>
      </c>
      <c r="J2237" t="s">
        <v>70</v>
      </c>
      <c r="K2237" t="b">
        <v>1</v>
      </c>
      <c r="L2237">
        <v>2</v>
      </c>
      <c r="M2237" t="b">
        <v>1</v>
      </c>
      <c r="N2237" t="b">
        <v>1</v>
      </c>
      <c r="O2237" t="b">
        <v>1</v>
      </c>
      <c r="P2237" t="s">
        <v>88</v>
      </c>
      <c r="Q2237" t="s">
        <v>10240</v>
      </c>
      <c r="R2237" t="s">
        <v>617</v>
      </c>
      <c r="S2237" t="s">
        <v>189</v>
      </c>
      <c r="T2237" t="s">
        <v>1960</v>
      </c>
      <c r="U2237">
        <v>251</v>
      </c>
      <c r="V2237">
        <v>3.5</v>
      </c>
    </row>
    <row r="2238" spans="1:22" x14ac:dyDescent="0.35">
      <c r="A2238" t="s">
        <v>10239</v>
      </c>
      <c r="B2238" t="s">
        <v>111</v>
      </c>
      <c r="C2238" t="s">
        <v>82</v>
      </c>
      <c r="D2238" t="b">
        <v>1</v>
      </c>
      <c r="E2238" t="b">
        <v>1</v>
      </c>
      <c r="F2238" t="s">
        <v>106</v>
      </c>
      <c r="G2238" t="b">
        <v>0</v>
      </c>
      <c r="H2238" t="s">
        <v>71</v>
      </c>
      <c r="I2238" t="b">
        <v>0</v>
      </c>
      <c r="J2238" t="s">
        <v>70</v>
      </c>
      <c r="K2238" t="b">
        <v>1</v>
      </c>
      <c r="L2238">
        <v>2</v>
      </c>
      <c r="M2238" t="b">
        <v>0</v>
      </c>
      <c r="N2238" t="b">
        <v>1</v>
      </c>
      <c r="O2238" t="b">
        <v>1</v>
      </c>
      <c r="P2238" t="s">
        <v>88</v>
      </c>
      <c r="Q2238" t="s">
        <v>10238</v>
      </c>
      <c r="R2238" t="s">
        <v>10237</v>
      </c>
      <c r="S2238" t="s">
        <v>275</v>
      </c>
      <c r="T2238" t="s">
        <v>3257</v>
      </c>
      <c r="U2238">
        <v>251</v>
      </c>
      <c r="V2238">
        <v>4</v>
      </c>
    </row>
    <row r="2239" spans="1:22" x14ac:dyDescent="0.35">
      <c r="A2239" t="s">
        <v>10236</v>
      </c>
      <c r="B2239" t="s">
        <v>74</v>
      </c>
      <c r="C2239" t="s">
        <v>440</v>
      </c>
      <c r="D2239" t="b">
        <v>1</v>
      </c>
      <c r="E2239" t="b">
        <v>0</v>
      </c>
      <c r="F2239" t="s">
        <v>72</v>
      </c>
      <c r="G2239" t="b">
        <v>1</v>
      </c>
      <c r="H2239" t="s">
        <v>71</v>
      </c>
      <c r="I2239" t="b">
        <v>0</v>
      </c>
      <c r="J2239" t="s">
        <v>70</v>
      </c>
      <c r="K2239" t="b">
        <v>1</v>
      </c>
      <c r="L2239">
        <v>3</v>
      </c>
      <c r="M2239" t="b">
        <v>1</v>
      </c>
      <c r="N2239" t="b">
        <v>1</v>
      </c>
      <c r="O2239" t="b">
        <v>0</v>
      </c>
      <c r="P2239" t="s">
        <v>69</v>
      </c>
      <c r="Q2239" t="s">
        <v>10235</v>
      </c>
      <c r="R2239" t="s">
        <v>10234</v>
      </c>
      <c r="S2239" t="s">
        <v>77</v>
      </c>
      <c r="T2239" t="s">
        <v>10233</v>
      </c>
      <c r="U2239">
        <v>251</v>
      </c>
      <c r="V2239">
        <v>3.5</v>
      </c>
    </row>
    <row r="2240" spans="1:22" x14ac:dyDescent="0.35">
      <c r="A2240" t="s">
        <v>10232</v>
      </c>
      <c r="B2240" t="s">
        <v>111</v>
      </c>
      <c r="C2240" t="s">
        <v>82</v>
      </c>
      <c r="D2240" t="b">
        <v>1</v>
      </c>
      <c r="E2240" t="b">
        <v>1</v>
      </c>
      <c r="F2240" t="s">
        <v>106</v>
      </c>
      <c r="G2240" t="b">
        <v>1</v>
      </c>
      <c r="H2240" t="s">
        <v>71</v>
      </c>
      <c r="I2240" t="b">
        <v>0</v>
      </c>
      <c r="J2240" t="s">
        <v>70</v>
      </c>
      <c r="K2240" t="b">
        <v>1</v>
      </c>
      <c r="L2240">
        <v>2</v>
      </c>
      <c r="M2240" t="b">
        <v>1</v>
      </c>
      <c r="N2240" t="b">
        <v>1</v>
      </c>
      <c r="O2240" t="b">
        <v>1</v>
      </c>
      <c r="P2240" t="s">
        <v>88</v>
      </c>
      <c r="Q2240" t="s">
        <v>10231</v>
      </c>
      <c r="R2240" t="s">
        <v>1650</v>
      </c>
      <c r="S2240" t="s">
        <v>189</v>
      </c>
      <c r="T2240" t="s">
        <v>10230</v>
      </c>
      <c r="U2240">
        <v>251</v>
      </c>
      <c r="V2240">
        <v>4.5</v>
      </c>
    </row>
    <row r="2241" spans="1:22" x14ac:dyDescent="0.35">
      <c r="A2241" t="s">
        <v>10229</v>
      </c>
      <c r="B2241" t="s">
        <v>74</v>
      </c>
      <c r="C2241" t="s">
        <v>82</v>
      </c>
      <c r="D2241" t="b">
        <v>1</v>
      </c>
      <c r="E2241" t="b">
        <v>1</v>
      </c>
      <c r="F2241" t="s">
        <v>106</v>
      </c>
      <c r="G2241" t="b">
        <v>1</v>
      </c>
      <c r="H2241" t="s">
        <v>71</v>
      </c>
      <c r="I2241" t="b">
        <v>1</v>
      </c>
      <c r="J2241" t="s">
        <v>70</v>
      </c>
      <c r="K2241" t="b">
        <v>1</v>
      </c>
      <c r="L2241">
        <v>2</v>
      </c>
      <c r="M2241" t="b">
        <v>1</v>
      </c>
      <c r="N2241" t="b">
        <v>1</v>
      </c>
      <c r="O2241" t="b">
        <v>1</v>
      </c>
      <c r="P2241" t="s">
        <v>88</v>
      </c>
      <c r="Q2241" t="s">
        <v>10228</v>
      </c>
      <c r="R2241" t="s">
        <v>954</v>
      </c>
      <c r="S2241" t="s">
        <v>6</v>
      </c>
      <c r="T2241" t="s">
        <v>4388</v>
      </c>
      <c r="U2241">
        <v>251</v>
      </c>
      <c r="V2241">
        <v>4</v>
      </c>
    </row>
    <row r="2242" spans="1:22" x14ac:dyDescent="0.35">
      <c r="A2242" t="s">
        <v>10227</v>
      </c>
      <c r="B2242" t="s">
        <v>74</v>
      </c>
      <c r="C2242" t="s">
        <v>123</v>
      </c>
      <c r="D2242" t="b">
        <v>1</v>
      </c>
      <c r="E2242" t="b">
        <v>1</v>
      </c>
      <c r="F2242" t="s">
        <v>720</v>
      </c>
      <c r="G2242" t="b">
        <v>0</v>
      </c>
      <c r="H2242" t="s">
        <v>71</v>
      </c>
      <c r="I2242" t="b">
        <v>1</v>
      </c>
      <c r="J2242" t="s">
        <v>70</v>
      </c>
      <c r="K2242" t="b">
        <v>1</v>
      </c>
      <c r="L2242">
        <v>2</v>
      </c>
      <c r="M2242" t="b">
        <v>1</v>
      </c>
      <c r="N2242" t="b">
        <v>1</v>
      </c>
      <c r="O2242" t="b">
        <v>1</v>
      </c>
      <c r="P2242" t="s">
        <v>69</v>
      </c>
      <c r="Q2242" t="s">
        <v>10226</v>
      </c>
      <c r="R2242" t="s">
        <v>10225</v>
      </c>
      <c r="S2242" t="s">
        <v>120</v>
      </c>
      <c r="T2242" t="s">
        <v>10224</v>
      </c>
      <c r="U2242">
        <v>250</v>
      </c>
      <c r="V2242">
        <v>3</v>
      </c>
    </row>
    <row r="2243" spans="1:22" x14ac:dyDescent="0.35">
      <c r="A2243" t="s">
        <v>10223</v>
      </c>
      <c r="B2243" t="s">
        <v>74</v>
      </c>
      <c r="C2243" t="s">
        <v>82</v>
      </c>
      <c r="D2243" t="b">
        <v>1</v>
      </c>
      <c r="E2243" t="b">
        <v>1</v>
      </c>
      <c r="F2243" t="s">
        <v>117</v>
      </c>
      <c r="G2243" t="b">
        <v>0</v>
      </c>
      <c r="H2243" t="s">
        <v>71</v>
      </c>
      <c r="I2243" t="b">
        <v>1</v>
      </c>
      <c r="J2243" t="s">
        <v>70</v>
      </c>
      <c r="K2243" t="b">
        <v>1</v>
      </c>
      <c r="L2243">
        <v>2</v>
      </c>
      <c r="M2243" t="b">
        <v>0</v>
      </c>
      <c r="N2243" t="b">
        <v>1</v>
      </c>
      <c r="O2243" t="b">
        <v>1</v>
      </c>
      <c r="P2243" t="s">
        <v>69</v>
      </c>
      <c r="Q2243" t="s">
        <v>10222</v>
      </c>
      <c r="R2243" t="s">
        <v>10221</v>
      </c>
      <c r="S2243" t="s">
        <v>77</v>
      </c>
      <c r="T2243" t="s">
        <v>6784</v>
      </c>
      <c r="U2243">
        <v>250</v>
      </c>
      <c r="V2243">
        <v>3.5</v>
      </c>
    </row>
    <row r="2244" spans="1:22" x14ac:dyDescent="0.35">
      <c r="A2244" t="s">
        <v>10220</v>
      </c>
      <c r="B2244" t="s">
        <v>74</v>
      </c>
      <c r="C2244" t="s">
        <v>123</v>
      </c>
      <c r="D2244" t="b">
        <v>1</v>
      </c>
      <c r="E2244" t="b">
        <v>1</v>
      </c>
      <c r="F2244" t="s">
        <v>106</v>
      </c>
      <c r="G2244" t="b">
        <v>1</v>
      </c>
      <c r="H2244" t="s">
        <v>71</v>
      </c>
      <c r="I2244" t="b">
        <v>0</v>
      </c>
      <c r="J2244" t="s">
        <v>70</v>
      </c>
      <c r="K2244" t="b">
        <v>1</v>
      </c>
      <c r="L2244">
        <v>2</v>
      </c>
      <c r="M2244" t="b">
        <v>1</v>
      </c>
      <c r="N2244" t="b">
        <v>1</v>
      </c>
      <c r="O2244" t="b">
        <v>1</v>
      </c>
      <c r="P2244" t="s">
        <v>88</v>
      </c>
      <c r="Q2244" t="s">
        <v>10219</v>
      </c>
      <c r="R2244" t="s">
        <v>10218</v>
      </c>
      <c r="S2244" t="s">
        <v>120</v>
      </c>
      <c r="T2244" t="s">
        <v>10217</v>
      </c>
      <c r="U2244">
        <v>250</v>
      </c>
      <c r="V2244">
        <v>3.5</v>
      </c>
    </row>
    <row r="2245" spans="1:22" x14ac:dyDescent="0.35">
      <c r="A2245" t="s">
        <v>10216</v>
      </c>
      <c r="B2245" t="s">
        <v>74</v>
      </c>
      <c r="C2245" t="s">
        <v>82</v>
      </c>
      <c r="D2245" t="b">
        <v>1</v>
      </c>
      <c r="E2245" t="b">
        <v>0</v>
      </c>
      <c r="F2245" t="s">
        <v>81</v>
      </c>
      <c r="G2245" t="b">
        <v>1</v>
      </c>
      <c r="H2245" t="s">
        <v>71</v>
      </c>
      <c r="I2245" t="b">
        <v>1</v>
      </c>
      <c r="J2245" t="s">
        <v>70</v>
      </c>
      <c r="K2245" t="b">
        <v>1</v>
      </c>
      <c r="L2245">
        <v>2</v>
      </c>
      <c r="M2245" t="b">
        <v>1</v>
      </c>
      <c r="N2245" t="b">
        <v>1</v>
      </c>
      <c r="O2245" t="b">
        <v>1</v>
      </c>
      <c r="P2245" t="s">
        <v>69</v>
      </c>
      <c r="Q2245" t="s">
        <v>10215</v>
      </c>
      <c r="R2245" t="s">
        <v>10214</v>
      </c>
      <c r="S2245" t="s">
        <v>77</v>
      </c>
      <c r="T2245" t="s">
        <v>10213</v>
      </c>
      <c r="U2245">
        <v>250</v>
      </c>
      <c r="V2245">
        <v>3.5</v>
      </c>
    </row>
    <row r="2246" spans="1:22" x14ac:dyDescent="0.35">
      <c r="A2246" t="s">
        <v>10212</v>
      </c>
      <c r="B2246" t="s">
        <v>74</v>
      </c>
      <c r="C2246" t="s">
        <v>82</v>
      </c>
      <c r="D2246" t="b">
        <v>1</v>
      </c>
      <c r="E2246" t="b">
        <v>1</v>
      </c>
      <c r="F2246" t="s">
        <v>101</v>
      </c>
      <c r="G2246" t="b">
        <v>1</v>
      </c>
      <c r="H2246" t="s">
        <v>71</v>
      </c>
      <c r="I2246" t="b">
        <v>1</v>
      </c>
      <c r="J2246" t="s">
        <v>70</v>
      </c>
      <c r="K2246" t="b">
        <v>1</v>
      </c>
      <c r="L2246">
        <v>2</v>
      </c>
      <c r="M2246" t="b">
        <v>1</v>
      </c>
      <c r="N2246" t="b">
        <v>1</v>
      </c>
      <c r="O2246" t="b">
        <v>1</v>
      </c>
      <c r="P2246" t="s">
        <v>69</v>
      </c>
      <c r="Q2246" t="s">
        <v>10211</v>
      </c>
      <c r="R2246" t="s">
        <v>194</v>
      </c>
      <c r="S2246" t="s">
        <v>156</v>
      </c>
      <c r="T2246" t="s">
        <v>10210</v>
      </c>
      <c r="U2246">
        <v>250</v>
      </c>
      <c r="V2246">
        <v>4</v>
      </c>
    </row>
    <row r="2247" spans="1:22" x14ac:dyDescent="0.35">
      <c r="A2247" t="s">
        <v>10209</v>
      </c>
      <c r="B2247" t="s">
        <v>90</v>
      </c>
      <c r="C2247" t="s">
        <v>82</v>
      </c>
      <c r="D2247" t="b">
        <v>1</v>
      </c>
      <c r="E2247" t="b">
        <v>0</v>
      </c>
      <c r="F2247" t="s">
        <v>81</v>
      </c>
      <c r="G2247" t="b">
        <v>0</v>
      </c>
      <c r="H2247" t="s">
        <v>71</v>
      </c>
      <c r="I2247" t="b">
        <v>1</v>
      </c>
      <c r="J2247" t="s">
        <v>70</v>
      </c>
      <c r="K2247" t="b">
        <v>0</v>
      </c>
      <c r="L2247">
        <v>2</v>
      </c>
      <c r="M2247" t="b">
        <v>0</v>
      </c>
      <c r="N2247" t="b">
        <v>0</v>
      </c>
      <c r="O2247" t="b">
        <v>1</v>
      </c>
      <c r="P2247" t="s">
        <v>88</v>
      </c>
      <c r="Q2247" t="s">
        <v>10208</v>
      </c>
      <c r="R2247" t="s">
        <v>10207</v>
      </c>
      <c r="S2247" t="s">
        <v>6</v>
      </c>
      <c r="T2247" t="s">
        <v>10206</v>
      </c>
      <c r="U2247">
        <v>250</v>
      </c>
      <c r="V2247">
        <v>2</v>
      </c>
    </row>
    <row r="2248" spans="1:22" x14ac:dyDescent="0.35">
      <c r="A2248" t="s">
        <v>10205</v>
      </c>
      <c r="B2248" t="s">
        <v>111</v>
      </c>
      <c r="C2248" t="s">
        <v>82</v>
      </c>
      <c r="D2248" t="b">
        <v>1</v>
      </c>
      <c r="E2248" t="b">
        <v>1</v>
      </c>
      <c r="F2248" t="s">
        <v>10204</v>
      </c>
      <c r="G2248" t="b">
        <v>1</v>
      </c>
      <c r="H2248" t="s">
        <v>71</v>
      </c>
      <c r="I2248" t="b">
        <v>0</v>
      </c>
      <c r="J2248" t="s">
        <v>70</v>
      </c>
      <c r="K2248" t="b">
        <v>1</v>
      </c>
      <c r="L2248">
        <v>1</v>
      </c>
      <c r="M2248" t="b">
        <v>0</v>
      </c>
      <c r="N2248" t="b">
        <v>0</v>
      </c>
      <c r="O2248" t="b">
        <v>1</v>
      </c>
      <c r="P2248" t="s">
        <v>69</v>
      </c>
      <c r="Q2248" t="s">
        <v>10203</v>
      </c>
      <c r="R2248" t="s">
        <v>10202</v>
      </c>
      <c r="S2248" t="s">
        <v>6</v>
      </c>
      <c r="T2248" t="s">
        <v>10201</v>
      </c>
      <c r="U2248">
        <v>250</v>
      </c>
      <c r="V2248">
        <v>4</v>
      </c>
    </row>
    <row r="2249" spans="1:22" x14ac:dyDescent="0.35">
      <c r="A2249" t="s">
        <v>10200</v>
      </c>
      <c r="B2249" t="s">
        <v>74</v>
      </c>
      <c r="C2249" t="s">
        <v>236</v>
      </c>
      <c r="D2249" t="b">
        <v>1</v>
      </c>
      <c r="E2249" t="b">
        <v>0</v>
      </c>
      <c r="F2249" t="s">
        <v>72</v>
      </c>
      <c r="G2249" t="b">
        <v>0</v>
      </c>
      <c r="H2249" t="s">
        <v>71</v>
      </c>
      <c r="I2249" t="b">
        <v>1</v>
      </c>
      <c r="J2249" t="s">
        <v>235</v>
      </c>
      <c r="K2249" t="b">
        <v>1</v>
      </c>
      <c r="L2249">
        <v>3</v>
      </c>
      <c r="M2249" t="b">
        <v>1</v>
      </c>
      <c r="N2249" t="b">
        <v>1</v>
      </c>
      <c r="O2249" t="b">
        <v>1</v>
      </c>
      <c r="P2249" t="s">
        <v>69</v>
      </c>
      <c r="Q2249" t="s">
        <v>10199</v>
      </c>
      <c r="R2249" t="s">
        <v>10198</v>
      </c>
      <c r="S2249" t="s">
        <v>77</v>
      </c>
      <c r="T2249" t="s">
        <v>10197</v>
      </c>
      <c r="U2249">
        <v>250</v>
      </c>
      <c r="V2249">
        <v>4</v>
      </c>
    </row>
    <row r="2250" spans="1:22" x14ac:dyDescent="0.35">
      <c r="A2250" t="s">
        <v>10196</v>
      </c>
      <c r="B2250" t="s">
        <v>111</v>
      </c>
      <c r="C2250" t="s">
        <v>82</v>
      </c>
      <c r="D2250" t="b">
        <v>1</v>
      </c>
      <c r="E2250" t="b">
        <v>1</v>
      </c>
      <c r="F2250" t="s">
        <v>106</v>
      </c>
      <c r="G2250" t="b">
        <v>1</v>
      </c>
      <c r="H2250" t="s">
        <v>71</v>
      </c>
      <c r="I2250" t="b">
        <v>0</v>
      </c>
      <c r="J2250" t="s">
        <v>70</v>
      </c>
      <c r="K2250" t="b">
        <v>1</v>
      </c>
      <c r="L2250">
        <v>2</v>
      </c>
      <c r="M2250" t="b">
        <v>0</v>
      </c>
      <c r="N2250" t="b">
        <v>1</v>
      </c>
      <c r="O2250" t="b">
        <v>1</v>
      </c>
      <c r="P2250" t="s">
        <v>88</v>
      </c>
      <c r="Q2250" t="s">
        <v>10195</v>
      </c>
      <c r="R2250" t="s">
        <v>10194</v>
      </c>
      <c r="S2250" t="s">
        <v>290</v>
      </c>
      <c r="T2250" t="s">
        <v>8449</v>
      </c>
      <c r="U2250">
        <v>250</v>
      </c>
      <c r="V2250">
        <v>3.5</v>
      </c>
    </row>
    <row r="2251" spans="1:22" x14ac:dyDescent="0.35">
      <c r="A2251" t="s">
        <v>10193</v>
      </c>
      <c r="B2251" t="s">
        <v>74</v>
      </c>
      <c r="C2251" t="s">
        <v>10192</v>
      </c>
      <c r="D2251" t="b">
        <v>1</v>
      </c>
      <c r="E2251" t="b">
        <v>0</v>
      </c>
      <c r="F2251" t="s">
        <v>72</v>
      </c>
      <c r="G2251" t="b">
        <v>0</v>
      </c>
      <c r="H2251" t="s">
        <v>100</v>
      </c>
      <c r="I2251" t="b">
        <v>1</v>
      </c>
      <c r="J2251" t="s">
        <v>235</v>
      </c>
      <c r="K2251" t="b">
        <v>1</v>
      </c>
      <c r="L2251">
        <v>4</v>
      </c>
      <c r="M2251" t="b">
        <v>1</v>
      </c>
      <c r="N2251" t="b">
        <v>1</v>
      </c>
      <c r="O2251" t="b">
        <v>0</v>
      </c>
      <c r="P2251" t="s">
        <v>69</v>
      </c>
      <c r="Q2251" t="s">
        <v>10191</v>
      </c>
      <c r="R2251" t="s">
        <v>312</v>
      </c>
      <c r="S2251" t="s">
        <v>120</v>
      </c>
      <c r="T2251" t="s">
        <v>10190</v>
      </c>
      <c r="U2251">
        <v>250</v>
      </c>
      <c r="V2251">
        <v>4</v>
      </c>
    </row>
    <row r="2252" spans="1:22" x14ac:dyDescent="0.35">
      <c r="A2252" t="s">
        <v>10189</v>
      </c>
      <c r="B2252" t="s">
        <v>90</v>
      </c>
      <c r="C2252" t="s">
        <v>82</v>
      </c>
      <c r="D2252" t="b">
        <v>1</v>
      </c>
      <c r="E2252" t="b">
        <v>1</v>
      </c>
      <c r="F2252" t="s">
        <v>106</v>
      </c>
      <c r="G2252" t="b">
        <v>0</v>
      </c>
      <c r="H2252" t="s">
        <v>100</v>
      </c>
      <c r="I2252" t="b">
        <v>0</v>
      </c>
      <c r="J2252" t="s">
        <v>70</v>
      </c>
      <c r="K2252" t="b">
        <v>1</v>
      </c>
      <c r="L2252">
        <v>1</v>
      </c>
      <c r="M2252" t="b">
        <v>0</v>
      </c>
      <c r="N2252" t="b">
        <v>1</v>
      </c>
      <c r="O2252" t="b">
        <v>1</v>
      </c>
      <c r="P2252" t="s">
        <v>88</v>
      </c>
      <c r="Q2252" t="s">
        <v>10188</v>
      </c>
      <c r="R2252" t="s">
        <v>389</v>
      </c>
      <c r="S2252" t="s">
        <v>161</v>
      </c>
      <c r="T2252" t="s">
        <v>10187</v>
      </c>
      <c r="U2252">
        <v>250</v>
      </c>
      <c r="V2252">
        <v>4</v>
      </c>
    </row>
    <row r="2253" spans="1:22" x14ac:dyDescent="0.35">
      <c r="A2253" t="s">
        <v>10186</v>
      </c>
      <c r="B2253" t="s">
        <v>74</v>
      </c>
      <c r="C2253" t="s">
        <v>82</v>
      </c>
      <c r="D2253" t="b">
        <v>1</v>
      </c>
      <c r="E2253" t="b">
        <v>1</v>
      </c>
      <c r="F2253" t="s">
        <v>106</v>
      </c>
      <c r="G2253" t="b">
        <v>1</v>
      </c>
      <c r="H2253" t="s">
        <v>71</v>
      </c>
      <c r="I2253" t="b">
        <v>1</v>
      </c>
      <c r="J2253" t="s">
        <v>70</v>
      </c>
      <c r="K2253" t="b">
        <v>1</v>
      </c>
      <c r="L2253">
        <v>2</v>
      </c>
      <c r="M2253" t="b">
        <v>1</v>
      </c>
      <c r="N2253" t="b">
        <v>1</v>
      </c>
      <c r="O2253" t="b">
        <v>1</v>
      </c>
      <c r="P2253" t="s">
        <v>69</v>
      </c>
      <c r="Q2253" t="s">
        <v>10185</v>
      </c>
      <c r="R2253" t="s">
        <v>109</v>
      </c>
      <c r="S2253" t="s">
        <v>85</v>
      </c>
      <c r="T2253" t="s">
        <v>892</v>
      </c>
      <c r="U2253">
        <v>250</v>
      </c>
      <c r="V2253">
        <v>3.5</v>
      </c>
    </row>
    <row r="2254" spans="1:22" x14ac:dyDescent="0.35">
      <c r="A2254" t="s">
        <v>10184</v>
      </c>
      <c r="B2254" t="s">
        <v>111</v>
      </c>
      <c r="C2254" t="s">
        <v>82</v>
      </c>
      <c r="D2254" t="b">
        <v>1</v>
      </c>
      <c r="E2254" t="b">
        <v>1</v>
      </c>
      <c r="F2254" t="s">
        <v>106</v>
      </c>
      <c r="G2254" t="b">
        <v>1</v>
      </c>
      <c r="H2254" t="s">
        <v>71</v>
      </c>
      <c r="I2254" t="b">
        <v>0</v>
      </c>
      <c r="J2254" t="s">
        <v>70</v>
      </c>
      <c r="K2254" t="b">
        <v>1</v>
      </c>
      <c r="L2254">
        <v>1</v>
      </c>
      <c r="M2254" t="b">
        <v>0</v>
      </c>
      <c r="N2254" t="b">
        <v>1</v>
      </c>
      <c r="O2254" t="b">
        <v>1</v>
      </c>
      <c r="P2254" t="s">
        <v>88</v>
      </c>
      <c r="Q2254" t="s">
        <v>10183</v>
      </c>
      <c r="R2254" t="s">
        <v>10182</v>
      </c>
      <c r="S2254" t="s">
        <v>66</v>
      </c>
      <c r="T2254" t="s">
        <v>4040</v>
      </c>
      <c r="U2254">
        <v>250</v>
      </c>
      <c r="V2254">
        <v>3.5</v>
      </c>
    </row>
    <row r="2255" spans="1:22" x14ac:dyDescent="0.35">
      <c r="A2255" t="s">
        <v>10181</v>
      </c>
      <c r="B2255" t="s">
        <v>74</v>
      </c>
      <c r="C2255" t="s">
        <v>259</v>
      </c>
      <c r="D2255" t="b">
        <v>1</v>
      </c>
      <c r="E2255" t="b">
        <v>0</v>
      </c>
      <c r="F2255" t="s">
        <v>72</v>
      </c>
      <c r="G2255" t="b">
        <v>1</v>
      </c>
      <c r="H2255" t="s">
        <v>71</v>
      </c>
      <c r="I2255" t="b">
        <v>1</v>
      </c>
      <c r="J2255" t="s">
        <v>235</v>
      </c>
      <c r="K2255" t="b">
        <v>1</v>
      </c>
      <c r="L2255">
        <v>3</v>
      </c>
      <c r="M2255" t="b">
        <v>1</v>
      </c>
      <c r="N2255" t="b">
        <v>1</v>
      </c>
      <c r="O2255" t="b">
        <v>1</v>
      </c>
      <c r="P2255" t="s">
        <v>88</v>
      </c>
      <c r="Q2255" t="e">
        <f>-ubMwuskT2uS0GPSZpxaxA</f>
        <v>#NAME?</v>
      </c>
      <c r="R2255" t="s">
        <v>10180</v>
      </c>
      <c r="S2255" t="s">
        <v>229</v>
      </c>
      <c r="T2255" t="s">
        <v>5185</v>
      </c>
      <c r="U2255">
        <v>249</v>
      </c>
      <c r="V2255">
        <v>4</v>
      </c>
    </row>
    <row r="2256" spans="1:22" x14ac:dyDescent="0.35">
      <c r="A2256" t="s">
        <v>10179</v>
      </c>
      <c r="B2256" t="s">
        <v>111</v>
      </c>
      <c r="C2256" t="s">
        <v>82</v>
      </c>
      <c r="D2256" t="b">
        <v>1</v>
      </c>
      <c r="E2256" t="b">
        <v>1</v>
      </c>
      <c r="F2256" t="s">
        <v>106</v>
      </c>
      <c r="G2256" t="b">
        <v>1</v>
      </c>
      <c r="H2256" t="s">
        <v>71</v>
      </c>
      <c r="I2256" t="b">
        <v>1</v>
      </c>
      <c r="J2256" t="s">
        <v>70</v>
      </c>
      <c r="K2256" t="b">
        <v>1</v>
      </c>
      <c r="L2256">
        <v>2</v>
      </c>
      <c r="M2256" t="b">
        <v>1</v>
      </c>
      <c r="N2256" t="b">
        <v>1</v>
      </c>
      <c r="O2256" t="b">
        <v>1</v>
      </c>
      <c r="P2256" t="s">
        <v>88</v>
      </c>
      <c r="Q2256" t="s">
        <v>10178</v>
      </c>
      <c r="R2256" t="s">
        <v>10177</v>
      </c>
      <c r="S2256" t="s">
        <v>77</v>
      </c>
      <c r="T2256" t="s">
        <v>10176</v>
      </c>
      <c r="U2256">
        <v>249</v>
      </c>
      <c r="V2256">
        <v>4</v>
      </c>
    </row>
    <row r="2257" spans="1:22" x14ac:dyDescent="0.35">
      <c r="A2257" t="s">
        <v>10175</v>
      </c>
      <c r="B2257" t="s">
        <v>90</v>
      </c>
      <c r="C2257" t="s">
        <v>82</v>
      </c>
      <c r="D2257" t="b">
        <v>1</v>
      </c>
      <c r="E2257" t="b">
        <v>1</v>
      </c>
      <c r="F2257" t="s">
        <v>474</v>
      </c>
      <c r="G2257" t="b">
        <v>0</v>
      </c>
      <c r="H2257" t="s">
        <v>100</v>
      </c>
      <c r="I2257" t="b">
        <v>1</v>
      </c>
      <c r="J2257" t="s">
        <v>70</v>
      </c>
      <c r="K2257" t="b">
        <v>1</v>
      </c>
      <c r="L2257">
        <v>1</v>
      </c>
      <c r="M2257" t="b">
        <v>0</v>
      </c>
      <c r="N2257" t="b">
        <v>1</v>
      </c>
      <c r="O2257" t="b">
        <v>1</v>
      </c>
      <c r="P2257" t="s">
        <v>88</v>
      </c>
      <c r="Q2257" t="s">
        <v>10174</v>
      </c>
      <c r="R2257" t="s">
        <v>10173</v>
      </c>
      <c r="S2257" t="s">
        <v>239</v>
      </c>
      <c r="T2257" t="s">
        <v>10172</v>
      </c>
      <c r="U2257">
        <v>249</v>
      </c>
      <c r="V2257">
        <v>4.5</v>
      </c>
    </row>
    <row r="2258" spans="1:22" x14ac:dyDescent="0.35">
      <c r="A2258" t="s">
        <v>10171</v>
      </c>
      <c r="B2258" t="s">
        <v>90</v>
      </c>
      <c r="C2258" t="s">
        <v>82</v>
      </c>
      <c r="D2258" t="b">
        <v>1</v>
      </c>
      <c r="E2258" t="b">
        <v>1</v>
      </c>
      <c r="F2258" t="s">
        <v>474</v>
      </c>
      <c r="G2258" t="b">
        <v>1</v>
      </c>
      <c r="H2258" t="s">
        <v>71</v>
      </c>
      <c r="I2258" t="b">
        <v>1</v>
      </c>
      <c r="J2258" t="s">
        <v>70</v>
      </c>
      <c r="K2258" t="b">
        <v>1</v>
      </c>
      <c r="L2258">
        <v>1</v>
      </c>
      <c r="M2258" t="b">
        <v>0</v>
      </c>
      <c r="N2258" t="b">
        <v>1</v>
      </c>
      <c r="O2258" t="b">
        <v>1</v>
      </c>
      <c r="P2258" t="s">
        <v>69</v>
      </c>
      <c r="Q2258" t="s">
        <v>10170</v>
      </c>
      <c r="R2258" t="s">
        <v>10169</v>
      </c>
      <c r="S2258" t="s">
        <v>2085</v>
      </c>
      <c r="T2258" t="s">
        <v>10168</v>
      </c>
      <c r="U2258">
        <v>249</v>
      </c>
      <c r="V2258">
        <v>4</v>
      </c>
    </row>
    <row r="2259" spans="1:22" x14ac:dyDescent="0.35">
      <c r="A2259" t="s">
        <v>10167</v>
      </c>
      <c r="B2259" t="s">
        <v>90</v>
      </c>
      <c r="C2259" t="s">
        <v>82</v>
      </c>
      <c r="D2259" t="b">
        <v>1</v>
      </c>
      <c r="E2259" t="b">
        <v>1</v>
      </c>
      <c r="F2259" t="s">
        <v>117</v>
      </c>
      <c r="G2259" t="b">
        <v>0</v>
      </c>
      <c r="H2259" t="s">
        <v>71</v>
      </c>
      <c r="I2259" t="b">
        <v>1</v>
      </c>
      <c r="J2259" t="s">
        <v>70</v>
      </c>
      <c r="K2259" t="b">
        <v>1</v>
      </c>
      <c r="L2259">
        <v>1</v>
      </c>
      <c r="M2259" t="b">
        <v>0</v>
      </c>
      <c r="N2259" t="b">
        <v>1</v>
      </c>
      <c r="O2259" t="b">
        <v>1</v>
      </c>
      <c r="P2259" t="s">
        <v>69</v>
      </c>
      <c r="Q2259" t="s">
        <v>10166</v>
      </c>
      <c r="R2259" t="s">
        <v>115</v>
      </c>
      <c r="S2259" t="s">
        <v>141</v>
      </c>
      <c r="T2259" t="s">
        <v>10165</v>
      </c>
      <c r="U2259">
        <v>249</v>
      </c>
      <c r="V2259">
        <v>4</v>
      </c>
    </row>
    <row r="2260" spans="1:22" x14ac:dyDescent="0.35">
      <c r="A2260" t="s">
        <v>10164</v>
      </c>
      <c r="B2260" t="s">
        <v>74</v>
      </c>
      <c r="C2260" t="s">
        <v>236</v>
      </c>
      <c r="D2260" t="b">
        <v>1</v>
      </c>
      <c r="E2260" t="b">
        <v>0</v>
      </c>
      <c r="F2260" t="s">
        <v>72</v>
      </c>
      <c r="G2260" t="b">
        <v>1</v>
      </c>
      <c r="H2260" t="s">
        <v>71</v>
      </c>
      <c r="I2260" t="b">
        <v>1</v>
      </c>
      <c r="J2260" t="s">
        <v>235</v>
      </c>
      <c r="K2260" t="b">
        <v>1</v>
      </c>
      <c r="L2260">
        <v>2</v>
      </c>
      <c r="M2260" t="b">
        <v>1</v>
      </c>
      <c r="N2260" t="b">
        <v>1</v>
      </c>
      <c r="O2260" t="b">
        <v>1</v>
      </c>
      <c r="P2260" t="s">
        <v>69</v>
      </c>
      <c r="Q2260" t="s">
        <v>10163</v>
      </c>
      <c r="R2260" t="s">
        <v>628</v>
      </c>
      <c r="S2260" t="s">
        <v>77</v>
      </c>
      <c r="T2260" t="s">
        <v>10162</v>
      </c>
      <c r="U2260">
        <v>249</v>
      </c>
      <c r="V2260">
        <v>4</v>
      </c>
    </row>
    <row r="2261" spans="1:22" x14ac:dyDescent="0.35">
      <c r="A2261" t="s">
        <v>10161</v>
      </c>
      <c r="B2261" t="s">
        <v>90</v>
      </c>
      <c r="C2261" t="s">
        <v>123</v>
      </c>
      <c r="D2261" t="b">
        <v>1</v>
      </c>
      <c r="E2261" t="b">
        <v>1</v>
      </c>
      <c r="F2261" t="s">
        <v>106</v>
      </c>
      <c r="G2261" t="b">
        <v>0</v>
      </c>
      <c r="H2261" t="s">
        <v>71</v>
      </c>
      <c r="I2261" t="b">
        <v>1</v>
      </c>
      <c r="J2261" t="s">
        <v>70</v>
      </c>
      <c r="K2261" t="b">
        <v>1</v>
      </c>
      <c r="L2261">
        <v>2</v>
      </c>
      <c r="M2261" t="b">
        <v>0</v>
      </c>
      <c r="N2261" t="b">
        <v>0</v>
      </c>
      <c r="O2261" t="b">
        <v>1</v>
      </c>
      <c r="P2261" t="s">
        <v>69</v>
      </c>
      <c r="Q2261" t="s">
        <v>10160</v>
      </c>
      <c r="R2261" t="s">
        <v>407</v>
      </c>
      <c r="S2261" t="s">
        <v>120</v>
      </c>
      <c r="T2261" t="s">
        <v>10159</v>
      </c>
      <c r="U2261">
        <v>249</v>
      </c>
      <c r="V2261">
        <v>4</v>
      </c>
    </row>
    <row r="2262" spans="1:22" x14ac:dyDescent="0.35">
      <c r="A2262" t="s">
        <v>10158</v>
      </c>
      <c r="B2262" t="s">
        <v>74</v>
      </c>
      <c r="C2262" t="s">
        <v>2749</v>
      </c>
      <c r="D2262" t="b">
        <v>1</v>
      </c>
      <c r="E2262" t="b">
        <v>1</v>
      </c>
      <c r="F2262" t="s">
        <v>89</v>
      </c>
      <c r="G2262" t="b">
        <v>1</v>
      </c>
      <c r="H2262" t="s">
        <v>71</v>
      </c>
      <c r="I2262" t="b">
        <v>1</v>
      </c>
      <c r="J2262" t="s">
        <v>70</v>
      </c>
      <c r="K2262" t="b">
        <v>1</v>
      </c>
      <c r="L2262">
        <v>2</v>
      </c>
      <c r="M2262" t="b">
        <v>0</v>
      </c>
      <c r="N2262" t="b">
        <v>0</v>
      </c>
      <c r="O2262" t="b">
        <v>1</v>
      </c>
      <c r="P2262" t="s">
        <v>69</v>
      </c>
      <c r="Q2262" t="s">
        <v>10157</v>
      </c>
      <c r="R2262" t="s">
        <v>10156</v>
      </c>
      <c r="S2262" t="s">
        <v>85</v>
      </c>
      <c r="T2262" t="s">
        <v>10155</v>
      </c>
      <c r="U2262">
        <v>249</v>
      </c>
      <c r="V2262">
        <v>3.5</v>
      </c>
    </row>
    <row r="2263" spans="1:22" x14ac:dyDescent="0.35">
      <c r="A2263" t="s">
        <v>10154</v>
      </c>
      <c r="B2263" t="s">
        <v>111</v>
      </c>
      <c r="C2263" t="s">
        <v>82</v>
      </c>
      <c r="D2263" t="b">
        <v>1</v>
      </c>
      <c r="E2263" t="b">
        <v>1</v>
      </c>
      <c r="F2263" t="s">
        <v>106</v>
      </c>
      <c r="G2263" t="b">
        <v>1</v>
      </c>
      <c r="H2263" t="s">
        <v>71</v>
      </c>
      <c r="I2263" t="b">
        <v>1</v>
      </c>
      <c r="J2263" t="s">
        <v>70</v>
      </c>
      <c r="K2263" t="b">
        <v>1</v>
      </c>
      <c r="L2263">
        <v>2</v>
      </c>
      <c r="M2263" t="b">
        <v>1</v>
      </c>
      <c r="N2263" t="b">
        <v>1</v>
      </c>
      <c r="O2263" t="b">
        <v>1</v>
      </c>
      <c r="P2263" t="s">
        <v>88</v>
      </c>
      <c r="Q2263" t="s">
        <v>10153</v>
      </c>
      <c r="R2263" t="s">
        <v>10152</v>
      </c>
      <c r="S2263" t="s">
        <v>290</v>
      </c>
      <c r="T2263" t="s">
        <v>10151</v>
      </c>
      <c r="U2263">
        <v>249</v>
      </c>
      <c r="V2263">
        <v>4</v>
      </c>
    </row>
    <row r="2264" spans="1:22" x14ac:dyDescent="0.35">
      <c r="A2264" t="s">
        <v>10150</v>
      </c>
      <c r="B2264" t="s">
        <v>74</v>
      </c>
      <c r="C2264" t="s">
        <v>138</v>
      </c>
      <c r="D2264" t="b">
        <v>1</v>
      </c>
      <c r="E2264" t="b">
        <v>0</v>
      </c>
      <c r="F2264" t="s">
        <v>72</v>
      </c>
      <c r="H2264" t="s">
        <v>71</v>
      </c>
      <c r="I2264" t="b">
        <v>0</v>
      </c>
      <c r="J2264" t="s">
        <v>70</v>
      </c>
      <c r="K2264" t="b">
        <v>1</v>
      </c>
      <c r="L2264">
        <v>2</v>
      </c>
      <c r="M2264" t="b">
        <v>1</v>
      </c>
      <c r="N2264" t="b">
        <v>1</v>
      </c>
      <c r="O2264" t="b">
        <v>0</v>
      </c>
      <c r="Q2264" t="s">
        <v>10149</v>
      </c>
      <c r="R2264" t="s">
        <v>628</v>
      </c>
      <c r="S2264" t="s">
        <v>6</v>
      </c>
      <c r="T2264" t="s">
        <v>10148</v>
      </c>
      <c r="U2264">
        <v>249</v>
      </c>
      <c r="V2264">
        <v>3.5</v>
      </c>
    </row>
    <row r="2265" spans="1:22" x14ac:dyDescent="0.35">
      <c r="A2265" t="s">
        <v>10147</v>
      </c>
      <c r="B2265" t="s">
        <v>74</v>
      </c>
      <c r="C2265" t="s">
        <v>82</v>
      </c>
      <c r="D2265" t="b">
        <v>1</v>
      </c>
      <c r="E2265" t="b">
        <v>1</v>
      </c>
      <c r="F2265" t="s">
        <v>106</v>
      </c>
      <c r="G2265" t="b">
        <v>1</v>
      </c>
      <c r="H2265" t="s">
        <v>71</v>
      </c>
      <c r="I2265" t="b">
        <v>1</v>
      </c>
      <c r="J2265" t="s">
        <v>70</v>
      </c>
      <c r="K2265" t="b">
        <v>1</v>
      </c>
      <c r="L2265">
        <v>2</v>
      </c>
      <c r="M2265" t="b">
        <v>0</v>
      </c>
      <c r="N2265" t="b">
        <v>1</v>
      </c>
      <c r="O2265" t="b">
        <v>1</v>
      </c>
      <c r="P2265" t="s">
        <v>69</v>
      </c>
      <c r="Q2265" t="s">
        <v>10146</v>
      </c>
      <c r="R2265" t="s">
        <v>10145</v>
      </c>
      <c r="S2265" t="s">
        <v>1988</v>
      </c>
      <c r="T2265" t="s">
        <v>10144</v>
      </c>
      <c r="U2265">
        <v>248</v>
      </c>
      <c r="V2265">
        <v>3.5</v>
      </c>
    </row>
    <row r="2266" spans="1:22" x14ac:dyDescent="0.35">
      <c r="A2266" t="s">
        <v>10143</v>
      </c>
      <c r="B2266" t="s">
        <v>111</v>
      </c>
      <c r="C2266" t="s">
        <v>82</v>
      </c>
      <c r="D2266" t="b">
        <v>0</v>
      </c>
      <c r="E2266" t="b">
        <v>1</v>
      </c>
      <c r="F2266" t="s">
        <v>106</v>
      </c>
      <c r="G2266" t="b">
        <v>1</v>
      </c>
      <c r="H2266" t="s">
        <v>71</v>
      </c>
      <c r="I2266" t="b">
        <v>0</v>
      </c>
      <c r="J2266" t="s">
        <v>70</v>
      </c>
      <c r="K2266" t="b">
        <v>1</v>
      </c>
      <c r="L2266">
        <v>1</v>
      </c>
      <c r="M2266" t="b">
        <v>0</v>
      </c>
      <c r="N2266" t="b">
        <v>0</v>
      </c>
      <c r="O2266" t="b">
        <v>1</v>
      </c>
      <c r="P2266" t="s">
        <v>88</v>
      </c>
      <c r="Q2266" t="s">
        <v>10142</v>
      </c>
      <c r="R2266" t="s">
        <v>10141</v>
      </c>
      <c r="S2266" t="s">
        <v>66</v>
      </c>
      <c r="T2266" t="s">
        <v>10140</v>
      </c>
      <c r="U2266">
        <v>248</v>
      </c>
      <c r="V2266">
        <v>3.5</v>
      </c>
    </row>
    <row r="2267" spans="1:22" x14ac:dyDescent="0.35">
      <c r="A2267" t="s">
        <v>10139</v>
      </c>
      <c r="B2267" t="s">
        <v>74</v>
      </c>
      <c r="C2267" t="s">
        <v>82</v>
      </c>
      <c r="D2267" t="b">
        <v>1</v>
      </c>
      <c r="E2267" t="b">
        <v>1</v>
      </c>
      <c r="F2267" t="s">
        <v>72</v>
      </c>
      <c r="G2267" t="b">
        <v>1</v>
      </c>
      <c r="H2267" t="s">
        <v>71</v>
      </c>
      <c r="I2267" t="b">
        <v>1</v>
      </c>
      <c r="J2267" t="s">
        <v>70</v>
      </c>
      <c r="K2267" t="b">
        <v>1</v>
      </c>
      <c r="L2267">
        <v>2</v>
      </c>
      <c r="M2267" t="b">
        <v>1</v>
      </c>
      <c r="N2267" t="b">
        <v>1</v>
      </c>
      <c r="O2267" t="b">
        <v>1</v>
      </c>
      <c r="P2267" t="s">
        <v>88</v>
      </c>
      <c r="Q2267" t="s">
        <v>10138</v>
      </c>
      <c r="R2267" t="s">
        <v>10137</v>
      </c>
      <c r="S2267" t="s">
        <v>1459</v>
      </c>
      <c r="T2267" t="s">
        <v>214</v>
      </c>
      <c r="U2267">
        <v>248</v>
      </c>
      <c r="V2267">
        <v>3.5</v>
      </c>
    </row>
    <row r="2268" spans="1:22" x14ac:dyDescent="0.35">
      <c r="A2268" t="s">
        <v>10136</v>
      </c>
      <c r="B2268" t="s">
        <v>74</v>
      </c>
      <c r="C2268" t="s">
        <v>426</v>
      </c>
      <c r="D2268" t="b">
        <v>1</v>
      </c>
      <c r="E2268" t="b">
        <v>1</v>
      </c>
      <c r="F2268" t="s">
        <v>305</v>
      </c>
      <c r="G2268" t="b">
        <v>1</v>
      </c>
      <c r="H2268" t="s">
        <v>71</v>
      </c>
      <c r="I2268" t="b">
        <v>1</v>
      </c>
      <c r="J2268" t="s">
        <v>70</v>
      </c>
      <c r="K2268" t="b">
        <v>1</v>
      </c>
      <c r="L2268">
        <v>2</v>
      </c>
      <c r="M2268" t="b">
        <v>1</v>
      </c>
      <c r="N2268" t="b">
        <v>1</v>
      </c>
      <c r="O2268" t="b">
        <v>1</v>
      </c>
      <c r="P2268" t="s">
        <v>88</v>
      </c>
      <c r="Q2268" t="s">
        <v>10135</v>
      </c>
      <c r="R2268" t="s">
        <v>10134</v>
      </c>
      <c r="S2268" t="s">
        <v>6</v>
      </c>
      <c r="T2268" t="s">
        <v>10133</v>
      </c>
      <c r="U2268">
        <v>248</v>
      </c>
      <c r="V2268">
        <v>4</v>
      </c>
    </row>
    <row r="2269" spans="1:22" x14ac:dyDescent="0.35">
      <c r="A2269" t="s">
        <v>10132</v>
      </c>
      <c r="B2269" t="s">
        <v>111</v>
      </c>
      <c r="C2269" t="s">
        <v>82</v>
      </c>
      <c r="D2269" t="b">
        <v>1</v>
      </c>
      <c r="E2269" t="b">
        <v>1</v>
      </c>
      <c r="F2269" t="s">
        <v>72</v>
      </c>
      <c r="G2269" t="b">
        <v>1</v>
      </c>
      <c r="H2269" t="s">
        <v>71</v>
      </c>
      <c r="I2269" t="b">
        <v>0</v>
      </c>
      <c r="J2269" t="s">
        <v>70</v>
      </c>
      <c r="K2269" t="b">
        <v>1</v>
      </c>
      <c r="L2269">
        <v>2</v>
      </c>
      <c r="M2269" t="b">
        <v>1</v>
      </c>
      <c r="N2269" t="b">
        <v>1</v>
      </c>
      <c r="O2269" t="b">
        <v>1</v>
      </c>
      <c r="P2269" t="s">
        <v>88</v>
      </c>
      <c r="Q2269" t="s">
        <v>10131</v>
      </c>
      <c r="R2269" t="s">
        <v>10130</v>
      </c>
      <c r="S2269" t="s">
        <v>93</v>
      </c>
      <c r="T2269" t="s">
        <v>10129</v>
      </c>
      <c r="U2269">
        <v>248</v>
      </c>
      <c r="V2269">
        <v>4.5</v>
      </c>
    </row>
    <row r="2270" spans="1:22" x14ac:dyDescent="0.35">
      <c r="A2270" t="s">
        <v>10128</v>
      </c>
      <c r="B2270" t="s">
        <v>111</v>
      </c>
      <c r="C2270" t="s">
        <v>123</v>
      </c>
      <c r="D2270" t="b">
        <v>1</v>
      </c>
      <c r="E2270" t="b">
        <v>1</v>
      </c>
      <c r="F2270" t="s">
        <v>106</v>
      </c>
      <c r="G2270" t="b">
        <v>1</v>
      </c>
      <c r="H2270" t="s">
        <v>71</v>
      </c>
      <c r="I2270" t="b">
        <v>0</v>
      </c>
      <c r="J2270" t="s">
        <v>70</v>
      </c>
      <c r="K2270" t="b">
        <v>1</v>
      </c>
      <c r="L2270">
        <v>3</v>
      </c>
      <c r="M2270" t="b">
        <v>1</v>
      </c>
      <c r="N2270" t="b">
        <v>1</v>
      </c>
      <c r="O2270" t="b">
        <v>1</v>
      </c>
      <c r="P2270" t="s">
        <v>88</v>
      </c>
      <c r="Q2270" t="s">
        <v>10127</v>
      </c>
      <c r="R2270" t="s">
        <v>10126</v>
      </c>
      <c r="S2270" t="s">
        <v>120</v>
      </c>
      <c r="T2270" t="s">
        <v>2995</v>
      </c>
      <c r="U2270">
        <v>248</v>
      </c>
      <c r="V2270">
        <v>3.5</v>
      </c>
    </row>
    <row r="2271" spans="1:22" x14ac:dyDescent="0.35">
      <c r="A2271" t="s">
        <v>10125</v>
      </c>
      <c r="B2271" t="s">
        <v>74</v>
      </c>
      <c r="C2271" t="s">
        <v>82</v>
      </c>
      <c r="D2271" t="b">
        <v>1</v>
      </c>
      <c r="E2271" t="b">
        <v>1</v>
      </c>
      <c r="F2271" t="s">
        <v>72</v>
      </c>
      <c r="G2271" t="b">
        <v>1</v>
      </c>
      <c r="H2271" t="s">
        <v>71</v>
      </c>
      <c r="I2271" t="b">
        <v>1</v>
      </c>
      <c r="J2271" t="s">
        <v>70</v>
      </c>
      <c r="K2271" t="b">
        <v>1</v>
      </c>
      <c r="L2271">
        <v>2</v>
      </c>
      <c r="M2271" t="b">
        <v>1</v>
      </c>
      <c r="N2271" t="b">
        <v>1</v>
      </c>
      <c r="O2271" t="b">
        <v>1</v>
      </c>
      <c r="P2271" t="s">
        <v>69</v>
      </c>
      <c r="Q2271" t="s">
        <v>10124</v>
      </c>
      <c r="R2271" t="s">
        <v>281</v>
      </c>
      <c r="S2271" t="s">
        <v>93</v>
      </c>
      <c r="T2271" t="s">
        <v>10123</v>
      </c>
      <c r="U2271">
        <v>248</v>
      </c>
      <c r="V2271">
        <v>3.5</v>
      </c>
    </row>
    <row r="2272" spans="1:22" x14ac:dyDescent="0.35">
      <c r="A2272" t="s">
        <v>10122</v>
      </c>
      <c r="B2272" t="s">
        <v>74</v>
      </c>
      <c r="C2272" t="s">
        <v>138</v>
      </c>
      <c r="D2272" t="b">
        <v>1</v>
      </c>
      <c r="E2272" t="b">
        <v>1</v>
      </c>
      <c r="F2272" t="s">
        <v>72</v>
      </c>
      <c r="G2272" t="b">
        <v>1</v>
      </c>
      <c r="H2272" t="s">
        <v>71</v>
      </c>
      <c r="I2272" t="b">
        <v>1</v>
      </c>
      <c r="J2272" t="s">
        <v>70</v>
      </c>
      <c r="K2272" t="b">
        <v>1</v>
      </c>
      <c r="L2272">
        <v>2</v>
      </c>
      <c r="M2272" t="b">
        <v>1</v>
      </c>
      <c r="N2272" t="b">
        <v>1</v>
      </c>
      <c r="O2272" t="b">
        <v>1</v>
      </c>
      <c r="P2272" t="s">
        <v>69</v>
      </c>
      <c r="Q2272" t="s">
        <v>10121</v>
      </c>
      <c r="R2272" t="s">
        <v>10120</v>
      </c>
      <c r="S2272" t="s">
        <v>77</v>
      </c>
      <c r="T2272" t="s">
        <v>1410</v>
      </c>
      <c r="U2272">
        <v>248</v>
      </c>
      <c r="V2272">
        <v>4</v>
      </c>
    </row>
    <row r="2273" spans="1:22" x14ac:dyDescent="0.35">
      <c r="A2273" t="s">
        <v>10119</v>
      </c>
      <c r="B2273" t="s">
        <v>74</v>
      </c>
      <c r="C2273" t="s">
        <v>10118</v>
      </c>
      <c r="D2273" t="b">
        <v>1</v>
      </c>
      <c r="E2273" t="b">
        <v>0</v>
      </c>
      <c r="F2273" t="s">
        <v>72</v>
      </c>
      <c r="G2273" t="b">
        <v>0</v>
      </c>
      <c r="H2273" t="s">
        <v>100</v>
      </c>
      <c r="I2273" t="b">
        <v>0</v>
      </c>
      <c r="J2273" t="s">
        <v>235</v>
      </c>
      <c r="K2273" t="b">
        <v>1</v>
      </c>
      <c r="L2273">
        <v>4</v>
      </c>
      <c r="M2273" t="b">
        <v>1</v>
      </c>
      <c r="N2273" t="b">
        <v>1</v>
      </c>
      <c r="O2273" t="b">
        <v>0</v>
      </c>
      <c r="P2273" t="s">
        <v>69</v>
      </c>
      <c r="Q2273" t="s">
        <v>10117</v>
      </c>
      <c r="R2273" t="s">
        <v>10116</v>
      </c>
      <c r="S2273" t="s">
        <v>6</v>
      </c>
      <c r="T2273" t="s">
        <v>10115</v>
      </c>
      <c r="U2273">
        <v>248</v>
      </c>
      <c r="V2273">
        <v>4.5</v>
      </c>
    </row>
    <row r="2274" spans="1:22" x14ac:dyDescent="0.35">
      <c r="A2274" t="s">
        <v>10114</v>
      </c>
      <c r="B2274" t="s">
        <v>74</v>
      </c>
      <c r="C2274" t="s">
        <v>82</v>
      </c>
      <c r="D2274" t="b">
        <v>1</v>
      </c>
      <c r="E2274" t="b">
        <v>1</v>
      </c>
      <c r="F2274" t="s">
        <v>771</v>
      </c>
      <c r="G2274" t="b">
        <v>1</v>
      </c>
      <c r="H2274" t="s">
        <v>71</v>
      </c>
      <c r="I2274" t="b">
        <v>1</v>
      </c>
      <c r="J2274" t="s">
        <v>70</v>
      </c>
      <c r="K2274" t="b">
        <v>1</v>
      </c>
      <c r="L2274">
        <v>2</v>
      </c>
      <c r="M2274" t="b">
        <v>1</v>
      </c>
      <c r="N2274" t="b">
        <v>1</v>
      </c>
      <c r="O2274" t="b">
        <v>1</v>
      </c>
      <c r="P2274" t="s">
        <v>69</v>
      </c>
      <c r="Q2274" t="s">
        <v>10113</v>
      </c>
      <c r="R2274" t="s">
        <v>10112</v>
      </c>
      <c r="S2274" t="s">
        <v>131</v>
      </c>
      <c r="T2274" t="s">
        <v>10111</v>
      </c>
      <c r="U2274">
        <v>248</v>
      </c>
      <c r="V2274">
        <v>3.5</v>
      </c>
    </row>
    <row r="2275" spans="1:22" x14ac:dyDescent="0.35">
      <c r="A2275" t="s">
        <v>10110</v>
      </c>
      <c r="B2275" t="s">
        <v>74</v>
      </c>
      <c r="C2275" t="s">
        <v>82</v>
      </c>
      <c r="D2275" t="b">
        <v>1</v>
      </c>
      <c r="E2275" t="b">
        <v>1</v>
      </c>
      <c r="F2275" t="s">
        <v>771</v>
      </c>
      <c r="G2275" t="b">
        <v>1</v>
      </c>
      <c r="H2275" t="s">
        <v>71</v>
      </c>
      <c r="I2275" t="b">
        <v>1</v>
      </c>
      <c r="J2275" t="s">
        <v>70</v>
      </c>
      <c r="K2275" t="b">
        <v>1</v>
      </c>
      <c r="L2275">
        <v>2</v>
      </c>
      <c r="M2275" t="b">
        <v>1</v>
      </c>
      <c r="N2275" t="b">
        <v>1</v>
      </c>
      <c r="O2275" t="b">
        <v>1</v>
      </c>
      <c r="P2275" t="s">
        <v>69</v>
      </c>
      <c r="Q2275" t="s">
        <v>10109</v>
      </c>
      <c r="R2275" t="s">
        <v>10108</v>
      </c>
      <c r="S2275" t="s">
        <v>239</v>
      </c>
      <c r="T2275" t="s">
        <v>10107</v>
      </c>
      <c r="U2275">
        <v>248</v>
      </c>
      <c r="V2275">
        <v>4</v>
      </c>
    </row>
    <row r="2276" spans="1:22" x14ac:dyDescent="0.35">
      <c r="A2276" t="s">
        <v>10106</v>
      </c>
      <c r="B2276" t="s">
        <v>74</v>
      </c>
      <c r="C2276" t="s">
        <v>259</v>
      </c>
      <c r="D2276" t="b">
        <v>1</v>
      </c>
      <c r="E2276" t="b">
        <v>0</v>
      </c>
      <c r="F2276" t="s">
        <v>72</v>
      </c>
      <c r="G2276" t="b">
        <v>1</v>
      </c>
      <c r="H2276" t="s">
        <v>71</v>
      </c>
      <c r="I2276" t="b">
        <v>1</v>
      </c>
      <c r="J2276" t="s">
        <v>235</v>
      </c>
      <c r="K2276" t="b">
        <v>1</v>
      </c>
      <c r="L2276">
        <v>3</v>
      </c>
      <c r="M2276" t="b">
        <v>1</v>
      </c>
      <c r="N2276" t="b">
        <v>1</v>
      </c>
      <c r="O2276" t="b">
        <v>1</v>
      </c>
      <c r="P2276" t="s">
        <v>88</v>
      </c>
      <c r="Q2276" t="s">
        <v>10105</v>
      </c>
      <c r="R2276" t="s">
        <v>10104</v>
      </c>
      <c r="S2276" t="s">
        <v>290</v>
      </c>
      <c r="T2276" t="s">
        <v>5185</v>
      </c>
      <c r="U2276">
        <v>248</v>
      </c>
      <c r="V2276">
        <v>3.5</v>
      </c>
    </row>
    <row r="2277" spans="1:22" x14ac:dyDescent="0.35">
      <c r="A2277" t="s">
        <v>10103</v>
      </c>
      <c r="B2277" t="s">
        <v>74</v>
      </c>
      <c r="C2277" t="s">
        <v>222</v>
      </c>
      <c r="D2277" t="b">
        <v>1</v>
      </c>
      <c r="E2277" t="b">
        <v>0</v>
      </c>
      <c r="F2277" t="s">
        <v>72</v>
      </c>
      <c r="G2277" t="b">
        <v>0</v>
      </c>
      <c r="H2277" t="s">
        <v>71</v>
      </c>
      <c r="I2277" t="b">
        <v>1</v>
      </c>
      <c r="J2277" t="s">
        <v>70</v>
      </c>
      <c r="K2277" t="b">
        <v>1</v>
      </c>
      <c r="L2277">
        <v>3</v>
      </c>
      <c r="M2277" t="b">
        <v>1</v>
      </c>
      <c r="N2277" t="b">
        <v>1</v>
      </c>
      <c r="O2277" t="b">
        <v>1</v>
      </c>
      <c r="P2277" t="s">
        <v>88</v>
      </c>
      <c r="Q2277" t="s">
        <v>10102</v>
      </c>
      <c r="R2277" t="s">
        <v>295</v>
      </c>
      <c r="S2277" t="s">
        <v>120</v>
      </c>
      <c r="T2277" t="s">
        <v>10101</v>
      </c>
      <c r="U2277">
        <v>248</v>
      </c>
      <c r="V2277">
        <v>4</v>
      </c>
    </row>
    <row r="2278" spans="1:22" x14ac:dyDescent="0.35">
      <c r="A2278" t="s">
        <v>10100</v>
      </c>
      <c r="B2278" t="s">
        <v>74</v>
      </c>
      <c r="C2278" t="s">
        <v>259</v>
      </c>
      <c r="D2278" t="b">
        <v>1</v>
      </c>
      <c r="E2278" t="b">
        <v>0</v>
      </c>
      <c r="F2278" t="s">
        <v>72</v>
      </c>
      <c r="G2278" t="b">
        <v>1</v>
      </c>
      <c r="H2278" t="s">
        <v>71</v>
      </c>
      <c r="I2278" t="b">
        <v>1</v>
      </c>
      <c r="J2278" t="s">
        <v>70</v>
      </c>
      <c r="K2278" t="b">
        <v>1</v>
      </c>
      <c r="L2278">
        <v>2</v>
      </c>
      <c r="M2278" t="b">
        <v>1</v>
      </c>
      <c r="N2278" t="b">
        <v>1</v>
      </c>
      <c r="O2278" t="b">
        <v>1</v>
      </c>
      <c r="P2278" t="s">
        <v>69</v>
      </c>
      <c r="Q2278" t="s">
        <v>10099</v>
      </c>
      <c r="R2278" t="s">
        <v>489</v>
      </c>
      <c r="S2278" t="s">
        <v>77</v>
      </c>
      <c r="T2278" t="s">
        <v>3369</v>
      </c>
      <c r="U2278">
        <v>247</v>
      </c>
      <c r="V2278">
        <v>4</v>
      </c>
    </row>
    <row r="2279" spans="1:22" x14ac:dyDescent="0.35">
      <c r="A2279" t="s">
        <v>10098</v>
      </c>
      <c r="B2279" t="s">
        <v>90</v>
      </c>
      <c r="C2279" t="s">
        <v>82</v>
      </c>
      <c r="D2279" t="b">
        <v>0</v>
      </c>
      <c r="E2279" t="b">
        <v>1</v>
      </c>
      <c r="F2279" t="s">
        <v>72</v>
      </c>
      <c r="G2279" t="b">
        <v>0</v>
      </c>
      <c r="H2279" t="s">
        <v>71</v>
      </c>
      <c r="I2279" t="b">
        <v>1</v>
      </c>
      <c r="J2279" t="s">
        <v>70</v>
      </c>
      <c r="K2279" t="b">
        <v>1</v>
      </c>
      <c r="L2279">
        <v>2</v>
      </c>
      <c r="M2279" t="b">
        <v>1</v>
      </c>
      <c r="N2279" t="b">
        <v>1</v>
      </c>
      <c r="O2279" t="b">
        <v>1</v>
      </c>
      <c r="P2279" t="s">
        <v>88</v>
      </c>
      <c r="Q2279" t="s">
        <v>10097</v>
      </c>
      <c r="R2279" t="s">
        <v>295</v>
      </c>
      <c r="S2279" t="s">
        <v>93</v>
      </c>
      <c r="T2279" t="s">
        <v>10096</v>
      </c>
      <c r="U2279">
        <v>247</v>
      </c>
      <c r="V2279">
        <v>4</v>
      </c>
    </row>
    <row r="2280" spans="1:22" x14ac:dyDescent="0.35">
      <c r="A2280" t="s">
        <v>10095</v>
      </c>
      <c r="B2280" t="s">
        <v>74</v>
      </c>
      <c r="C2280" t="s">
        <v>236</v>
      </c>
      <c r="D2280" t="b">
        <v>1</v>
      </c>
      <c r="E2280" t="b">
        <v>0</v>
      </c>
      <c r="F2280" t="s">
        <v>72</v>
      </c>
      <c r="G2280" t="b">
        <v>1</v>
      </c>
      <c r="H2280" t="s">
        <v>71</v>
      </c>
      <c r="I2280" t="b">
        <v>1</v>
      </c>
      <c r="J2280" t="s">
        <v>70</v>
      </c>
      <c r="K2280" t="b">
        <v>1</v>
      </c>
      <c r="L2280">
        <v>2</v>
      </c>
      <c r="M2280" t="b">
        <v>1</v>
      </c>
      <c r="N2280" t="b">
        <v>1</v>
      </c>
      <c r="O2280" t="b">
        <v>1</v>
      </c>
      <c r="P2280" t="s">
        <v>69</v>
      </c>
      <c r="Q2280" t="s">
        <v>10094</v>
      </c>
      <c r="R2280" t="s">
        <v>317</v>
      </c>
      <c r="S2280" t="s">
        <v>85</v>
      </c>
      <c r="T2280" t="s">
        <v>10093</v>
      </c>
      <c r="U2280">
        <v>247</v>
      </c>
      <c r="V2280">
        <v>4</v>
      </c>
    </row>
    <row r="2281" spans="1:22" x14ac:dyDescent="0.35">
      <c r="A2281" t="s">
        <v>10092</v>
      </c>
      <c r="B2281" t="s">
        <v>74</v>
      </c>
      <c r="C2281" t="s">
        <v>82</v>
      </c>
      <c r="D2281" t="b">
        <v>1</v>
      </c>
      <c r="E2281" t="b">
        <v>1</v>
      </c>
      <c r="F2281" t="s">
        <v>106</v>
      </c>
      <c r="G2281" t="b">
        <v>1</v>
      </c>
      <c r="H2281" t="s">
        <v>71</v>
      </c>
      <c r="I2281" t="b">
        <v>0</v>
      </c>
      <c r="J2281" t="s">
        <v>70</v>
      </c>
      <c r="K2281" t="b">
        <v>1</v>
      </c>
      <c r="L2281">
        <v>2</v>
      </c>
      <c r="M2281" t="b">
        <v>1</v>
      </c>
      <c r="N2281" t="b">
        <v>1</v>
      </c>
      <c r="O2281" t="b">
        <v>1</v>
      </c>
      <c r="P2281" t="s">
        <v>88</v>
      </c>
      <c r="Q2281" t="s">
        <v>10091</v>
      </c>
      <c r="R2281" t="s">
        <v>10090</v>
      </c>
      <c r="S2281" t="s">
        <v>85</v>
      </c>
      <c r="T2281" t="s">
        <v>4281</v>
      </c>
      <c r="U2281">
        <v>247</v>
      </c>
      <c r="V2281">
        <v>3.5</v>
      </c>
    </row>
    <row r="2282" spans="1:22" x14ac:dyDescent="0.35">
      <c r="A2282" t="s">
        <v>10089</v>
      </c>
      <c r="B2282" t="s">
        <v>74</v>
      </c>
      <c r="C2282" t="s">
        <v>7264</v>
      </c>
      <c r="D2282" t="b">
        <v>1</v>
      </c>
      <c r="E2282" t="b">
        <v>0</v>
      </c>
      <c r="F2282" t="s">
        <v>541</v>
      </c>
      <c r="G2282" t="b">
        <v>1</v>
      </c>
      <c r="H2282" t="s">
        <v>71</v>
      </c>
      <c r="I2282" t="b">
        <v>1</v>
      </c>
      <c r="J2282" t="s">
        <v>70</v>
      </c>
      <c r="K2282" t="b">
        <v>1</v>
      </c>
      <c r="L2282">
        <v>2</v>
      </c>
      <c r="M2282" t="b">
        <v>1</v>
      </c>
      <c r="N2282" t="b">
        <v>1</v>
      </c>
      <c r="O2282" t="b">
        <v>1</v>
      </c>
      <c r="P2282" t="s">
        <v>69</v>
      </c>
      <c r="Q2282" t="s">
        <v>10088</v>
      </c>
      <c r="R2282" t="s">
        <v>10087</v>
      </c>
      <c r="S2282" t="s">
        <v>189</v>
      </c>
      <c r="T2282" t="s">
        <v>10086</v>
      </c>
      <c r="U2282">
        <v>247</v>
      </c>
      <c r="V2282">
        <v>3.5</v>
      </c>
    </row>
    <row r="2283" spans="1:22" x14ac:dyDescent="0.35">
      <c r="A2283" t="s">
        <v>10085</v>
      </c>
      <c r="B2283" t="s">
        <v>90</v>
      </c>
      <c r="C2283" t="s">
        <v>898</v>
      </c>
      <c r="D2283" t="b">
        <v>1</v>
      </c>
      <c r="E2283" t="b">
        <v>0</v>
      </c>
      <c r="F2283" t="s">
        <v>766</v>
      </c>
      <c r="G2283" t="b">
        <v>0</v>
      </c>
      <c r="H2283" t="s">
        <v>71</v>
      </c>
      <c r="I2283" t="b">
        <v>0</v>
      </c>
      <c r="J2283" t="s">
        <v>70</v>
      </c>
      <c r="K2283" t="b">
        <v>0</v>
      </c>
      <c r="L2283">
        <v>1</v>
      </c>
      <c r="M2283" t="b">
        <v>0</v>
      </c>
      <c r="N2283" t="b">
        <v>0</v>
      </c>
      <c r="O2283" t="b">
        <v>1</v>
      </c>
      <c r="P2283" t="s">
        <v>69</v>
      </c>
      <c r="Q2283" t="s">
        <v>10084</v>
      </c>
      <c r="R2283" t="s">
        <v>10083</v>
      </c>
      <c r="S2283" t="s">
        <v>285</v>
      </c>
      <c r="T2283" t="s">
        <v>10082</v>
      </c>
      <c r="U2283">
        <v>247</v>
      </c>
      <c r="V2283">
        <v>4.5</v>
      </c>
    </row>
    <row r="2284" spans="1:22" x14ac:dyDescent="0.35">
      <c r="A2284" t="s">
        <v>10081</v>
      </c>
      <c r="B2284" t="s">
        <v>90</v>
      </c>
      <c r="C2284" t="s">
        <v>82</v>
      </c>
      <c r="D2284" t="b">
        <v>1</v>
      </c>
      <c r="E2284" t="b">
        <v>1</v>
      </c>
      <c r="F2284" t="s">
        <v>7647</v>
      </c>
      <c r="G2284" t="b">
        <v>1</v>
      </c>
      <c r="H2284" t="s">
        <v>71</v>
      </c>
      <c r="I2284" t="b">
        <v>1</v>
      </c>
      <c r="J2284" t="s">
        <v>70</v>
      </c>
      <c r="K2284" t="b">
        <v>1</v>
      </c>
      <c r="L2284">
        <v>1</v>
      </c>
      <c r="M2284" t="b">
        <v>0</v>
      </c>
      <c r="N2284" t="b">
        <v>0</v>
      </c>
      <c r="O2284" t="b">
        <v>1</v>
      </c>
      <c r="P2284" t="s">
        <v>69</v>
      </c>
      <c r="Q2284" t="s">
        <v>10080</v>
      </c>
      <c r="R2284" t="s">
        <v>10079</v>
      </c>
      <c r="S2284" t="s">
        <v>156</v>
      </c>
      <c r="T2284" t="s">
        <v>10078</v>
      </c>
      <c r="U2284">
        <v>247</v>
      </c>
      <c r="V2284">
        <v>4.5</v>
      </c>
    </row>
    <row r="2285" spans="1:22" x14ac:dyDescent="0.35">
      <c r="A2285" t="s">
        <v>6844</v>
      </c>
      <c r="B2285" t="s">
        <v>74</v>
      </c>
      <c r="C2285" t="s">
        <v>259</v>
      </c>
      <c r="D2285" t="b">
        <v>1</v>
      </c>
      <c r="E2285" t="b">
        <v>0</v>
      </c>
      <c r="F2285" t="s">
        <v>72</v>
      </c>
      <c r="G2285" t="b">
        <v>1</v>
      </c>
      <c r="H2285" t="s">
        <v>71</v>
      </c>
      <c r="I2285" t="b">
        <v>0</v>
      </c>
      <c r="J2285" t="s">
        <v>235</v>
      </c>
      <c r="K2285" t="b">
        <v>1</v>
      </c>
      <c r="L2285">
        <v>3</v>
      </c>
      <c r="M2285" t="b">
        <v>1</v>
      </c>
      <c r="N2285" t="b">
        <v>1</v>
      </c>
      <c r="O2285" t="b">
        <v>1</v>
      </c>
      <c r="P2285" t="s">
        <v>69</v>
      </c>
      <c r="Q2285" t="s">
        <v>10077</v>
      </c>
      <c r="R2285" t="s">
        <v>10076</v>
      </c>
      <c r="S2285" t="s">
        <v>6</v>
      </c>
      <c r="T2285" t="s">
        <v>10075</v>
      </c>
      <c r="U2285">
        <v>247</v>
      </c>
      <c r="V2285">
        <v>4</v>
      </c>
    </row>
    <row r="2286" spans="1:22" x14ac:dyDescent="0.35">
      <c r="A2286" t="s">
        <v>10074</v>
      </c>
      <c r="B2286" t="s">
        <v>111</v>
      </c>
      <c r="C2286" t="s">
        <v>82</v>
      </c>
      <c r="D2286" t="b">
        <v>1</v>
      </c>
      <c r="E2286" t="b">
        <v>1</v>
      </c>
      <c r="F2286" t="s">
        <v>771</v>
      </c>
      <c r="G2286" t="b">
        <v>0</v>
      </c>
      <c r="H2286" t="s">
        <v>71</v>
      </c>
      <c r="I2286" t="b">
        <v>0</v>
      </c>
      <c r="J2286" t="s">
        <v>70</v>
      </c>
      <c r="K2286" t="b">
        <v>1</v>
      </c>
      <c r="L2286">
        <v>2</v>
      </c>
      <c r="M2286" t="b">
        <v>0</v>
      </c>
      <c r="N2286" t="b">
        <v>0</v>
      </c>
      <c r="O2286" t="b">
        <v>1</v>
      </c>
      <c r="P2286" t="s">
        <v>69</v>
      </c>
      <c r="Q2286" t="s">
        <v>10073</v>
      </c>
      <c r="R2286" t="s">
        <v>109</v>
      </c>
      <c r="S2286" t="s">
        <v>6</v>
      </c>
      <c r="T2286" t="s">
        <v>10072</v>
      </c>
      <c r="U2286">
        <v>247</v>
      </c>
      <c r="V2286">
        <v>3.5</v>
      </c>
    </row>
    <row r="2287" spans="1:22" x14ac:dyDescent="0.35">
      <c r="A2287" t="s">
        <v>10071</v>
      </c>
      <c r="B2287" t="s">
        <v>111</v>
      </c>
      <c r="C2287" t="s">
        <v>123</v>
      </c>
      <c r="D2287" t="b">
        <v>1</v>
      </c>
      <c r="E2287" t="b">
        <v>1</v>
      </c>
      <c r="F2287" t="s">
        <v>106</v>
      </c>
      <c r="G2287" t="b">
        <v>0</v>
      </c>
      <c r="H2287" t="s">
        <v>80</v>
      </c>
      <c r="I2287" t="b">
        <v>0</v>
      </c>
      <c r="J2287" t="s">
        <v>70</v>
      </c>
      <c r="K2287" t="b">
        <v>1</v>
      </c>
      <c r="L2287">
        <v>2</v>
      </c>
      <c r="M2287" t="b">
        <v>0</v>
      </c>
      <c r="N2287" t="b">
        <v>1</v>
      </c>
      <c r="O2287" t="b">
        <v>1</v>
      </c>
      <c r="P2287" t="s">
        <v>88</v>
      </c>
      <c r="Q2287" t="e">
        <f>-OxDX2fPQLYi6ChW2Z6xxQ</f>
        <v>#NAME?</v>
      </c>
      <c r="R2287" t="s">
        <v>10070</v>
      </c>
      <c r="S2287" t="s">
        <v>120</v>
      </c>
      <c r="T2287" t="s">
        <v>10069</v>
      </c>
      <c r="U2287">
        <v>247</v>
      </c>
      <c r="V2287">
        <v>3.5</v>
      </c>
    </row>
    <row r="2288" spans="1:22" x14ac:dyDescent="0.35">
      <c r="A2288" t="s">
        <v>10068</v>
      </c>
      <c r="B2288" t="s">
        <v>74</v>
      </c>
      <c r="C2288" t="s">
        <v>123</v>
      </c>
      <c r="D2288" t="b">
        <v>1</v>
      </c>
      <c r="E2288" t="b">
        <v>0</v>
      </c>
      <c r="F2288" t="s">
        <v>314</v>
      </c>
      <c r="G2288" t="b">
        <v>1</v>
      </c>
      <c r="H2288" t="s">
        <v>71</v>
      </c>
      <c r="I2288" t="b">
        <v>0</v>
      </c>
      <c r="J2288" t="s">
        <v>70</v>
      </c>
      <c r="K2288" t="b">
        <v>1</v>
      </c>
      <c r="L2288">
        <v>2</v>
      </c>
      <c r="M2288" t="b">
        <v>1</v>
      </c>
      <c r="N2288" t="b">
        <v>1</v>
      </c>
      <c r="O2288" t="b">
        <v>1</v>
      </c>
      <c r="P2288" t="s">
        <v>69</v>
      </c>
      <c r="Q2288" t="s">
        <v>10067</v>
      </c>
      <c r="R2288" t="s">
        <v>10066</v>
      </c>
      <c r="S2288" t="s">
        <v>120</v>
      </c>
      <c r="T2288" t="s">
        <v>10065</v>
      </c>
      <c r="U2288">
        <v>247</v>
      </c>
      <c r="V2288">
        <v>3.5</v>
      </c>
    </row>
    <row r="2289" spans="1:22" x14ac:dyDescent="0.35">
      <c r="A2289" t="s">
        <v>10064</v>
      </c>
      <c r="D2289" t="b">
        <v>1</v>
      </c>
      <c r="L2289">
        <v>1</v>
      </c>
      <c r="O2289" t="b">
        <v>1</v>
      </c>
      <c r="P2289" t="s">
        <v>88</v>
      </c>
      <c r="Q2289" t="s">
        <v>10063</v>
      </c>
      <c r="R2289" t="s">
        <v>10062</v>
      </c>
      <c r="S2289" t="s">
        <v>6</v>
      </c>
      <c r="T2289" t="s">
        <v>10061</v>
      </c>
      <c r="U2289">
        <v>247</v>
      </c>
      <c r="V2289">
        <v>4.5</v>
      </c>
    </row>
    <row r="2290" spans="1:22" x14ac:dyDescent="0.35">
      <c r="A2290" t="s">
        <v>10060</v>
      </c>
      <c r="B2290" t="s">
        <v>74</v>
      </c>
      <c r="C2290" t="s">
        <v>2312</v>
      </c>
      <c r="D2290" t="b">
        <v>1</v>
      </c>
      <c r="E2290" t="b">
        <v>0</v>
      </c>
      <c r="F2290" t="s">
        <v>72</v>
      </c>
      <c r="G2290" t="b">
        <v>1</v>
      </c>
      <c r="H2290" t="s">
        <v>71</v>
      </c>
      <c r="I2290" t="b">
        <v>0</v>
      </c>
      <c r="J2290" t="s">
        <v>70</v>
      </c>
      <c r="K2290" t="b">
        <v>1</v>
      </c>
      <c r="L2290">
        <v>3</v>
      </c>
      <c r="M2290" t="b">
        <v>1</v>
      </c>
      <c r="N2290" t="b">
        <v>1</v>
      </c>
      <c r="O2290" t="b">
        <v>0</v>
      </c>
      <c r="P2290" t="s">
        <v>88</v>
      </c>
      <c r="Q2290" t="s">
        <v>10059</v>
      </c>
      <c r="R2290" t="s">
        <v>10058</v>
      </c>
      <c r="S2290" t="s">
        <v>120</v>
      </c>
      <c r="T2290" t="s">
        <v>10057</v>
      </c>
      <c r="U2290">
        <v>247</v>
      </c>
      <c r="V2290">
        <v>4</v>
      </c>
    </row>
    <row r="2291" spans="1:22" x14ac:dyDescent="0.35">
      <c r="A2291" t="s">
        <v>10056</v>
      </c>
      <c r="B2291" t="s">
        <v>111</v>
      </c>
      <c r="C2291" t="s">
        <v>123</v>
      </c>
      <c r="D2291" t="b">
        <v>1</v>
      </c>
      <c r="E2291" t="b">
        <v>1</v>
      </c>
      <c r="F2291" t="s">
        <v>89</v>
      </c>
      <c r="G2291" t="b">
        <v>0</v>
      </c>
      <c r="H2291" t="s">
        <v>80</v>
      </c>
      <c r="I2291" t="b">
        <v>0</v>
      </c>
      <c r="J2291" t="s">
        <v>70</v>
      </c>
      <c r="K2291" t="b">
        <v>1</v>
      </c>
      <c r="L2291">
        <v>2</v>
      </c>
      <c r="M2291" t="b">
        <v>0</v>
      </c>
      <c r="N2291" t="b">
        <v>1</v>
      </c>
      <c r="O2291" t="b">
        <v>0</v>
      </c>
      <c r="P2291" t="s">
        <v>88</v>
      </c>
      <c r="Q2291" t="s">
        <v>10055</v>
      </c>
      <c r="R2291" t="s">
        <v>2585</v>
      </c>
      <c r="S2291" t="s">
        <v>150</v>
      </c>
      <c r="T2291" t="s">
        <v>10054</v>
      </c>
      <c r="U2291">
        <v>247</v>
      </c>
      <c r="V2291">
        <v>3.5</v>
      </c>
    </row>
    <row r="2292" spans="1:22" x14ac:dyDescent="0.35">
      <c r="A2292" t="s">
        <v>10053</v>
      </c>
      <c r="B2292" t="s">
        <v>74</v>
      </c>
      <c r="C2292" t="s">
        <v>82</v>
      </c>
      <c r="D2292" t="b">
        <v>1</v>
      </c>
      <c r="E2292" t="b">
        <v>1</v>
      </c>
      <c r="F2292" t="s">
        <v>106</v>
      </c>
      <c r="G2292" t="b">
        <v>0</v>
      </c>
      <c r="H2292" t="s">
        <v>71</v>
      </c>
      <c r="I2292" t="b">
        <v>0</v>
      </c>
      <c r="J2292" t="s">
        <v>70</v>
      </c>
      <c r="K2292" t="b">
        <v>1</v>
      </c>
      <c r="L2292">
        <v>2</v>
      </c>
      <c r="M2292" t="b">
        <v>1</v>
      </c>
      <c r="N2292" t="b">
        <v>1</v>
      </c>
      <c r="O2292" t="b">
        <v>1</v>
      </c>
      <c r="P2292" t="s">
        <v>69</v>
      </c>
      <c r="Q2292" t="s">
        <v>10052</v>
      </c>
      <c r="R2292" t="s">
        <v>10051</v>
      </c>
      <c r="S2292" t="s">
        <v>85</v>
      </c>
      <c r="T2292" t="s">
        <v>10050</v>
      </c>
      <c r="U2292">
        <v>247</v>
      </c>
      <c r="V2292">
        <v>3.5</v>
      </c>
    </row>
    <row r="2293" spans="1:22" x14ac:dyDescent="0.35">
      <c r="A2293" t="s">
        <v>10049</v>
      </c>
      <c r="B2293" t="s">
        <v>74</v>
      </c>
      <c r="C2293" t="s">
        <v>82</v>
      </c>
      <c r="D2293" t="b">
        <v>1</v>
      </c>
      <c r="E2293" t="b">
        <v>1</v>
      </c>
      <c r="F2293" t="s">
        <v>106</v>
      </c>
      <c r="G2293" t="b">
        <v>1</v>
      </c>
      <c r="H2293" t="s">
        <v>71</v>
      </c>
      <c r="I2293" t="b">
        <v>1</v>
      </c>
      <c r="J2293" t="s">
        <v>70</v>
      </c>
      <c r="K2293" t="b">
        <v>1</v>
      </c>
      <c r="L2293">
        <v>2</v>
      </c>
      <c r="M2293" t="b">
        <v>1</v>
      </c>
      <c r="N2293" t="b">
        <v>1</v>
      </c>
      <c r="O2293" t="b">
        <v>1</v>
      </c>
      <c r="P2293" t="s">
        <v>69</v>
      </c>
      <c r="Q2293" t="s">
        <v>10048</v>
      </c>
      <c r="R2293" t="s">
        <v>10047</v>
      </c>
      <c r="S2293" t="s">
        <v>77</v>
      </c>
      <c r="T2293" t="s">
        <v>10046</v>
      </c>
      <c r="U2293">
        <v>247</v>
      </c>
      <c r="V2293">
        <v>3.5</v>
      </c>
    </row>
    <row r="2294" spans="1:22" x14ac:dyDescent="0.35">
      <c r="A2294" t="s">
        <v>10045</v>
      </c>
      <c r="B2294" t="s">
        <v>111</v>
      </c>
      <c r="C2294" t="s">
        <v>440</v>
      </c>
      <c r="D2294" t="b">
        <v>1</v>
      </c>
      <c r="E2294" t="b">
        <v>1</v>
      </c>
      <c r="F2294" t="s">
        <v>72</v>
      </c>
      <c r="G2294" t="b">
        <v>0</v>
      </c>
      <c r="H2294" t="s">
        <v>100</v>
      </c>
      <c r="I2294" t="b">
        <v>1</v>
      </c>
      <c r="J2294" t="s">
        <v>70</v>
      </c>
      <c r="K2294" t="b">
        <v>1</v>
      </c>
      <c r="L2294">
        <v>2</v>
      </c>
      <c r="M2294" t="b">
        <v>1</v>
      </c>
      <c r="N2294" t="b">
        <v>1</v>
      </c>
      <c r="O2294" t="b">
        <v>1</v>
      </c>
      <c r="P2294" t="s">
        <v>88</v>
      </c>
      <c r="Q2294" t="s">
        <v>10044</v>
      </c>
      <c r="R2294" t="s">
        <v>628</v>
      </c>
      <c r="S2294" t="s">
        <v>161</v>
      </c>
      <c r="T2294" t="s">
        <v>10043</v>
      </c>
      <c r="U2294">
        <v>246</v>
      </c>
      <c r="V2294">
        <v>4.5</v>
      </c>
    </row>
    <row r="2295" spans="1:22" x14ac:dyDescent="0.35">
      <c r="A2295" t="s">
        <v>4453</v>
      </c>
      <c r="B2295" t="s">
        <v>74</v>
      </c>
      <c r="C2295" t="s">
        <v>1241</v>
      </c>
      <c r="D2295" t="b">
        <v>1</v>
      </c>
      <c r="E2295" t="b">
        <v>0</v>
      </c>
      <c r="F2295" t="s">
        <v>72</v>
      </c>
      <c r="G2295" t="b">
        <v>1</v>
      </c>
      <c r="H2295" t="s">
        <v>71</v>
      </c>
      <c r="I2295" t="b">
        <v>0</v>
      </c>
      <c r="J2295" t="s">
        <v>235</v>
      </c>
      <c r="K2295" t="b">
        <v>1</v>
      </c>
      <c r="L2295">
        <v>3</v>
      </c>
      <c r="M2295" t="b">
        <v>1</v>
      </c>
      <c r="N2295" t="b">
        <v>1</v>
      </c>
      <c r="O2295" t="b">
        <v>1</v>
      </c>
      <c r="P2295" t="s">
        <v>69</v>
      </c>
      <c r="Q2295" t="s">
        <v>10042</v>
      </c>
      <c r="R2295" t="s">
        <v>317</v>
      </c>
      <c r="S2295" t="s">
        <v>6</v>
      </c>
      <c r="T2295" t="s">
        <v>10041</v>
      </c>
      <c r="U2295">
        <v>246</v>
      </c>
      <c r="V2295">
        <v>4</v>
      </c>
    </row>
    <row r="2296" spans="1:22" x14ac:dyDescent="0.35">
      <c r="A2296" t="s">
        <v>10040</v>
      </c>
      <c r="B2296" t="s">
        <v>74</v>
      </c>
      <c r="C2296" t="s">
        <v>73</v>
      </c>
      <c r="D2296" t="b">
        <v>1</v>
      </c>
      <c r="E2296" t="b">
        <v>1</v>
      </c>
      <c r="F2296" t="s">
        <v>106</v>
      </c>
      <c r="G2296" t="b">
        <v>1</v>
      </c>
      <c r="H2296" t="s">
        <v>71</v>
      </c>
      <c r="I2296" t="b">
        <v>1</v>
      </c>
      <c r="J2296" t="s">
        <v>70</v>
      </c>
      <c r="K2296" t="b">
        <v>1</v>
      </c>
      <c r="L2296">
        <v>2</v>
      </c>
      <c r="M2296" t="b">
        <v>0</v>
      </c>
      <c r="N2296" t="b">
        <v>1</v>
      </c>
      <c r="O2296" t="b">
        <v>1</v>
      </c>
      <c r="P2296" t="s">
        <v>69</v>
      </c>
      <c r="Q2296" t="s">
        <v>10039</v>
      </c>
      <c r="R2296" t="s">
        <v>4478</v>
      </c>
      <c r="S2296" t="s">
        <v>229</v>
      </c>
      <c r="T2296" t="s">
        <v>10038</v>
      </c>
      <c r="U2296">
        <v>246</v>
      </c>
      <c r="V2296">
        <v>3.5</v>
      </c>
    </row>
    <row r="2297" spans="1:22" x14ac:dyDescent="0.35">
      <c r="A2297" t="s">
        <v>10037</v>
      </c>
      <c r="B2297" t="s">
        <v>90</v>
      </c>
      <c r="C2297" t="s">
        <v>123</v>
      </c>
      <c r="D2297" t="b">
        <v>1</v>
      </c>
      <c r="E2297" t="b">
        <v>1</v>
      </c>
      <c r="F2297" t="s">
        <v>89</v>
      </c>
      <c r="G2297" t="b">
        <v>0</v>
      </c>
      <c r="H2297" t="s">
        <v>71</v>
      </c>
      <c r="I2297" t="b">
        <v>0</v>
      </c>
      <c r="J2297" t="s">
        <v>70</v>
      </c>
      <c r="K2297" t="b">
        <v>0</v>
      </c>
      <c r="L2297">
        <v>1</v>
      </c>
      <c r="M2297" t="b">
        <v>0</v>
      </c>
      <c r="N2297" t="b">
        <v>1</v>
      </c>
      <c r="O2297" t="b">
        <v>1</v>
      </c>
      <c r="P2297" t="s">
        <v>69</v>
      </c>
      <c r="Q2297" t="s">
        <v>10036</v>
      </c>
      <c r="R2297" t="s">
        <v>10035</v>
      </c>
      <c r="S2297" t="s">
        <v>150</v>
      </c>
      <c r="T2297" t="s">
        <v>10034</v>
      </c>
      <c r="U2297">
        <v>246</v>
      </c>
      <c r="V2297">
        <v>4</v>
      </c>
    </row>
    <row r="2298" spans="1:22" x14ac:dyDescent="0.35">
      <c r="A2298" t="s">
        <v>10033</v>
      </c>
      <c r="B2298" t="s">
        <v>90</v>
      </c>
      <c r="C2298" t="s">
        <v>82</v>
      </c>
      <c r="D2298" t="b">
        <v>1</v>
      </c>
      <c r="E2298" t="b">
        <v>1</v>
      </c>
      <c r="F2298" t="s">
        <v>117</v>
      </c>
      <c r="G2298" t="b">
        <v>1</v>
      </c>
      <c r="H2298" t="s">
        <v>71</v>
      </c>
      <c r="I2298" t="b">
        <v>0</v>
      </c>
      <c r="J2298" t="s">
        <v>70</v>
      </c>
      <c r="K2298" t="b">
        <v>1</v>
      </c>
      <c r="L2298">
        <v>1</v>
      </c>
      <c r="M2298" t="b">
        <v>0</v>
      </c>
      <c r="N2298" t="b">
        <v>0</v>
      </c>
      <c r="O2298" t="b">
        <v>1</v>
      </c>
      <c r="P2298" t="s">
        <v>69</v>
      </c>
      <c r="Q2298" t="s">
        <v>10032</v>
      </c>
      <c r="R2298" t="s">
        <v>10031</v>
      </c>
      <c r="S2298" t="s">
        <v>6</v>
      </c>
      <c r="T2298" t="s">
        <v>9776</v>
      </c>
      <c r="U2298">
        <v>246</v>
      </c>
      <c r="V2298">
        <v>4</v>
      </c>
    </row>
    <row r="2299" spans="1:22" x14ac:dyDescent="0.35">
      <c r="A2299" t="s">
        <v>10030</v>
      </c>
      <c r="B2299" t="s">
        <v>90</v>
      </c>
      <c r="C2299" t="s">
        <v>320</v>
      </c>
      <c r="D2299" t="b">
        <v>1</v>
      </c>
      <c r="E2299" t="b">
        <v>1</v>
      </c>
      <c r="F2299" t="s">
        <v>89</v>
      </c>
      <c r="G2299" t="b">
        <v>0</v>
      </c>
      <c r="H2299" t="s">
        <v>71</v>
      </c>
      <c r="I2299" t="b">
        <v>0</v>
      </c>
      <c r="J2299" t="s">
        <v>70</v>
      </c>
      <c r="K2299" t="b">
        <v>1</v>
      </c>
      <c r="L2299">
        <v>2</v>
      </c>
      <c r="M2299" t="b">
        <v>0</v>
      </c>
      <c r="N2299" t="b">
        <v>0</v>
      </c>
      <c r="O2299" t="b">
        <v>1</v>
      </c>
      <c r="P2299" t="s">
        <v>69</v>
      </c>
      <c r="Q2299" t="s">
        <v>10029</v>
      </c>
      <c r="R2299" t="s">
        <v>10028</v>
      </c>
      <c r="S2299" t="s">
        <v>6</v>
      </c>
      <c r="T2299" t="s">
        <v>3701</v>
      </c>
      <c r="U2299">
        <v>246</v>
      </c>
      <c r="V2299">
        <v>4.5</v>
      </c>
    </row>
    <row r="2300" spans="1:22" x14ac:dyDescent="0.35">
      <c r="A2300" t="s">
        <v>10027</v>
      </c>
      <c r="B2300" t="s">
        <v>74</v>
      </c>
      <c r="C2300" t="s">
        <v>123</v>
      </c>
      <c r="D2300" t="b">
        <v>1</v>
      </c>
      <c r="E2300" t="b">
        <v>1</v>
      </c>
      <c r="F2300" t="s">
        <v>106</v>
      </c>
      <c r="G2300" t="b">
        <v>1</v>
      </c>
      <c r="H2300" t="s">
        <v>80</v>
      </c>
      <c r="I2300" t="b">
        <v>0</v>
      </c>
      <c r="J2300" t="s">
        <v>70</v>
      </c>
      <c r="K2300" t="b">
        <v>1</v>
      </c>
      <c r="L2300">
        <v>2</v>
      </c>
      <c r="M2300" t="b">
        <v>1</v>
      </c>
      <c r="N2300" t="b">
        <v>1</v>
      </c>
      <c r="O2300" t="b">
        <v>0</v>
      </c>
      <c r="P2300" t="s">
        <v>69</v>
      </c>
      <c r="Q2300" t="s">
        <v>10026</v>
      </c>
      <c r="R2300" t="s">
        <v>10025</v>
      </c>
      <c r="S2300" t="s">
        <v>150</v>
      </c>
      <c r="T2300" t="s">
        <v>10024</v>
      </c>
      <c r="U2300">
        <v>246</v>
      </c>
      <c r="V2300">
        <v>3.5</v>
      </c>
    </row>
    <row r="2301" spans="1:22" x14ac:dyDescent="0.35">
      <c r="A2301" t="s">
        <v>10023</v>
      </c>
      <c r="B2301" t="s">
        <v>90</v>
      </c>
      <c r="C2301" t="s">
        <v>123</v>
      </c>
      <c r="D2301" t="b">
        <v>1</v>
      </c>
      <c r="E2301" t="b">
        <v>1</v>
      </c>
      <c r="F2301" t="s">
        <v>117</v>
      </c>
      <c r="G2301" t="b">
        <v>0</v>
      </c>
      <c r="H2301" t="s">
        <v>71</v>
      </c>
      <c r="I2301" t="b">
        <v>1</v>
      </c>
      <c r="J2301" t="s">
        <v>70</v>
      </c>
      <c r="K2301" t="b">
        <v>0</v>
      </c>
      <c r="L2301">
        <v>2</v>
      </c>
      <c r="M2301" t="b">
        <v>0</v>
      </c>
      <c r="N2301" t="b">
        <v>1</v>
      </c>
      <c r="O2301" t="b">
        <v>1</v>
      </c>
      <c r="P2301" t="s">
        <v>88</v>
      </c>
      <c r="Q2301" t="s">
        <v>10022</v>
      </c>
      <c r="R2301" t="s">
        <v>10021</v>
      </c>
      <c r="S2301" t="s">
        <v>120</v>
      </c>
      <c r="T2301" t="s">
        <v>10020</v>
      </c>
      <c r="U2301">
        <v>246</v>
      </c>
      <c r="V2301">
        <v>4</v>
      </c>
    </row>
    <row r="2302" spans="1:22" x14ac:dyDescent="0.35">
      <c r="A2302" t="s">
        <v>10019</v>
      </c>
      <c r="B2302" t="s">
        <v>74</v>
      </c>
      <c r="C2302" t="s">
        <v>82</v>
      </c>
      <c r="D2302" t="b">
        <v>1</v>
      </c>
      <c r="E2302" t="b">
        <v>1</v>
      </c>
      <c r="F2302" t="s">
        <v>101</v>
      </c>
      <c r="G2302" t="b">
        <v>1</v>
      </c>
      <c r="H2302" t="s">
        <v>71</v>
      </c>
      <c r="I2302" t="b">
        <v>1</v>
      </c>
      <c r="J2302" t="s">
        <v>70</v>
      </c>
      <c r="K2302" t="b">
        <v>1</v>
      </c>
      <c r="L2302">
        <v>2</v>
      </c>
      <c r="M2302" t="b">
        <v>1</v>
      </c>
      <c r="N2302" t="b">
        <v>1</v>
      </c>
      <c r="O2302" t="b">
        <v>1</v>
      </c>
      <c r="P2302" t="s">
        <v>69</v>
      </c>
      <c r="Q2302" t="s">
        <v>10018</v>
      </c>
      <c r="R2302" t="s">
        <v>98</v>
      </c>
      <c r="S2302" t="s">
        <v>6</v>
      </c>
      <c r="T2302" t="s">
        <v>10017</v>
      </c>
      <c r="U2302">
        <v>246</v>
      </c>
      <c r="V2302">
        <v>3</v>
      </c>
    </row>
    <row r="2303" spans="1:22" x14ac:dyDescent="0.35">
      <c r="A2303" t="s">
        <v>10016</v>
      </c>
      <c r="B2303" t="s">
        <v>111</v>
      </c>
      <c r="C2303" t="s">
        <v>82</v>
      </c>
      <c r="D2303" t="b">
        <v>1</v>
      </c>
      <c r="E2303" t="b">
        <v>1</v>
      </c>
      <c r="F2303" t="s">
        <v>106</v>
      </c>
      <c r="G2303" t="b">
        <v>0</v>
      </c>
      <c r="H2303" t="s">
        <v>71</v>
      </c>
      <c r="I2303" t="b">
        <v>1</v>
      </c>
      <c r="J2303" t="s">
        <v>70</v>
      </c>
      <c r="K2303" t="b">
        <v>1</v>
      </c>
      <c r="L2303">
        <v>1</v>
      </c>
      <c r="M2303" t="b">
        <v>0</v>
      </c>
      <c r="N2303" t="b">
        <v>0</v>
      </c>
      <c r="O2303" t="b">
        <v>1</v>
      </c>
      <c r="P2303" t="s">
        <v>88</v>
      </c>
      <c r="Q2303" t="s">
        <v>10015</v>
      </c>
      <c r="R2303" t="s">
        <v>407</v>
      </c>
      <c r="S2303" t="s">
        <v>6</v>
      </c>
      <c r="T2303" t="s">
        <v>807</v>
      </c>
      <c r="U2303">
        <v>246</v>
      </c>
      <c r="V2303">
        <v>3.5</v>
      </c>
    </row>
    <row r="2304" spans="1:22" x14ac:dyDescent="0.35">
      <c r="A2304" t="s">
        <v>10014</v>
      </c>
      <c r="B2304" t="s">
        <v>90</v>
      </c>
      <c r="C2304" t="s">
        <v>82</v>
      </c>
      <c r="D2304" t="b">
        <v>1</v>
      </c>
      <c r="E2304" t="b">
        <v>1</v>
      </c>
      <c r="F2304" t="s">
        <v>106</v>
      </c>
      <c r="G2304" t="b">
        <v>1</v>
      </c>
      <c r="H2304" t="s">
        <v>71</v>
      </c>
      <c r="I2304" t="b">
        <v>0</v>
      </c>
      <c r="J2304" t="s">
        <v>70</v>
      </c>
      <c r="K2304" t="b">
        <v>1</v>
      </c>
      <c r="L2304">
        <v>1</v>
      </c>
      <c r="M2304" t="b">
        <v>0</v>
      </c>
      <c r="N2304" t="b">
        <v>1</v>
      </c>
      <c r="O2304" t="b">
        <v>1</v>
      </c>
      <c r="P2304" t="s">
        <v>88</v>
      </c>
      <c r="Q2304" t="s">
        <v>10013</v>
      </c>
      <c r="R2304" t="s">
        <v>10012</v>
      </c>
      <c r="S2304" t="s">
        <v>6</v>
      </c>
      <c r="T2304" t="s">
        <v>10011</v>
      </c>
      <c r="U2304">
        <v>246</v>
      </c>
      <c r="V2304">
        <v>4</v>
      </c>
    </row>
    <row r="2305" spans="1:22" x14ac:dyDescent="0.35">
      <c r="A2305" t="s">
        <v>10010</v>
      </c>
      <c r="B2305" t="s">
        <v>74</v>
      </c>
      <c r="C2305" t="s">
        <v>82</v>
      </c>
      <c r="D2305" t="b">
        <v>1</v>
      </c>
      <c r="E2305" t="b">
        <v>1</v>
      </c>
      <c r="F2305" t="s">
        <v>106</v>
      </c>
      <c r="G2305" t="b">
        <v>1</v>
      </c>
      <c r="H2305" t="s">
        <v>71</v>
      </c>
      <c r="I2305" t="b">
        <v>1</v>
      </c>
      <c r="J2305" t="s">
        <v>70</v>
      </c>
      <c r="K2305" t="b">
        <v>1</v>
      </c>
      <c r="L2305">
        <v>2</v>
      </c>
      <c r="M2305" t="b">
        <v>0</v>
      </c>
      <c r="N2305" t="b">
        <v>1</v>
      </c>
      <c r="O2305" t="b">
        <v>1</v>
      </c>
      <c r="P2305" t="s">
        <v>88</v>
      </c>
      <c r="Q2305" t="s">
        <v>10009</v>
      </c>
      <c r="R2305" t="s">
        <v>10008</v>
      </c>
      <c r="S2305" t="s">
        <v>93</v>
      </c>
      <c r="T2305" t="s">
        <v>10007</v>
      </c>
      <c r="U2305">
        <v>246</v>
      </c>
      <c r="V2305">
        <v>4</v>
      </c>
    </row>
    <row r="2306" spans="1:22" x14ac:dyDescent="0.35">
      <c r="A2306" t="s">
        <v>10006</v>
      </c>
      <c r="B2306" t="s">
        <v>90</v>
      </c>
      <c r="C2306" t="s">
        <v>82</v>
      </c>
      <c r="D2306" t="b">
        <v>1</v>
      </c>
      <c r="E2306" t="b">
        <v>1</v>
      </c>
      <c r="F2306" t="s">
        <v>474</v>
      </c>
      <c r="G2306" t="b">
        <v>0</v>
      </c>
      <c r="H2306" t="s">
        <v>71</v>
      </c>
      <c r="I2306" t="b">
        <v>0</v>
      </c>
      <c r="J2306" t="s">
        <v>70</v>
      </c>
      <c r="K2306" t="b">
        <v>1</v>
      </c>
      <c r="L2306">
        <v>1</v>
      </c>
      <c r="M2306" t="b">
        <v>0</v>
      </c>
      <c r="N2306" t="b">
        <v>1</v>
      </c>
      <c r="O2306" t="b">
        <v>1</v>
      </c>
      <c r="P2306" t="s">
        <v>69</v>
      </c>
      <c r="Q2306" t="s">
        <v>10005</v>
      </c>
      <c r="R2306" t="s">
        <v>10004</v>
      </c>
      <c r="S2306" t="s">
        <v>85</v>
      </c>
      <c r="T2306" t="s">
        <v>5309</v>
      </c>
      <c r="U2306">
        <v>246</v>
      </c>
      <c r="V2306">
        <v>4.5</v>
      </c>
    </row>
    <row r="2307" spans="1:22" x14ac:dyDescent="0.35">
      <c r="A2307" t="s">
        <v>10003</v>
      </c>
      <c r="B2307" t="s">
        <v>74</v>
      </c>
      <c r="C2307" t="s">
        <v>73</v>
      </c>
      <c r="D2307" t="b">
        <v>1</v>
      </c>
      <c r="E2307" t="b">
        <v>0</v>
      </c>
      <c r="F2307" t="s">
        <v>72</v>
      </c>
      <c r="G2307" t="b">
        <v>1</v>
      </c>
      <c r="H2307" t="s">
        <v>71</v>
      </c>
      <c r="I2307" t="b">
        <v>1</v>
      </c>
      <c r="J2307" t="s">
        <v>70</v>
      </c>
      <c r="K2307" t="b">
        <v>1</v>
      </c>
      <c r="L2307">
        <v>3</v>
      </c>
      <c r="M2307" t="b">
        <v>1</v>
      </c>
      <c r="N2307" t="b">
        <v>1</v>
      </c>
      <c r="O2307" t="b">
        <v>1</v>
      </c>
      <c r="P2307" t="s">
        <v>69</v>
      </c>
      <c r="Q2307" t="s">
        <v>10002</v>
      </c>
      <c r="R2307" t="s">
        <v>10001</v>
      </c>
      <c r="S2307" t="s">
        <v>166</v>
      </c>
      <c r="T2307" t="s">
        <v>10000</v>
      </c>
      <c r="U2307">
        <v>245</v>
      </c>
      <c r="V2307">
        <v>3.5</v>
      </c>
    </row>
    <row r="2308" spans="1:22" x14ac:dyDescent="0.35">
      <c r="A2308" t="s">
        <v>9999</v>
      </c>
      <c r="B2308" t="s">
        <v>90</v>
      </c>
      <c r="C2308" t="s">
        <v>82</v>
      </c>
      <c r="D2308" t="b">
        <v>1</v>
      </c>
      <c r="E2308" t="b">
        <v>1</v>
      </c>
      <c r="F2308" t="s">
        <v>106</v>
      </c>
      <c r="G2308" t="b">
        <v>1</v>
      </c>
      <c r="H2308" t="s">
        <v>71</v>
      </c>
      <c r="I2308" t="b">
        <v>1</v>
      </c>
      <c r="J2308" t="s">
        <v>70</v>
      </c>
      <c r="K2308" t="b">
        <v>1</v>
      </c>
      <c r="L2308">
        <v>1</v>
      </c>
      <c r="M2308" t="b">
        <v>0</v>
      </c>
      <c r="N2308" t="b">
        <v>0</v>
      </c>
      <c r="O2308" t="b">
        <v>1</v>
      </c>
      <c r="P2308" t="s">
        <v>69</v>
      </c>
      <c r="Q2308" t="s">
        <v>9998</v>
      </c>
      <c r="R2308" t="s">
        <v>9997</v>
      </c>
      <c r="S2308" t="s">
        <v>6</v>
      </c>
      <c r="T2308" t="s">
        <v>9996</v>
      </c>
      <c r="U2308">
        <v>245</v>
      </c>
      <c r="V2308">
        <v>4</v>
      </c>
    </row>
    <row r="2309" spans="1:22" x14ac:dyDescent="0.35">
      <c r="A2309" t="s">
        <v>9995</v>
      </c>
      <c r="B2309" t="s">
        <v>111</v>
      </c>
      <c r="C2309" t="s">
        <v>123</v>
      </c>
      <c r="D2309" t="b">
        <v>1</v>
      </c>
      <c r="E2309" t="b">
        <v>1</v>
      </c>
      <c r="F2309" t="s">
        <v>106</v>
      </c>
      <c r="G2309" t="b">
        <v>1</v>
      </c>
      <c r="H2309" t="s">
        <v>71</v>
      </c>
      <c r="I2309" t="b">
        <v>0</v>
      </c>
      <c r="J2309" t="s">
        <v>70</v>
      </c>
      <c r="K2309" t="b">
        <v>1</v>
      </c>
      <c r="L2309">
        <v>2</v>
      </c>
      <c r="M2309" t="b">
        <v>1</v>
      </c>
      <c r="N2309" t="b">
        <v>1</v>
      </c>
      <c r="O2309" t="b">
        <v>1</v>
      </c>
      <c r="P2309" t="s">
        <v>69</v>
      </c>
      <c r="Q2309" t="s">
        <v>9994</v>
      </c>
      <c r="R2309" t="s">
        <v>609</v>
      </c>
      <c r="S2309" t="s">
        <v>2328</v>
      </c>
      <c r="T2309" t="s">
        <v>9993</v>
      </c>
      <c r="U2309">
        <v>245</v>
      </c>
      <c r="V2309">
        <v>4</v>
      </c>
    </row>
    <row r="2310" spans="1:22" x14ac:dyDescent="0.35">
      <c r="A2310" t="s">
        <v>9992</v>
      </c>
      <c r="B2310" t="s">
        <v>74</v>
      </c>
      <c r="C2310" t="s">
        <v>1470</v>
      </c>
      <c r="D2310" t="b">
        <v>1</v>
      </c>
      <c r="E2310" t="b">
        <v>0</v>
      </c>
      <c r="F2310" t="s">
        <v>72</v>
      </c>
      <c r="G2310" t="b">
        <v>0</v>
      </c>
      <c r="H2310" t="s">
        <v>71</v>
      </c>
      <c r="I2310" t="b">
        <v>0</v>
      </c>
      <c r="J2310" t="s">
        <v>235</v>
      </c>
      <c r="K2310" t="b">
        <v>1</v>
      </c>
      <c r="L2310">
        <v>3</v>
      </c>
      <c r="M2310" t="b">
        <v>1</v>
      </c>
      <c r="N2310" t="b">
        <v>1</v>
      </c>
      <c r="O2310" t="b">
        <v>0</v>
      </c>
      <c r="P2310" t="s">
        <v>69</v>
      </c>
      <c r="Q2310" t="s">
        <v>9991</v>
      </c>
      <c r="R2310" t="s">
        <v>2035</v>
      </c>
      <c r="S2310" t="s">
        <v>6</v>
      </c>
      <c r="T2310" t="s">
        <v>9990</v>
      </c>
      <c r="U2310">
        <v>245</v>
      </c>
      <c r="V2310">
        <v>4</v>
      </c>
    </row>
    <row r="2311" spans="1:22" x14ac:dyDescent="0.35">
      <c r="A2311" t="s">
        <v>9989</v>
      </c>
      <c r="B2311" t="s">
        <v>74</v>
      </c>
      <c r="C2311" t="s">
        <v>138</v>
      </c>
      <c r="D2311" t="b">
        <v>1</v>
      </c>
      <c r="E2311" t="b">
        <v>1</v>
      </c>
      <c r="F2311" t="s">
        <v>72</v>
      </c>
      <c r="G2311" t="b">
        <v>1</v>
      </c>
      <c r="H2311" t="s">
        <v>71</v>
      </c>
      <c r="I2311" t="b">
        <v>1</v>
      </c>
      <c r="J2311" t="s">
        <v>70</v>
      </c>
      <c r="K2311" t="b">
        <v>1</v>
      </c>
      <c r="L2311">
        <v>2</v>
      </c>
      <c r="M2311" t="b">
        <v>1</v>
      </c>
      <c r="N2311" t="b">
        <v>1</v>
      </c>
      <c r="O2311" t="b">
        <v>1</v>
      </c>
      <c r="P2311" t="s">
        <v>69</v>
      </c>
      <c r="Q2311" t="s">
        <v>9988</v>
      </c>
      <c r="R2311" t="s">
        <v>9987</v>
      </c>
      <c r="S2311" t="s">
        <v>77</v>
      </c>
      <c r="T2311" t="s">
        <v>9986</v>
      </c>
      <c r="U2311">
        <v>245</v>
      </c>
      <c r="V2311">
        <v>4</v>
      </c>
    </row>
    <row r="2312" spans="1:22" x14ac:dyDescent="0.35">
      <c r="A2312" t="s">
        <v>5451</v>
      </c>
      <c r="B2312" t="s">
        <v>74</v>
      </c>
      <c r="C2312" t="s">
        <v>82</v>
      </c>
      <c r="D2312" t="b">
        <v>1</v>
      </c>
      <c r="E2312" t="b">
        <v>0</v>
      </c>
      <c r="F2312" t="s">
        <v>72</v>
      </c>
      <c r="G2312" t="b">
        <v>1</v>
      </c>
      <c r="H2312" t="s">
        <v>71</v>
      </c>
      <c r="I2312" t="b">
        <v>0</v>
      </c>
      <c r="J2312" t="s">
        <v>70</v>
      </c>
      <c r="K2312" t="b">
        <v>1</v>
      </c>
      <c r="L2312">
        <v>2</v>
      </c>
      <c r="M2312" t="b">
        <v>1</v>
      </c>
      <c r="N2312" t="b">
        <v>1</v>
      </c>
      <c r="O2312" t="b">
        <v>1</v>
      </c>
      <c r="P2312" t="s">
        <v>69</v>
      </c>
      <c r="Q2312" t="s">
        <v>9985</v>
      </c>
      <c r="R2312" t="s">
        <v>9984</v>
      </c>
      <c r="S2312" t="s">
        <v>6</v>
      </c>
      <c r="T2312" t="s">
        <v>9983</v>
      </c>
      <c r="U2312">
        <v>245</v>
      </c>
      <c r="V2312">
        <v>4</v>
      </c>
    </row>
    <row r="2313" spans="1:22" x14ac:dyDescent="0.35">
      <c r="A2313" t="s">
        <v>9982</v>
      </c>
      <c r="B2313" t="s">
        <v>74</v>
      </c>
      <c r="C2313" t="s">
        <v>82</v>
      </c>
      <c r="D2313" t="b">
        <v>1</v>
      </c>
      <c r="E2313" t="b">
        <v>1</v>
      </c>
      <c r="F2313" t="s">
        <v>101</v>
      </c>
      <c r="G2313" t="b">
        <v>1</v>
      </c>
      <c r="H2313" t="s">
        <v>71</v>
      </c>
      <c r="I2313" t="b">
        <v>0</v>
      </c>
      <c r="J2313" t="s">
        <v>70</v>
      </c>
      <c r="K2313" t="b">
        <v>1</v>
      </c>
      <c r="L2313">
        <v>2</v>
      </c>
      <c r="M2313" t="b">
        <v>1</v>
      </c>
      <c r="N2313" t="b">
        <v>1</v>
      </c>
      <c r="O2313" t="b">
        <v>1</v>
      </c>
      <c r="P2313" t="s">
        <v>69</v>
      </c>
      <c r="Q2313" t="s">
        <v>9981</v>
      </c>
      <c r="R2313" t="s">
        <v>9980</v>
      </c>
      <c r="S2313" t="s">
        <v>189</v>
      </c>
      <c r="T2313" t="s">
        <v>9979</v>
      </c>
      <c r="U2313">
        <v>244</v>
      </c>
      <c r="V2313">
        <v>3.5</v>
      </c>
    </row>
    <row r="2314" spans="1:22" x14ac:dyDescent="0.35">
      <c r="A2314" t="s">
        <v>9978</v>
      </c>
      <c r="B2314" t="s">
        <v>74</v>
      </c>
      <c r="C2314" t="s">
        <v>440</v>
      </c>
      <c r="D2314" t="b">
        <v>1</v>
      </c>
      <c r="E2314" t="b">
        <v>0</v>
      </c>
      <c r="F2314" t="s">
        <v>278</v>
      </c>
      <c r="G2314" t="b">
        <v>1</v>
      </c>
      <c r="H2314" t="s">
        <v>100</v>
      </c>
      <c r="I2314" t="b">
        <v>1</v>
      </c>
      <c r="J2314" t="s">
        <v>70</v>
      </c>
      <c r="K2314" t="b">
        <v>1</v>
      </c>
      <c r="L2314">
        <v>3</v>
      </c>
      <c r="M2314" t="b">
        <v>1</v>
      </c>
      <c r="N2314" t="b">
        <v>1</v>
      </c>
      <c r="O2314" t="b">
        <v>0</v>
      </c>
      <c r="P2314" t="s">
        <v>88</v>
      </c>
      <c r="Q2314" t="s">
        <v>9977</v>
      </c>
      <c r="R2314" t="s">
        <v>9976</v>
      </c>
      <c r="S2314" t="s">
        <v>85</v>
      </c>
      <c r="T2314" t="s">
        <v>5657</v>
      </c>
      <c r="U2314">
        <v>244</v>
      </c>
      <c r="V2314">
        <v>3.5</v>
      </c>
    </row>
    <row r="2315" spans="1:22" x14ac:dyDescent="0.35">
      <c r="A2315" t="s">
        <v>9975</v>
      </c>
      <c r="B2315" t="s">
        <v>74</v>
      </c>
      <c r="C2315" t="s">
        <v>82</v>
      </c>
      <c r="D2315" t="b">
        <v>1</v>
      </c>
      <c r="E2315" t="b">
        <v>0</v>
      </c>
      <c r="F2315" t="s">
        <v>1022</v>
      </c>
      <c r="G2315" t="b">
        <v>1</v>
      </c>
      <c r="H2315" t="s">
        <v>71</v>
      </c>
      <c r="I2315" t="b">
        <v>1</v>
      </c>
      <c r="J2315" t="s">
        <v>70</v>
      </c>
      <c r="K2315" t="b">
        <v>1</v>
      </c>
      <c r="L2315">
        <v>2</v>
      </c>
      <c r="M2315" t="b">
        <v>1</v>
      </c>
      <c r="N2315" t="b">
        <v>1</v>
      </c>
      <c r="O2315" t="b">
        <v>1</v>
      </c>
      <c r="P2315" t="s">
        <v>88</v>
      </c>
      <c r="Q2315" t="s">
        <v>9974</v>
      </c>
      <c r="R2315" t="s">
        <v>9973</v>
      </c>
      <c r="S2315" t="s">
        <v>85</v>
      </c>
      <c r="T2315" t="s">
        <v>9972</v>
      </c>
      <c r="U2315">
        <v>244</v>
      </c>
      <c r="V2315">
        <v>3.5</v>
      </c>
    </row>
    <row r="2316" spans="1:22" x14ac:dyDescent="0.35">
      <c r="A2316" t="s">
        <v>9971</v>
      </c>
      <c r="B2316" t="s">
        <v>111</v>
      </c>
      <c r="C2316" t="s">
        <v>82</v>
      </c>
      <c r="D2316" t="b">
        <v>1</v>
      </c>
      <c r="E2316" t="b">
        <v>1</v>
      </c>
      <c r="F2316" t="s">
        <v>771</v>
      </c>
      <c r="G2316" t="b">
        <v>1</v>
      </c>
      <c r="H2316" t="s">
        <v>71</v>
      </c>
      <c r="I2316" t="b">
        <v>0</v>
      </c>
      <c r="J2316" t="s">
        <v>70</v>
      </c>
      <c r="K2316" t="b">
        <v>1</v>
      </c>
      <c r="L2316">
        <v>1</v>
      </c>
      <c r="M2316" t="b">
        <v>1</v>
      </c>
      <c r="N2316" t="b">
        <v>1</v>
      </c>
      <c r="O2316" t="b">
        <v>1</v>
      </c>
      <c r="P2316" t="s">
        <v>69</v>
      </c>
      <c r="Q2316" t="s">
        <v>9970</v>
      </c>
      <c r="R2316" t="s">
        <v>1255</v>
      </c>
      <c r="S2316" t="s">
        <v>6</v>
      </c>
      <c r="T2316" t="s">
        <v>9969</v>
      </c>
      <c r="U2316">
        <v>244</v>
      </c>
      <c r="V2316">
        <v>3</v>
      </c>
    </row>
    <row r="2317" spans="1:22" x14ac:dyDescent="0.35">
      <c r="A2317" t="s">
        <v>9968</v>
      </c>
      <c r="B2317" t="s">
        <v>74</v>
      </c>
      <c r="C2317" t="s">
        <v>82</v>
      </c>
      <c r="D2317" t="b">
        <v>1</v>
      </c>
      <c r="E2317" t="b">
        <v>1</v>
      </c>
      <c r="F2317" t="s">
        <v>106</v>
      </c>
      <c r="G2317" t="b">
        <v>1</v>
      </c>
      <c r="H2317" t="s">
        <v>71</v>
      </c>
      <c r="I2317" t="b">
        <v>1</v>
      </c>
      <c r="J2317" t="s">
        <v>70</v>
      </c>
      <c r="K2317" t="b">
        <v>1</v>
      </c>
      <c r="L2317">
        <v>2</v>
      </c>
      <c r="M2317" t="b">
        <v>1</v>
      </c>
      <c r="N2317" t="b">
        <v>1</v>
      </c>
      <c r="O2317" t="b">
        <v>1</v>
      </c>
      <c r="P2317" t="s">
        <v>88</v>
      </c>
      <c r="Q2317" t="s">
        <v>9967</v>
      </c>
      <c r="R2317" t="s">
        <v>9966</v>
      </c>
      <c r="S2317" t="s">
        <v>239</v>
      </c>
      <c r="T2317" t="s">
        <v>7034</v>
      </c>
      <c r="U2317">
        <v>244</v>
      </c>
      <c r="V2317">
        <v>3</v>
      </c>
    </row>
    <row r="2318" spans="1:22" x14ac:dyDescent="0.35">
      <c r="A2318" t="s">
        <v>9965</v>
      </c>
      <c r="B2318" t="s">
        <v>111</v>
      </c>
      <c r="C2318" t="s">
        <v>82</v>
      </c>
      <c r="D2318" t="b">
        <v>1</v>
      </c>
      <c r="E2318" t="b">
        <v>1</v>
      </c>
      <c r="F2318" t="s">
        <v>106</v>
      </c>
      <c r="G2318" t="b">
        <v>0</v>
      </c>
      <c r="H2318" t="s">
        <v>71</v>
      </c>
      <c r="I2318" t="b">
        <v>1</v>
      </c>
      <c r="J2318" t="s">
        <v>70</v>
      </c>
      <c r="K2318" t="b">
        <v>1</v>
      </c>
      <c r="L2318">
        <v>2</v>
      </c>
      <c r="M2318" t="b">
        <v>1</v>
      </c>
      <c r="N2318" t="b">
        <v>1</v>
      </c>
      <c r="O2318" t="b">
        <v>1</v>
      </c>
      <c r="P2318" t="s">
        <v>69</v>
      </c>
      <c r="Q2318" t="s">
        <v>9964</v>
      </c>
      <c r="R2318" t="s">
        <v>3200</v>
      </c>
      <c r="S2318" t="s">
        <v>290</v>
      </c>
      <c r="T2318" t="s">
        <v>9963</v>
      </c>
      <c r="U2318">
        <v>244</v>
      </c>
      <c r="V2318">
        <v>4.5</v>
      </c>
    </row>
    <row r="2319" spans="1:22" x14ac:dyDescent="0.35">
      <c r="A2319" t="s">
        <v>9962</v>
      </c>
      <c r="B2319" t="s">
        <v>74</v>
      </c>
      <c r="C2319" t="s">
        <v>82</v>
      </c>
      <c r="D2319" t="b">
        <v>1</v>
      </c>
      <c r="E2319" t="b">
        <v>1</v>
      </c>
      <c r="F2319" t="s">
        <v>106</v>
      </c>
      <c r="G2319" t="b">
        <v>1</v>
      </c>
      <c r="H2319" t="s">
        <v>80</v>
      </c>
      <c r="I2319" t="b">
        <v>1</v>
      </c>
      <c r="J2319" t="s">
        <v>70</v>
      </c>
      <c r="K2319" t="b">
        <v>1</v>
      </c>
      <c r="L2319">
        <v>2</v>
      </c>
      <c r="M2319" t="b">
        <v>0</v>
      </c>
      <c r="N2319" t="b">
        <v>1</v>
      </c>
      <c r="O2319" t="b">
        <v>1</v>
      </c>
      <c r="P2319" t="s">
        <v>69</v>
      </c>
      <c r="Q2319" t="s">
        <v>9961</v>
      </c>
      <c r="R2319" t="s">
        <v>9960</v>
      </c>
      <c r="S2319" t="s">
        <v>166</v>
      </c>
      <c r="T2319" t="s">
        <v>9959</v>
      </c>
      <c r="U2319">
        <v>244</v>
      </c>
      <c r="V2319">
        <v>2.5</v>
      </c>
    </row>
    <row r="2320" spans="1:22" x14ac:dyDescent="0.35">
      <c r="A2320" t="s">
        <v>9958</v>
      </c>
      <c r="B2320" t="s">
        <v>74</v>
      </c>
      <c r="C2320" t="s">
        <v>236</v>
      </c>
      <c r="D2320" t="b">
        <v>1</v>
      </c>
      <c r="E2320" t="b">
        <v>0</v>
      </c>
      <c r="F2320" t="s">
        <v>72</v>
      </c>
      <c r="G2320" t="b">
        <v>0</v>
      </c>
      <c r="H2320" t="s">
        <v>71</v>
      </c>
      <c r="I2320" t="b">
        <v>1</v>
      </c>
      <c r="J2320" t="s">
        <v>235</v>
      </c>
      <c r="K2320" t="b">
        <v>0</v>
      </c>
      <c r="L2320">
        <v>4</v>
      </c>
      <c r="M2320" t="b">
        <v>1</v>
      </c>
      <c r="N2320" t="b">
        <v>1</v>
      </c>
      <c r="O2320" t="b">
        <v>0</v>
      </c>
      <c r="P2320" t="s">
        <v>88</v>
      </c>
      <c r="Q2320" t="s">
        <v>9957</v>
      </c>
      <c r="R2320" t="s">
        <v>9956</v>
      </c>
      <c r="S2320" t="s">
        <v>2593</v>
      </c>
      <c r="T2320" t="s">
        <v>9955</v>
      </c>
      <c r="U2320">
        <v>244</v>
      </c>
      <c r="V2320">
        <v>4.5</v>
      </c>
    </row>
    <row r="2321" spans="1:22" x14ac:dyDescent="0.35">
      <c r="A2321" t="s">
        <v>9954</v>
      </c>
      <c r="B2321" t="s">
        <v>74</v>
      </c>
      <c r="C2321" t="s">
        <v>82</v>
      </c>
      <c r="D2321" t="b">
        <v>1</v>
      </c>
      <c r="E2321" t="b">
        <v>1</v>
      </c>
      <c r="F2321" t="s">
        <v>106</v>
      </c>
      <c r="G2321" t="b">
        <v>1</v>
      </c>
      <c r="H2321" t="s">
        <v>71</v>
      </c>
      <c r="I2321" t="b">
        <v>1</v>
      </c>
      <c r="J2321" t="s">
        <v>70</v>
      </c>
      <c r="K2321" t="b">
        <v>1</v>
      </c>
      <c r="L2321">
        <v>2</v>
      </c>
      <c r="M2321" t="b">
        <v>1</v>
      </c>
      <c r="N2321" t="b">
        <v>1</v>
      </c>
      <c r="O2321" t="b">
        <v>1</v>
      </c>
      <c r="P2321" t="s">
        <v>88</v>
      </c>
      <c r="Q2321" t="s">
        <v>9953</v>
      </c>
      <c r="R2321" t="s">
        <v>9952</v>
      </c>
      <c r="S2321" t="s">
        <v>189</v>
      </c>
      <c r="T2321" t="s">
        <v>2484</v>
      </c>
      <c r="U2321">
        <v>244</v>
      </c>
      <c r="V2321">
        <v>3</v>
      </c>
    </row>
    <row r="2322" spans="1:22" x14ac:dyDescent="0.35">
      <c r="A2322" t="s">
        <v>6639</v>
      </c>
      <c r="B2322" t="s">
        <v>74</v>
      </c>
      <c r="C2322" t="s">
        <v>82</v>
      </c>
      <c r="D2322" t="b">
        <v>1</v>
      </c>
      <c r="E2322" t="b">
        <v>1</v>
      </c>
      <c r="F2322" t="s">
        <v>106</v>
      </c>
      <c r="G2322" t="b">
        <v>1</v>
      </c>
      <c r="H2322" t="s">
        <v>71</v>
      </c>
      <c r="I2322" t="b">
        <v>1</v>
      </c>
      <c r="J2322" t="s">
        <v>70</v>
      </c>
      <c r="K2322" t="b">
        <v>1</v>
      </c>
      <c r="L2322">
        <v>2</v>
      </c>
      <c r="M2322" t="b">
        <v>1</v>
      </c>
      <c r="N2322" t="b">
        <v>1</v>
      </c>
      <c r="O2322" t="b">
        <v>1</v>
      </c>
      <c r="P2322" t="s">
        <v>69</v>
      </c>
      <c r="Q2322" t="s">
        <v>9951</v>
      </c>
      <c r="R2322" t="s">
        <v>109</v>
      </c>
      <c r="S2322" t="s">
        <v>93</v>
      </c>
      <c r="T2322" t="s">
        <v>892</v>
      </c>
      <c r="U2322">
        <v>244</v>
      </c>
      <c r="V2322">
        <v>3.5</v>
      </c>
    </row>
    <row r="2323" spans="1:22" x14ac:dyDescent="0.35">
      <c r="A2323" t="s">
        <v>9950</v>
      </c>
      <c r="B2323" t="s">
        <v>74</v>
      </c>
      <c r="C2323" t="s">
        <v>212</v>
      </c>
      <c r="D2323" t="b">
        <v>1</v>
      </c>
      <c r="E2323" t="b">
        <v>0</v>
      </c>
      <c r="F2323" t="s">
        <v>81</v>
      </c>
      <c r="G2323" t="b">
        <v>1</v>
      </c>
      <c r="H2323" t="s">
        <v>71</v>
      </c>
      <c r="I2323" t="b">
        <v>0</v>
      </c>
      <c r="J2323" t="s">
        <v>70</v>
      </c>
      <c r="K2323" t="b">
        <v>1</v>
      </c>
      <c r="L2323">
        <v>3</v>
      </c>
      <c r="M2323" t="b">
        <v>1</v>
      </c>
      <c r="N2323" t="b">
        <v>1</v>
      </c>
      <c r="O2323" t="b">
        <v>1</v>
      </c>
      <c r="P2323" t="s">
        <v>69</v>
      </c>
      <c r="Q2323" t="s">
        <v>9949</v>
      </c>
      <c r="R2323" t="s">
        <v>9948</v>
      </c>
      <c r="S2323" t="s">
        <v>120</v>
      </c>
      <c r="T2323" t="s">
        <v>9947</v>
      </c>
      <c r="U2323">
        <v>244</v>
      </c>
      <c r="V2323">
        <v>4</v>
      </c>
    </row>
    <row r="2324" spans="1:22" x14ac:dyDescent="0.35">
      <c r="A2324" t="s">
        <v>9946</v>
      </c>
      <c r="B2324" t="s">
        <v>74</v>
      </c>
      <c r="C2324" t="s">
        <v>82</v>
      </c>
      <c r="D2324" t="b">
        <v>1</v>
      </c>
      <c r="E2324" t="b">
        <v>1</v>
      </c>
      <c r="F2324" t="s">
        <v>106</v>
      </c>
      <c r="G2324" t="b">
        <v>0</v>
      </c>
      <c r="H2324" t="s">
        <v>71</v>
      </c>
      <c r="I2324" t="b">
        <v>1</v>
      </c>
      <c r="J2324" t="s">
        <v>70</v>
      </c>
      <c r="K2324" t="b">
        <v>1</v>
      </c>
      <c r="L2324">
        <v>2</v>
      </c>
      <c r="M2324" t="b">
        <v>1</v>
      </c>
      <c r="N2324" t="b">
        <v>1</v>
      </c>
      <c r="O2324" t="b">
        <v>1</v>
      </c>
      <c r="P2324" t="s">
        <v>69</v>
      </c>
      <c r="Q2324" t="s">
        <v>9945</v>
      </c>
      <c r="R2324" t="s">
        <v>9944</v>
      </c>
      <c r="S2324" t="s">
        <v>161</v>
      </c>
      <c r="T2324" t="s">
        <v>9943</v>
      </c>
      <c r="U2324">
        <v>244</v>
      </c>
      <c r="V2324">
        <v>4</v>
      </c>
    </row>
    <row r="2325" spans="1:22" x14ac:dyDescent="0.35">
      <c r="A2325" t="s">
        <v>9942</v>
      </c>
      <c r="B2325" t="s">
        <v>74</v>
      </c>
      <c r="C2325" t="s">
        <v>82</v>
      </c>
      <c r="D2325" t="b">
        <v>1</v>
      </c>
      <c r="E2325" t="b">
        <v>1</v>
      </c>
      <c r="F2325" t="s">
        <v>106</v>
      </c>
      <c r="G2325" t="b">
        <v>1</v>
      </c>
      <c r="H2325" t="s">
        <v>71</v>
      </c>
      <c r="I2325" t="b">
        <v>1</v>
      </c>
      <c r="J2325" t="s">
        <v>70</v>
      </c>
      <c r="K2325" t="b">
        <v>1</v>
      </c>
      <c r="L2325">
        <v>2</v>
      </c>
      <c r="M2325" t="b">
        <v>1</v>
      </c>
      <c r="N2325" t="b">
        <v>1</v>
      </c>
      <c r="O2325" t="b">
        <v>1</v>
      </c>
      <c r="P2325" t="s">
        <v>69</v>
      </c>
      <c r="Q2325" t="e">
        <f>-RYIKWBSTaJ21B2UMyzI-Q</f>
        <v>#NAME?</v>
      </c>
      <c r="R2325" t="s">
        <v>9941</v>
      </c>
      <c r="S2325" t="s">
        <v>85</v>
      </c>
      <c r="T2325" t="s">
        <v>768</v>
      </c>
      <c r="U2325">
        <v>244</v>
      </c>
      <c r="V2325">
        <v>3</v>
      </c>
    </row>
    <row r="2326" spans="1:22" x14ac:dyDescent="0.35">
      <c r="A2326" t="s">
        <v>6740</v>
      </c>
      <c r="B2326" t="s">
        <v>74</v>
      </c>
      <c r="C2326" t="s">
        <v>82</v>
      </c>
      <c r="D2326" t="b">
        <v>1</v>
      </c>
      <c r="E2326" t="b">
        <v>1</v>
      </c>
      <c r="F2326" t="s">
        <v>106</v>
      </c>
      <c r="G2326" t="b">
        <v>1</v>
      </c>
      <c r="H2326" t="s">
        <v>71</v>
      </c>
      <c r="I2326" t="b">
        <v>0</v>
      </c>
      <c r="J2326" t="s">
        <v>70</v>
      </c>
      <c r="K2326" t="b">
        <v>1</v>
      </c>
      <c r="L2326">
        <v>2</v>
      </c>
      <c r="M2326" t="b">
        <v>1</v>
      </c>
      <c r="N2326" t="b">
        <v>1</v>
      </c>
      <c r="O2326" t="b">
        <v>1</v>
      </c>
      <c r="P2326" t="s">
        <v>88</v>
      </c>
      <c r="Q2326" t="s">
        <v>9940</v>
      </c>
      <c r="R2326" t="s">
        <v>9939</v>
      </c>
      <c r="S2326" t="s">
        <v>6</v>
      </c>
      <c r="T2326" t="s">
        <v>9938</v>
      </c>
      <c r="U2326">
        <v>244</v>
      </c>
      <c r="V2326">
        <v>3.5</v>
      </c>
    </row>
    <row r="2327" spans="1:22" x14ac:dyDescent="0.35">
      <c r="A2327" t="s">
        <v>9937</v>
      </c>
      <c r="B2327" t="s">
        <v>111</v>
      </c>
      <c r="C2327" t="s">
        <v>426</v>
      </c>
      <c r="D2327" t="b">
        <v>1</v>
      </c>
      <c r="E2327" t="b">
        <v>1</v>
      </c>
      <c r="F2327" t="s">
        <v>771</v>
      </c>
      <c r="G2327" t="b">
        <v>1</v>
      </c>
      <c r="H2327" t="s">
        <v>71</v>
      </c>
      <c r="I2327" t="b">
        <v>0</v>
      </c>
      <c r="J2327" t="s">
        <v>70</v>
      </c>
      <c r="K2327" t="b">
        <v>1</v>
      </c>
      <c r="L2327">
        <v>2</v>
      </c>
      <c r="M2327" t="b">
        <v>1</v>
      </c>
      <c r="N2327" t="b">
        <v>1</v>
      </c>
      <c r="O2327" t="b">
        <v>0</v>
      </c>
      <c r="P2327" t="s">
        <v>69</v>
      </c>
      <c r="Q2327" t="s">
        <v>9936</v>
      </c>
      <c r="R2327" t="s">
        <v>9935</v>
      </c>
      <c r="S2327" t="s">
        <v>6</v>
      </c>
      <c r="T2327" t="s">
        <v>9934</v>
      </c>
      <c r="U2327">
        <v>244</v>
      </c>
      <c r="V2327">
        <v>4.5</v>
      </c>
    </row>
    <row r="2328" spans="1:22" x14ac:dyDescent="0.35">
      <c r="A2328" t="s">
        <v>9933</v>
      </c>
      <c r="B2328" t="s">
        <v>90</v>
      </c>
      <c r="C2328" t="s">
        <v>123</v>
      </c>
      <c r="D2328" t="b">
        <v>1</v>
      </c>
      <c r="E2328" t="b">
        <v>1</v>
      </c>
      <c r="F2328" t="s">
        <v>106</v>
      </c>
      <c r="G2328" t="b">
        <v>1</v>
      </c>
      <c r="H2328" t="s">
        <v>80</v>
      </c>
      <c r="I2328" t="b">
        <v>0</v>
      </c>
      <c r="J2328" t="s">
        <v>70</v>
      </c>
      <c r="K2328" t="b">
        <v>0</v>
      </c>
      <c r="L2328">
        <v>2</v>
      </c>
      <c r="M2328" t="b">
        <v>0</v>
      </c>
      <c r="N2328" t="b">
        <v>1</v>
      </c>
      <c r="O2328" t="b">
        <v>1</v>
      </c>
      <c r="P2328" t="s">
        <v>69</v>
      </c>
      <c r="Q2328" t="s">
        <v>9932</v>
      </c>
      <c r="R2328" t="s">
        <v>710</v>
      </c>
      <c r="S2328" t="s">
        <v>285</v>
      </c>
      <c r="T2328" t="s">
        <v>9931</v>
      </c>
      <c r="U2328">
        <v>244</v>
      </c>
      <c r="V2328">
        <v>4</v>
      </c>
    </row>
    <row r="2329" spans="1:22" x14ac:dyDescent="0.35">
      <c r="A2329" t="s">
        <v>9930</v>
      </c>
      <c r="B2329" t="s">
        <v>74</v>
      </c>
      <c r="C2329" t="s">
        <v>82</v>
      </c>
      <c r="D2329" t="b">
        <v>1</v>
      </c>
      <c r="E2329" t="b">
        <v>1</v>
      </c>
      <c r="F2329" t="s">
        <v>106</v>
      </c>
      <c r="G2329" t="b">
        <v>1</v>
      </c>
      <c r="H2329" t="s">
        <v>71</v>
      </c>
      <c r="I2329" t="b">
        <v>1</v>
      </c>
      <c r="J2329" t="s">
        <v>70</v>
      </c>
      <c r="K2329" t="b">
        <v>1</v>
      </c>
      <c r="L2329">
        <v>2</v>
      </c>
      <c r="M2329" t="b">
        <v>1</v>
      </c>
      <c r="N2329" t="b">
        <v>1</v>
      </c>
      <c r="O2329" t="b">
        <v>1</v>
      </c>
      <c r="P2329" t="s">
        <v>69</v>
      </c>
      <c r="Q2329" t="s">
        <v>9929</v>
      </c>
      <c r="R2329" t="s">
        <v>9928</v>
      </c>
      <c r="S2329" t="s">
        <v>85</v>
      </c>
      <c r="T2329" t="s">
        <v>9927</v>
      </c>
      <c r="U2329">
        <v>244</v>
      </c>
      <c r="V2329">
        <v>4</v>
      </c>
    </row>
    <row r="2330" spans="1:22" x14ac:dyDescent="0.35">
      <c r="A2330" t="s">
        <v>5065</v>
      </c>
      <c r="B2330" t="s">
        <v>74</v>
      </c>
      <c r="C2330" t="s">
        <v>138</v>
      </c>
      <c r="D2330" t="b">
        <v>1</v>
      </c>
      <c r="E2330" t="b">
        <v>0</v>
      </c>
      <c r="F2330" t="s">
        <v>72</v>
      </c>
      <c r="G2330" t="b">
        <v>1</v>
      </c>
      <c r="H2330" t="s">
        <v>71</v>
      </c>
      <c r="I2330" t="b">
        <v>0</v>
      </c>
      <c r="J2330" t="s">
        <v>70</v>
      </c>
      <c r="K2330" t="b">
        <v>1</v>
      </c>
      <c r="L2330">
        <v>3</v>
      </c>
      <c r="M2330" t="b">
        <v>1</v>
      </c>
      <c r="N2330" t="b">
        <v>1</v>
      </c>
      <c r="O2330" t="b">
        <v>0</v>
      </c>
      <c r="P2330" t="s">
        <v>88</v>
      </c>
      <c r="Q2330" t="s">
        <v>9926</v>
      </c>
      <c r="R2330" t="s">
        <v>628</v>
      </c>
      <c r="S2330" t="s">
        <v>6</v>
      </c>
      <c r="T2330" t="s">
        <v>5124</v>
      </c>
      <c r="U2330">
        <v>243</v>
      </c>
      <c r="V2330">
        <v>3.5</v>
      </c>
    </row>
    <row r="2331" spans="1:22" x14ac:dyDescent="0.35">
      <c r="A2331" t="s">
        <v>9925</v>
      </c>
      <c r="B2331" t="s">
        <v>74</v>
      </c>
      <c r="C2331" t="s">
        <v>138</v>
      </c>
      <c r="D2331" t="b">
        <v>1</v>
      </c>
      <c r="E2331" t="b">
        <v>1</v>
      </c>
      <c r="F2331" t="s">
        <v>106</v>
      </c>
      <c r="G2331" t="b">
        <v>1</v>
      </c>
      <c r="H2331" t="s">
        <v>71</v>
      </c>
      <c r="I2331" t="b">
        <v>1</v>
      </c>
      <c r="J2331" t="s">
        <v>70</v>
      </c>
      <c r="K2331" t="b">
        <v>1</v>
      </c>
      <c r="L2331">
        <v>2</v>
      </c>
      <c r="M2331" t="b">
        <v>1</v>
      </c>
      <c r="N2331" t="b">
        <v>1</v>
      </c>
      <c r="O2331" t="b">
        <v>1</v>
      </c>
      <c r="P2331" t="s">
        <v>88</v>
      </c>
      <c r="Q2331" t="s">
        <v>9924</v>
      </c>
      <c r="R2331" t="s">
        <v>9923</v>
      </c>
      <c r="S2331" t="s">
        <v>2593</v>
      </c>
      <c r="T2331" t="s">
        <v>9922</v>
      </c>
      <c r="U2331">
        <v>243</v>
      </c>
      <c r="V2331">
        <v>4</v>
      </c>
    </row>
    <row r="2332" spans="1:22" x14ac:dyDescent="0.35">
      <c r="A2332" t="s">
        <v>9921</v>
      </c>
      <c r="B2332" t="s">
        <v>74</v>
      </c>
      <c r="C2332" t="s">
        <v>360</v>
      </c>
      <c r="D2332" t="b">
        <v>1</v>
      </c>
      <c r="E2332" t="b">
        <v>1</v>
      </c>
      <c r="F2332" t="s">
        <v>474</v>
      </c>
      <c r="G2332" t="b">
        <v>0</v>
      </c>
      <c r="H2332" t="s">
        <v>71</v>
      </c>
      <c r="I2332" t="b">
        <v>1</v>
      </c>
      <c r="J2332" t="s">
        <v>70</v>
      </c>
      <c r="K2332" t="b">
        <v>1</v>
      </c>
      <c r="L2332">
        <v>2</v>
      </c>
      <c r="M2332" t="b">
        <v>0</v>
      </c>
      <c r="N2332" t="b">
        <v>1</v>
      </c>
      <c r="O2332" t="b">
        <v>1</v>
      </c>
      <c r="P2332" t="s">
        <v>69</v>
      </c>
      <c r="Q2332" t="s">
        <v>9920</v>
      </c>
      <c r="R2332" t="s">
        <v>472</v>
      </c>
      <c r="S2332" t="s">
        <v>239</v>
      </c>
      <c r="T2332" t="s">
        <v>9919</v>
      </c>
      <c r="U2332">
        <v>243</v>
      </c>
      <c r="V2332">
        <v>3.5</v>
      </c>
    </row>
    <row r="2333" spans="1:22" x14ac:dyDescent="0.35">
      <c r="A2333" t="s">
        <v>9918</v>
      </c>
      <c r="B2333" t="s">
        <v>111</v>
      </c>
      <c r="C2333" t="s">
        <v>82</v>
      </c>
      <c r="D2333" t="b">
        <v>1</v>
      </c>
      <c r="E2333" t="b">
        <v>1</v>
      </c>
      <c r="F2333" t="s">
        <v>106</v>
      </c>
      <c r="G2333" t="b">
        <v>0</v>
      </c>
      <c r="H2333" t="s">
        <v>71</v>
      </c>
      <c r="I2333" t="b">
        <v>1</v>
      </c>
      <c r="J2333" t="s">
        <v>70</v>
      </c>
      <c r="K2333" t="b">
        <v>1</v>
      </c>
      <c r="L2333">
        <v>1</v>
      </c>
      <c r="M2333" t="b">
        <v>0</v>
      </c>
      <c r="N2333" t="b">
        <v>0</v>
      </c>
      <c r="O2333" t="b">
        <v>1</v>
      </c>
      <c r="P2333" t="s">
        <v>88</v>
      </c>
      <c r="Q2333" t="s">
        <v>9917</v>
      </c>
      <c r="R2333" t="s">
        <v>9916</v>
      </c>
      <c r="S2333" t="s">
        <v>275</v>
      </c>
      <c r="T2333" t="s">
        <v>658</v>
      </c>
      <c r="U2333">
        <v>243</v>
      </c>
      <c r="V2333">
        <v>4.5</v>
      </c>
    </row>
    <row r="2334" spans="1:22" x14ac:dyDescent="0.35">
      <c r="A2334" t="s">
        <v>9915</v>
      </c>
      <c r="B2334" t="s">
        <v>74</v>
      </c>
      <c r="C2334" t="s">
        <v>82</v>
      </c>
      <c r="D2334" t="b">
        <v>1</v>
      </c>
      <c r="E2334" t="b">
        <v>1</v>
      </c>
      <c r="F2334" t="s">
        <v>106</v>
      </c>
      <c r="G2334" t="b">
        <v>1</v>
      </c>
      <c r="H2334" t="s">
        <v>71</v>
      </c>
      <c r="I2334" t="b">
        <v>1</v>
      </c>
      <c r="J2334" t="s">
        <v>70</v>
      </c>
      <c r="K2334" t="b">
        <v>1</v>
      </c>
      <c r="L2334">
        <v>2</v>
      </c>
      <c r="M2334" t="b">
        <v>1</v>
      </c>
      <c r="N2334" t="b">
        <v>1</v>
      </c>
      <c r="O2334" t="b">
        <v>1</v>
      </c>
      <c r="P2334" t="s">
        <v>69</v>
      </c>
      <c r="Q2334" t="s">
        <v>9914</v>
      </c>
      <c r="R2334" t="s">
        <v>9913</v>
      </c>
      <c r="S2334" t="s">
        <v>6</v>
      </c>
      <c r="T2334" t="s">
        <v>9912</v>
      </c>
      <c r="U2334">
        <v>243</v>
      </c>
      <c r="V2334">
        <v>2.5</v>
      </c>
    </row>
    <row r="2335" spans="1:22" x14ac:dyDescent="0.35">
      <c r="A2335" t="s">
        <v>9911</v>
      </c>
      <c r="B2335" t="s">
        <v>74</v>
      </c>
      <c r="C2335" t="s">
        <v>212</v>
      </c>
      <c r="D2335" t="b">
        <v>1</v>
      </c>
      <c r="G2335" t="b">
        <v>0</v>
      </c>
      <c r="H2335" t="s">
        <v>71</v>
      </c>
      <c r="I2335" t="b">
        <v>0</v>
      </c>
      <c r="K2335" t="b">
        <v>1</v>
      </c>
      <c r="L2335">
        <v>3</v>
      </c>
      <c r="M2335" t="b">
        <v>0</v>
      </c>
      <c r="P2335" t="s">
        <v>88</v>
      </c>
      <c r="Q2335" t="s">
        <v>9910</v>
      </c>
      <c r="R2335" t="s">
        <v>9909</v>
      </c>
      <c r="S2335" t="s">
        <v>120</v>
      </c>
      <c r="T2335" t="s">
        <v>9908</v>
      </c>
      <c r="U2335">
        <v>243</v>
      </c>
      <c r="V2335">
        <v>4</v>
      </c>
    </row>
    <row r="2336" spans="1:22" x14ac:dyDescent="0.35">
      <c r="A2336" t="s">
        <v>9907</v>
      </c>
      <c r="B2336" t="s">
        <v>74</v>
      </c>
      <c r="C2336" t="s">
        <v>82</v>
      </c>
      <c r="D2336" t="b">
        <v>1</v>
      </c>
      <c r="E2336" t="b">
        <v>1</v>
      </c>
      <c r="F2336" t="s">
        <v>106</v>
      </c>
      <c r="G2336" t="b">
        <v>1</v>
      </c>
      <c r="H2336" t="s">
        <v>71</v>
      </c>
      <c r="I2336" t="b">
        <v>1</v>
      </c>
      <c r="J2336" t="s">
        <v>70</v>
      </c>
      <c r="K2336" t="b">
        <v>1</v>
      </c>
      <c r="L2336">
        <v>2</v>
      </c>
      <c r="M2336" t="b">
        <v>0</v>
      </c>
      <c r="N2336" t="b">
        <v>1</v>
      </c>
      <c r="O2336" t="b">
        <v>1</v>
      </c>
      <c r="P2336" t="s">
        <v>88</v>
      </c>
      <c r="Q2336" t="s">
        <v>9906</v>
      </c>
      <c r="R2336" t="s">
        <v>9905</v>
      </c>
      <c r="S2336" t="s">
        <v>85</v>
      </c>
      <c r="T2336" t="s">
        <v>9904</v>
      </c>
      <c r="U2336">
        <v>243</v>
      </c>
      <c r="V2336">
        <v>4</v>
      </c>
    </row>
    <row r="2337" spans="1:22" x14ac:dyDescent="0.35">
      <c r="A2337" t="s">
        <v>9903</v>
      </c>
      <c r="B2337" t="s">
        <v>111</v>
      </c>
      <c r="C2337" t="s">
        <v>82</v>
      </c>
      <c r="D2337" t="b">
        <v>1</v>
      </c>
      <c r="E2337" t="b">
        <v>1</v>
      </c>
      <c r="F2337" t="s">
        <v>272</v>
      </c>
      <c r="G2337" t="b">
        <v>1</v>
      </c>
      <c r="H2337" t="s">
        <v>71</v>
      </c>
      <c r="I2337" t="b">
        <v>1</v>
      </c>
      <c r="J2337" t="s">
        <v>70</v>
      </c>
      <c r="K2337" t="b">
        <v>1</v>
      </c>
      <c r="L2337">
        <v>2</v>
      </c>
      <c r="M2337" t="b">
        <v>0</v>
      </c>
      <c r="N2337" t="b">
        <v>1</v>
      </c>
      <c r="O2337" t="b">
        <v>1</v>
      </c>
      <c r="P2337" t="s">
        <v>69</v>
      </c>
      <c r="Q2337" t="s">
        <v>9902</v>
      </c>
      <c r="R2337" t="s">
        <v>9901</v>
      </c>
      <c r="S2337" t="s">
        <v>77</v>
      </c>
      <c r="T2337" t="s">
        <v>9900</v>
      </c>
      <c r="U2337">
        <v>243</v>
      </c>
      <c r="V2337">
        <v>3.5</v>
      </c>
    </row>
    <row r="2338" spans="1:22" x14ac:dyDescent="0.35">
      <c r="A2338" t="s">
        <v>9899</v>
      </c>
      <c r="B2338" t="s">
        <v>90</v>
      </c>
      <c r="C2338" t="s">
        <v>82</v>
      </c>
      <c r="D2338" t="b">
        <v>1</v>
      </c>
      <c r="E2338" t="b">
        <v>1</v>
      </c>
      <c r="F2338" t="s">
        <v>766</v>
      </c>
      <c r="G2338" t="b">
        <v>0</v>
      </c>
      <c r="H2338" t="s">
        <v>71</v>
      </c>
      <c r="I2338" t="b">
        <v>0</v>
      </c>
      <c r="J2338" t="s">
        <v>70</v>
      </c>
      <c r="K2338" t="b">
        <v>1</v>
      </c>
      <c r="L2338">
        <v>2</v>
      </c>
      <c r="M2338" t="b">
        <v>0</v>
      </c>
      <c r="N2338" t="b">
        <v>1</v>
      </c>
      <c r="O2338" t="b">
        <v>1</v>
      </c>
      <c r="P2338" t="s">
        <v>88</v>
      </c>
      <c r="Q2338" t="s">
        <v>9898</v>
      </c>
      <c r="R2338" t="s">
        <v>9897</v>
      </c>
      <c r="S2338" t="s">
        <v>93</v>
      </c>
      <c r="T2338" t="s">
        <v>4485</v>
      </c>
      <c r="U2338">
        <v>243</v>
      </c>
      <c r="V2338">
        <v>3.5</v>
      </c>
    </row>
    <row r="2339" spans="1:22" x14ac:dyDescent="0.35">
      <c r="A2339" t="s">
        <v>9896</v>
      </c>
      <c r="B2339" t="s">
        <v>74</v>
      </c>
      <c r="C2339" t="s">
        <v>123</v>
      </c>
      <c r="D2339" t="b">
        <v>1</v>
      </c>
      <c r="E2339" t="b">
        <v>0</v>
      </c>
      <c r="F2339" t="s">
        <v>89</v>
      </c>
      <c r="G2339" t="b">
        <v>1</v>
      </c>
      <c r="H2339" t="s">
        <v>71</v>
      </c>
      <c r="I2339" t="b">
        <v>1</v>
      </c>
      <c r="J2339" t="s">
        <v>70</v>
      </c>
      <c r="K2339" t="b">
        <v>1</v>
      </c>
      <c r="L2339">
        <v>2</v>
      </c>
      <c r="M2339" t="b">
        <v>1</v>
      </c>
      <c r="N2339" t="b">
        <v>1</v>
      </c>
      <c r="O2339" t="b">
        <v>1</v>
      </c>
      <c r="P2339" t="s">
        <v>69</v>
      </c>
      <c r="Q2339" t="s">
        <v>9895</v>
      </c>
      <c r="R2339" t="s">
        <v>9894</v>
      </c>
      <c r="S2339" t="s">
        <v>285</v>
      </c>
      <c r="T2339" t="s">
        <v>9893</v>
      </c>
      <c r="U2339">
        <v>243</v>
      </c>
      <c r="V2339">
        <v>3</v>
      </c>
    </row>
    <row r="2340" spans="1:22" x14ac:dyDescent="0.35">
      <c r="A2340" t="s">
        <v>9892</v>
      </c>
      <c r="B2340" t="s">
        <v>74</v>
      </c>
      <c r="C2340" t="s">
        <v>1470</v>
      </c>
      <c r="D2340" t="b">
        <v>1</v>
      </c>
      <c r="E2340" t="b">
        <v>0</v>
      </c>
      <c r="F2340" t="s">
        <v>72</v>
      </c>
      <c r="G2340" t="b">
        <v>1</v>
      </c>
      <c r="H2340" t="s">
        <v>71</v>
      </c>
      <c r="I2340" t="b">
        <v>0</v>
      </c>
      <c r="J2340" t="s">
        <v>235</v>
      </c>
      <c r="K2340" t="b">
        <v>1</v>
      </c>
      <c r="L2340">
        <v>3</v>
      </c>
      <c r="M2340" t="b">
        <v>1</v>
      </c>
      <c r="N2340" t="b">
        <v>1</v>
      </c>
      <c r="O2340" t="b">
        <v>1</v>
      </c>
      <c r="P2340" t="s">
        <v>88</v>
      </c>
      <c r="Q2340" t="s">
        <v>9891</v>
      </c>
      <c r="R2340" t="s">
        <v>8568</v>
      </c>
      <c r="S2340" t="s">
        <v>166</v>
      </c>
      <c r="T2340" t="s">
        <v>9890</v>
      </c>
      <c r="U2340">
        <v>243</v>
      </c>
      <c r="V2340">
        <v>4</v>
      </c>
    </row>
    <row r="2341" spans="1:22" x14ac:dyDescent="0.35">
      <c r="A2341" t="s">
        <v>654</v>
      </c>
      <c r="B2341" t="s">
        <v>74</v>
      </c>
      <c r="C2341" t="s">
        <v>82</v>
      </c>
      <c r="D2341" t="b">
        <v>1</v>
      </c>
      <c r="E2341" t="b">
        <v>1</v>
      </c>
      <c r="F2341" t="s">
        <v>106</v>
      </c>
      <c r="G2341" t="b">
        <v>1</v>
      </c>
      <c r="H2341" t="s">
        <v>71</v>
      </c>
      <c r="I2341" t="b">
        <v>1</v>
      </c>
      <c r="J2341" t="s">
        <v>70</v>
      </c>
      <c r="K2341" t="b">
        <v>1</v>
      </c>
      <c r="L2341">
        <v>2</v>
      </c>
      <c r="M2341" t="b">
        <v>1</v>
      </c>
      <c r="N2341" t="b">
        <v>1</v>
      </c>
      <c r="O2341" t="b">
        <v>1</v>
      </c>
      <c r="P2341" t="s">
        <v>88</v>
      </c>
      <c r="Q2341" t="s">
        <v>9889</v>
      </c>
      <c r="R2341" t="s">
        <v>9888</v>
      </c>
      <c r="S2341" t="s">
        <v>85</v>
      </c>
      <c r="T2341" t="s">
        <v>9887</v>
      </c>
      <c r="U2341">
        <v>243</v>
      </c>
      <c r="V2341">
        <v>3.5</v>
      </c>
    </row>
    <row r="2342" spans="1:22" x14ac:dyDescent="0.35">
      <c r="A2342" t="s">
        <v>9886</v>
      </c>
      <c r="B2342" t="s">
        <v>90</v>
      </c>
      <c r="C2342" t="s">
        <v>82</v>
      </c>
      <c r="D2342" t="b">
        <v>1</v>
      </c>
      <c r="E2342" t="b">
        <v>1</v>
      </c>
      <c r="F2342" t="s">
        <v>89</v>
      </c>
      <c r="G2342" t="b">
        <v>1</v>
      </c>
      <c r="H2342" t="s">
        <v>71</v>
      </c>
      <c r="I2342" t="b">
        <v>1</v>
      </c>
      <c r="J2342" t="s">
        <v>70</v>
      </c>
      <c r="K2342" t="b">
        <v>1</v>
      </c>
      <c r="L2342">
        <v>2</v>
      </c>
      <c r="M2342" t="b">
        <v>0</v>
      </c>
      <c r="N2342" t="b">
        <v>1</v>
      </c>
      <c r="O2342" t="b">
        <v>1</v>
      </c>
      <c r="P2342" t="s">
        <v>88</v>
      </c>
      <c r="Q2342" t="s">
        <v>9885</v>
      </c>
      <c r="R2342" t="s">
        <v>9884</v>
      </c>
      <c r="S2342" t="s">
        <v>66</v>
      </c>
      <c r="T2342" t="s">
        <v>9883</v>
      </c>
      <c r="U2342">
        <v>243</v>
      </c>
      <c r="V2342">
        <v>4</v>
      </c>
    </row>
    <row r="2343" spans="1:22" x14ac:dyDescent="0.35">
      <c r="A2343" t="s">
        <v>9882</v>
      </c>
      <c r="B2343" t="s">
        <v>90</v>
      </c>
      <c r="C2343" t="s">
        <v>82</v>
      </c>
      <c r="D2343" t="b">
        <v>1</v>
      </c>
      <c r="E2343" t="b">
        <v>1</v>
      </c>
      <c r="F2343" t="s">
        <v>106</v>
      </c>
      <c r="G2343" t="b">
        <v>0</v>
      </c>
      <c r="H2343" t="s">
        <v>71</v>
      </c>
      <c r="I2343" t="b">
        <v>0</v>
      </c>
      <c r="J2343" t="s">
        <v>70</v>
      </c>
      <c r="K2343" t="b">
        <v>1</v>
      </c>
      <c r="L2343">
        <v>1</v>
      </c>
      <c r="M2343" t="b">
        <v>0</v>
      </c>
      <c r="N2343" t="b">
        <v>0</v>
      </c>
      <c r="O2343" t="b">
        <v>1</v>
      </c>
      <c r="P2343" t="s">
        <v>88</v>
      </c>
      <c r="Q2343" t="s">
        <v>9881</v>
      </c>
      <c r="R2343" t="s">
        <v>9880</v>
      </c>
      <c r="S2343" t="s">
        <v>6</v>
      </c>
      <c r="T2343" t="s">
        <v>2413</v>
      </c>
      <c r="U2343">
        <v>242</v>
      </c>
      <c r="V2343">
        <v>4</v>
      </c>
    </row>
    <row r="2344" spans="1:22" x14ac:dyDescent="0.35">
      <c r="A2344" t="s">
        <v>9879</v>
      </c>
      <c r="B2344" t="s">
        <v>90</v>
      </c>
      <c r="C2344" t="s">
        <v>82</v>
      </c>
      <c r="D2344" t="b">
        <v>1</v>
      </c>
      <c r="E2344" t="b">
        <v>1</v>
      </c>
      <c r="F2344" t="s">
        <v>319</v>
      </c>
      <c r="G2344" t="b">
        <v>1</v>
      </c>
      <c r="H2344" t="s">
        <v>71</v>
      </c>
      <c r="I2344" t="b">
        <v>1</v>
      </c>
      <c r="J2344" t="s">
        <v>70</v>
      </c>
      <c r="K2344" t="b">
        <v>1</v>
      </c>
      <c r="L2344">
        <v>1</v>
      </c>
      <c r="M2344" t="b">
        <v>0</v>
      </c>
      <c r="N2344" t="b">
        <v>0</v>
      </c>
      <c r="O2344" t="b">
        <v>1</v>
      </c>
      <c r="P2344" t="s">
        <v>88</v>
      </c>
      <c r="Q2344" t="s">
        <v>9878</v>
      </c>
      <c r="R2344" t="s">
        <v>194</v>
      </c>
      <c r="S2344" t="s">
        <v>85</v>
      </c>
      <c r="T2344" t="s">
        <v>9877</v>
      </c>
      <c r="U2344">
        <v>242</v>
      </c>
      <c r="V2344">
        <v>3.5</v>
      </c>
    </row>
    <row r="2345" spans="1:22" x14ac:dyDescent="0.35">
      <c r="A2345" t="s">
        <v>9876</v>
      </c>
      <c r="B2345" t="s">
        <v>90</v>
      </c>
      <c r="C2345" t="s">
        <v>82</v>
      </c>
      <c r="D2345" t="b">
        <v>0</v>
      </c>
      <c r="E2345" t="b">
        <v>1</v>
      </c>
      <c r="F2345" t="s">
        <v>117</v>
      </c>
      <c r="G2345" t="b">
        <v>0</v>
      </c>
      <c r="H2345" t="s">
        <v>71</v>
      </c>
      <c r="I2345" t="b">
        <v>0</v>
      </c>
      <c r="J2345" t="s">
        <v>70</v>
      </c>
      <c r="K2345" t="b">
        <v>1</v>
      </c>
      <c r="L2345">
        <v>1</v>
      </c>
      <c r="M2345" t="b">
        <v>0</v>
      </c>
      <c r="N2345" t="b">
        <v>1</v>
      </c>
      <c r="O2345" t="b">
        <v>1</v>
      </c>
      <c r="P2345" t="s">
        <v>88</v>
      </c>
      <c r="Q2345" t="s">
        <v>9875</v>
      </c>
      <c r="R2345" t="s">
        <v>115</v>
      </c>
      <c r="S2345" t="s">
        <v>66</v>
      </c>
      <c r="T2345" t="s">
        <v>6109</v>
      </c>
      <c r="U2345">
        <v>242</v>
      </c>
      <c r="V2345">
        <v>4</v>
      </c>
    </row>
    <row r="2346" spans="1:22" x14ac:dyDescent="0.35">
      <c r="A2346" t="s">
        <v>9874</v>
      </c>
      <c r="B2346" t="s">
        <v>90</v>
      </c>
      <c r="C2346" t="s">
        <v>82</v>
      </c>
      <c r="D2346" t="b">
        <v>1</v>
      </c>
      <c r="E2346" t="b">
        <v>1</v>
      </c>
      <c r="F2346" t="s">
        <v>106</v>
      </c>
      <c r="G2346" t="b">
        <v>1</v>
      </c>
      <c r="H2346" t="s">
        <v>71</v>
      </c>
      <c r="I2346" t="b">
        <v>1</v>
      </c>
      <c r="J2346" t="s">
        <v>70</v>
      </c>
      <c r="K2346" t="b">
        <v>1</v>
      </c>
      <c r="L2346">
        <v>2</v>
      </c>
      <c r="M2346" t="b">
        <v>0</v>
      </c>
      <c r="N2346" t="b">
        <v>0</v>
      </c>
      <c r="O2346" t="b">
        <v>1</v>
      </c>
      <c r="P2346" t="s">
        <v>88</v>
      </c>
      <c r="Q2346" t="s">
        <v>9873</v>
      </c>
      <c r="R2346" t="s">
        <v>9872</v>
      </c>
      <c r="S2346" t="s">
        <v>77</v>
      </c>
      <c r="T2346" t="s">
        <v>9871</v>
      </c>
      <c r="U2346">
        <v>242</v>
      </c>
      <c r="V2346">
        <v>4</v>
      </c>
    </row>
    <row r="2347" spans="1:22" x14ac:dyDescent="0.35">
      <c r="A2347" t="s">
        <v>9870</v>
      </c>
      <c r="B2347" t="s">
        <v>74</v>
      </c>
      <c r="C2347" t="s">
        <v>82</v>
      </c>
      <c r="D2347" t="b">
        <v>1</v>
      </c>
      <c r="E2347" t="b">
        <v>0</v>
      </c>
      <c r="F2347" t="s">
        <v>81</v>
      </c>
      <c r="G2347" t="b">
        <v>1</v>
      </c>
      <c r="H2347" t="s">
        <v>80</v>
      </c>
      <c r="I2347" t="b">
        <v>1</v>
      </c>
      <c r="J2347" t="s">
        <v>70</v>
      </c>
      <c r="K2347" t="b">
        <v>1</v>
      </c>
      <c r="L2347">
        <v>2</v>
      </c>
      <c r="M2347" t="b">
        <v>1</v>
      </c>
      <c r="N2347" t="b">
        <v>1</v>
      </c>
      <c r="O2347" t="b">
        <v>1</v>
      </c>
      <c r="P2347" t="s">
        <v>69</v>
      </c>
      <c r="Q2347" t="s">
        <v>9869</v>
      </c>
      <c r="R2347" t="s">
        <v>6218</v>
      </c>
      <c r="S2347" t="s">
        <v>66</v>
      </c>
      <c r="T2347" t="s">
        <v>9868</v>
      </c>
      <c r="U2347">
        <v>242</v>
      </c>
      <c r="V2347">
        <v>3.5</v>
      </c>
    </row>
    <row r="2348" spans="1:22" x14ac:dyDescent="0.35">
      <c r="A2348" t="s">
        <v>9867</v>
      </c>
      <c r="B2348" t="s">
        <v>74</v>
      </c>
      <c r="C2348" t="s">
        <v>297</v>
      </c>
      <c r="D2348" t="b">
        <v>1</v>
      </c>
      <c r="E2348" t="b">
        <v>0</v>
      </c>
      <c r="F2348" t="s">
        <v>72</v>
      </c>
      <c r="G2348" t="b">
        <v>1</v>
      </c>
      <c r="H2348" t="s">
        <v>100</v>
      </c>
      <c r="I2348" t="b">
        <v>0</v>
      </c>
      <c r="J2348" t="s">
        <v>235</v>
      </c>
      <c r="K2348" t="b">
        <v>1</v>
      </c>
      <c r="L2348">
        <v>4</v>
      </c>
      <c r="M2348" t="b">
        <v>1</v>
      </c>
      <c r="N2348" t="b">
        <v>1</v>
      </c>
      <c r="O2348" t="b">
        <v>0</v>
      </c>
      <c r="P2348" t="s">
        <v>69</v>
      </c>
      <c r="Q2348" t="s">
        <v>9866</v>
      </c>
      <c r="R2348" t="s">
        <v>9865</v>
      </c>
      <c r="S2348" t="s">
        <v>6</v>
      </c>
      <c r="T2348" t="s">
        <v>9864</v>
      </c>
      <c r="U2348">
        <v>242</v>
      </c>
      <c r="V2348">
        <v>4</v>
      </c>
    </row>
    <row r="2349" spans="1:22" x14ac:dyDescent="0.35">
      <c r="A2349" t="s">
        <v>9863</v>
      </c>
      <c r="B2349" t="s">
        <v>74</v>
      </c>
      <c r="C2349" t="s">
        <v>82</v>
      </c>
      <c r="D2349" t="b">
        <v>1</v>
      </c>
      <c r="E2349" t="b">
        <v>0</v>
      </c>
      <c r="F2349" t="s">
        <v>771</v>
      </c>
      <c r="G2349" t="b">
        <v>1</v>
      </c>
      <c r="H2349" t="s">
        <v>71</v>
      </c>
      <c r="I2349" t="b">
        <v>1</v>
      </c>
      <c r="J2349" t="s">
        <v>70</v>
      </c>
      <c r="K2349" t="b">
        <v>1</v>
      </c>
      <c r="L2349">
        <v>2</v>
      </c>
      <c r="M2349" t="b">
        <v>1</v>
      </c>
      <c r="N2349" t="b">
        <v>1</v>
      </c>
      <c r="O2349" t="b">
        <v>1</v>
      </c>
      <c r="P2349" t="s">
        <v>69</v>
      </c>
      <c r="Q2349" t="s">
        <v>9862</v>
      </c>
      <c r="R2349" t="s">
        <v>9861</v>
      </c>
      <c r="S2349" t="s">
        <v>66</v>
      </c>
      <c r="T2349" t="s">
        <v>9860</v>
      </c>
      <c r="U2349">
        <v>242</v>
      </c>
      <c r="V2349">
        <v>3.5</v>
      </c>
    </row>
    <row r="2350" spans="1:22" x14ac:dyDescent="0.35">
      <c r="A2350" t="s">
        <v>9859</v>
      </c>
      <c r="B2350" t="s">
        <v>90</v>
      </c>
      <c r="C2350" t="s">
        <v>82</v>
      </c>
      <c r="D2350" t="b">
        <v>1</v>
      </c>
      <c r="E2350" t="b">
        <v>1</v>
      </c>
      <c r="F2350" t="s">
        <v>106</v>
      </c>
      <c r="G2350" t="b">
        <v>1</v>
      </c>
      <c r="H2350" t="s">
        <v>71</v>
      </c>
      <c r="I2350" t="b">
        <v>1</v>
      </c>
      <c r="J2350" t="s">
        <v>70</v>
      </c>
      <c r="K2350" t="b">
        <v>1</v>
      </c>
      <c r="L2350">
        <v>1</v>
      </c>
      <c r="M2350" t="b">
        <v>0</v>
      </c>
      <c r="N2350" t="b">
        <v>0</v>
      </c>
      <c r="O2350" t="b">
        <v>1</v>
      </c>
      <c r="P2350" t="s">
        <v>88</v>
      </c>
      <c r="Q2350" t="s">
        <v>9858</v>
      </c>
      <c r="R2350" t="s">
        <v>1519</v>
      </c>
      <c r="S2350" t="s">
        <v>85</v>
      </c>
      <c r="T2350" t="s">
        <v>9857</v>
      </c>
      <c r="U2350">
        <v>242</v>
      </c>
      <c r="V2350">
        <v>4</v>
      </c>
    </row>
    <row r="2351" spans="1:22" x14ac:dyDescent="0.35">
      <c r="A2351" t="s">
        <v>4195</v>
      </c>
      <c r="B2351" t="s">
        <v>74</v>
      </c>
      <c r="C2351" t="s">
        <v>360</v>
      </c>
      <c r="D2351" t="b">
        <v>1</v>
      </c>
      <c r="E2351" t="b">
        <v>1</v>
      </c>
      <c r="F2351" t="s">
        <v>128</v>
      </c>
      <c r="G2351" t="b">
        <v>0</v>
      </c>
      <c r="H2351" t="s">
        <v>71</v>
      </c>
      <c r="I2351" t="b">
        <v>1</v>
      </c>
      <c r="J2351" t="s">
        <v>70</v>
      </c>
      <c r="K2351" t="b">
        <v>1</v>
      </c>
      <c r="L2351">
        <v>2</v>
      </c>
      <c r="M2351" t="b">
        <v>0</v>
      </c>
      <c r="N2351" t="b">
        <v>0</v>
      </c>
      <c r="O2351" t="b">
        <v>1</v>
      </c>
      <c r="P2351" t="s">
        <v>69</v>
      </c>
      <c r="Q2351" t="s">
        <v>9856</v>
      </c>
      <c r="R2351" t="s">
        <v>9855</v>
      </c>
      <c r="S2351" t="s">
        <v>85</v>
      </c>
      <c r="T2351" t="s">
        <v>9854</v>
      </c>
      <c r="U2351">
        <v>242</v>
      </c>
      <c r="V2351">
        <v>4.5</v>
      </c>
    </row>
    <row r="2352" spans="1:22" x14ac:dyDescent="0.35">
      <c r="A2352" t="s">
        <v>9853</v>
      </c>
      <c r="B2352" t="s">
        <v>74</v>
      </c>
      <c r="C2352" t="s">
        <v>426</v>
      </c>
      <c r="D2352" t="b">
        <v>1</v>
      </c>
      <c r="E2352" t="b">
        <v>1</v>
      </c>
      <c r="F2352" t="s">
        <v>89</v>
      </c>
      <c r="G2352" t="b">
        <v>1</v>
      </c>
      <c r="H2352" t="s">
        <v>80</v>
      </c>
      <c r="I2352" t="b">
        <v>1</v>
      </c>
      <c r="J2352" t="s">
        <v>70</v>
      </c>
      <c r="K2352" t="b">
        <v>1</v>
      </c>
      <c r="L2352">
        <v>2</v>
      </c>
      <c r="M2352" t="b">
        <v>0</v>
      </c>
      <c r="N2352" t="b">
        <v>1</v>
      </c>
      <c r="O2352" t="b">
        <v>1</v>
      </c>
      <c r="P2352" t="s">
        <v>69</v>
      </c>
      <c r="Q2352" t="s">
        <v>9852</v>
      </c>
      <c r="R2352" t="s">
        <v>9851</v>
      </c>
      <c r="S2352" t="s">
        <v>275</v>
      </c>
      <c r="T2352" t="s">
        <v>9850</v>
      </c>
      <c r="U2352">
        <v>242</v>
      </c>
      <c r="V2352">
        <v>3</v>
      </c>
    </row>
    <row r="2353" spans="1:22" x14ac:dyDescent="0.35">
      <c r="A2353" t="s">
        <v>9849</v>
      </c>
      <c r="B2353" t="s">
        <v>74</v>
      </c>
      <c r="C2353" t="s">
        <v>82</v>
      </c>
      <c r="D2353" t="b">
        <v>1</v>
      </c>
      <c r="E2353" t="b">
        <v>1</v>
      </c>
      <c r="F2353" t="s">
        <v>319</v>
      </c>
      <c r="G2353" t="b">
        <v>1</v>
      </c>
      <c r="H2353" t="s">
        <v>71</v>
      </c>
      <c r="I2353" t="b">
        <v>1</v>
      </c>
      <c r="J2353" t="s">
        <v>70</v>
      </c>
      <c r="K2353" t="b">
        <v>1</v>
      </c>
      <c r="L2353">
        <v>2</v>
      </c>
      <c r="M2353" t="b">
        <v>0</v>
      </c>
      <c r="N2353" t="b">
        <v>1</v>
      </c>
      <c r="O2353" t="b">
        <v>1</v>
      </c>
      <c r="P2353" t="s">
        <v>69</v>
      </c>
      <c r="Q2353" t="s">
        <v>9848</v>
      </c>
      <c r="R2353" t="s">
        <v>9847</v>
      </c>
      <c r="S2353" t="s">
        <v>85</v>
      </c>
      <c r="T2353" t="s">
        <v>9846</v>
      </c>
      <c r="U2353">
        <v>242</v>
      </c>
      <c r="V2353">
        <v>3.5</v>
      </c>
    </row>
    <row r="2354" spans="1:22" x14ac:dyDescent="0.35">
      <c r="A2354" t="s">
        <v>9845</v>
      </c>
      <c r="B2354" t="s">
        <v>90</v>
      </c>
      <c r="C2354" t="s">
        <v>82</v>
      </c>
      <c r="D2354" t="b">
        <v>1</v>
      </c>
      <c r="E2354" t="b">
        <v>1</v>
      </c>
      <c r="F2354" t="s">
        <v>435</v>
      </c>
      <c r="G2354" t="b">
        <v>0</v>
      </c>
      <c r="H2354" t="s">
        <v>100</v>
      </c>
      <c r="I2354" t="b">
        <v>0</v>
      </c>
      <c r="J2354" t="s">
        <v>70</v>
      </c>
      <c r="K2354" t="b">
        <v>0</v>
      </c>
      <c r="L2354">
        <v>1</v>
      </c>
      <c r="M2354" t="b">
        <v>0</v>
      </c>
      <c r="N2354" t="b">
        <v>0</v>
      </c>
      <c r="O2354" t="b">
        <v>1</v>
      </c>
      <c r="P2354" t="s">
        <v>88</v>
      </c>
      <c r="Q2354" t="s">
        <v>9844</v>
      </c>
      <c r="R2354" t="s">
        <v>9843</v>
      </c>
      <c r="S2354" t="s">
        <v>66</v>
      </c>
      <c r="T2354" t="s">
        <v>9842</v>
      </c>
      <c r="U2354">
        <v>242</v>
      </c>
      <c r="V2354">
        <v>4.5</v>
      </c>
    </row>
    <row r="2355" spans="1:22" x14ac:dyDescent="0.35">
      <c r="A2355" t="s">
        <v>9841</v>
      </c>
      <c r="B2355" t="s">
        <v>74</v>
      </c>
      <c r="C2355" t="s">
        <v>82</v>
      </c>
      <c r="D2355" t="b">
        <v>1</v>
      </c>
      <c r="E2355" t="b">
        <v>1</v>
      </c>
      <c r="F2355" t="s">
        <v>474</v>
      </c>
      <c r="G2355" t="b">
        <v>1</v>
      </c>
      <c r="H2355" t="s">
        <v>71</v>
      </c>
      <c r="I2355" t="b">
        <v>1</v>
      </c>
      <c r="J2355" t="s">
        <v>70</v>
      </c>
      <c r="K2355" t="b">
        <v>1</v>
      </c>
      <c r="L2355">
        <v>2</v>
      </c>
      <c r="M2355" t="b">
        <v>1</v>
      </c>
      <c r="N2355" t="b">
        <v>1</v>
      </c>
      <c r="O2355" t="b">
        <v>1</v>
      </c>
      <c r="P2355" t="s">
        <v>69</v>
      </c>
      <c r="Q2355" t="s">
        <v>9840</v>
      </c>
      <c r="R2355" t="s">
        <v>9839</v>
      </c>
      <c r="S2355" t="s">
        <v>141</v>
      </c>
      <c r="T2355" t="s">
        <v>9838</v>
      </c>
      <c r="U2355">
        <v>242</v>
      </c>
      <c r="V2355">
        <v>3.5</v>
      </c>
    </row>
    <row r="2356" spans="1:22" x14ac:dyDescent="0.35">
      <c r="A2356" t="s">
        <v>9837</v>
      </c>
      <c r="B2356" t="s">
        <v>90</v>
      </c>
      <c r="C2356" t="s">
        <v>82</v>
      </c>
      <c r="D2356" t="b">
        <v>1</v>
      </c>
      <c r="E2356" t="b">
        <v>1</v>
      </c>
      <c r="F2356" t="s">
        <v>106</v>
      </c>
      <c r="G2356" t="b">
        <v>1</v>
      </c>
      <c r="H2356" t="s">
        <v>71</v>
      </c>
      <c r="I2356" t="b">
        <v>1</v>
      </c>
      <c r="J2356" t="s">
        <v>70</v>
      </c>
      <c r="K2356" t="b">
        <v>1</v>
      </c>
      <c r="L2356">
        <v>1</v>
      </c>
      <c r="M2356" t="b">
        <v>0</v>
      </c>
      <c r="N2356" t="b">
        <v>0</v>
      </c>
      <c r="O2356" t="b">
        <v>1</v>
      </c>
      <c r="P2356" t="s">
        <v>88</v>
      </c>
      <c r="Q2356" t="s">
        <v>9836</v>
      </c>
      <c r="R2356" t="s">
        <v>194</v>
      </c>
      <c r="S2356" t="s">
        <v>6</v>
      </c>
      <c r="T2356" t="s">
        <v>9835</v>
      </c>
      <c r="U2356">
        <v>242</v>
      </c>
      <c r="V2356">
        <v>4</v>
      </c>
    </row>
    <row r="2357" spans="1:22" x14ac:dyDescent="0.35">
      <c r="A2357" t="s">
        <v>9834</v>
      </c>
      <c r="B2357" t="s">
        <v>74</v>
      </c>
      <c r="C2357" t="s">
        <v>123</v>
      </c>
      <c r="D2357" t="b">
        <v>1</v>
      </c>
      <c r="E2357" t="b">
        <v>1</v>
      </c>
      <c r="F2357" t="s">
        <v>106</v>
      </c>
      <c r="G2357" t="b">
        <v>1</v>
      </c>
      <c r="H2357" t="s">
        <v>71</v>
      </c>
      <c r="I2357" t="b">
        <v>1</v>
      </c>
      <c r="J2357" t="s">
        <v>70</v>
      </c>
      <c r="K2357" t="b">
        <v>1</v>
      </c>
      <c r="L2357">
        <v>2</v>
      </c>
      <c r="M2357" t="b">
        <v>0</v>
      </c>
      <c r="N2357" t="b">
        <v>1</v>
      </c>
      <c r="O2357" t="b">
        <v>1</v>
      </c>
      <c r="P2357" t="s">
        <v>88</v>
      </c>
      <c r="Q2357" t="s">
        <v>9833</v>
      </c>
      <c r="R2357" t="s">
        <v>9832</v>
      </c>
      <c r="S2357" t="s">
        <v>120</v>
      </c>
      <c r="T2357" t="s">
        <v>9831</v>
      </c>
      <c r="U2357">
        <v>242</v>
      </c>
      <c r="V2357">
        <v>2.5</v>
      </c>
    </row>
    <row r="2358" spans="1:22" x14ac:dyDescent="0.35">
      <c r="A2358" t="s">
        <v>9830</v>
      </c>
      <c r="B2358" t="s">
        <v>74</v>
      </c>
      <c r="C2358" t="s">
        <v>82</v>
      </c>
      <c r="D2358" t="b">
        <v>1</v>
      </c>
      <c r="E2358" t="b">
        <v>1</v>
      </c>
      <c r="F2358" t="s">
        <v>89</v>
      </c>
      <c r="G2358" t="b">
        <v>1</v>
      </c>
      <c r="H2358" t="s">
        <v>71</v>
      </c>
      <c r="I2358" t="b">
        <v>0</v>
      </c>
      <c r="J2358" t="s">
        <v>70</v>
      </c>
      <c r="K2358" t="b">
        <v>1</v>
      </c>
      <c r="L2358">
        <v>2</v>
      </c>
      <c r="M2358" t="b">
        <v>0</v>
      </c>
      <c r="N2358" t="b">
        <v>1</v>
      </c>
      <c r="O2358" t="b">
        <v>1</v>
      </c>
      <c r="P2358" t="s">
        <v>88</v>
      </c>
      <c r="Q2358" t="s">
        <v>9829</v>
      </c>
      <c r="R2358" t="s">
        <v>9828</v>
      </c>
      <c r="S2358" t="s">
        <v>9827</v>
      </c>
      <c r="T2358" t="s">
        <v>9826</v>
      </c>
      <c r="U2358">
        <v>242</v>
      </c>
      <c r="V2358">
        <v>3.5</v>
      </c>
    </row>
    <row r="2359" spans="1:22" x14ac:dyDescent="0.35">
      <c r="A2359" t="s">
        <v>9825</v>
      </c>
      <c r="B2359" t="s">
        <v>74</v>
      </c>
      <c r="C2359" t="s">
        <v>82</v>
      </c>
      <c r="D2359" t="b">
        <v>1</v>
      </c>
      <c r="E2359" t="b">
        <v>1</v>
      </c>
      <c r="F2359" t="s">
        <v>474</v>
      </c>
      <c r="G2359" t="b">
        <v>0</v>
      </c>
      <c r="H2359" t="s">
        <v>71</v>
      </c>
      <c r="I2359" t="b">
        <v>1</v>
      </c>
      <c r="J2359" t="s">
        <v>70</v>
      </c>
      <c r="K2359" t="b">
        <v>1</v>
      </c>
      <c r="L2359">
        <v>2</v>
      </c>
      <c r="M2359" t="b">
        <v>1</v>
      </c>
      <c r="N2359" t="b">
        <v>1</v>
      </c>
      <c r="O2359" t="b">
        <v>1</v>
      </c>
      <c r="P2359" t="s">
        <v>88</v>
      </c>
      <c r="Q2359" t="s">
        <v>9824</v>
      </c>
      <c r="R2359" t="s">
        <v>5079</v>
      </c>
      <c r="S2359" t="s">
        <v>275</v>
      </c>
      <c r="T2359" t="s">
        <v>9823</v>
      </c>
      <c r="U2359">
        <v>242</v>
      </c>
      <c r="V2359">
        <v>4</v>
      </c>
    </row>
    <row r="2360" spans="1:22" x14ac:dyDescent="0.35">
      <c r="A2360" t="s">
        <v>9822</v>
      </c>
      <c r="B2360" t="s">
        <v>90</v>
      </c>
      <c r="C2360" t="s">
        <v>123</v>
      </c>
      <c r="E2360" t="b">
        <v>1</v>
      </c>
      <c r="F2360" t="s">
        <v>435</v>
      </c>
      <c r="G2360" t="b">
        <v>0</v>
      </c>
      <c r="H2360" t="s">
        <v>71</v>
      </c>
      <c r="I2360" t="b">
        <v>0</v>
      </c>
      <c r="J2360" t="s">
        <v>70</v>
      </c>
      <c r="K2360" t="b">
        <v>1</v>
      </c>
      <c r="L2360">
        <v>1</v>
      </c>
      <c r="M2360" t="b">
        <v>0</v>
      </c>
      <c r="N2360" t="b">
        <v>0</v>
      </c>
      <c r="O2360" t="b">
        <v>1</v>
      </c>
      <c r="P2360" t="s">
        <v>69</v>
      </c>
      <c r="Q2360" t="s">
        <v>9821</v>
      </c>
      <c r="R2360" t="s">
        <v>9820</v>
      </c>
      <c r="S2360" t="s">
        <v>150</v>
      </c>
      <c r="T2360" t="s">
        <v>9819</v>
      </c>
      <c r="U2360">
        <v>242</v>
      </c>
      <c r="V2360">
        <v>3.5</v>
      </c>
    </row>
    <row r="2361" spans="1:22" x14ac:dyDescent="0.35">
      <c r="A2361" t="s">
        <v>9818</v>
      </c>
      <c r="B2361" t="s">
        <v>74</v>
      </c>
      <c r="C2361" t="s">
        <v>82</v>
      </c>
      <c r="D2361" t="b">
        <v>1</v>
      </c>
      <c r="E2361" t="b">
        <v>1</v>
      </c>
      <c r="F2361" t="s">
        <v>766</v>
      </c>
      <c r="G2361" t="b">
        <v>1</v>
      </c>
      <c r="H2361" t="s">
        <v>71</v>
      </c>
      <c r="I2361" t="b">
        <v>0</v>
      </c>
      <c r="J2361" t="s">
        <v>70</v>
      </c>
      <c r="K2361" t="b">
        <v>1</v>
      </c>
      <c r="L2361">
        <v>2</v>
      </c>
      <c r="M2361" t="b">
        <v>0</v>
      </c>
      <c r="N2361" t="b">
        <v>1</v>
      </c>
      <c r="O2361" t="b">
        <v>1</v>
      </c>
      <c r="P2361" t="s">
        <v>69</v>
      </c>
      <c r="Q2361" t="s">
        <v>9817</v>
      </c>
      <c r="R2361" t="s">
        <v>9816</v>
      </c>
      <c r="S2361" t="s">
        <v>6</v>
      </c>
      <c r="T2361" t="s">
        <v>9815</v>
      </c>
      <c r="U2361">
        <v>241</v>
      </c>
      <c r="V2361">
        <v>4</v>
      </c>
    </row>
    <row r="2362" spans="1:22" x14ac:dyDescent="0.35">
      <c r="A2362" t="s">
        <v>9814</v>
      </c>
      <c r="B2362" t="s">
        <v>74</v>
      </c>
      <c r="C2362" t="s">
        <v>73</v>
      </c>
      <c r="D2362" t="b">
        <v>1</v>
      </c>
      <c r="E2362" t="b">
        <v>0</v>
      </c>
      <c r="F2362" t="s">
        <v>81</v>
      </c>
      <c r="G2362" t="b">
        <v>1</v>
      </c>
      <c r="H2362" t="s">
        <v>71</v>
      </c>
      <c r="I2362" t="b">
        <v>1</v>
      </c>
      <c r="J2362" t="s">
        <v>70</v>
      </c>
      <c r="K2362" t="b">
        <v>1</v>
      </c>
      <c r="L2362">
        <v>2</v>
      </c>
      <c r="M2362" t="b">
        <v>1</v>
      </c>
      <c r="N2362" t="b">
        <v>1</v>
      </c>
      <c r="O2362" t="b">
        <v>1</v>
      </c>
      <c r="P2362" t="s">
        <v>69</v>
      </c>
      <c r="Q2362" t="s">
        <v>9813</v>
      </c>
      <c r="R2362" t="s">
        <v>317</v>
      </c>
      <c r="S2362" t="s">
        <v>6</v>
      </c>
      <c r="T2362" t="s">
        <v>9812</v>
      </c>
      <c r="U2362">
        <v>241</v>
      </c>
      <c r="V2362">
        <v>3.5</v>
      </c>
    </row>
    <row r="2363" spans="1:22" x14ac:dyDescent="0.35">
      <c r="A2363" t="s">
        <v>9811</v>
      </c>
      <c r="B2363" t="s">
        <v>74</v>
      </c>
      <c r="C2363" t="s">
        <v>82</v>
      </c>
      <c r="D2363" t="b">
        <v>1</v>
      </c>
      <c r="E2363" t="b">
        <v>1</v>
      </c>
      <c r="F2363" t="s">
        <v>106</v>
      </c>
      <c r="G2363" t="b">
        <v>1</v>
      </c>
      <c r="H2363" t="s">
        <v>71</v>
      </c>
      <c r="I2363" t="b">
        <v>0</v>
      </c>
      <c r="J2363" t="s">
        <v>70</v>
      </c>
      <c r="K2363" t="b">
        <v>1</v>
      </c>
      <c r="L2363">
        <v>2</v>
      </c>
      <c r="M2363" t="b">
        <v>0</v>
      </c>
      <c r="N2363" t="b">
        <v>1</v>
      </c>
      <c r="O2363" t="b">
        <v>1</v>
      </c>
      <c r="P2363" t="s">
        <v>69</v>
      </c>
      <c r="Q2363" t="s">
        <v>9810</v>
      </c>
      <c r="R2363" t="s">
        <v>98</v>
      </c>
      <c r="S2363" t="s">
        <v>85</v>
      </c>
      <c r="T2363" t="s">
        <v>9809</v>
      </c>
      <c r="U2363">
        <v>241</v>
      </c>
      <c r="V2363">
        <v>4</v>
      </c>
    </row>
    <row r="2364" spans="1:22" x14ac:dyDescent="0.35">
      <c r="A2364" t="s">
        <v>9808</v>
      </c>
      <c r="B2364" t="s">
        <v>74</v>
      </c>
      <c r="C2364" t="s">
        <v>73</v>
      </c>
      <c r="D2364" t="b">
        <v>1</v>
      </c>
      <c r="E2364" t="b">
        <v>1</v>
      </c>
      <c r="F2364" t="s">
        <v>72</v>
      </c>
      <c r="G2364" t="b">
        <v>0</v>
      </c>
      <c r="H2364" t="s">
        <v>71</v>
      </c>
      <c r="I2364" t="b">
        <v>0</v>
      </c>
      <c r="J2364" t="s">
        <v>70</v>
      </c>
      <c r="K2364" t="b">
        <v>1</v>
      </c>
      <c r="L2364">
        <v>2</v>
      </c>
      <c r="M2364" t="b">
        <v>1</v>
      </c>
      <c r="N2364" t="b">
        <v>1</v>
      </c>
      <c r="O2364" t="b">
        <v>1</v>
      </c>
      <c r="P2364" t="s">
        <v>88</v>
      </c>
      <c r="Q2364" t="s">
        <v>9807</v>
      </c>
      <c r="R2364" t="s">
        <v>9806</v>
      </c>
      <c r="S2364" t="s">
        <v>6</v>
      </c>
      <c r="T2364" t="s">
        <v>9805</v>
      </c>
      <c r="U2364">
        <v>241</v>
      </c>
      <c r="V2364">
        <v>3</v>
      </c>
    </row>
    <row r="2365" spans="1:22" x14ac:dyDescent="0.35">
      <c r="A2365" t="s">
        <v>9804</v>
      </c>
      <c r="B2365" t="s">
        <v>74</v>
      </c>
      <c r="C2365" t="s">
        <v>123</v>
      </c>
      <c r="D2365" t="b">
        <v>1</v>
      </c>
      <c r="E2365" t="b">
        <v>1</v>
      </c>
      <c r="F2365" t="s">
        <v>106</v>
      </c>
      <c r="G2365" t="b">
        <v>0</v>
      </c>
      <c r="H2365" t="s">
        <v>71</v>
      </c>
      <c r="I2365" t="b">
        <v>0</v>
      </c>
      <c r="J2365" t="s">
        <v>70</v>
      </c>
      <c r="K2365" t="b">
        <v>1</v>
      </c>
      <c r="L2365">
        <v>2</v>
      </c>
      <c r="M2365" t="b">
        <v>1</v>
      </c>
      <c r="N2365" t="b">
        <v>1</v>
      </c>
      <c r="O2365" t="b">
        <v>1</v>
      </c>
      <c r="P2365" t="s">
        <v>88</v>
      </c>
      <c r="Q2365" t="s">
        <v>9803</v>
      </c>
      <c r="R2365" t="s">
        <v>477</v>
      </c>
      <c r="S2365" t="s">
        <v>120</v>
      </c>
      <c r="T2365" t="s">
        <v>9802</v>
      </c>
      <c r="U2365">
        <v>241</v>
      </c>
      <c r="V2365">
        <v>3</v>
      </c>
    </row>
    <row r="2366" spans="1:22" x14ac:dyDescent="0.35">
      <c r="A2366" t="s">
        <v>9801</v>
      </c>
      <c r="B2366" t="s">
        <v>74</v>
      </c>
      <c r="C2366" t="s">
        <v>82</v>
      </c>
      <c r="D2366" t="b">
        <v>1</v>
      </c>
      <c r="E2366" t="b">
        <v>1</v>
      </c>
      <c r="F2366" t="s">
        <v>314</v>
      </c>
      <c r="G2366" t="b">
        <v>0</v>
      </c>
      <c r="H2366" t="s">
        <v>71</v>
      </c>
      <c r="I2366" t="b">
        <v>1</v>
      </c>
      <c r="J2366" t="s">
        <v>70</v>
      </c>
      <c r="K2366" t="b">
        <v>1</v>
      </c>
      <c r="L2366">
        <v>2</v>
      </c>
      <c r="M2366" t="b">
        <v>0</v>
      </c>
      <c r="N2366" t="b">
        <v>1</v>
      </c>
      <c r="O2366" t="b">
        <v>1</v>
      </c>
      <c r="P2366" t="s">
        <v>88</v>
      </c>
      <c r="Q2366" t="s">
        <v>9800</v>
      </c>
      <c r="R2366" t="s">
        <v>9799</v>
      </c>
      <c r="S2366" t="s">
        <v>66</v>
      </c>
      <c r="T2366" t="s">
        <v>9798</v>
      </c>
      <c r="U2366">
        <v>241</v>
      </c>
      <c r="V2366">
        <v>4</v>
      </c>
    </row>
    <row r="2367" spans="1:22" x14ac:dyDescent="0.35">
      <c r="A2367" t="s">
        <v>9797</v>
      </c>
      <c r="B2367" t="s">
        <v>111</v>
      </c>
      <c r="C2367" t="s">
        <v>82</v>
      </c>
      <c r="D2367" t="b">
        <v>1</v>
      </c>
      <c r="E2367" t="b">
        <v>1</v>
      </c>
      <c r="F2367" t="s">
        <v>72</v>
      </c>
      <c r="G2367" t="b">
        <v>0</v>
      </c>
      <c r="H2367" t="s">
        <v>71</v>
      </c>
      <c r="I2367" t="b">
        <v>0</v>
      </c>
      <c r="J2367" t="s">
        <v>70</v>
      </c>
      <c r="K2367" t="b">
        <v>1</v>
      </c>
      <c r="L2367">
        <v>2</v>
      </c>
      <c r="M2367" t="b">
        <v>0</v>
      </c>
      <c r="N2367" t="b">
        <v>1</v>
      </c>
      <c r="O2367" t="b">
        <v>1</v>
      </c>
      <c r="P2367" t="s">
        <v>88</v>
      </c>
      <c r="Q2367" t="s">
        <v>9796</v>
      </c>
      <c r="R2367" t="s">
        <v>9795</v>
      </c>
      <c r="S2367" t="s">
        <v>131</v>
      </c>
      <c r="T2367" t="s">
        <v>9794</v>
      </c>
      <c r="U2367">
        <v>241</v>
      </c>
      <c r="V2367">
        <v>4.5</v>
      </c>
    </row>
    <row r="2368" spans="1:22" x14ac:dyDescent="0.35">
      <c r="A2368" t="s">
        <v>9793</v>
      </c>
      <c r="B2368" t="s">
        <v>111</v>
      </c>
      <c r="C2368" t="s">
        <v>82</v>
      </c>
      <c r="D2368" t="b">
        <v>1</v>
      </c>
      <c r="E2368" t="b">
        <v>1</v>
      </c>
      <c r="F2368" t="s">
        <v>106</v>
      </c>
      <c r="G2368" t="b">
        <v>1</v>
      </c>
      <c r="H2368" t="s">
        <v>71</v>
      </c>
      <c r="I2368" t="b">
        <v>0</v>
      </c>
      <c r="J2368" t="s">
        <v>70</v>
      </c>
      <c r="K2368" t="b">
        <v>1</v>
      </c>
      <c r="L2368">
        <v>2</v>
      </c>
      <c r="M2368" t="b">
        <v>1</v>
      </c>
      <c r="N2368" t="b">
        <v>1</v>
      </c>
      <c r="O2368" t="b">
        <v>1</v>
      </c>
      <c r="P2368" t="s">
        <v>88</v>
      </c>
      <c r="Q2368" t="s">
        <v>9792</v>
      </c>
      <c r="R2368" t="s">
        <v>593</v>
      </c>
      <c r="S2368" t="s">
        <v>141</v>
      </c>
      <c r="T2368" t="s">
        <v>9791</v>
      </c>
      <c r="U2368">
        <v>241</v>
      </c>
      <c r="V2368">
        <v>4.5</v>
      </c>
    </row>
    <row r="2369" spans="1:22" x14ac:dyDescent="0.35">
      <c r="A2369" t="s">
        <v>9790</v>
      </c>
      <c r="B2369" t="s">
        <v>74</v>
      </c>
      <c r="C2369" t="s">
        <v>82</v>
      </c>
      <c r="D2369" t="b">
        <v>1</v>
      </c>
      <c r="E2369" t="b">
        <v>1</v>
      </c>
      <c r="F2369" t="s">
        <v>106</v>
      </c>
      <c r="G2369" t="b">
        <v>1</v>
      </c>
      <c r="H2369" t="s">
        <v>71</v>
      </c>
      <c r="I2369" t="b">
        <v>1</v>
      </c>
      <c r="J2369" t="s">
        <v>70</v>
      </c>
      <c r="K2369" t="b">
        <v>1</v>
      </c>
      <c r="L2369">
        <v>1</v>
      </c>
      <c r="M2369" t="b">
        <v>0</v>
      </c>
      <c r="N2369" t="b">
        <v>1</v>
      </c>
      <c r="O2369" t="b">
        <v>1</v>
      </c>
      <c r="P2369" t="s">
        <v>69</v>
      </c>
      <c r="Q2369" t="s">
        <v>9789</v>
      </c>
      <c r="R2369" t="s">
        <v>9788</v>
      </c>
      <c r="S2369" t="s">
        <v>6</v>
      </c>
      <c r="T2369" t="s">
        <v>7005</v>
      </c>
      <c r="U2369">
        <v>241</v>
      </c>
      <c r="V2369">
        <v>3.5</v>
      </c>
    </row>
    <row r="2370" spans="1:22" x14ac:dyDescent="0.35">
      <c r="A2370" t="s">
        <v>9787</v>
      </c>
      <c r="B2370" t="s">
        <v>74</v>
      </c>
      <c r="C2370" t="s">
        <v>82</v>
      </c>
      <c r="D2370" t="b">
        <v>1</v>
      </c>
      <c r="E2370" t="b">
        <v>0</v>
      </c>
      <c r="F2370" t="s">
        <v>771</v>
      </c>
      <c r="G2370" t="b">
        <v>1</v>
      </c>
      <c r="H2370" t="s">
        <v>71</v>
      </c>
      <c r="I2370" t="b">
        <v>0</v>
      </c>
      <c r="J2370" t="s">
        <v>70</v>
      </c>
      <c r="K2370" t="b">
        <v>1</v>
      </c>
      <c r="L2370">
        <v>2</v>
      </c>
      <c r="M2370" t="b">
        <v>1</v>
      </c>
      <c r="N2370" t="b">
        <v>1</v>
      </c>
      <c r="O2370" t="b">
        <v>1</v>
      </c>
      <c r="P2370" t="s">
        <v>69</v>
      </c>
      <c r="Q2370" t="s">
        <v>9786</v>
      </c>
      <c r="R2370" t="s">
        <v>9785</v>
      </c>
      <c r="S2370" t="s">
        <v>6</v>
      </c>
      <c r="T2370" t="s">
        <v>9784</v>
      </c>
      <c r="U2370">
        <v>241</v>
      </c>
      <c r="V2370">
        <v>4</v>
      </c>
    </row>
    <row r="2371" spans="1:22" x14ac:dyDescent="0.35">
      <c r="A2371" t="s">
        <v>9783</v>
      </c>
      <c r="B2371" t="s">
        <v>74</v>
      </c>
      <c r="C2371" t="s">
        <v>82</v>
      </c>
      <c r="D2371" t="b">
        <v>1</v>
      </c>
      <c r="E2371" t="b">
        <v>0</v>
      </c>
      <c r="F2371" t="s">
        <v>81</v>
      </c>
      <c r="G2371" t="b">
        <v>1</v>
      </c>
      <c r="H2371" t="s">
        <v>71</v>
      </c>
      <c r="I2371" t="b">
        <v>1</v>
      </c>
      <c r="J2371" t="s">
        <v>70</v>
      </c>
      <c r="K2371" t="b">
        <v>1</v>
      </c>
      <c r="L2371">
        <v>2</v>
      </c>
      <c r="M2371" t="b">
        <v>1</v>
      </c>
      <c r="N2371" t="b">
        <v>1</v>
      </c>
      <c r="O2371" t="b">
        <v>1</v>
      </c>
      <c r="P2371" t="s">
        <v>69</v>
      </c>
      <c r="Q2371" t="s">
        <v>9782</v>
      </c>
      <c r="R2371" t="s">
        <v>9781</v>
      </c>
      <c r="S2371" t="s">
        <v>77</v>
      </c>
      <c r="T2371" t="s">
        <v>9780</v>
      </c>
      <c r="U2371">
        <v>241</v>
      </c>
      <c r="V2371">
        <v>3.5</v>
      </c>
    </row>
    <row r="2372" spans="1:22" x14ac:dyDescent="0.35">
      <c r="A2372" t="s">
        <v>9779</v>
      </c>
      <c r="B2372" t="s">
        <v>90</v>
      </c>
      <c r="C2372" t="s">
        <v>82</v>
      </c>
      <c r="D2372" t="b">
        <v>1</v>
      </c>
      <c r="E2372" t="b">
        <v>1</v>
      </c>
      <c r="F2372" t="s">
        <v>474</v>
      </c>
      <c r="G2372" t="b">
        <v>1</v>
      </c>
      <c r="H2372" t="s">
        <v>71</v>
      </c>
      <c r="I2372" t="b">
        <v>1</v>
      </c>
      <c r="J2372" t="s">
        <v>70</v>
      </c>
      <c r="K2372" t="b">
        <v>1</v>
      </c>
      <c r="L2372">
        <v>1</v>
      </c>
      <c r="M2372" t="b">
        <v>0</v>
      </c>
      <c r="N2372" t="b">
        <v>1</v>
      </c>
      <c r="O2372" t="b">
        <v>1</v>
      </c>
      <c r="P2372" t="s">
        <v>69</v>
      </c>
      <c r="Q2372" t="s">
        <v>9778</v>
      </c>
      <c r="R2372" t="s">
        <v>9777</v>
      </c>
      <c r="S2372" t="s">
        <v>1459</v>
      </c>
      <c r="T2372" t="s">
        <v>9776</v>
      </c>
      <c r="U2372">
        <v>241</v>
      </c>
      <c r="V2372">
        <v>4</v>
      </c>
    </row>
    <row r="2373" spans="1:22" x14ac:dyDescent="0.35">
      <c r="A2373" t="s">
        <v>9775</v>
      </c>
      <c r="B2373" t="s">
        <v>74</v>
      </c>
      <c r="C2373" t="s">
        <v>82</v>
      </c>
      <c r="D2373" t="b">
        <v>1</v>
      </c>
      <c r="E2373" t="b">
        <v>1</v>
      </c>
      <c r="F2373" t="s">
        <v>106</v>
      </c>
      <c r="G2373" t="b">
        <v>1</v>
      </c>
      <c r="H2373" t="s">
        <v>71</v>
      </c>
      <c r="I2373" t="b">
        <v>0</v>
      </c>
      <c r="J2373" t="s">
        <v>70</v>
      </c>
      <c r="K2373" t="b">
        <v>1</v>
      </c>
      <c r="L2373">
        <v>2</v>
      </c>
      <c r="M2373" t="b">
        <v>0</v>
      </c>
      <c r="N2373" t="b">
        <v>1</v>
      </c>
      <c r="O2373" t="b">
        <v>1</v>
      </c>
      <c r="P2373" t="s">
        <v>88</v>
      </c>
      <c r="Q2373" t="s">
        <v>9774</v>
      </c>
      <c r="R2373" t="s">
        <v>9773</v>
      </c>
      <c r="S2373" t="s">
        <v>161</v>
      </c>
      <c r="T2373" t="s">
        <v>9772</v>
      </c>
      <c r="U2373">
        <v>241</v>
      </c>
      <c r="V2373">
        <v>4</v>
      </c>
    </row>
    <row r="2374" spans="1:22" x14ac:dyDescent="0.35">
      <c r="A2374" t="s">
        <v>9771</v>
      </c>
      <c r="B2374" t="s">
        <v>111</v>
      </c>
      <c r="C2374" t="s">
        <v>82</v>
      </c>
      <c r="D2374" t="b">
        <v>1</v>
      </c>
      <c r="E2374" t="b">
        <v>1</v>
      </c>
      <c r="F2374" t="s">
        <v>106</v>
      </c>
      <c r="G2374" t="b">
        <v>1</v>
      </c>
      <c r="H2374" t="s">
        <v>71</v>
      </c>
      <c r="I2374" t="b">
        <v>1</v>
      </c>
      <c r="J2374" t="s">
        <v>70</v>
      </c>
      <c r="K2374" t="b">
        <v>1</v>
      </c>
      <c r="L2374">
        <v>2</v>
      </c>
      <c r="M2374" t="b">
        <v>0</v>
      </c>
      <c r="N2374" t="b">
        <v>0</v>
      </c>
      <c r="O2374" t="b">
        <v>1</v>
      </c>
      <c r="P2374" t="s">
        <v>69</v>
      </c>
      <c r="Q2374" t="s">
        <v>9770</v>
      </c>
      <c r="R2374" t="s">
        <v>9769</v>
      </c>
      <c r="S2374" t="s">
        <v>6</v>
      </c>
      <c r="T2374" t="s">
        <v>9768</v>
      </c>
      <c r="U2374">
        <v>240</v>
      </c>
      <c r="V2374">
        <v>3.5</v>
      </c>
    </row>
    <row r="2375" spans="1:22" x14ac:dyDescent="0.35">
      <c r="A2375" t="s">
        <v>5983</v>
      </c>
      <c r="B2375" t="s">
        <v>74</v>
      </c>
      <c r="C2375" t="s">
        <v>9767</v>
      </c>
      <c r="D2375" t="b">
        <v>1</v>
      </c>
      <c r="E2375" t="b">
        <v>0</v>
      </c>
      <c r="F2375" t="s">
        <v>4297</v>
      </c>
      <c r="G2375" t="b">
        <v>0</v>
      </c>
      <c r="H2375" t="s">
        <v>71</v>
      </c>
      <c r="I2375" t="b">
        <v>0</v>
      </c>
      <c r="J2375" t="s">
        <v>70</v>
      </c>
      <c r="K2375" t="b">
        <v>1</v>
      </c>
      <c r="L2375">
        <v>2</v>
      </c>
      <c r="M2375" t="b">
        <v>1</v>
      </c>
      <c r="N2375" t="b">
        <v>1</v>
      </c>
      <c r="O2375" t="b">
        <v>0</v>
      </c>
      <c r="P2375" t="s">
        <v>88</v>
      </c>
      <c r="Q2375" t="s">
        <v>9766</v>
      </c>
      <c r="R2375" t="s">
        <v>9765</v>
      </c>
      <c r="S2375" t="s">
        <v>77</v>
      </c>
      <c r="T2375" t="s">
        <v>9764</v>
      </c>
      <c r="U2375">
        <v>240</v>
      </c>
      <c r="V2375">
        <v>4.5</v>
      </c>
    </row>
    <row r="2376" spans="1:22" x14ac:dyDescent="0.35">
      <c r="A2376" t="s">
        <v>9763</v>
      </c>
      <c r="B2376" t="s">
        <v>90</v>
      </c>
      <c r="C2376" t="s">
        <v>82</v>
      </c>
      <c r="D2376" t="b">
        <v>1</v>
      </c>
      <c r="E2376" t="b">
        <v>1</v>
      </c>
      <c r="F2376" t="s">
        <v>106</v>
      </c>
      <c r="G2376" t="b">
        <v>1</v>
      </c>
      <c r="H2376" t="s">
        <v>71</v>
      </c>
      <c r="I2376" t="b">
        <v>0</v>
      </c>
      <c r="J2376" t="s">
        <v>70</v>
      </c>
      <c r="K2376" t="b">
        <v>1</v>
      </c>
      <c r="L2376">
        <v>2</v>
      </c>
      <c r="M2376" t="b">
        <v>0</v>
      </c>
      <c r="N2376" t="b">
        <v>1</v>
      </c>
      <c r="O2376" t="b">
        <v>1</v>
      </c>
      <c r="P2376" t="s">
        <v>88</v>
      </c>
      <c r="Q2376" t="s">
        <v>9762</v>
      </c>
      <c r="R2376" t="s">
        <v>710</v>
      </c>
      <c r="S2376" t="s">
        <v>6</v>
      </c>
      <c r="T2376" t="s">
        <v>9761</v>
      </c>
      <c r="U2376">
        <v>240</v>
      </c>
      <c r="V2376">
        <v>4</v>
      </c>
    </row>
    <row r="2377" spans="1:22" x14ac:dyDescent="0.35">
      <c r="A2377" t="s">
        <v>9760</v>
      </c>
      <c r="B2377" t="s">
        <v>90</v>
      </c>
      <c r="C2377" t="s">
        <v>82</v>
      </c>
      <c r="D2377" t="b">
        <v>1</v>
      </c>
      <c r="E2377" t="b">
        <v>1</v>
      </c>
      <c r="F2377" t="s">
        <v>474</v>
      </c>
      <c r="G2377" t="b">
        <v>0</v>
      </c>
      <c r="H2377" t="s">
        <v>71</v>
      </c>
      <c r="I2377" t="b">
        <v>0</v>
      </c>
      <c r="J2377" t="s">
        <v>70</v>
      </c>
      <c r="K2377" t="b">
        <v>1</v>
      </c>
      <c r="L2377">
        <v>2</v>
      </c>
      <c r="M2377" t="b">
        <v>1</v>
      </c>
      <c r="N2377" t="b">
        <v>1</v>
      </c>
      <c r="O2377" t="b">
        <v>1</v>
      </c>
      <c r="P2377" t="s">
        <v>88</v>
      </c>
      <c r="Q2377" t="s">
        <v>9759</v>
      </c>
      <c r="R2377" t="s">
        <v>9758</v>
      </c>
      <c r="S2377" t="s">
        <v>6</v>
      </c>
      <c r="T2377" t="s">
        <v>9757</v>
      </c>
      <c r="U2377">
        <v>240</v>
      </c>
      <c r="V2377">
        <v>4</v>
      </c>
    </row>
    <row r="2378" spans="1:22" x14ac:dyDescent="0.35">
      <c r="A2378" t="s">
        <v>9756</v>
      </c>
      <c r="B2378" t="s">
        <v>74</v>
      </c>
      <c r="C2378" t="s">
        <v>2709</v>
      </c>
      <c r="D2378" t="b">
        <v>1</v>
      </c>
      <c r="E2378" t="b">
        <v>0</v>
      </c>
      <c r="F2378" t="s">
        <v>1198</v>
      </c>
      <c r="G2378" t="b">
        <v>0</v>
      </c>
      <c r="H2378" t="s">
        <v>80</v>
      </c>
      <c r="I2378" t="b">
        <v>0</v>
      </c>
      <c r="J2378" t="s">
        <v>70</v>
      </c>
      <c r="K2378" t="b">
        <v>1</v>
      </c>
      <c r="L2378">
        <v>2</v>
      </c>
      <c r="M2378" t="b">
        <v>0</v>
      </c>
      <c r="N2378" t="b">
        <v>1</v>
      </c>
      <c r="O2378" t="b">
        <v>0</v>
      </c>
      <c r="P2378" t="s">
        <v>88</v>
      </c>
      <c r="Q2378" t="s">
        <v>9755</v>
      </c>
      <c r="R2378" t="s">
        <v>9754</v>
      </c>
      <c r="S2378" t="s">
        <v>120</v>
      </c>
      <c r="T2378" t="s">
        <v>9753</v>
      </c>
      <c r="U2378">
        <v>240</v>
      </c>
      <c r="V2378">
        <v>4</v>
      </c>
    </row>
    <row r="2379" spans="1:22" x14ac:dyDescent="0.35">
      <c r="A2379" t="s">
        <v>9752</v>
      </c>
      <c r="B2379" t="s">
        <v>111</v>
      </c>
      <c r="C2379" t="s">
        <v>82</v>
      </c>
      <c r="D2379" t="b">
        <v>1</v>
      </c>
      <c r="E2379" t="b">
        <v>1</v>
      </c>
      <c r="F2379" t="s">
        <v>106</v>
      </c>
      <c r="G2379" t="b">
        <v>1</v>
      </c>
      <c r="H2379" t="s">
        <v>71</v>
      </c>
      <c r="I2379" t="b">
        <v>1</v>
      </c>
      <c r="J2379" t="s">
        <v>70</v>
      </c>
      <c r="K2379" t="b">
        <v>1</v>
      </c>
      <c r="L2379">
        <v>1</v>
      </c>
      <c r="M2379" t="b">
        <v>0</v>
      </c>
      <c r="N2379" t="b">
        <v>0</v>
      </c>
      <c r="O2379" t="b">
        <v>1</v>
      </c>
      <c r="P2379" t="s">
        <v>69</v>
      </c>
      <c r="Q2379" t="s">
        <v>9751</v>
      </c>
      <c r="R2379" t="s">
        <v>9750</v>
      </c>
      <c r="S2379" t="s">
        <v>85</v>
      </c>
      <c r="T2379" t="s">
        <v>9749</v>
      </c>
      <c r="U2379">
        <v>240</v>
      </c>
      <c r="V2379">
        <v>3.5</v>
      </c>
    </row>
    <row r="2380" spans="1:22" x14ac:dyDescent="0.35">
      <c r="A2380" t="s">
        <v>9748</v>
      </c>
      <c r="B2380" t="s">
        <v>74</v>
      </c>
      <c r="C2380" t="s">
        <v>212</v>
      </c>
      <c r="D2380" t="b">
        <v>1</v>
      </c>
      <c r="E2380" t="b">
        <v>0</v>
      </c>
      <c r="F2380" t="s">
        <v>72</v>
      </c>
      <c r="G2380" t="b">
        <v>0</v>
      </c>
      <c r="H2380" t="s">
        <v>71</v>
      </c>
      <c r="I2380" t="b">
        <v>1</v>
      </c>
      <c r="J2380" t="s">
        <v>70</v>
      </c>
      <c r="K2380" t="b">
        <v>1</v>
      </c>
      <c r="L2380">
        <v>3</v>
      </c>
      <c r="M2380" t="b">
        <v>1</v>
      </c>
      <c r="N2380" t="b">
        <v>1</v>
      </c>
      <c r="O2380" t="b">
        <v>1</v>
      </c>
      <c r="P2380" t="s">
        <v>69</v>
      </c>
      <c r="Q2380" t="s">
        <v>9747</v>
      </c>
      <c r="R2380" t="s">
        <v>9746</v>
      </c>
      <c r="S2380" t="s">
        <v>120</v>
      </c>
      <c r="T2380" t="s">
        <v>9745</v>
      </c>
      <c r="U2380">
        <v>240</v>
      </c>
      <c r="V2380">
        <v>3.5</v>
      </c>
    </row>
    <row r="2381" spans="1:22" x14ac:dyDescent="0.35">
      <c r="A2381" t="s">
        <v>9744</v>
      </c>
      <c r="B2381" t="s">
        <v>111</v>
      </c>
      <c r="C2381" t="s">
        <v>123</v>
      </c>
      <c r="D2381" t="b">
        <v>1</v>
      </c>
      <c r="E2381" t="b">
        <v>1</v>
      </c>
      <c r="F2381" t="s">
        <v>106</v>
      </c>
      <c r="G2381" t="b">
        <v>0</v>
      </c>
      <c r="H2381" t="s">
        <v>71</v>
      </c>
      <c r="I2381" t="b">
        <v>0</v>
      </c>
      <c r="J2381" t="s">
        <v>70</v>
      </c>
      <c r="K2381" t="b">
        <v>1</v>
      </c>
      <c r="L2381">
        <v>2</v>
      </c>
      <c r="M2381" t="b">
        <v>1</v>
      </c>
      <c r="N2381" t="b">
        <v>1</v>
      </c>
      <c r="O2381" t="b">
        <v>1</v>
      </c>
      <c r="P2381" t="s">
        <v>88</v>
      </c>
      <c r="Q2381" t="s">
        <v>9743</v>
      </c>
      <c r="R2381" t="s">
        <v>9742</v>
      </c>
      <c r="S2381" t="s">
        <v>150</v>
      </c>
      <c r="T2381" t="s">
        <v>9741</v>
      </c>
      <c r="U2381">
        <v>240</v>
      </c>
      <c r="V2381">
        <v>3.5</v>
      </c>
    </row>
    <row r="2382" spans="1:22" x14ac:dyDescent="0.35">
      <c r="A2382" t="s">
        <v>9740</v>
      </c>
      <c r="B2382" t="s">
        <v>90</v>
      </c>
      <c r="C2382" t="s">
        <v>82</v>
      </c>
      <c r="D2382" t="b">
        <v>1</v>
      </c>
      <c r="E2382" t="b">
        <v>1</v>
      </c>
      <c r="F2382" t="s">
        <v>474</v>
      </c>
      <c r="G2382" t="b">
        <v>0</v>
      </c>
      <c r="H2382" t="s">
        <v>71</v>
      </c>
      <c r="I2382" t="b">
        <v>0</v>
      </c>
      <c r="J2382" t="s">
        <v>70</v>
      </c>
      <c r="K2382" t="b">
        <v>1</v>
      </c>
      <c r="L2382">
        <v>2</v>
      </c>
      <c r="M2382" t="b">
        <v>0</v>
      </c>
      <c r="N2382" t="b">
        <v>1</v>
      </c>
      <c r="O2382" t="b">
        <v>1</v>
      </c>
      <c r="P2382" t="s">
        <v>69</v>
      </c>
      <c r="Q2382" t="s">
        <v>9739</v>
      </c>
      <c r="R2382" t="s">
        <v>9738</v>
      </c>
      <c r="S2382" t="s">
        <v>6</v>
      </c>
      <c r="T2382" t="s">
        <v>9737</v>
      </c>
      <c r="U2382">
        <v>240</v>
      </c>
      <c r="V2382">
        <v>4</v>
      </c>
    </row>
    <row r="2383" spans="1:22" x14ac:dyDescent="0.35">
      <c r="A2383" t="s">
        <v>9736</v>
      </c>
      <c r="B2383" t="s">
        <v>74</v>
      </c>
      <c r="C2383" t="s">
        <v>82</v>
      </c>
      <c r="D2383" t="b">
        <v>1</v>
      </c>
      <c r="E2383" t="b">
        <v>1</v>
      </c>
      <c r="F2383" t="s">
        <v>106</v>
      </c>
      <c r="G2383" t="b">
        <v>1</v>
      </c>
      <c r="H2383" t="s">
        <v>71</v>
      </c>
      <c r="I2383" t="b">
        <v>0</v>
      </c>
      <c r="J2383" t="s">
        <v>70</v>
      </c>
      <c r="K2383" t="b">
        <v>1</v>
      </c>
      <c r="L2383">
        <v>2</v>
      </c>
      <c r="M2383" t="b">
        <v>1</v>
      </c>
      <c r="N2383" t="b">
        <v>1</v>
      </c>
      <c r="O2383" t="b">
        <v>1</v>
      </c>
      <c r="P2383" t="s">
        <v>69</v>
      </c>
      <c r="Q2383" t="e">
        <f>-s_U95xEEmJu5GK-srqpUA</f>
        <v>#NAME?</v>
      </c>
      <c r="R2383" t="s">
        <v>1716</v>
      </c>
      <c r="S2383" t="s">
        <v>239</v>
      </c>
      <c r="T2383" t="s">
        <v>9735</v>
      </c>
      <c r="U2383">
        <v>240</v>
      </c>
      <c r="V2383">
        <v>3.5</v>
      </c>
    </row>
    <row r="2384" spans="1:22" x14ac:dyDescent="0.35">
      <c r="A2384" t="s">
        <v>9734</v>
      </c>
      <c r="B2384" t="s">
        <v>90</v>
      </c>
      <c r="C2384" t="s">
        <v>82</v>
      </c>
      <c r="D2384" t="b">
        <v>1</v>
      </c>
      <c r="E2384" t="b">
        <v>1</v>
      </c>
      <c r="F2384" t="s">
        <v>474</v>
      </c>
      <c r="G2384" t="b">
        <v>0</v>
      </c>
      <c r="H2384" t="s">
        <v>71</v>
      </c>
      <c r="I2384" t="b">
        <v>1</v>
      </c>
      <c r="J2384" t="s">
        <v>70</v>
      </c>
      <c r="K2384" t="b">
        <v>1</v>
      </c>
      <c r="L2384">
        <v>1</v>
      </c>
      <c r="M2384" t="b">
        <v>0</v>
      </c>
      <c r="N2384" t="b">
        <v>1</v>
      </c>
      <c r="O2384" t="b">
        <v>1</v>
      </c>
      <c r="P2384" t="s">
        <v>88</v>
      </c>
      <c r="Q2384" t="s">
        <v>9733</v>
      </c>
      <c r="R2384" t="s">
        <v>9732</v>
      </c>
      <c r="S2384" t="s">
        <v>275</v>
      </c>
      <c r="T2384" t="s">
        <v>9731</v>
      </c>
      <c r="U2384">
        <v>240</v>
      </c>
      <c r="V2384">
        <v>4</v>
      </c>
    </row>
    <row r="2385" spans="1:22" x14ac:dyDescent="0.35">
      <c r="A2385" t="s">
        <v>9730</v>
      </c>
      <c r="B2385" t="s">
        <v>90</v>
      </c>
      <c r="C2385" t="s">
        <v>82</v>
      </c>
      <c r="D2385" t="b">
        <v>1</v>
      </c>
      <c r="E2385" t="b">
        <v>1</v>
      </c>
      <c r="F2385" t="s">
        <v>474</v>
      </c>
      <c r="G2385" t="b">
        <v>1</v>
      </c>
      <c r="H2385" t="s">
        <v>71</v>
      </c>
      <c r="I2385" t="b">
        <v>1</v>
      </c>
      <c r="J2385" t="s">
        <v>70</v>
      </c>
      <c r="K2385" t="b">
        <v>1</v>
      </c>
      <c r="L2385">
        <v>1</v>
      </c>
      <c r="M2385" t="b">
        <v>1</v>
      </c>
      <c r="N2385" t="b">
        <v>1</v>
      </c>
      <c r="O2385" t="b">
        <v>1</v>
      </c>
      <c r="P2385" t="s">
        <v>69</v>
      </c>
      <c r="Q2385" t="s">
        <v>9729</v>
      </c>
      <c r="R2385" t="s">
        <v>9728</v>
      </c>
      <c r="S2385" t="s">
        <v>85</v>
      </c>
      <c r="T2385" t="s">
        <v>9727</v>
      </c>
      <c r="U2385">
        <v>239</v>
      </c>
      <c r="V2385">
        <v>3.5</v>
      </c>
    </row>
    <row r="2386" spans="1:22" x14ac:dyDescent="0.35">
      <c r="A2386" t="s">
        <v>9726</v>
      </c>
      <c r="B2386" t="s">
        <v>74</v>
      </c>
      <c r="C2386" t="s">
        <v>82</v>
      </c>
      <c r="D2386" t="b">
        <v>1</v>
      </c>
      <c r="E2386" t="b">
        <v>1</v>
      </c>
      <c r="F2386" t="s">
        <v>106</v>
      </c>
      <c r="G2386" t="b">
        <v>1</v>
      </c>
      <c r="H2386" t="s">
        <v>71</v>
      </c>
      <c r="I2386" t="b">
        <v>1</v>
      </c>
      <c r="J2386" t="s">
        <v>70</v>
      </c>
      <c r="K2386" t="b">
        <v>1</v>
      </c>
      <c r="L2386">
        <v>2</v>
      </c>
      <c r="M2386" t="b">
        <v>0</v>
      </c>
      <c r="N2386" t="b">
        <v>1</v>
      </c>
      <c r="O2386" t="b">
        <v>1</v>
      </c>
      <c r="P2386" t="s">
        <v>88</v>
      </c>
      <c r="Q2386" t="s">
        <v>9725</v>
      </c>
      <c r="R2386" t="s">
        <v>9724</v>
      </c>
      <c r="S2386" t="s">
        <v>93</v>
      </c>
      <c r="T2386" t="s">
        <v>9723</v>
      </c>
      <c r="U2386">
        <v>239</v>
      </c>
      <c r="V2386">
        <v>4</v>
      </c>
    </row>
    <row r="2387" spans="1:22" x14ac:dyDescent="0.35">
      <c r="A2387" t="s">
        <v>9722</v>
      </c>
      <c r="B2387" t="s">
        <v>90</v>
      </c>
      <c r="C2387" t="s">
        <v>82</v>
      </c>
      <c r="D2387" t="b">
        <v>1</v>
      </c>
      <c r="E2387" t="b">
        <v>1</v>
      </c>
      <c r="F2387" t="s">
        <v>106</v>
      </c>
      <c r="G2387" t="b">
        <v>1</v>
      </c>
      <c r="H2387" t="s">
        <v>71</v>
      </c>
      <c r="I2387" t="b">
        <v>0</v>
      </c>
      <c r="J2387" t="s">
        <v>70</v>
      </c>
      <c r="K2387" t="b">
        <v>1</v>
      </c>
      <c r="L2387">
        <v>1</v>
      </c>
      <c r="M2387" t="b">
        <v>1</v>
      </c>
      <c r="N2387" t="b">
        <v>1</v>
      </c>
      <c r="O2387" t="b">
        <v>1</v>
      </c>
      <c r="P2387" t="s">
        <v>69</v>
      </c>
      <c r="Q2387" t="s">
        <v>9721</v>
      </c>
      <c r="R2387" t="s">
        <v>9720</v>
      </c>
      <c r="S2387" t="s">
        <v>85</v>
      </c>
      <c r="T2387" t="s">
        <v>9719</v>
      </c>
      <c r="U2387">
        <v>239</v>
      </c>
      <c r="V2387">
        <v>4.5</v>
      </c>
    </row>
    <row r="2388" spans="1:22" x14ac:dyDescent="0.35">
      <c r="A2388" t="s">
        <v>9718</v>
      </c>
      <c r="B2388" t="s">
        <v>74</v>
      </c>
      <c r="C2388" t="s">
        <v>82</v>
      </c>
      <c r="D2388" t="b">
        <v>1</v>
      </c>
      <c r="E2388" t="b">
        <v>1</v>
      </c>
      <c r="F2388" t="s">
        <v>72</v>
      </c>
      <c r="G2388" t="b">
        <v>0</v>
      </c>
      <c r="H2388" t="s">
        <v>71</v>
      </c>
      <c r="I2388" t="b">
        <v>0</v>
      </c>
      <c r="J2388" t="s">
        <v>70</v>
      </c>
      <c r="K2388" t="b">
        <v>1</v>
      </c>
      <c r="L2388">
        <v>2</v>
      </c>
      <c r="M2388" t="b">
        <v>1</v>
      </c>
      <c r="N2388" t="b">
        <v>1</v>
      </c>
      <c r="O2388" t="b">
        <v>1</v>
      </c>
      <c r="P2388" t="s">
        <v>88</v>
      </c>
      <c r="Q2388" t="s">
        <v>9717</v>
      </c>
      <c r="R2388" t="s">
        <v>9716</v>
      </c>
      <c r="S2388" t="s">
        <v>229</v>
      </c>
      <c r="T2388" t="s">
        <v>2666</v>
      </c>
      <c r="U2388">
        <v>239</v>
      </c>
      <c r="V2388">
        <v>3</v>
      </c>
    </row>
    <row r="2389" spans="1:22" x14ac:dyDescent="0.35">
      <c r="A2389" t="s">
        <v>9715</v>
      </c>
      <c r="B2389" t="s">
        <v>74</v>
      </c>
      <c r="C2389" t="s">
        <v>82</v>
      </c>
      <c r="D2389" t="b">
        <v>1</v>
      </c>
      <c r="E2389" t="b">
        <v>1</v>
      </c>
      <c r="F2389" t="s">
        <v>106</v>
      </c>
      <c r="G2389" t="b">
        <v>1</v>
      </c>
      <c r="H2389" t="s">
        <v>71</v>
      </c>
      <c r="I2389" t="b">
        <v>1</v>
      </c>
      <c r="J2389" t="s">
        <v>70</v>
      </c>
      <c r="K2389" t="b">
        <v>1</v>
      </c>
      <c r="L2389">
        <v>1</v>
      </c>
      <c r="M2389" t="b">
        <v>0</v>
      </c>
      <c r="N2389" t="b">
        <v>0</v>
      </c>
      <c r="O2389" t="b">
        <v>1</v>
      </c>
      <c r="P2389" t="s">
        <v>88</v>
      </c>
      <c r="Q2389" t="s">
        <v>9714</v>
      </c>
      <c r="R2389" t="s">
        <v>9713</v>
      </c>
      <c r="S2389" t="s">
        <v>85</v>
      </c>
      <c r="T2389" t="s">
        <v>9712</v>
      </c>
      <c r="U2389">
        <v>239</v>
      </c>
      <c r="V2389">
        <v>4</v>
      </c>
    </row>
    <row r="2390" spans="1:22" x14ac:dyDescent="0.35">
      <c r="A2390" t="s">
        <v>9711</v>
      </c>
      <c r="B2390" t="s">
        <v>111</v>
      </c>
      <c r="C2390" t="s">
        <v>82</v>
      </c>
      <c r="D2390" t="b">
        <v>1</v>
      </c>
      <c r="E2390" t="b">
        <v>1</v>
      </c>
      <c r="F2390" t="s">
        <v>101</v>
      </c>
      <c r="G2390" t="b">
        <v>1</v>
      </c>
      <c r="H2390" t="s">
        <v>71</v>
      </c>
      <c r="I2390" t="b">
        <v>0</v>
      </c>
      <c r="J2390" t="s">
        <v>70</v>
      </c>
      <c r="K2390" t="b">
        <v>1</v>
      </c>
      <c r="L2390">
        <v>2</v>
      </c>
      <c r="M2390" t="b">
        <v>1</v>
      </c>
      <c r="N2390" t="b">
        <v>1</v>
      </c>
      <c r="O2390" t="b">
        <v>1</v>
      </c>
      <c r="P2390" t="s">
        <v>69</v>
      </c>
      <c r="Q2390" t="s">
        <v>9710</v>
      </c>
      <c r="R2390" t="s">
        <v>2039</v>
      </c>
      <c r="S2390" t="s">
        <v>189</v>
      </c>
      <c r="T2390" t="s">
        <v>9709</v>
      </c>
      <c r="U2390">
        <v>239</v>
      </c>
      <c r="V2390">
        <v>4.5</v>
      </c>
    </row>
    <row r="2391" spans="1:22" x14ac:dyDescent="0.35">
      <c r="A2391" t="s">
        <v>6548</v>
      </c>
      <c r="B2391" t="s">
        <v>74</v>
      </c>
      <c r="C2391" t="s">
        <v>491</v>
      </c>
      <c r="D2391" t="b">
        <v>1</v>
      </c>
      <c r="E2391" t="b">
        <v>0</v>
      </c>
      <c r="F2391" t="s">
        <v>72</v>
      </c>
      <c r="G2391" t="b">
        <v>1</v>
      </c>
      <c r="H2391" t="s">
        <v>71</v>
      </c>
      <c r="I2391" t="b">
        <v>1</v>
      </c>
      <c r="J2391" t="s">
        <v>70</v>
      </c>
      <c r="K2391" t="b">
        <v>1</v>
      </c>
      <c r="L2391">
        <v>2</v>
      </c>
      <c r="M2391" t="b">
        <v>1</v>
      </c>
      <c r="N2391" t="b">
        <v>1</v>
      </c>
      <c r="O2391" t="b">
        <v>1</v>
      </c>
      <c r="P2391" t="s">
        <v>69</v>
      </c>
      <c r="Q2391" t="s">
        <v>9708</v>
      </c>
      <c r="R2391" t="s">
        <v>9707</v>
      </c>
      <c r="S2391" t="s">
        <v>6</v>
      </c>
      <c r="T2391" t="s">
        <v>9706</v>
      </c>
      <c r="U2391">
        <v>239</v>
      </c>
      <c r="V2391">
        <v>3.5</v>
      </c>
    </row>
    <row r="2392" spans="1:22" x14ac:dyDescent="0.35">
      <c r="A2392" t="s">
        <v>526</v>
      </c>
      <c r="B2392" t="s">
        <v>90</v>
      </c>
      <c r="C2392" t="s">
        <v>82</v>
      </c>
      <c r="D2392" t="b">
        <v>1</v>
      </c>
      <c r="E2392" t="b">
        <v>1</v>
      </c>
      <c r="F2392" t="s">
        <v>541</v>
      </c>
      <c r="G2392" t="b">
        <v>0</v>
      </c>
      <c r="H2392" t="s">
        <v>71</v>
      </c>
      <c r="I2392" t="b">
        <v>0</v>
      </c>
      <c r="J2392" t="s">
        <v>70</v>
      </c>
      <c r="K2392" t="b">
        <v>1</v>
      </c>
      <c r="L2392">
        <v>1</v>
      </c>
      <c r="M2392" t="b">
        <v>0</v>
      </c>
      <c r="N2392" t="b">
        <v>0</v>
      </c>
      <c r="O2392" t="b">
        <v>1</v>
      </c>
      <c r="P2392" t="s">
        <v>69</v>
      </c>
      <c r="Q2392" t="s">
        <v>9705</v>
      </c>
      <c r="R2392" t="s">
        <v>9704</v>
      </c>
      <c r="S2392" t="s">
        <v>189</v>
      </c>
      <c r="T2392" t="s">
        <v>9703</v>
      </c>
      <c r="U2392">
        <v>239</v>
      </c>
      <c r="V2392">
        <v>4</v>
      </c>
    </row>
    <row r="2393" spans="1:22" x14ac:dyDescent="0.35">
      <c r="A2393" t="s">
        <v>9702</v>
      </c>
      <c r="B2393" t="s">
        <v>74</v>
      </c>
      <c r="C2393" t="s">
        <v>82</v>
      </c>
      <c r="D2393" t="b">
        <v>1</v>
      </c>
      <c r="E2393" t="b">
        <v>1</v>
      </c>
      <c r="F2393" t="s">
        <v>106</v>
      </c>
      <c r="G2393" t="b">
        <v>1</v>
      </c>
      <c r="H2393" t="s">
        <v>71</v>
      </c>
      <c r="I2393" t="b">
        <v>1</v>
      </c>
      <c r="J2393" t="s">
        <v>70</v>
      </c>
      <c r="K2393" t="b">
        <v>1</v>
      </c>
      <c r="L2393">
        <v>2</v>
      </c>
      <c r="M2393" t="b">
        <v>0</v>
      </c>
      <c r="N2393" t="b">
        <v>1</v>
      </c>
      <c r="O2393" t="b">
        <v>1</v>
      </c>
      <c r="P2393" t="s">
        <v>69</v>
      </c>
      <c r="Q2393" t="s">
        <v>9701</v>
      </c>
      <c r="R2393" t="s">
        <v>9700</v>
      </c>
      <c r="S2393" t="s">
        <v>93</v>
      </c>
      <c r="T2393" t="s">
        <v>9699</v>
      </c>
      <c r="U2393">
        <v>239</v>
      </c>
      <c r="V2393">
        <v>3.5</v>
      </c>
    </row>
    <row r="2394" spans="1:22" x14ac:dyDescent="0.35">
      <c r="A2394" t="s">
        <v>9698</v>
      </c>
      <c r="B2394" t="s">
        <v>111</v>
      </c>
      <c r="C2394" t="s">
        <v>123</v>
      </c>
      <c r="D2394" t="b">
        <v>1</v>
      </c>
      <c r="E2394" t="b">
        <v>1</v>
      </c>
      <c r="F2394" t="s">
        <v>771</v>
      </c>
      <c r="G2394" t="b">
        <v>0</v>
      </c>
      <c r="H2394" t="s">
        <v>71</v>
      </c>
      <c r="I2394" t="b">
        <v>0</v>
      </c>
      <c r="J2394" t="s">
        <v>70</v>
      </c>
      <c r="K2394" t="b">
        <v>0</v>
      </c>
      <c r="L2394">
        <v>1</v>
      </c>
      <c r="M2394" t="b">
        <v>0</v>
      </c>
      <c r="N2394" t="b">
        <v>1</v>
      </c>
      <c r="O2394" t="b">
        <v>1</v>
      </c>
      <c r="P2394" t="s">
        <v>88</v>
      </c>
      <c r="Q2394" t="s">
        <v>9697</v>
      </c>
      <c r="R2394" t="s">
        <v>9696</v>
      </c>
      <c r="S2394" t="s">
        <v>4836</v>
      </c>
      <c r="T2394" t="s">
        <v>9695</v>
      </c>
      <c r="U2394">
        <v>239</v>
      </c>
      <c r="V2394">
        <v>4</v>
      </c>
    </row>
    <row r="2395" spans="1:22" x14ac:dyDescent="0.35">
      <c r="A2395" t="s">
        <v>9694</v>
      </c>
      <c r="B2395" t="s">
        <v>90</v>
      </c>
      <c r="C2395" t="s">
        <v>123</v>
      </c>
      <c r="E2395" t="b">
        <v>1</v>
      </c>
      <c r="F2395" t="s">
        <v>89</v>
      </c>
      <c r="G2395" t="b">
        <v>0</v>
      </c>
      <c r="H2395" t="s">
        <v>71</v>
      </c>
      <c r="I2395" t="b">
        <v>0</v>
      </c>
      <c r="J2395" t="s">
        <v>70</v>
      </c>
      <c r="K2395" t="b">
        <v>0</v>
      </c>
      <c r="L2395">
        <v>2</v>
      </c>
      <c r="M2395" t="b">
        <v>0</v>
      </c>
      <c r="N2395" t="b">
        <v>0</v>
      </c>
      <c r="O2395" t="b">
        <v>1</v>
      </c>
      <c r="P2395" t="s">
        <v>69</v>
      </c>
      <c r="Q2395" t="s">
        <v>9693</v>
      </c>
      <c r="R2395" t="s">
        <v>9692</v>
      </c>
      <c r="S2395" t="s">
        <v>120</v>
      </c>
      <c r="T2395" t="s">
        <v>9691</v>
      </c>
      <c r="U2395">
        <v>239</v>
      </c>
      <c r="V2395">
        <v>4</v>
      </c>
    </row>
    <row r="2396" spans="1:22" x14ac:dyDescent="0.35">
      <c r="A2396" t="s">
        <v>9690</v>
      </c>
      <c r="B2396" t="s">
        <v>74</v>
      </c>
      <c r="C2396" t="s">
        <v>82</v>
      </c>
      <c r="D2396" t="b">
        <v>1</v>
      </c>
      <c r="E2396" t="b">
        <v>1</v>
      </c>
      <c r="F2396" t="s">
        <v>106</v>
      </c>
      <c r="G2396" t="b">
        <v>1</v>
      </c>
      <c r="H2396" t="s">
        <v>71</v>
      </c>
      <c r="I2396" t="b">
        <v>1</v>
      </c>
      <c r="J2396" t="s">
        <v>70</v>
      </c>
      <c r="K2396" t="b">
        <v>1</v>
      </c>
      <c r="L2396">
        <v>2</v>
      </c>
      <c r="M2396" t="b">
        <v>0</v>
      </c>
      <c r="N2396" t="b">
        <v>1</v>
      </c>
      <c r="O2396" t="b">
        <v>1</v>
      </c>
      <c r="P2396" t="s">
        <v>88</v>
      </c>
      <c r="Q2396" t="s">
        <v>9689</v>
      </c>
      <c r="R2396" t="s">
        <v>407</v>
      </c>
      <c r="S2396" t="s">
        <v>967</v>
      </c>
      <c r="T2396" t="s">
        <v>3196</v>
      </c>
      <c r="U2396">
        <v>239</v>
      </c>
      <c r="V2396">
        <v>4</v>
      </c>
    </row>
    <row r="2397" spans="1:22" x14ac:dyDescent="0.35">
      <c r="A2397" t="s">
        <v>9688</v>
      </c>
      <c r="B2397" t="s">
        <v>90</v>
      </c>
      <c r="C2397" t="s">
        <v>82</v>
      </c>
      <c r="D2397" t="b">
        <v>1</v>
      </c>
      <c r="E2397" t="b">
        <v>1</v>
      </c>
      <c r="F2397" t="s">
        <v>106</v>
      </c>
      <c r="G2397" t="b">
        <v>1</v>
      </c>
      <c r="H2397" t="s">
        <v>71</v>
      </c>
      <c r="I2397" t="b">
        <v>0</v>
      </c>
      <c r="J2397" t="s">
        <v>70</v>
      </c>
      <c r="K2397" t="b">
        <v>1</v>
      </c>
      <c r="L2397">
        <v>1</v>
      </c>
      <c r="M2397" t="b">
        <v>0</v>
      </c>
      <c r="N2397" t="b">
        <v>1</v>
      </c>
      <c r="O2397" t="b">
        <v>1</v>
      </c>
      <c r="P2397" t="s">
        <v>69</v>
      </c>
      <c r="Q2397" t="s">
        <v>9687</v>
      </c>
      <c r="R2397" t="s">
        <v>9686</v>
      </c>
      <c r="S2397" t="s">
        <v>189</v>
      </c>
      <c r="T2397" t="s">
        <v>9685</v>
      </c>
      <c r="U2397">
        <v>239</v>
      </c>
      <c r="V2397">
        <v>4.5</v>
      </c>
    </row>
    <row r="2398" spans="1:22" x14ac:dyDescent="0.35">
      <c r="A2398" t="s">
        <v>9684</v>
      </c>
      <c r="B2398" t="s">
        <v>90</v>
      </c>
      <c r="C2398" t="s">
        <v>82</v>
      </c>
      <c r="D2398" t="b">
        <v>1</v>
      </c>
      <c r="E2398" t="b">
        <v>1</v>
      </c>
      <c r="F2398" t="s">
        <v>101</v>
      </c>
      <c r="G2398" t="b">
        <v>1</v>
      </c>
      <c r="H2398" t="s">
        <v>71</v>
      </c>
      <c r="I2398" t="b">
        <v>0</v>
      </c>
      <c r="J2398" t="s">
        <v>70</v>
      </c>
      <c r="K2398" t="b">
        <v>1</v>
      </c>
      <c r="L2398">
        <v>1</v>
      </c>
      <c r="M2398" t="b">
        <v>0</v>
      </c>
      <c r="N2398" t="b">
        <v>0</v>
      </c>
      <c r="O2398" t="b">
        <v>1</v>
      </c>
      <c r="P2398" t="s">
        <v>69</v>
      </c>
      <c r="Q2398" t="s">
        <v>9683</v>
      </c>
      <c r="R2398" t="s">
        <v>9682</v>
      </c>
      <c r="S2398" t="s">
        <v>1459</v>
      </c>
      <c r="T2398" t="s">
        <v>9681</v>
      </c>
      <c r="U2398">
        <v>239</v>
      </c>
      <c r="V2398">
        <v>4.5</v>
      </c>
    </row>
    <row r="2399" spans="1:22" x14ac:dyDescent="0.35">
      <c r="A2399" t="s">
        <v>9680</v>
      </c>
      <c r="B2399" t="s">
        <v>74</v>
      </c>
      <c r="C2399" t="s">
        <v>73</v>
      </c>
      <c r="D2399" t="b">
        <v>1</v>
      </c>
      <c r="E2399" t="b">
        <v>0</v>
      </c>
      <c r="F2399" t="s">
        <v>72</v>
      </c>
      <c r="G2399" t="b">
        <v>1</v>
      </c>
      <c r="H2399" t="s">
        <v>71</v>
      </c>
      <c r="I2399" t="b">
        <v>1</v>
      </c>
      <c r="J2399" t="s">
        <v>70</v>
      </c>
      <c r="K2399" t="b">
        <v>1</v>
      </c>
      <c r="L2399">
        <v>3</v>
      </c>
      <c r="M2399" t="b">
        <v>1</v>
      </c>
      <c r="N2399" t="b">
        <v>1</v>
      </c>
      <c r="O2399" t="b">
        <v>1</v>
      </c>
      <c r="P2399" t="s">
        <v>69</v>
      </c>
      <c r="Q2399" t="s">
        <v>9679</v>
      </c>
      <c r="R2399" t="s">
        <v>9678</v>
      </c>
      <c r="S2399" t="s">
        <v>77</v>
      </c>
      <c r="T2399" t="s">
        <v>9677</v>
      </c>
      <c r="U2399">
        <v>238</v>
      </c>
      <c r="V2399">
        <v>4</v>
      </c>
    </row>
    <row r="2400" spans="1:22" x14ac:dyDescent="0.35">
      <c r="A2400" t="s">
        <v>9676</v>
      </c>
      <c r="B2400" t="s">
        <v>90</v>
      </c>
      <c r="C2400" t="s">
        <v>82</v>
      </c>
      <c r="D2400" t="b">
        <v>1</v>
      </c>
      <c r="E2400" t="b">
        <v>1</v>
      </c>
      <c r="F2400" t="s">
        <v>474</v>
      </c>
      <c r="G2400" t="b">
        <v>1</v>
      </c>
      <c r="H2400" t="s">
        <v>71</v>
      </c>
      <c r="I2400" t="b">
        <v>1</v>
      </c>
      <c r="J2400" t="s">
        <v>70</v>
      </c>
      <c r="K2400" t="b">
        <v>1</v>
      </c>
      <c r="L2400">
        <v>2</v>
      </c>
      <c r="M2400" t="b">
        <v>0</v>
      </c>
      <c r="N2400" t="b">
        <v>1</v>
      </c>
      <c r="O2400" t="b">
        <v>1</v>
      </c>
      <c r="P2400" t="s">
        <v>69</v>
      </c>
      <c r="Q2400" t="s">
        <v>9675</v>
      </c>
      <c r="R2400" t="s">
        <v>9674</v>
      </c>
      <c r="S2400" t="s">
        <v>77</v>
      </c>
      <c r="T2400" t="s">
        <v>9673</v>
      </c>
      <c r="U2400">
        <v>238</v>
      </c>
      <c r="V2400">
        <v>4</v>
      </c>
    </row>
    <row r="2401" spans="1:22" x14ac:dyDescent="0.35">
      <c r="A2401" t="s">
        <v>9672</v>
      </c>
      <c r="B2401" t="s">
        <v>90</v>
      </c>
      <c r="C2401" t="s">
        <v>426</v>
      </c>
      <c r="D2401" t="b">
        <v>1</v>
      </c>
      <c r="E2401" t="b">
        <v>1</v>
      </c>
      <c r="F2401" t="s">
        <v>1198</v>
      </c>
      <c r="G2401" t="b">
        <v>1</v>
      </c>
      <c r="H2401" t="s">
        <v>71</v>
      </c>
      <c r="I2401" t="b">
        <v>1</v>
      </c>
      <c r="J2401" t="s">
        <v>70</v>
      </c>
      <c r="K2401" t="b">
        <v>1</v>
      </c>
      <c r="L2401">
        <v>1</v>
      </c>
      <c r="M2401" t="b">
        <v>0</v>
      </c>
      <c r="N2401" t="b">
        <v>1</v>
      </c>
      <c r="O2401" t="b">
        <v>1</v>
      </c>
      <c r="P2401" t="s">
        <v>69</v>
      </c>
      <c r="Q2401" t="s">
        <v>9671</v>
      </c>
      <c r="R2401" t="s">
        <v>9670</v>
      </c>
      <c r="S2401" t="s">
        <v>6</v>
      </c>
      <c r="T2401" t="s">
        <v>9669</v>
      </c>
      <c r="U2401">
        <v>238</v>
      </c>
      <c r="V2401">
        <v>3</v>
      </c>
    </row>
    <row r="2402" spans="1:22" x14ac:dyDescent="0.35">
      <c r="A2402" t="s">
        <v>9668</v>
      </c>
      <c r="B2402" t="s">
        <v>74</v>
      </c>
      <c r="C2402" t="s">
        <v>297</v>
      </c>
      <c r="D2402" t="b">
        <v>1</v>
      </c>
      <c r="E2402" t="b">
        <v>1</v>
      </c>
      <c r="F2402" t="s">
        <v>106</v>
      </c>
      <c r="G2402" t="b">
        <v>1</v>
      </c>
      <c r="H2402" t="s">
        <v>71</v>
      </c>
      <c r="I2402" t="b">
        <v>1</v>
      </c>
      <c r="J2402" t="s">
        <v>70</v>
      </c>
      <c r="K2402" t="b">
        <v>1</v>
      </c>
      <c r="L2402">
        <v>2</v>
      </c>
      <c r="M2402" t="b">
        <v>1</v>
      </c>
      <c r="N2402" t="b">
        <v>1</v>
      </c>
      <c r="O2402" t="b">
        <v>1</v>
      </c>
      <c r="P2402" t="s">
        <v>88</v>
      </c>
      <c r="Q2402" t="s">
        <v>9667</v>
      </c>
      <c r="R2402" t="s">
        <v>9666</v>
      </c>
      <c r="S2402" t="s">
        <v>189</v>
      </c>
      <c r="T2402" t="s">
        <v>9665</v>
      </c>
      <c r="U2402">
        <v>238</v>
      </c>
      <c r="V2402">
        <v>3.5</v>
      </c>
    </row>
    <row r="2403" spans="1:22" x14ac:dyDescent="0.35">
      <c r="A2403" t="s">
        <v>9664</v>
      </c>
      <c r="B2403" t="s">
        <v>111</v>
      </c>
      <c r="C2403" t="s">
        <v>123</v>
      </c>
      <c r="D2403" t="b">
        <v>0</v>
      </c>
      <c r="E2403" t="b">
        <v>1</v>
      </c>
      <c r="F2403" t="s">
        <v>106</v>
      </c>
      <c r="G2403" t="b">
        <v>1</v>
      </c>
      <c r="H2403" t="s">
        <v>71</v>
      </c>
      <c r="I2403" t="b">
        <v>1</v>
      </c>
      <c r="J2403" t="s">
        <v>70</v>
      </c>
      <c r="K2403" t="b">
        <v>1</v>
      </c>
      <c r="L2403">
        <v>1</v>
      </c>
      <c r="M2403" t="b">
        <v>1</v>
      </c>
      <c r="N2403" t="b">
        <v>1</v>
      </c>
      <c r="O2403" t="b">
        <v>1</v>
      </c>
      <c r="P2403" t="s">
        <v>88</v>
      </c>
      <c r="Q2403" t="s">
        <v>9663</v>
      </c>
      <c r="R2403" t="s">
        <v>1255</v>
      </c>
      <c r="S2403" t="s">
        <v>120</v>
      </c>
      <c r="T2403" t="s">
        <v>9662</v>
      </c>
      <c r="U2403">
        <v>238</v>
      </c>
      <c r="V2403">
        <v>3</v>
      </c>
    </row>
    <row r="2404" spans="1:22" x14ac:dyDescent="0.35">
      <c r="A2404" t="s">
        <v>9661</v>
      </c>
      <c r="B2404" t="s">
        <v>111</v>
      </c>
      <c r="C2404" t="s">
        <v>82</v>
      </c>
      <c r="D2404" t="b">
        <v>1</v>
      </c>
      <c r="E2404" t="b">
        <v>1</v>
      </c>
      <c r="F2404" t="s">
        <v>305</v>
      </c>
      <c r="G2404" t="b">
        <v>1</v>
      </c>
      <c r="H2404" t="s">
        <v>100</v>
      </c>
      <c r="I2404" t="b">
        <v>0</v>
      </c>
      <c r="J2404" t="s">
        <v>70</v>
      </c>
      <c r="K2404" t="b">
        <v>1</v>
      </c>
      <c r="L2404">
        <v>2</v>
      </c>
      <c r="M2404" t="b">
        <v>1</v>
      </c>
      <c r="N2404" t="b">
        <v>1</v>
      </c>
      <c r="O2404" t="b">
        <v>1</v>
      </c>
      <c r="P2404" t="s">
        <v>69</v>
      </c>
      <c r="Q2404" t="s">
        <v>9660</v>
      </c>
      <c r="R2404" t="s">
        <v>9659</v>
      </c>
      <c r="S2404" t="s">
        <v>6</v>
      </c>
      <c r="T2404" t="s">
        <v>9658</v>
      </c>
      <c r="U2404">
        <v>238</v>
      </c>
      <c r="V2404">
        <v>3.5</v>
      </c>
    </row>
    <row r="2405" spans="1:22" x14ac:dyDescent="0.35">
      <c r="A2405" t="s">
        <v>9657</v>
      </c>
      <c r="B2405" t="s">
        <v>90</v>
      </c>
      <c r="C2405" t="s">
        <v>320</v>
      </c>
      <c r="D2405" t="b">
        <v>1</v>
      </c>
      <c r="E2405" t="b">
        <v>1</v>
      </c>
      <c r="F2405" t="s">
        <v>771</v>
      </c>
      <c r="G2405" t="b">
        <v>1</v>
      </c>
      <c r="H2405" t="s">
        <v>71</v>
      </c>
      <c r="I2405" t="b">
        <v>0</v>
      </c>
      <c r="J2405" t="s">
        <v>70</v>
      </c>
      <c r="K2405" t="b">
        <v>1</v>
      </c>
      <c r="L2405">
        <v>1</v>
      </c>
      <c r="M2405" t="b">
        <v>0</v>
      </c>
      <c r="N2405" t="b">
        <v>0</v>
      </c>
      <c r="O2405" t="b">
        <v>1</v>
      </c>
      <c r="P2405" t="s">
        <v>88</v>
      </c>
      <c r="Q2405" t="s">
        <v>9656</v>
      </c>
      <c r="R2405" t="s">
        <v>1201</v>
      </c>
      <c r="S2405" t="s">
        <v>66</v>
      </c>
      <c r="T2405" t="s">
        <v>9655</v>
      </c>
      <c r="U2405">
        <v>238</v>
      </c>
      <c r="V2405">
        <v>4.5</v>
      </c>
    </row>
    <row r="2406" spans="1:22" x14ac:dyDescent="0.35">
      <c r="A2406" t="s">
        <v>9654</v>
      </c>
      <c r="B2406" t="s">
        <v>74</v>
      </c>
      <c r="C2406" t="s">
        <v>73</v>
      </c>
      <c r="D2406" t="b">
        <v>1</v>
      </c>
      <c r="E2406" t="b">
        <v>1</v>
      </c>
      <c r="F2406" t="s">
        <v>417</v>
      </c>
      <c r="G2406" t="b">
        <v>1</v>
      </c>
      <c r="H2406" t="s">
        <v>71</v>
      </c>
      <c r="I2406" t="b">
        <v>1</v>
      </c>
      <c r="J2406" t="s">
        <v>70</v>
      </c>
      <c r="K2406" t="b">
        <v>1</v>
      </c>
      <c r="L2406">
        <v>3</v>
      </c>
      <c r="M2406" t="b">
        <v>1</v>
      </c>
      <c r="N2406" t="b">
        <v>1</v>
      </c>
      <c r="O2406" t="b">
        <v>1</v>
      </c>
      <c r="P2406" t="s">
        <v>1660</v>
      </c>
      <c r="Q2406" t="s">
        <v>9653</v>
      </c>
      <c r="R2406" t="s">
        <v>1911</v>
      </c>
      <c r="S2406" t="s">
        <v>6</v>
      </c>
      <c r="T2406" t="s">
        <v>9652</v>
      </c>
      <c r="U2406">
        <v>238</v>
      </c>
      <c r="V2406">
        <v>3</v>
      </c>
    </row>
    <row r="2407" spans="1:22" x14ac:dyDescent="0.35">
      <c r="A2407" t="s">
        <v>9651</v>
      </c>
      <c r="B2407" t="s">
        <v>111</v>
      </c>
      <c r="C2407" t="s">
        <v>82</v>
      </c>
      <c r="D2407" t="b">
        <v>1</v>
      </c>
      <c r="E2407" t="b">
        <v>1</v>
      </c>
      <c r="F2407" t="s">
        <v>106</v>
      </c>
      <c r="G2407" t="b">
        <v>1</v>
      </c>
      <c r="H2407" t="s">
        <v>71</v>
      </c>
      <c r="I2407" t="b">
        <v>1</v>
      </c>
      <c r="J2407" t="s">
        <v>70</v>
      </c>
      <c r="K2407" t="b">
        <v>1</v>
      </c>
      <c r="L2407">
        <v>2</v>
      </c>
      <c r="M2407" t="b">
        <v>0</v>
      </c>
      <c r="N2407" t="b">
        <v>1</v>
      </c>
      <c r="O2407" t="b">
        <v>1</v>
      </c>
      <c r="P2407" t="s">
        <v>88</v>
      </c>
      <c r="Q2407" t="s">
        <v>9650</v>
      </c>
      <c r="R2407" t="s">
        <v>954</v>
      </c>
      <c r="S2407" t="s">
        <v>6</v>
      </c>
      <c r="T2407" t="s">
        <v>9649</v>
      </c>
      <c r="U2407">
        <v>238</v>
      </c>
      <c r="V2407">
        <v>3.5</v>
      </c>
    </row>
    <row r="2408" spans="1:22" x14ac:dyDescent="0.35">
      <c r="A2408" t="s">
        <v>9648</v>
      </c>
      <c r="B2408" t="s">
        <v>90</v>
      </c>
      <c r="C2408" t="s">
        <v>82</v>
      </c>
      <c r="D2408" t="b">
        <v>1</v>
      </c>
      <c r="E2408" t="b">
        <v>1</v>
      </c>
      <c r="F2408" t="s">
        <v>435</v>
      </c>
      <c r="G2408" t="b">
        <v>0</v>
      </c>
      <c r="H2408" t="s">
        <v>71</v>
      </c>
      <c r="I2408" t="b">
        <v>0</v>
      </c>
      <c r="J2408" t="s">
        <v>70</v>
      </c>
      <c r="K2408" t="b">
        <v>1</v>
      </c>
      <c r="L2408">
        <v>1</v>
      </c>
      <c r="M2408" t="b">
        <v>0</v>
      </c>
      <c r="N2408" t="b">
        <v>0</v>
      </c>
      <c r="O2408" t="b">
        <v>1</v>
      </c>
      <c r="P2408" t="s">
        <v>69</v>
      </c>
      <c r="Q2408" t="s">
        <v>9647</v>
      </c>
      <c r="R2408" t="s">
        <v>9646</v>
      </c>
      <c r="S2408" t="s">
        <v>6</v>
      </c>
      <c r="T2408" t="s">
        <v>2231</v>
      </c>
      <c r="U2408">
        <v>237</v>
      </c>
      <c r="V2408">
        <v>4</v>
      </c>
    </row>
    <row r="2409" spans="1:22" x14ac:dyDescent="0.35">
      <c r="A2409" t="s">
        <v>9645</v>
      </c>
      <c r="B2409" t="s">
        <v>74</v>
      </c>
      <c r="C2409" t="s">
        <v>82</v>
      </c>
      <c r="D2409" t="b">
        <v>1</v>
      </c>
      <c r="E2409" t="b">
        <v>1</v>
      </c>
      <c r="F2409" t="s">
        <v>106</v>
      </c>
      <c r="G2409" t="b">
        <v>0</v>
      </c>
      <c r="H2409" t="s">
        <v>71</v>
      </c>
      <c r="I2409" t="b">
        <v>1</v>
      </c>
      <c r="J2409" t="s">
        <v>70</v>
      </c>
      <c r="K2409" t="b">
        <v>1</v>
      </c>
      <c r="L2409">
        <v>2</v>
      </c>
      <c r="M2409" t="b">
        <v>0</v>
      </c>
      <c r="N2409" t="b">
        <v>1</v>
      </c>
      <c r="O2409" t="b">
        <v>1</v>
      </c>
      <c r="P2409" t="s">
        <v>88</v>
      </c>
      <c r="Q2409" t="s">
        <v>9644</v>
      </c>
      <c r="R2409" t="s">
        <v>9643</v>
      </c>
      <c r="S2409" t="s">
        <v>85</v>
      </c>
      <c r="T2409" t="s">
        <v>9642</v>
      </c>
      <c r="U2409">
        <v>237</v>
      </c>
      <c r="V2409">
        <v>3.5</v>
      </c>
    </row>
    <row r="2410" spans="1:22" x14ac:dyDescent="0.35">
      <c r="A2410" t="s">
        <v>9641</v>
      </c>
      <c r="B2410" t="s">
        <v>90</v>
      </c>
      <c r="C2410" t="s">
        <v>82</v>
      </c>
      <c r="D2410" t="b">
        <v>1</v>
      </c>
      <c r="E2410" t="b">
        <v>1</v>
      </c>
      <c r="F2410" t="s">
        <v>106</v>
      </c>
      <c r="G2410" t="b">
        <v>0</v>
      </c>
      <c r="H2410" t="s">
        <v>100</v>
      </c>
      <c r="I2410" t="b">
        <v>0</v>
      </c>
      <c r="J2410" t="s">
        <v>70</v>
      </c>
      <c r="K2410" t="b">
        <v>0</v>
      </c>
      <c r="L2410">
        <v>1</v>
      </c>
      <c r="M2410" t="b">
        <v>0</v>
      </c>
      <c r="N2410" t="b">
        <v>1</v>
      </c>
      <c r="O2410" t="b">
        <v>1</v>
      </c>
      <c r="P2410" t="s">
        <v>88</v>
      </c>
      <c r="Q2410" t="s">
        <v>9640</v>
      </c>
      <c r="R2410" t="s">
        <v>9639</v>
      </c>
      <c r="S2410" t="s">
        <v>6</v>
      </c>
      <c r="T2410" t="s">
        <v>9638</v>
      </c>
      <c r="U2410">
        <v>237</v>
      </c>
      <c r="V2410">
        <v>4</v>
      </c>
    </row>
    <row r="2411" spans="1:22" x14ac:dyDescent="0.35">
      <c r="A2411" t="s">
        <v>9637</v>
      </c>
      <c r="B2411" t="s">
        <v>74</v>
      </c>
      <c r="C2411" t="s">
        <v>73</v>
      </c>
      <c r="D2411" t="b">
        <v>1</v>
      </c>
      <c r="E2411" t="b">
        <v>0</v>
      </c>
      <c r="F2411" t="s">
        <v>72</v>
      </c>
      <c r="G2411" t="b">
        <v>0</v>
      </c>
      <c r="H2411" t="s">
        <v>71</v>
      </c>
      <c r="I2411" t="b">
        <v>1</v>
      </c>
      <c r="J2411" t="s">
        <v>70</v>
      </c>
      <c r="K2411" t="b">
        <v>1</v>
      </c>
      <c r="L2411">
        <v>2</v>
      </c>
      <c r="M2411" t="b">
        <v>1</v>
      </c>
      <c r="N2411" t="b">
        <v>1</v>
      </c>
      <c r="O2411" t="b">
        <v>1</v>
      </c>
      <c r="P2411" t="s">
        <v>88</v>
      </c>
      <c r="Q2411" t="s">
        <v>9636</v>
      </c>
      <c r="R2411" t="s">
        <v>4354</v>
      </c>
      <c r="S2411" t="s">
        <v>406</v>
      </c>
      <c r="T2411" t="s">
        <v>9635</v>
      </c>
      <c r="U2411">
        <v>237</v>
      </c>
      <c r="V2411">
        <v>3.5</v>
      </c>
    </row>
    <row r="2412" spans="1:22" x14ac:dyDescent="0.35">
      <c r="A2412" t="s">
        <v>9634</v>
      </c>
      <c r="B2412" t="s">
        <v>74</v>
      </c>
      <c r="C2412" t="s">
        <v>73</v>
      </c>
      <c r="D2412" t="b">
        <v>1</v>
      </c>
      <c r="E2412" t="b">
        <v>0</v>
      </c>
      <c r="F2412" t="s">
        <v>106</v>
      </c>
      <c r="G2412" t="b">
        <v>0</v>
      </c>
      <c r="H2412" t="s">
        <v>71</v>
      </c>
      <c r="I2412" t="b">
        <v>1</v>
      </c>
      <c r="J2412" t="s">
        <v>235</v>
      </c>
      <c r="K2412" t="b">
        <v>1</v>
      </c>
      <c r="L2412">
        <v>3</v>
      </c>
      <c r="M2412" t="b">
        <v>1</v>
      </c>
      <c r="N2412" t="b">
        <v>1</v>
      </c>
      <c r="O2412" t="b">
        <v>0</v>
      </c>
      <c r="P2412" t="s">
        <v>88</v>
      </c>
      <c r="Q2412" t="s">
        <v>9633</v>
      </c>
      <c r="R2412" t="s">
        <v>9632</v>
      </c>
      <c r="S2412" t="s">
        <v>77</v>
      </c>
      <c r="T2412" t="s">
        <v>9631</v>
      </c>
      <c r="U2412">
        <v>237</v>
      </c>
      <c r="V2412">
        <v>4</v>
      </c>
    </row>
    <row r="2413" spans="1:22" x14ac:dyDescent="0.35">
      <c r="A2413" t="s">
        <v>9630</v>
      </c>
      <c r="B2413" t="s">
        <v>111</v>
      </c>
      <c r="C2413" t="s">
        <v>82</v>
      </c>
      <c r="D2413" t="b">
        <v>1</v>
      </c>
      <c r="E2413" t="b">
        <v>1</v>
      </c>
      <c r="F2413" t="s">
        <v>106</v>
      </c>
      <c r="G2413" t="b">
        <v>0</v>
      </c>
      <c r="H2413" t="s">
        <v>71</v>
      </c>
      <c r="I2413" t="b">
        <v>0</v>
      </c>
      <c r="J2413" t="s">
        <v>70</v>
      </c>
      <c r="K2413" t="b">
        <v>1</v>
      </c>
      <c r="L2413">
        <v>2</v>
      </c>
      <c r="M2413" t="b">
        <v>1</v>
      </c>
      <c r="N2413" t="b">
        <v>1</v>
      </c>
      <c r="O2413" t="b">
        <v>1</v>
      </c>
      <c r="P2413" t="s">
        <v>88</v>
      </c>
      <c r="Q2413" t="s">
        <v>9629</v>
      </c>
      <c r="R2413" t="s">
        <v>9628</v>
      </c>
      <c r="S2413" t="s">
        <v>6</v>
      </c>
      <c r="T2413" t="s">
        <v>9627</v>
      </c>
      <c r="U2413">
        <v>237</v>
      </c>
      <c r="V2413">
        <v>4</v>
      </c>
    </row>
    <row r="2414" spans="1:22" x14ac:dyDescent="0.35">
      <c r="A2414" t="s">
        <v>9626</v>
      </c>
      <c r="B2414" t="s">
        <v>74</v>
      </c>
      <c r="C2414" t="s">
        <v>82</v>
      </c>
      <c r="D2414" t="b">
        <v>1</v>
      </c>
      <c r="E2414" t="b">
        <v>1</v>
      </c>
      <c r="F2414" t="s">
        <v>72</v>
      </c>
      <c r="G2414" t="b">
        <v>1</v>
      </c>
      <c r="H2414" t="s">
        <v>80</v>
      </c>
      <c r="I2414" t="b">
        <v>1</v>
      </c>
      <c r="J2414" t="s">
        <v>70</v>
      </c>
      <c r="K2414" t="b">
        <v>1</v>
      </c>
      <c r="L2414">
        <v>2</v>
      </c>
      <c r="M2414" t="b">
        <v>0</v>
      </c>
      <c r="N2414" t="b">
        <v>1</v>
      </c>
      <c r="O2414" t="b">
        <v>1</v>
      </c>
      <c r="P2414" t="s">
        <v>69</v>
      </c>
      <c r="Q2414" t="s">
        <v>9625</v>
      </c>
      <c r="R2414" t="s">
        <v>9624</v>
      </c>
      <c r="S2414" t="s">
        <v>229</v>
      </c>
      <c r="T2414" t="s">
        <v>2866</v>
      </c>
      <c r="U2414">
        <v>237</v>
      </c>
      <c r="V2414">
        <v>3.5</v>
      </c>
    </row>
    <row r="2415" spans="1:22" x14ac:dyDescent="0.35">
      <c r="A2415" t="s">
        <v>9623</v>
      </c>
      <c r="B2415" t="s">
        <v>90</v>
      </c>
      <c r="C2415" t="s">
        <v>82</v>
      </c>
      <c r="D2415" t="b">
        <v>1</v>
      </c>
      <c r="E2415" t="b">
        <v>1</v>
      </c>
      <c r="F2415" t="s">
        <v>474</v>
      </c>
      <c r="G2415" t="b">
        <v>1</v>
      </c>
      <c r="H2415" t="s">
        <v>71</v>
      </c>
      <c r="I2415" t="b">
        <v>1</v>
      </c>
      <c r="J2415" t="s">
        <v>70</v>
      </c>
      <c r="K2415" t="b">
        <v>1</v>
      </c>
      <c r="L2415">
        <v>1</v>
      </c>
      <c r="M2415" t="b">
        <v>0</v>
      </c>
      <c r="N2415" t="b">
        <v>0</v>
      </c>
      <c r="O2415" t="b">
        <v>1</v>
      </c>
      <c r="P2415" t="s">
        <v>69</v>
      </c>
      <c r="Q2415" t="e">
        <f>-F5mm0-YeCI7viSiOwVAAw</f>
        <v>#NAME?</v>
      </c>
      <c r="R2415" t="s">
        <v>9622</v>
      </c>
      <c r="S2415" t="s">
        <v>93</v>
      </c>
      <c r="T2415" t="s">
        <v>9621</v>
      </c>
      <c r="U2415">
        <v>237</v>
      </c>
      <c r="V2415">
        <v>4</v>
      </c>
    </row>
    <row r="2416" spans="1:22" x14ac:dyDescent="0.35">
      <c r="A2416" t="s">
        <v>9620</v>
      </c>
      <c r="B2416" t="s">
        <v>74</v>
      </c>
      <c r="C2416" t="s">
        <v>2312</v>
      </c>
      <c r="D2416" t="b">
        <v>1</v>
      </c>
      <c r="E2416" t="b">
        <v>0</v>
      </c>
      <c r="F2416" t="s">
        <v>72</v>
      </c>
      <c r="G2416" t="b">
        <v>0</v>
      </c>
      <c r="H2416" t="s">
        <v>71</v>
      </c>
      <c r="I2416" t="b">
        <v>0</v>
      </c>
      <c r="J2416" t="s">
        <v>235</v>
      </c>
      <c r="K2416" t="b">
        <v>1</v>
      </c>
      <c r="L2416">
        <v>3</v>
      </c>
      <c r="M2416" t="b">
        <v>1</v>
      </c>
      <c r="N2416" t="b">
        <v>1</v>
      </c>
      <c r="O2416" t="b">
        <v>0</v>
      </c>
      <c r="P2416" t="s">
        <v>88</v>
      </c>
      <c r="Q2416" t="s">
        <v>9619</v>
      </c>
      <c r="R2416" t="s">
        <v>9618</v>
      </c>
      <c r="S2416" t="s">
        <v>120</v>
      </c>
      <c r="T2416" t="s">
        <v>9617</v>
      </c>
      <c r="U2416">
        <v>237</v>
      </c>
      <c r="V2416">
        <v>3.5</v>
      </c>
    </row>
    <row r="2417" spans="1:22" x14ac:dyDescent="0.35">
      <c r="A2417" t="s">
        <v>9616</v>
      </c>
      <c r="B2417" t="s">
        <v>74</v>
      </c>
      <c r="C2417" t="s">
        <v>82</v>
      </c>
      <c r="D2417" t="b">
        <v>1</v>
      </c>
      <c r="E2417" t="b">
        <v>1</v>
      </c>
      <c r="F2417" t="s">
        <v>449</v>
      </c>
      <c r="G2417" t="b">
        <v>1</v>
      </c>
      <c r="H2417" t="s">
        <v>71</v>
      </c>
      <c r="I2417" t="b">
        <v>1</v>
      </c>
      <c r="J2417" t="s">
        <v>70</v>
      </c>
      <c r="K2417" t="b">
        <v>1</v>
      </c>
      <c r="L2417">
        <v>2</v>
      </c>
      <c r="M2417" t="b">
        <v>1</v>
      </c>
      <c r="N2417" t="b">
        <v>1</v>
      </c>
      <c r="O2417" t="b">
        <v>1</v>
      </c>
      <c r="P2417" t="s">
        <v>69</v>
      </c>
      <c r="Q2417" t="s">
        <v>9615</v>
      </c>
      <c r="R2417" t="s">
        <v>317</v>
      </c>
      <c r="S2417" t="s">
        <v>141</v>
      </c>
      <c r="T2417" t="s">
        <v>9614</v>
      </c>
      <c r="U2417">
        <v>237</v>
      </c>
      <c r="V2417">
        <v>3.5</v>
      </c>
    </row>
    <row r="2418" spans="1:22" x14ac:dyDescent="0.35">
      <c r="A2418" t="s">
        <v>9613</v>
      </c>
      <c r="B2418" t="s">
        <v>90</v>
      </c>
      <c r="C2418" t="s">
        <v>123</v>
      </c>
      <c r="D2418" t="b">
        <v>0</v>
      </c>
      <c r="E2418" t="b">
        <v>1</v>
      </c>
      <c r="F2418" t="s">
        <v>106</v>
      </c>
      <c r="G2418" t="b">
        <v>0</v>
      </c>
      <c r="H2418" t="s">
        <v>71</v>
      </c>
      <c r="I2418" t="b">
        <v>0</v>
      </c>
      <c r="J2418" t="s">
        <v>70</v>
      </c>
      <c r="K2418" t="b">
        <v>0</v>
      </c>
      <c r="L2418">
        <v>2</v>
      </c>
      <c r="M2418" t="b">
        <v>0</v>
      </c>
      <c r="N2418" t="b">
        <v>0</v>
      </c>
      <c r="O2418" t="b">
        <v>1</v>
      </c>
      <c r="P2418" t="s">
        <v>88</v>
      </c>
      <c r="Q2418" t="s">
        <v>9612</v>
      </c>
      <c r="R2418" t="s">
        <v>2840</v>
      </c>
      <c r="S2418" t="s">
        <v>120</v>
      </c>
      <c r="T2418" t="s">
        <v>9611</v>
      </c>
      <c r="U2418">
        <v>237</v>
      </c>
      <c r="V2418">
        <v>4</v>
      </c>
    </row>
    <row r="2419" spans="1:22" x14ac:dyDescent="0.35">
      <c r="A2419" t="s">
        <v>9610</v>
      </c>
      <c r="B2419" t="s">
        <v>111</v>
      </c>
      <c r="C2419" t="s">
        <v>82</v>
      </c>
      <c r="D2419" t="b">
        <v>1</v>
      </c>
      <c r="E2419" t="b">
        <v>1</v>
      </c>
      <c r="F2419" t="s">
        <v>305</v>
      </c>
      <c r="G2419" t="b">
        <v>1</v>
      </c>
      <c r="H2419" t="s">
        <v>80</v>
      </c>
      <c r="I2419" t="b">
        <v>0</v>
      </c>
      <c r="J2419" t="s">
        <v>70</v>
      </c>
      <c r="K2419" t="b">
        <v>1</v>
      </c>
      <c r="L2419">
        <v>2</v>
      </c>
      <c r="M2419" t="b">
        <v>0</v>
      </c>
      <c r="N2419" t="b">
        <v>0</v>
      </c>
      <c r="O2419" t="b">
        <v>0</v>
      </c>
      <c r="P2419" t="s">
        <v>69</v>
      </c>
      <c r="Q2419" t="s">
        <v>9609</v>
      </c>
      <c r="R2419" t="s">
        <v>9608</v>
      </c>
      <c r="S2419" t="s">
        <v>6</v>
      </c>
      <c r="T2419" t="s">
        <v>9607</v>
      </c>
      <c r="U2419">
        <v>237</v>
      </c>
      <c r="V2419">
        <v>3</v>
      </c>
    </row>
    <row r="2420" spans="1:22" x14ac:dyDescent="0.35">
      <c r="A2420" t="s">
        <v>9606</v>
      </c>
      <c r="B2420" t="s">
        <v>74</v>
      </c>
      <c r="C2420" t="s">
        <v>73</v>
      </c>
      <c r="D2420" t="b">
        <v>1</v>
      </c>
      <c r="E2420" t="b">
        <v>1</v>
      </c>
      <c r="F2420" t="s">
        <v>106</v>
      </c>
      <c r="G2420" t="b">
        <v>1</v>
      </c>
      <c r="H2420" t="s">
        <v>71</v>
      </c>
      <c r="I2420" t="b">
        <v>1</v>
      </c>
      <c r="J2420" t="s">
        <v>70</v>
      </c>
      <c r="K2420" t="b">
        <v>1</v>
      </c>
      <c r="L2420">
        <v>2</v>
      </c>
      <c r="M2420" t="b">
        <v>0</v>
      </c>
      <c r="N2420" t="b">
        <v>1</v>
      </c>
      <c r="O2420" t="b">
        <v>1</v>
      </c>
      <c r="P2420" t="s">
        <v>69</v>
      </c>
      <c r="Q2420" t="s">
        <v>9605</v>
      </c>
      <c r="R2420" t="s">
        <v>9604</v>
      </c>
      <c r="S2420" t="s">
        <v>1543</v>
      </c>
      <c r="T2420" t="s">
        <v>9603</v>
      </c>
      <c r="U2420">
        <v>237</v>
      </c>
      <c r="V2420">
        <v>4</v>
      </c>
    </row>
    <row r="2421" spans="1:22" x14ac:dyDescent="0.35">
      <c r="A2421" t="s">
        <v>9602</v>
      </c>
      <c r="B2421" t="s">
        <v>90</v>
      </c>
      <c r="C2421" t="s">
        <v>250</v>
      </c>
      <c r="D2421" t="b">
        <v>0</v>
      </c>
      <c r="E2421" t="b">
        <v>1</v>
      </c>
      <c r="F2421" t="s">
        <v>1198</v>
      </c>
      <c r="G2421" t="b">
        <v>0</v>
      </c>
      <c r="H2421" t="s">
        <v>71</v>
      </c>
      <c r="I2421" t="b">
        <v>0</v>
      </c>
      <c r="J2421" t="s">
        <v>70</v>
      </c>
      <c r="K2421" t="b">
        <v>0</v>
      </c>
      <c r="L2421">
        <v>1</v>
      </c>
      <c r="M2421" t="b">
        <v>0</v>
      </c>
      <c r="N2421" t="b">
        <v>0</v>
      </c>
      <c r="O2421" t="b">
        <v>1</v>
      </c>
      <c r="P2421" t="s">
        <v>88</v>
      </c>
      <c r="Q2421" t="s">
        <v>9601</v>
      </c>
      <c r="R2421" t="s">
        <v>9600</v>
      </c>
      <c r="S2421" t="s">
        <v>120</v>
      </c>
      <c r="T2421" t="s">
        <v>9599</v>
      </c>
      <c r="U2421">
        <v>237</v>
      </c>
      <c r="V2421">
        <v>3.5</v>
      </c>
    </row>
    <row r="2422" spans="1:22" x14ac:dyDescent="0.35">
      <c r="A2422" t="s">
        <v>9598</v>
      </c>
      <c r="B2422" t="s">
        <v>74</v>
      </c>
      <c r="C2422" t="s">
        <v>123</v>
      </c>
      <c r="D2422" t="b">
        <v>1</v>
      </c>
      <c r="E2422" t="b">
        <v>1</v>
      </c>
      <c r="F2422" t="s">
        <v>106</v>
      </c>
      <c r="G2422" t="b">
        <v>1</v>
      </c>
      <c r="H2422" t="s">
        <v>71</v>
      </c>
      <c r="I2422" t="b">
        <v>1</v>
      </c>
      <c r="J2422" t="s">
        <v>70</v>
      </c>
      <c r="K2422" t="b">
        <v>1</v>
      </c>
      <c r="L2422">
        <v>2</v>
      </c>
      <c r="M2422" t="b">
        <v>1</v>
      </c>
      <c r="N2422" t="b">
        <v>1</v>
      </c>
      <c r="O2422" t="b">
        <v>1</v>
      </c>
      <c r="P2422" t="s">
        <v>69</v>
      </c>
      <c r="Q2422" t="s">
        <v>9597</v>
      </c>
      <c r="R2422" t="s">
        <v>9596</v>
      </c>
      <c r="S2422" t="s">
        <v>120</v>
      </c>
      <c r="T2422" t="s">
        <v>9595</v>
      </c>
      <c r="U2422">
        <v>237</v>
      </c>
      <c r="V2422">
        <v>3.5</v>
      </c>
    </row>
    <row r="2423" spans="1:22" x14ac:dyDescent="0.35">
      <c r="A2423" t="s">
        <v>9594</v>
      </c>
      <c r="B2423" t="s">
        <v>74</v>
      </c>
      <c r="C2423" t="s">
        <v>73</v>
      </c>
      <c r="D2423" t="b">
        <v>1</v>
      </c>
      <c r="E2423" t="b">
        <v>1</v>
      </c>
      <c r="F2423" t="s">
        <v>106</v>
      </c>
      <c r="G2423" t="b">
        <v>1</v>
      </c>
      <c r="H2423" t="s">
        <v>71</v>
      </c>
      <c r="I2423" t="b">
        <v>1</v>
      </c>
      <c r="J2423" t="s">
        <v>70</v>
      </c>
      <c r="K2423" t="b">
        <v>1</v>
      </c>
      <c r="L2423">
        <v>2</v>
      </c>
      <c r="M2423" t="b">
        <v>0</v>
      </c>
      <c r="N2423" t="b">
        <v>1</v>
      </c>
      <c r="O2423" t="b">
        <v>1</v>
      </c>
      <c r="P2423" t="s">
        <v>88</v>
      </c>
      <c r="Q2423" t="s">
        <v>9593</v>
      </c>
      <c r="R2423" t="s">
        <v>9592</v>
      </c>
      <c r="S2423" t="s">
        <v>77</v>
      </c>
      <c r="T2423" t="s">
        <v>9591</v>
      </c>
      <c r="U2423">
        <v>237</v>
      </c>
      <c r="V2423">
        <v>3.5</v>
      </c>
    </row>
    <row r="2424" spans="1:22" x14ac:dyDescent="0.35">
      <c r="A2424" t="s">
        <v>9590</v>
      </c>
      <c r="B2424" t="s">
        <v>111</v>
      </c>
      <c r="C2424" t="s">
        <v>82</v>
      </c>
      <c r="D2424" t="b">
        <v>1</v>
      </c>
      <c r="E2424" t="b">
        <v>1</v>
      </c>
      <c r="F2424" t="s">
        <v>106</v>
      </c>
      <c r="G2424" t="b">
        <v>0</v>
      </c>
      <c r="H2424" t="s">
        <v>71</v>
      </c>
      <c r="I2424" t="b">
        <v>1</v>
      </c>
      <c r="J2424" t="s">
        <v>70</v>
      </c>
      <c r="K2424" t="b">
        <v>1</v>
      </c>
      <c r="L2424">
        <v>1</v>
      </c>
      <c r="M2424" t="b">
        <v>0</v>
      </c>
      <c r="N2424" t="b">
        <v>0</v>
      </c>
      <c r="O2424" t="b">
        <v>1</v>
      </c>
      <c r="P2424" t="s">
        <v>88</v>
      </c>
      <c r="Q2424" t="s">
        <v>9589</v>
      </c>
      <c r="R2424" t="s">
        <v>9588</v>
      </c>
      <c r="S2424" t="s">
        <v>85</v>
      </c>
      <c r="T2424" t="s">
        <v>3783</v>
      </c>
      <c r="U2424">
        <v>236</v>
      </c>
      <c r="V2424">
        <v>4</v>
      </c>
    </row>
    <row r="2425" spans="1:22" x14ac:dyDescent="0.35">
      <c r="A2425" t="s">
        <v>9587</v>
      </c>
      <c r="B2425" t="s">
        <v>74</v>
      </c>
      <c r="C2425" t="s">
        <v>82</v>
      </c>
      <c r="D2425" t="b">
        <v>1</v>
      </c>
      <c r="E2425" t="b">
        <v>1</v>
      </c>
      <c r="F2425" t="s">
        <v>106</v>
      </c>
      <c r="G2425" t="b">
        <v>1</v>
      </c>
      <c r="H2425" t="s">
        <v>71</v>
      </c>
      <c r="I2425" t="b">
        <v>1</v>
      </c>
      <c r="J2425" t="s">
        <v>70</v>
      </c>
      <c r="K2425" t="b">
        <v>1</v>
      </c>
      <c r="L2425">
        <v>2</v>
      </c>
      <c r="M2425" t="b">
        <v>0</v>
      </c>
      <c r="N2425" t="b">
        <v>1</v>
      </c>
      <c r="O2425" t="b">
        <v>1</v>
      </c>
      <c r="P2425" t="s">
        <v>69</v>
      </c>
      <c r="Q2425" t="s">
        <v>9586</v>
      </c>
      <c r="R2425" t="s">
        <v>9585</v>
      </c>
      <c r="S2425" t="s">
        <v>77</v>
      </c>
      <c r="T2425" t="s">
        <v>9584</v>
      </c>
      <c r="U2425">
        <v>236</v>
      </c>
      <c r="V2425">
        <v>4</v>
      </c>
    </row>
    <row r="2426" spans="1:22" x14ac:dyDescent="0.35">
      <c r="A2426" t="s">
        <v>9583</v>
      </c>
      <c r="B2426" t="s">
        <v>90</v>
      </c>
      <c r="C2426" t="s">
        <v>2050</v>
      </c>
      <c r="D2426" t="b">
        <v>1</v>
      </c>
      <c r="E2426" t="b">
        <v>1</v>
      </c>
      <c r="F2426" t="s">
        <v>89</v>
      </c>
      <c r="G2426" t="b">
        <v>0</v>
      </c>
      <c r="H2426" t="s">
        <v>80</v>
      </c>
      <c r="I2426" t="b">
        <v>0</v>
      </c>
      <c r="J2426" t="s">
        <v>70</v>
      </c>
      <c r="K2426" t="b">
        <v>1</v>
      </c>
      <c r="L2426">
        <v>2</v>
      </c>
      <c r="M2426" t="b">
        <v>0</v>
      </c>
      <c r="N2426" t="b">
        <v>1</v>
      </c>
      <c r="O2426" t="b">
        <v>1</v>
      </c>
      <c r="P2426" t="s">
        <v>88</v>
      </c>
      <c r="Q2426" t="s">
        <v>9582</v>
      </c>
      <c r="R2426" t="s">
        <v>9581</v>
      </c>
      <c r="S2426" t="s">
        <v>131</v>
      </c>
      <c r="T2426" t="s">
        <v>9580</v>
      </c>
      <c r="U2426">
        <v>236</v>
      </c>
      <c r="V2426">
        <v>3</v>
      </c>
    </row>
    <row r="2427" spans="1:22" x14ac:dyDescent="0.35">
      <c r="A2427" t="s">
        <v>9579</v>
      </c>
      <c r="B2427" t="s">
        <v>74</v>
      </c>
      <c r="C2427" t="s">
        <v>82</v>
      </c>
      <c r="D2427" t="b">
        <v>1</v>
      </c>
      <c r="E2427" t="b">
        <v>1</v>
      </c>
      <c r="F2427" t="s">
        <v>106</v>
      </c>
      <c r="G2427" t="b">
        <v>1</v>
      </c>
      <c r="H2427" t="s">
        <v>71</v>
      </c>
      <c r="I2427" t="b">
        <v>0</v>
      </c>
      <c r="J2427" t="s">
        <v>70</v>
      </c>
      <c r="K2427" t="b">
        <v>1</v>
      </c>
      <c r="L2427">
        <v>2</v>
      </c>
      <c r="M2427" t="b">
        <v>0</v>
      </c>
      <c r="N2427" t="b">
        <v>1</v>
      </c>
      <c r="O2427" t="b">
        <v>1</v>
      </c>
      <c r="P2427" t="s">
        <v>88</v>
      </c>
      <c r="Q2427" t="s">
        <v>9578</v>
      </c>
      <c r="R2427" t="s">
        <v>9577</v>
      </c>
      <c r="S2427" t="s">
        <v>3018</v>
      </c>
      <c r="T2427" t="s">
        <v>9576</v>
      </c>
      <c r="U2427">
        <v>236</v>
      </c>
      <c r="V2427">
        <v>4.5</v>
      </c>
    </row>
    <row r="2428" spans="1:22" x14ac:dyDescent="0.35">
      <c r="A2428" t="s">
        <v>9575</v>
      </c>
      <c r="B2428" t="s">
        <v>111</v>
      </c>
      <c r="C2428" t="s">
        <v>82</v>
      </c>
      <c r="D2428" t="b">
        <v>1</v>
      </c>
      <c r="E2428" t="b">
        <v>1</v>
      </c>
      <c r="F2428" t="s">
        <v>106</v>
      </c>
      <c r="G2428" t="b">
        <v>1</v>
      </c>
      <c r="H2428" t="s">
        <v>71</v>
      </c>
      <c r="I2428" t="b">
        <v>0</v>
      </c>
      <c r="J2428" t="s">
        <v>70</v>
      </c>
      <c r="K2428" t="b">
        <v>1</v>
      </c>
      <c r="L2428">
        <v>2</v>
      </c>
      <c r="M2428" t="b">
        <v>1</v>
      </c>
      <c r="N2428" t="b">
        <v>1</v>
      </c>
      <c r="O2428" t="b">
        <v>1</v>
      </c>
      <c r="P2428" t="s">
        <v>88</v>
      </c>
      <c r="Q2428" t="s">
        <v>9574</v>
      </c>
      <c r="R2428" t="s">
        <v>4478</v>
      </c>
      <c r="S2428" t="s">
        <v>6</v>
      </c>
      <c r="T2428" t="s">
        <v>9573</v>
      </c>
      <c r="U2428">
        <v>236</v>
      </c>
      <c r="V2428">
        <v>4</v>
      </c>
    </row>
    <row r="2429" spans="1:22" x14ac:dyDescent="0.35">
      <c r="A2429" t="s">
        <v>9572</v>
      </c>
      <c r="B2429" t="s">
        <v>74</v>
      </c>
      <c r="C2429" t="s">
        <v>236</v>
      </c>
      <c r="D2429" t="b">
        <v>1</v>
      </c>
      <c r="E2429" t="b">
        <v>0</v>
      </c>
      <c r="F2429" t="s">
        <v>72</v>
      </c>
      <c r="G2429" t="b">
        <v>1</v>
      </c>
      <c r="H2429" t="s">
        <v>71</v>
      </c>
      <c r="I2429" t="b">
        <v>0</v>
      </c>
      <c r="J2429" t="s">
        <v>235</v>
      </c>
      <c r="K2429" t="b">
        <v>1</v>
      </c>
      <c r="L2429">
        <v>3</v>
      </c>
      <c r="M2429" t="b">
        <v>1</v>
      </c>
      <c r="N2429" t="b">
        <v>1</v>
      </c>
      <c r="O2429" t="b">
        <v>0</v>
      </c>
      <c r="P2429" t="s">
        <v>88</v>
      </c>
      <c r="Q2429" t="s">
        <v>9571</v>
      </c>
      <c r="R2429" t="s">
        <v>9570</v>
      </c>
      <c r="S2429" t="s">
        <v>6</v>
      </c>
      <c r="T2429" t="s">
        <v>9569</v>
      </c>
      <c r="U2429">
        <v>236</v>
      </c>
      <c r="V2429">
        <v>4</v>
      </c>
    </row>
    <row r="2430" spans="1:22" x14ac:dyDescent="0.35">
      <c r="A2430" t="s">
        <v>9568</v>
      </c>
      <c r="B2430" t="s">
        <v>90</v>
      </c>
      <c r="D2430" t="b">
        <v>1</v>
      </c>
      <c r="F2430" t="s">
        <v>766</v>
      </c>
      <c r="I2430" t="b">
        <v>0</v>
      </c>
      <c r="L2430">
        <v>1</v>
      </c>
      <c r="O2430" t="b">
        <v>0</v>
      </c>
      <c r="P2430" t="s">
        <v>69</v>
      </c>
      <c r="Q2430" t="s">
        <v>9567</v>
      </c>
      <c r="R2430" t="s">
        <v>9566</v>
      </c>
      <c r="S2430" t="s">
        <v>85</v>
      </c>
      <c r="T2430" t="s">
        <v>9565</v>
      </c>
      <c r="U2430">
        <v>236</v>
      </c>
      <c r="V2430">
        <v>4</v>
      </c>
    </row>
    <row r="2431" spans="1:22" x14ac:dyDescent="0.35">
      <c r="A2431" t="s">
        <v>9564</v>
      </c>
      <c r="B2431" t="s">
        <v>74</v>
      </c>
      <c r="C2431" t="s">
        <v>82</v>
      </c>
      <c r="D2431" t="b">
        <v>1</v>
      </c>
      <c r="E2431" t="b">
        <v>1</v>
      </c>
      <c r="F2431" t="s">
        <v>106</v>
      </c>
      <c r="G2431" t="b">
        <v>1</v>
      </c>
      <c r="H2431" t="s">
        <v>71</v>
      </c>
      <c r="I2431" t="b">
        <v>1</v>
      </c>
      <c r="J2431" t="s">
        <v>70</v>
      </c>
      <c r="K2431" t="b">
        <v>1</v>
      </c>
      <c r="L2431">
        <v>2</v>
      </c>
      <c r="M2431" t="b">
        <v>1</v>
      </c>
      <c r="N2431" t="b">
        <v>1</v>
      </c>
      <c r="O2431" t="b">
        <v>1</v>
      </c>
      <c r="P2431" t="s">
        <v>69</v>
      </c>
      <c r="Q2431" t="s">
        <v>9563</v>
      </c>
      <c r="R2431" t="s">
        <v>194</v>
      </c>
      <c r="S2431" t="s">
        <v>189</v>
      </c>
      <c r="T2431" t="s">
        <v>9562</v>
      </c>
      <c r="U2431">
        <v>236</v>
      </c>
      <c r="V2431">
        <v>3.5</v>
      </c>
    </row>
    <row r="2432" spans="1:22" x14ac:dyDescent="0.35">
      <c r="A2432" t="s">
        <v>9561</v>
      </c>
      <c r="B2432" t="s">
        <v>74</v>
      </c>
      <c r="C2432" t="s">
        <v>82</v>
      </c>
      <c r="D2432" t="b">
        <v>1</v>
      </c>
      <c r="E2432" t="b">
        <v>1</v>
      </c>
      <c r="F2432" t="s">
        <v>106</v>
      </c>
      <c r="G2432" t="b">
        <v>1</v>
      </c>
      <c r="H2432" t="s">
        <v>71</v>
      </c>
      <c r="I2432" t="b">
        <v>0</v>
      </c>
      <c r="J2432" t="s">
        <v>70</v>
      </c>
      <c r="K2432" t="b">
        <v>1</v>
      </c>
      <c r="L2432">
        <v>2</v>
      </c>
      <c r="M2432" t="b">
        <v>0</v>
      </c>
      <c r="N2432" t="b">
        <v>1</v>
      </c>
      <c r="O2432" t="b">
        <v>1</v>
      </c>
      <c r="P2432" t="s">
        <v>69</v>
      </c>
      <c r="Q2432" t="s">
        <v>9560</v>
      </c>
      <c r="R2432" t="s">
        <v>98</v>
      </c>
      <c r="S2432" t="s">
        <v>6</v>
      </c>
      <c r="T2432" t="s">
        <v>9559</v>
      </c>
      <c r="U2432">
        <v>236</v>
      </c>
      <c r="V2432">
        <v>4</v>
      </c>
    </row>
    <row r="2433" spans="1:22" x14ac:dyDescent="0.35">
      <c r="A2433" t="s">
        <v>9558</v>
      </c>
      <c r="B2433" t="s">
        <v>111</v>
      </c>
      <c r="C2433" t="s">
        <v>82</v>
      </c>
      <c r="D2433" t="b">
        <v>1</v>
      </c>
      <c r="E2433" t="b">
        <v>1</v>
      </c>
      <c r="F2433" t="s">
        <v>106</v>
      </c>
      <c r="G2433" t="b">
        <v>0</v>
      </c>
      <c r="H2433" t="s">
        <v>71</v>
      </c>
      <c r="I2433" t="b">
        <v>0</v>
      </c>
      <c r="J2433" t="s">
        <v>70</v>
      </c>
      <c r="K2433" t="b">
        <v>1</v>
      </c>
      <c r="L2433">
        <v>2</v>
      </c>
      <c r="M2433" t="b">
        <v>0</v>
      </c>
      <c r="N2433" t="b">
        <v>1</v>
      </c>
      <c r="O2433" t="b">
        <v>1</v>
      </c>
      <c r="P2433" t="s">
        <v>88</v>
      </c>
      <c r="Q2433" t="s">
        <v>9557</v>
      </c>
      <c r="R2433" t="s">
        <v>389</v>
      </c>
      <c r="S2433" t="s">
        <v>77</v>
      </c>
      <c r="T2433" t="s">
        <v>9556</v>
      </c>
      <c r="U2433">
        <v>236</v>
      </c>
      <c r="V2433">
        <v>3.5</v>
      </c>
    </row>
    <row r="2434" spans="1:22" x14ac:dyDescent="0.35">
      <c r="A2434" t="s">
        <v>9555</v>
      </c>
      <c r="B2434" t="s">
        <v>90</v>
      </c>
      <c r="C2434" t="s">
        <v>82</v>
      </c>
      <c r="D2434" t="b">
        <v>1</v>
      </c>
      <c r="E2434" t="b">
        <v>1</v>
      </c>
      <c r="F2434" t="s">
        <v>474</v>
      </c>
      <c r="G2434" t="b">
        <v>0</v>
      </c>
      <c r="H2434" t="s">
        <v>71</v>
      </c>
      <c r="I2434" t="b">
        <v>0</v>
      </c>
      <c r="J2434" t="s">
        <v>70</v>
      </c>
      <c r="K2434" t="b">
        <v>1</v>
      </c>
      <c r="L2434">
        <v>1</v>
      </c>
      <c r="M2434" t="b">
        <v>0</v>
      </c>
      <c r="N2434" t="b">
        <v>1</v>
      </c>
      <c r="O2434" t="b">
        <v>1</v>
      </c>
      <c r="P2434" t="s">
        <v>69</v>
      </c>
      <c r="Q2434" t="s">
        <v>9554</v>
      </c>
      <c r="R2434" t="s">
        <v>1625</v>
      </c>
      <c r="S2434" t="s">
        <v>156</v>
      </c>
      <c r="T2434" t="s">
        <v>9553</v>
      </c>
      <c r="U2434">
        <v>236</v>
      </c>
      <c r="V2434">
        <v>3.5</v>
      </c>
    </row>
    <row r="2435" spans="1:22" x14ac:dyDescent="0.35">
      <c r="A2435" t="s">
        <v>9552</v>
      </c>
      <c r="B2435" t="s">
        <v>90</v>
      </c>
      <c r="C2435" t="s">
        <v>82</v>
      </c>
      <c r="D2435" t="b">
        <v>1</v>
      </c>
      <c r="E2435" t="b">
        <v>1</v>
      </c>
      <c r="F2435" t="s">
        <v>474</v>
      </c>
      <c r="G2435" t="b">
        <v>0</v>
      </c>
      <c r="H2435" t="s">
        <v>71</v>
      </c>
      <c r="I2435" t="b">
        <v>0</v>
      </c>
      <c r="J2435" t="s">
        <v>70</v>
      </c>
      <c r="K2435" t="b">
        <v>1</v>
      </c>
      <c r="L2435">
        <v>1</v>
      </c>
      <c r="M2435" t="b">
        <v>0</v>
      </c>
      <c r="N2435" t="b">
        <v>1</v>
      </c>
      <c r="O2435" t="b">
        <v>1</v>
      </c>
      <c r="P2435" t="s">
        <v>88</v>
      </c>
      <c r="Q2435" t="s">
        <v>9551</v>
      </c>
      <c r="R2435" t="s">
        <v>9550</v>
      </c>
      <c r="S2435" t="s">
        <v>6</v>
      </c>
      <c r="T2435" t="s">
        <v>9549</v>
      </c>
      <c r="U2435">
        <v>236</v>
      </c>
      <c r="V2435">
        <v>4</v>
      </c>
    </row>
    <row r="2436" spans="1:22" x14ac:dyDescent="0.35">
      <c r="A2436" t="s">
        <v>9548</v>
      </c>
      <c r="B2436" t="s">
        <v>74</v>
      </c>
      <c r="C2436" t="s">
        <v>82</v>
      </c>
      <c r="D2436" t="b">
        <v>1</v>
      </c>
      <c r="E2436" t="b">
        <v>1</v>
      </c>
      <c r="F2436" t="s">
        <v>474</v>
      </c>
      <c r="G2436" t="b">
        <v>1</v>
      </c>
      <c r="H2436" t="s">
        <v>71</v>
      </c>
      <c r="I2436" t="b">
        <v>1</v>
      </c>
      <c r="J2436" t="s">
        <v>70</v>
      </c>
      <c r="K2436" t="b">
        <v>1</v>
      </c>
      <c r="L2436">
        <v>2</v>
      </c>
      <c r="M2436" t="b">
        <v>1</v>
      </c>
      <c r="N2436" t="b">
        <v>1</v>
      </c>
      <c r="O2436" t="b">
        <v>1</v>
      </c>
      <c r="P2436" t="s">
        <v>69</v>
      </c>
      <c r="Q2436" t="s">
        <v>9547</v>
      </c>
      <c r="R2436" t="s">
        <v>9546</v>
      </c>
      <c r="S2436" t="s">
        <v>1543</v>
      </c>
      <c r="T2436" t="s">
        <v>9545</v>
      </c>
      <c r="U2436">
        <v>236</v>
      </c>
      <c r="V2436">
        <v>4</v>
      </c>
    </row>
    <row r="2437" spans="1:22" x14ac:dyDescent="0.35">
      <c r="A2437" t="s">
        <v>9544</v>
      </c>
      <c r="B2437" t="s">
        <v>74</v>
      </c>
      <c r="C2437" t="s">
        <v>1241</v>
      </c>
      <c r="D2437" t="b">
        <v>1</v>
      </c>
      <c r="E2437" t="b">
        <v>0</v>
      </c>
      <c r="F2437" t="s">
        <v>72</v>
      </c>
      <c r="G2437" t="b">
        <v>1</v>
      </c>
      <c r="H2437" t="s">
        <v>71</v>
      </c>
      <c r="I2437" t="b">
        <v>1</v>
      </c>
      <c r="J2437" t="s">
        <v>235</v>
      </c>
      <c r="K2437" t="b">
        <v>1</v>
      </c>
      <c r="L2437">
        <v>3</v>
      </c>
      <c r="M2437" t="b">
        <v>1</v>
      </c>
      <c r="N2437" t="b">
        <v>1</v>
      </c>
      <c r="O2437" t="b">
        <v>1</v>
      </c>
      <c r="P2437" t="s">
        <v>88</v>
      </c>
      <c r="Q2437" t="s">
        <v>9543</v>
      </c>
      <c r="R2437" t="s">
        <v>9542</v>
      </c>
      <c r="S2437" t="s">
        <v>93</v>
      </c>
      <c r="T2437" t="s">
        <v>9541</v>
      </c>
      <c r="U2437">
        <v>236</v>
      </c>
      <c r="V2437">
        <v>4</v>
      </c>
    </row>
    <row r="2438" spans="1:22" x14ac:dyDescent="0.35">
      <c r="A2438" t="s">
        <v>9540</v>
      </c>
      <c r="B2438" t="s">
        <v>90</v>
      </c>
      <c r="C2438" t="s">
        <v>360</v>
      </c>
      <c r="D2438" t="b">
        <v>1</v>
      </c>
      <c r="E2438" t="b">
        <v>1</v>
      </c>
      <c r="F2438" t="s">
        <v>106</v>
      </c>
      <c r="G2438" t="b">
        <v>0</v>
      </c>
      <c r="H2438" t="s">
        <v>71</v>
      </c>
      <c r="I2438" t="b">
        <v>1</v>
      </c>
      <c r="J2438" t="s">
        <v>70</v>
      </c>
      <c r="K2438" t="b">
        <v>0</v>
      </c>
      <c r="L2438">
        <v>1</v>
      </c>
      <c r="M2438" t="b">
        <v>0</v>
      </c>
      <c r="N2438" t="b">
        <v>0</v>
      </c>
      <c r="O2438" t="b">
        <v>1</v>
      </c>
      <c r="P2438" t="s">
        <v>88</v>
      </c>
      <c r="Q2438" t="s">
        <v>9539</v>
      </c>
      <c r="R2438" t="s">
        <v>9538</v>
      </c>
      <c r="S2438" t="s">
        <v>229</v>
      </c>
      <c r="T2438" t="s">
        <v>9537</v>
      </c>
      <c r="U2438">
        <v>236</v>
      </c>
      <c r="V2438">
        <v>3.5</v>
      </c>
    </row>
    <row r="2439" spans="1:22" x14ac:dyDescent="0.35">
      <c r="A2439" t="s">
        <v>9536</v>
      </c>
      <c r="B2439" t="s">
        <v>74</v>
      </c>
      <c r="C2439" t="s">
        <v>2050</v>
      </c>
      <c r="D2439" t="b">
        <v>1</v>
      </c>
      <c r="E2439" t="b">
        <v>0</v>
      </c>
      <c r="F2439" t="s">
        <v>106</v>
      </c>
      <c r="G2439" t="b">
        <v>1</v>
      </c>
      <c r="H2439" t="s">
        <v>71</v>
      </c>
      <c r="I2439" t="b">
        <v>0</v>
      </c>
      <c r="J2439" t="s">
        <v>70</v>
      </c>
      <c r="K2439" t="b">
        <v>1</v>
      </c>
      <c r="L2439">
        <v>2</v>
      </c>
      <c r="M2439" t="b">
        <v>0</v>
      </c>
      <c r="N2439" t="b">
        <v>1</v>
      </c>
      <c r="O2439" t="b">
        <v>0</v>
      </c>
      <c r="P2439" t="s">
        <v>69</v>
      </c>
      <c r="Q2439" t="s">
        <v>9535</v>
      </c>
      <c r="R2439" t="s">
        <v>9534</v>
      </c>
      <c r="S2439" t="s">
        <v>166</v>
      </c>
      <c r="T2439" t="s">
        <v>9533</v>
      </c>
      <c r="U2439">
        <v>236</v>
      </c>
      <c r="V2439">
        <v>3</v>
      </c>
    </row>
    <row r="2440" spans="1:22" x14ac:dyDescent="0.35">
      <c r="A2440" t="s">
        <v>9532</v>
      </c>
      <c r="B2440" t="s">
        <v>74</v>
      </c>
      <c r="C2440" t="s">
        <v>82</v>
      </c>
      <c r="D2440" t="b">
        <v>1</v>
      </c>
      <c r="E2440" t="b">
        <v>1</v>
      </c>
      <c r="F2440" t="s">
        <v>101</v>
      </c>
      <c r="G2440" t="b">
        <v>1</v>
      </c>
      <c r="H2440" t="s">
        <v>71</v>
      </c>
      <c r="I2440" t="b">
        <v>1</v>
      </c>
      <c r="J2440" t="s">
        <v>70</v>
      </c>
      <c r="K2440" t="b">
        <v>1</v>
      </c>
      <c r="L2440">
        <v>2</v>
      </c>
      <c r="M2440" t="b">
        <v>1</v>
      </c>
      <c r="N2440" t="b">
        <v>1</v>
      </c>
      <c r="O2440" t="b">
        <v>1</v>
      </c>
      <c r="P2440" t="s">
        <v>69</v>
      </c>
      <c r="Q2440" t="s">
        <v>9531</v>
      </c>
      <c r="R2440" t="s">
        <v>9530</v>
      </c>
      <c r="S2440" t="s">
        <v>6</v>
      </c>
      <c r="T2440" t="s">
        <v>243</v>
      </c>
      <c r="U2440">
        <v>236</v>
      </c>
      <c r="V2440">
        <v>3.5</v>
      </c>
    </row>
    <row r="2441" spans="1:22" x14ac:dyDescent="0.35">
      <c r="A2441" t="s">
        <v>9529</v>
      </c>
      <c r="B2441" t="s">
        <v>90</v>
      </c>
      <c r="C2441" t="s">
        <v>82</v>
      </c>
      <c r="D2441" t="b">
        <v>1</v>
      </c>
      <c r="E2441" t="b">
        <v>1</v>
      </c>
      <c r="F2441" t="s">
        <v>359</v>
      </c>
      <c r="G2441" t="b">
        <v>0</v>
      </c>
      <c r="H2441" t="s">
        <v>71</v>
      </c>
      <c r="I2441" t="b">
        <v>1</v>
      </c>
      <c r="J2441" t="s">
        <v>70</v>
      </c>
      <c r="K2441" t="b">
        <v>1</v>
      </c>
      <c r="L2441">
        <v>2</v>
      </c>
      <c r="M2441" t="b">
        <v>0</v>
      </c>
      <c r="N2441" t="b">
        <v>0</v>
      </c>
      <c r="O2441" t="b">
        <v>1</v>
      </c>
      <c r="P2441" t="s">
        <v>69</v>
      </c>
      <c r="Q2441" t="s">
        <v>9528</v>
      </c>
      <c r="R2441" t="s">
        <v>9527</v>
      </c>
      <c r="S2441" t="s">
        <v>93</v>
      </c>
      <c r="T2441" t="s">
        <v>9526</v>
      </c>
      <c r="U2441">
        <v>236</v>
      </c>
      <c r="V2441">
        <v>4</v>
      </c>
    </row>
    <row r="2442" spans="1:22" x14ac:dyDescent="0.35">
      <c r="A2442" t="s">
        <v>9525</v>
      </c>
      <c r="B2442" t="s">
        <v>111</v>
      </c>
      <c r="C2442" t="s">
        <v>123</v>
      </c>
      <c r="D2442" t="b">
        <v>1</v>
      </c>
      <c r="E2442" t="b">
        <v>1</v>
      </c>
      <c r="F2442" t="s">
        <v>106</v>
      </c>
      <c r="G2442" t="b">
        <v>0</v>
      </c>
      <c r="H2442" t="s">
        <v>71</v>
      </c>
      <c r="I2442" t="b">
        <v>0</v>
      </c>
      <c r="J2442" t="s">
        <v>70</v>
      </c>
      <c r="K2442" t="b">
        <v>1</v>
      </c>
      <c r="L2442">
        <v>2</v>
      </c>
      <c r="M2442" t="b">
        <v>1</v>
      </c>
      <c r="N2442" t="b">
        <v>1</v>
      </c>
      <c r="O2442" t="b">
        <v>1</v>
      </c>
      <c r="P2442" t="s">
        <v>88</v>
      </c>
      <c r="Q2442" t="s">
        <v>9524</v>
      </c>
      <c r="R2442" t="s">
        <v>9523</v>
      </c>
      <c r="S2442" t="s">
        <v>150</v>
      </c>
      <c r="T2442" t="s">
        <v>9522</v>
      </c>
      <c r="U2442">
        <v>236</v>
      </c>
      <c r="V2442">
        <v>4</v>
      </c>
    </row>
    <row r="2443" spans="1:22" x14ac:dyDescent="0.35">
      <c r="A2443" t="s">
        <v>9521</v>
      </c>
      <c r="B2443" t="s">
        <v>74</v>
      </c>
      <c r="C2443" t="s">
        <v>297</v>
      </c>
      <c r="D2443" t="b">
        <v>1</v>
      </c>
      <c r="E2443" t="b">
        <v>0</v>
      </c>
      <c r="F2443" t="s">
        <v>72</v>
      </c>
      <c r="G2443" t="b">
        <v>0</v>
      </c>
      <c r="H2443" t="s">
        <v>71</v>
      </c>
      <c r="I2443" t="b">
        <v>0</v>
      </c>
      <c r="J2443" t="s">
        <v>235</v>
      </c>
      <c r="K2443" t="b">
        <v>1</v>
      </c>
      <c r="L2443">
        <v>3</v>
      </c>
      <c r="M2443" t="b">
        <v>1</v>
      </c>
      <c r="N2443" t="b">
        <v>1</v>
      </c>
      <c r="O2443" t="b">
        <v>0</v>
      </c>
      <c r="P2443" t="s">
        <v>88</v>
      </c>
      <c r="Q2443" t="s">
        <v>9520</v>
      </c>
      <c r="R2443" t="s">
        <v>617</v>
      </c>
      <c r="S2443" t="s">
        <v>6</v>
      </c>
      <c r="T2443" t="s">
        <v>9519</v>
      </c>
      <c r="U2443">
        <v>236</v>
      </c>
      <c r="V2443">
        <v>3.5</v>
      </c>
    </row>
    <row r="2444" spans="1:22" x14ac:dyDescent="0.35">
      <c r="A2444" t="s">
        <v>9518</v>
      </c>
      <c r="B2444" t="s">
        <v>74</v>
      </c>
      <c r="C2444" t="s">
        <v>82</v>
      </c>
      <c r="D2444" t="b">
        <v>1</v>
      </c>
      <c r="E2444" t="b">
        <v>1</v>
      </c>
      <c r="F2444" t="s">
        <v>474</v>
      </c>
      <c r="G2444" t="b">
        <v>0</v>
      </c>
      <c r="H2444" t="s">
        <v>71</v>
      </c>
      <c r="I2444" t="b">
        <v>1</v>
      </c>
      <c r="J2444" t="s">
        <v>70</v>
      </c>
      <c r="K2444" t="b">
        <v>1</v>
      </c>
      <c r="L2444">
        <v>2</v>
      </c>
      <c r="M2444" t="b">
        <v>0</v>
      </c>
      <c r="N2444" t="b">
        <v>1</v>
      </c>
      <c r="O2444" t="b">
        <v>1</v>
      </c>
      <c r="P2444" t="s">
        <v>69</v>
      </c>
      <c r="Q2444" t="s">
        <v>9517</v>
      </c>
      <c r="R2444" t="s">
        <v>9516</v>
      </c>
      <c r="S2444" t="s">
        <v>93</v>
      </c>
      <c r="T2444" t="s">
        <v>9515</v>
      </c>
      <c r="U2444">
        <v>236</v>
      </c>
      <c r="V2444">
        <v>4</v>
      </c>
    </row>
    <row r="2445" spans="1:22" x14ac:dyDescent="0.35">
      <c r="A2445" t="s">
        <v>9514</v>
      </c>
      <c r="B2445" t="s">
        <v>74</v>
      </c>
      <c r="C2445" t="s">
        <v>73</v>
      </c>
      <c r="D2445" t="b">
        <v>1</v>
      </c>
      <c r="E2445" t="b">
        <v>0</v>
      </c>
      <c r="F2445" t="s">
        <v>72</v>
      </c>
      <c r="G2445" t="b">
        <v>0</v>
      </c>
      <c r="H2445" t="s">
        <v>71</v>
      </c>
      <c r="I2445" t="b">
        <v>1</v>
      </c>
      <c r="J2445" t="s">
        <v>235</v>
      </c>
      <c r="K2445" t="b">
        <v>1</v>
      </c>
      <c r="L2445">
        <v>4</v>
      </c>
      <c r="M2445" t="b">
        <v>1</v>
      </c>
      <c r="N2445" t="b">
        <v>1</v>
      </c>
      <c r="O2445" t="b">
        <v>1</v>
      </c>
      <c r="P2445" t="s">
        <v>69</v>
      </c>
      <c r="Q2445" t="s">
        <v>9513</v>
      </c>
      <c r="R2445" t="s">
        <v>2035</v>
      </c>
      <c r="S2445" t="s">
        <v>6</v>
      </c>
      <c r="T2445" t="s">
        <v>9512</v>
      </c>
      <c r="U2445">
        <v>235</v>
      </c>
      <c r="V2445">
        <v>3</v>
      </c>
    </row>
    <row r="2446" spans="1:22" x14ac:dyDescent="0.35">
      <c r="A2446" t="s">
        <v>9511</v>
      </c>
      <c r="B2446" t="s">
        <v>74</v>
      </c>
      <c r="C2446" t="s">
        <v>123</v>
      </c>
      <c r="D2446" t="b">
        <v>1</v>
      </c>
      <c r="E2446" t="b">
        <v>1</v>
      </c>
      <c r="F2446" t="s">
        <v>72</v>
      </c>
      <c r="G2446" t="b">
        <v>1</v>
      </c>
      <c r="H2446" t="s">
        <v>71</v>
      </c>
      <c r="I2446" t="b">
        <v>0</v>
      </c>
      <c r="J2446" t="s">
        <v>70</v>
      </c>
      <c r="K2446" t="b">
        <v>1</v>
      </c>
      <c r="L2446">
        <v>2</v>
      </c>
      <c r="M2446" t="b">
        <v>1</v>
      </c>
      <c r="N2446" t="b">
        <v>1</v>
      </c>
      <c r="O2446" t="b">
        <v>1</v>
      </c>
      <c r="P2446" t="s">
        <v>88</v>
      </c>
      <c r="Q2446" t="s">
        <v>9510</v>
      </c>
      <c r="R2446" t="s">
        <v>9509</v>
      </c>
      <c r="S2446" t="s">
        <v>120</v>
      </c>
      <c r="T2446" t="s">
        <v>9508</v>
      </c>
      <c r="U2446">
        <v>235</v>
      </c>
      <c r="V2446">
        <v>4</v>
      </c>
    </row>
    <row r="2447" spans="1:22" x14ac:dyDescent="0.35">
      <c r="A2447" t="s">
        <v>9507</v>
      </c>
      <c r="B2447" t="s">
        <v>90</v>
      </c>
      <c r="C2447" t="s">
        <v>426</v>
      </c>
      <c r="D2447" t="b">
        <v>1</v>
      </c>
      <c r="E2447" t="b">
        <v>1</v>
      </c>
      <c r="F2447" t="s">
        <v>89</v>
      </c>
      <c r="G2447" t="b">
        <v>0</v>
      </c>
      <c r="H2447" t="s">
        <v>71</v>
      </c>
      <c r="I2447" t="b">
        <v>1</v>
      </c>
      <c r="J2447" t="s">
        <v>70</v>
      </c>
      <c r="K2447" t="b">
        <v>1</v>
      </c>
      <c r="L2447">
        <v>2</v>
      </c>
      <c r="M2447" t="b">
        <v>0</v>
      </c>
      <c r="N2447" t="b">
        <v>0</v>
      </c>
      <c r="O2447" t="b">
        <v>1</v>
      </c>
      <c r="P2447" t="s">
        <v>69</v>
      </c>
      <c r="Q2447" t="s">
        <v>9506</v>
      </c>
      <c r="R2447" t="s">
        <v>9505</v>
      </c>
      <c r="S2447" t="s">
        <v>6</v>
      </c>
      <c r="T2447" t="s">
        <v>9504</v>
      </c>
      <c r="U2447">
        <v>235</v>
      </c>
      <c r="V2447">
        <v>4.5</v>
      </c>
    </row>
    <row r="2448" spans="1:22" x14ac:dyDescent="0.35">
      <c r="A2448" t="s">
        <v>9503</v>
      </c>
      <c r="B2448" t="s">
        <v>74</v>
      </c>
      <c r="C2448" t="s">
        <v>73</v>
      </c>
      <c r="D2448" t="b">
        <v>1</v>
      </c>
      <c r="E2448" t="b">
        <v>0</v>
      </c>
      <c r="F2448" t="s">
        <v>72</v>
      </c>
      <c r="G2448" t="b">
        <v>1</v>
      </c>
      <c r="H2448" t="s">
        <v>71</v>
      </c>
      <c r="I2448" t="b">
        <v>1</v>
      </c>
      <c r="J2448" t="s">
        <v>70</v>
      </c>
      <c r="K2448" t="b">
        <v>1</v>
      </c>
      <c r="L2448">
        <v>2</v>
      </c>
      <c r="M2448" t="b">
        <v>1</v>
      </c>
      <c r="N2448" t="b">
        <v>1</v>
      </c>
      <c r="O2448" t="b">
        <v>1</v>
      </c>
      <c r="P2448" t="s">
        <v>69</v>
      </c>
      <c r="Q2448" t="s">
        <v>9502</v>
      </c>
      <c r="R2448" t="s">
        <v>9501</v>
      </c>
      <c r="S2448" t="s">
        <v>166</v>
      </c>
      <c r="T2448" t="s">
        <v>9500</v>
      </c>
      <c r="U2448">
        <v>235</v>
      </c>
      <c r="V2448">
        <v>4</v>
      </c>
    </row>
    <row r="2449" spans="1:22" x14ac:dyDescent="0.35">
      <c r="A2449" t="s">
        <v>9499</v>
      </c>
      <c r="B2449" t="s">
        <v>74</v>
      </c>
      <c r="C2449" t="s">
        <v>82</v>
      </c>
      <c r="D2449" t="b">
        <v>1</v>
      </c>
      <c r="E2449" t="b">
        <v>0</v>
      </c>
      <c r="F2449" t="s">
        <v>106</v>
      </c>
      <c r="G2449" t="b">
        <v>0</v>
      </c>
      <c r="H2449" t="s">
        <v>71</v>
      </c>
      <c r="I2449" t="b">
        <v>1</v>
      </c>
      <c r="J2449" t="s">
        <v>70</v>
      </c>
      <c r="K2449" t="b">
        <v>1</v>
      </c>
      <c r="L2449">
        <v>2</v>
      </c>
      <c r="M2449" t="b">
        <v>1</v>
      </c>
      <c r="N2449" t="b">
        <v>1</v>
      </c>
      <c r="O2449" t="b">
        <v>1</v>
      </c>
      <c r="P2449" t="s">
        <v>88</v>
      </c>
      <c r="Q2449" t="s">
        <v>9498</v>
      </c>
      <c r="R2449" t="s">
        <v>9497</v>
      </c>
      <c r="S2449" t="s">
        <v>275</v>
      </c>
      <c r="T2449" t="s">
        <v>9496</v>
      </c>
      <c r="U2449">
        <v>235</v>
      </c>
      <c r="V2449">
        <v>3.5</v>
      </c>
    </row>
    <row r="2450" spans="1:22" x14ac:dyDescent="0.35">
      <c r="A2450" t="s">
        <v>9495</v>
      </c>
      <c r="B2450" t="s">
        <v>90</v>
      </c>
      <c r="C2450" t="s">
        <v>82</v>
      </c>
      <c r="D2450" t="b">
        <v>1</v>
      </c>
      <c r="E2450" t="b">
        <v>1</v>
      </c>
      <c r="F2450" t="s">
        <v>106</v>
      </c>
      <c r="G2450" t="b">
        <v>0</v>
      </c>
      <c r="H2450" t="s">
        <v>71</v>
      </c>
      <c r="I2450" t="b">
        <v>0</v>
      </c>
      <c r="J2450" t="s">
        <v>70</v>
      </c>
      <c r="K2450" t="b">
        <v>1</v>
      </c>
      <c r="L2450">
        <v>1</v>
      </c>
      <c r="M2450" t="b">
        <v>0</v>
      </c>
      <c r="N2450" t="b">
        <v>0</v>
      </c>
      <c r="O2450" t="b">
        <v>1</v>
      </c>
      <c r="P2450" t="s">
        <v>88</v>
      </c>
      <c r="Q2450" t="s">
        <v>9494</v>
      </c>
      <c r="R2450" t="s">
        <v>9493</v>
      </c>
      <c r="S2450" t="s">
        <v>6</v>
      </c>
      <c r="T2450" t="s">
        <v>9492</v>
      </c>
      <c r="U2450">
        <v>235</v>
      </c>
      <c r="V2450">
        <v>4.5</v>
      </c>
    </row>
    <row r="2451" spans="1:22" x14ac:dyDescent="0.35">
      <c r="A2451" t="s">
        <v>9491</v>
      </c>
      <c r="B2451" t="s">
        <v>74</v>
      </c>
      <c r="C2451" t="s">
        <v>297</v>
      </c>
      <c r="D2451" t="b">
        <v>1</v>
      </c>
      <c r="E2451" t="b">
        <v>0</v>
      </c>
      <c r="F2451" t="s">
        <v>72</v>
      </c>
      <c r="G2451" t="b">
        <v>1</v>
      </c>
      <c r="H2451" t="s">
        <v>71</v>
      </c>
      <c r="I2451" t="b">
        <v>1</v>
      </c>
      <c r="J2451" t="s">
        <v>235</v>
      </c>
      <c r="K2451" t="b">
        <v>1</v>
      </c>
      <c r="L2451">
        <v>3</v>
      </c>
      <c r="M2451" t="b">
        <v>1</v>
      </c>
      <c r="N2451" t="b">
        <v>1</v>
      </c>
      <c r="O2451" t="b">
        <v>0</v>
      </c>
      <c r="P2451" t="s">
        <v>88</v>
      </c>
      <c r="Q2451" t="s">
        <v>9490</v>
      </c>
      <c r="R2451" t="s">
        <v>9489</v>
      </c>
      <c r="S2451" t="s">
        <v>131</v>
      </c>
      <c r="T2451" t="s">
        <v>9488</v>
      </c>
      <c r="U2451">
        <v>235</v>
      </c>
      <c r="V2451">
        <v>4</v>
      </c>
    </row>
    <row r="2452" spans="1:22" x14ac:dyDescent="0.35">
      <c r="A2452" t="s">
        <v>9487</v>
      </c>
      <c r="B2452" t="s">
        <v>111</v>
      </c>
      <c r="C2452" t="s">
        <v>82</v>
      </c>
      <c r="D2452" t="b">
        <v>1</v>
      </c>
      <c r="E2452" t="b">
        <v>1</v>
      </c>
      <c r="F2452" t="s">
        <v>106</v>
      </c>
      <c r="G2452" t="b">
        <v>0</v>
      </c>
      <c r="H2452" t="s">
        <v>71</v>
      </c>
      <c r="I2452" t="b">
        <v>0</v>
      </c>
      <c r="J2452" t="s">
        <v>70</v>
      </c>
      <c r="K2452" t="b">
        <v>1</v>
      </c>
      <c r="L2452">
        <v>2</v>
      </c>
      <c r="M2452" t="b">
        <v>0</v>
      </c>
      <c r="N2452" t="b">
        <v>0</v>
      </c>
      <c r="O2452" t="b">
        <v>1</v>
      </c>
      <c r="P2452" t="s">
        <v>69</v>
      </c>
      <c r="Q2452" t="s">
        <v>9486</v>
      </c>
      <c r="R2452" t="s">
        <v>9485</v>
      </c>
      <c r="S2452" t="s">
        <v>131</v>
      </c>
      <c r="T2452" t="s">
        <v>9484</v>
      </c>
      <c r="U2452">
        <v>235</v>
      </c>
      <c r="V2452">
        <v>4.5</v>
      </c>
    </row>
    <row r="2453" spans="1:22" x14ac:dyDescent="0.35">
      <c r="A2453" t="s">
        <v>9483</v>
      </c>
      <c r="B2453" t="s">
        <v>74</v>
      </c>
      <c r="C2453" t="s">
        <v>123</v>
      </c>
      <c r="D2453" t="b">
        <v>1</v>
      </c>
      <c r="E2453" t="b">
        <v>0</v>
      </c>
      <c r="F2453" t="s">
        <v>1198</v>
      </c>
      <c r="G2453" t="b">
        <v>0</v>
      </c>
      <c r="H2453" t="s">
        <v>554</v>
      </c>
      <c r="I2453" t="b">
        <v>1</v>
      </c>
      <c r="J2453" t="s">
        <v>70</v>
      </c>
      <c r="K2453" t="b">
        <v>1</v>
      </c>
      <c r="L2453">
        <v>2</v>
      </c>
      <c r="M2453" t="b">
        <v>0</v>
      </c>
      <c r="N2453" t="b">
        <v>0</v>
      </c>
      <c r="O2453" t="b">
        <v>1</v>
      </c>
      <c r="P2453" t="s">
        <v>69</v>
      </c>
      <c r="Q2453" t="s">
        <v>9482</v>
      </c>
      <c r="R2453" t="s">
        <v>9481</v>
      </c>
      <c r="S2453" t="s">
        <v>120</v>
      </c>
      <c r="T2453" t="s">
        <v>9480</v>
      </c>
      <c r="U2453">
        <v>235</v>
      </c>
      <c r="V2453">
        <v>4</v>
      </c>
    </row>
    <row r="2454" spans="1:22" x14ac:dyDescent="0.35">
      <c r="A2454" t="s">
        <v>9479</v>
      </c>
      <c r="B2454" t="s">
        <v>90</v>
      </c>
      <c r="C2454" t="s">
        <v>82</v>
      </c>
      <c r="D2454" t="b">
        <v>1</v>
      </c>
      <c r="E2454" t="b">
        <v>1</v>
      </c>
      <c r="F2454" t="s">
        <v>89</v>
      </c>
      <c r="G2454" t="b">
        <v>0</v>
      </c>
      <c r="H2454" t="s">
        <v>71</v>
      </c>
      <c r="I2454" t="b">
        <v>1</v>
      </c>
      <c r="J2454" t="s">
        <v>70</v>
      </c>
      <c r="K2454" t="b">
        <v>1</v>
      </c>
      <c r="L2454">
        <v>1</v>
      </c>
      <c r="M2454" t="b">
        <v>0</v>
      </c>
      <c r="N2454" t="b">
        <v>0</v>
      </c>
      <c r="O2454" t="b">
        <v>1</v>
      </c>
      <c r="P2454" t="s">
        <v>69</v>
      </c>
      <c r="Q2454" t="s">
        <v>9478</v>
      </c>
      <c r="R2454" t="s">
        <v>9477</v>
      </c>
      <c r="S2454" t="s">
        <v>290</v>
      </c>
      <c r="T2454" t="s">
        <v>9476</v>
      </c>
      <c r="U2454">
        <v>235</v>
      </c>
      <c r="V2454">
        <v>4.5</v>
      </c>
    </row>
    <row r="2455" spans="1:22" x14ac:dyDescent="0.35">
      <c r="A2455" t="s">
        <v>9475</v>
      </c>
      <c r="B2455" t="s">
        <v>74</v>
      </c>
      <c r="C2455" t="s">
        <v>440</v>
      </c>
      <c r="D2455" t="b">
        <v>1</v>
      </c>
      <c r="E2455" t="b">
        <v>1</v>
      </c>
      <c r="F2455" t="s">
        <v>101</v>
      </c>
      <c r="G2455" t="b">
        <v>1</v>
      </c>
      <c r="H2455" t="s">
        <v>71</v>
      </c>
      <c r="I2455" t="b">
        <v>1</v>
      </c>
      <c r="J2455" t="s">
        <v>70</v>
      </c>
      <c r="K2455" t="b">
        <v>1</v>
      </c>
      <c r="L2455">
        <v>2</v>
      </c>
      <c r="M2455" t="b">
        <v>1</v>
      </c>
      <c r="N2455" t="b">
        <v>1</v>
      </c>
      <c r="O2455" t="b">
        <v>1</v>
      </c>
      <c r="P2455" t="s">
        <v>69</v>
      </c>
      <c r="Q2455" t="s">
        <v>9474</v>
      </c>
      <c r="R2455" t="s">
        <v>9473</v>
      </c>
      <c r="S2455" t="s">
        <v>85</v>
      </c>
      <c r="T2455" t="s">
        <v>9472</v>
      </c>
      <c r="U2455">
        <v>235</v>
      </c>
      <c r="V2455">
        <v>4.5</v>
      </c>
    </row>
    <row r="2456" spans="1:22" x14ac:dyDescent="0.35">
      <c r="A2456" t="s">
        <v>9471</v>
      </c>
      <c r="B2456" t="s">
        <v>74</v>
      </c>
      <c r="C2456" t="s">
        <v>82</v>
      </c>
      <c r="D2456" t="b">
        <v>1</v>
      </c>
      <c r="E2456" t="b">
        <v>1</v>
      </c>
      <c r="F2456" t="s">
        <v>101</v>
      </c>
      <c r="G2456" t="b">
        <v>1</v>
      </c>
      <c r="H2456" t="s">
        <v>71</v>
      </c>
      <c r="I2456" t="b">
        <v>1</v>
      </c>
      <c r="J2456" t="s">
        <v>70</v>
      </c>
      <c r="K2456" t="b">
        <v>1</v>
      </c>
      <c r="L2456">
        <v>2</v>
      </c>
      <c r="M2456" t="b">
        <v>0</v>
      </c>
      <c r="N2456" t="b">
        <v>1</v>
      </c>
      <c r="O2456" t="b">
        <v>1</v>
      </c>
      <c r="P2456" t="s">
        <v>88</v>
      </c>
      <c r="Q2456" t="s">
        <v>9470</v>
      </c>
      <c r="R2456" t="s">
        <v>5614</v>
      </c>
      <c r="S2456" t="s">
        <v>189</v>
      </c>
      <c r="T2456" t="s">
        <v>991</v>
      </c>
      <c r="U2456">
        <v>235</v>
      </c>
      <c r="V2456">
        <v>3</v>
      </c>
    </row>
    <row r="2457" spans="1:22" x14ac:dyDescent="0.35">
      <c r="A2457" t="s">
        <v>9469</v>
      </c>
      <c r="B2457" t="s">
        <v>74</v>
      </c>
      <c r="C2457" t="s">
        <v>222</v>
      </c>
      <c r="D2457" t="b">
        <v>1</v>
      </c>
      <c r="E2457" t="b">
        <v>0</v>
      </c>
      <c r="F2457" t="s">
        <v>72</v>
      </c>
      <c r="G2457" t="b">
        <v>0</v>
      </c>
      <c r="H2457" t="s">
        <v>80</v>
      </c>
      <c r="I2457" t="b">
        <v>0</v>
      </c>
      <c r="J2457" t="s">
        <v>70</v>
      </c>
      <c r="K2457" t="b">
        <v>1</v>
      </c>
      <c r="L2457">
        <v>3</v>
      </c>
      <c r="M2457" t="b">
        <v>1</v>
      </c>
      <c r="N2457" t="b">
        <v>1</v>
      </c>
      <c r="O2457" t="b">
        <v>0</v>
      </c>
      <c r="P2457" t="s">
        <v>88</v>
      </c>
      <c r="Q2457" t="s">
        <v>9468</v>
      </c>
      <c r="R2457" t="s">
        <v>5374</v>
      </c>
      <c r="S2457" t="s">
        <v>285</v>
      </c>
      <c r="T2457" t="s">
        <v>9467</v>
      </c>
      <c r="U2457">
        <v>235</v>
      </c>
      <c r="V2457">
        <v>4</v>
      </c>
    </row>
    <row r="2458" spans="1:22" x14ac:dyDescent="0.35">
      <c r="A2458" t="s">
        <v>9466</v>
      </c>
      <c r="B2458" t="s">
        <v>74</v>
      </c>
      <c r="C2458" t="s">
        <v>82</v>
      </c>
      <c r="D2458" t="b">
        <v>1</v>
      </c>
      <c r="E2458" t="b">
        <v>1</v>
      </c>
      <c r="F2458" t="s">
        <v>106</v>
      </c>
      <c r="G2458" t="b">
        <v>1</v>
      </c>
      <c r="H2458" t="s">
        <v>71</v>
      </c>
      <c r="I2458" t="b">
        <v>1</v>
      </c>
      <c r="J2458" t="s">
        <v>70</v>
      </c>
      <c r="K2458" t="b">
        <v>1</v>
      </c>
      <c r="L2458">
        <v>2</v>
      </c>
      <c r="M2458" t="b">
        <v>0</v>
      </c>
      <c r="N2458" t="b">
        <v>1</v>
      </c>
      <c r="O2458" t="b">
        <v>1</v>
      </c>
      <c r="P2458" t="s">
        <v>88</v>
      </c>
      <c r="Q2458" t="s">
        <v>9465</v>
      </c>
      <c r="R2458" t="s">
        <v>1201</v>
      </c>
      <c r="S2458" t="s">
        <v>290</v>
      </c>
      <c r="T2458" t="s">
        <v>4918</v>
      </c>
      <c r="U2458">
        <v>235</v>
      </c>
      <c r="V2458">
        <v>4</v>
      </c>
    </row>
    <row r="2459" spans="1:22" x14ac:dyDescent="0.35">
      <c r="A2459" t="s">
        <v>9464</v>
      </c>
      <c r="B2459" t="s">
        <v>74</v>
      </c>
      <c r="C2459" t="s">
        <v>73</v>
      </c>
      <c r="D2459" t="b">
        <v>1</v>
      </c>
      <c r="E2459" t="b">
        <v>0</v>
      </c>
      <c r="F2459" t="s">
        <v>81</v>
      </c>
      <c r="G2459" t="b">
        <v>1</v>
      </c>
      <c r="H2459" t="s">
        <v>80</v>
      </c>
      <c r="I2459" t="b">
        <v>0</v>
      </c>
      <c r="J2459" t="s">
        <v>70</v>
      </c>
      <c r="K2459" t="b">
        <v>1</v>
      </c>
      <c r="L2459">
        <v>2</v>
      </c>
      <c r="M2459" t="b">
        <v>0</v>
      </c>
      <c r="N2459" t="b">
        <v>1</v>
      </c>
      <c r="O2459" t="b">
        <v>1</v>
      </c>
      <c r="P2459" t="s">
        <v>69</v>
      </c>
      <c r="Q2459" t="s">
        <v>9463</v>
      </c>
      <c r="R2459" t="s">
        <v>6648</v>
      </c>
      <c r="S2459" t="s">
        <v>66</v>
      </c>
      <c r="T2459" t="s">
        <v>9462</v>
      </c>
      <c r="U2459">
        <v>234</v>
      </c>
      <c r="V2459">
        <v>3.5</v>
      </c>
    </row>
    <row r="2460" spans="1:22" x14ac:dyDescent="0.35">
      <c r="A2460" t="s">
        <v>9461</v>
      </c>
      <c r="B2460" t="s">
        <v>111</v>
      </c>
      <c r="C2460" t="s">
        <v>138</v>
      </c>
      <c r="D2460" t="b">
        <v>1</v>
      </c>
      <c r="E2460" t="b">
        <v>1</v>
      </c>
      <c r="F2460" t="s">
        <v>89</v>
      </c>
      <c r="G2460" t="b">
        <v>0</v>
      </c>
      <c r="H2460" t="s">
        <v>71</v>
      </c>
      <c r="I2460" t="b">
        <v>1</v>
      </c>
      <c r="J2460" t="s">
        <v>70</v>
      </c>
      <c r="K2460" t="b">
        <v>1</v>
      </c>
      <c r="L2460">
        <v>2</v>
      </c>
      <c r="M2460" t="b">
        <v>1</v>
      </c>
      <c r="N2460" t="b">
        <v>1</v>
      </c>
      <c r="O2460" t="b">
        <v>1</v>
      </c>
      <c r="P2460" t="s">
        <v>69</v>
      </c>
      <c r="Q2460" t="s">
        <v>9460</v>
      </c>
      <c r="R2460" t="s">
        <v>4880</v>
      </c>
      <c r="S2460" t="s">
        <v>6</v>
      </c>
      <c r="T2460" t="s">
        <v>9459</v>
      </c>
      <c r="U2460">
        <v>234</v>
      </c>
      <c r="V2460">
        <v>3</v>
      </c>
    </row>
    <row r="2461" spans="1:22" x14ac:dyDescent="0.35">
      <c r="A2461" t="s">
        <v>9458</v>
      </c>
      <c r="B2461" t="s">
        <v>74</v>
      </c>
      <c r="C2461" t="s">
        <v>82</v>
      </c>
      <c r="D2461" t="b">
        <v>1</v>
      </c>
      <c r="E2461" t="b">
        <v>0</v>
      </c>
      <c r="F2461" t="s">
        <v>106</v>
      </c>
      <c r="G2461" t="b">
        <v>1</v>
      </c>
      <c r="H2461" t="s">
        <v>71</v>
      </c>
      <c r="I2461" t="b">
        <v>1</v>
      </c>
      <c r="J2461" t="s">
        <v>70</v>
      </c>
      <c r="K2461" t="b">
        <v>1</v>
      </c>
      <c r="L2461">
        <v>2</v>
      </c>
      <c r="M2461" t="b">
        <v>1</v>
      </c>
      <c r="N2461" t="b">
        <v>1</v>
      </c>
      <c r="O2461" t="b">
        <v>1</v>
      </c>
      <c r="P2461" t="s">
        <v>69</v>
      </c>
      <c r="Q2461" t="s">
        <v>9457</v>
      </c>
      <c r="R2461" t="s">
        <v>9456</v>
      </c>
      <c r="S2461" t="s">
        <v>239</v>
      </c>
      <c r="T2461" t="s">
        <v>9455</v>
      </c>
      <c r="U2461">
        <v>234</v>
      </c>
      <c r="V2461">
        <v>3.5</v>
      </c>
    </row>
    <row r="2462" spans="1:22" x14ac:dyDescent="0.35">
      <c r="A2462" t="s">
        <v>9454</v>
      </c>
      <c r="B2462" t="s">
        <v>74</v>
      </c>
      <c r="C2462" t="s">
        <v>82</v>
      </c>
      <c r="D2462" t="b">
        <v>1</v>
      </c>
      <c r="E2462" t="b">
        <v>1</v>
      </c>
      <c r="F2462" t="s">
        <v>106</v>
      </c>
      <c r="G2462" t="b">
        <v>1</v>
      </c>
      <c r="H2462" t="s">
        <v>71</v>
      </c>
      <c r="I2462" t="b">
        <v>1</v>
      </c>
      <c r="J2462" t="s">
        <v>70</v>
      </c>
      <c r="K2462" t="b">
        <v>1</v>
      </c>
      <c r="L2462">
        <v>2</v>
      </c>
      <c r="M2462" t="b">
        <v>0</v>
      </c>
      <c r="N2462" t="b">
        <v>1</v>
      </c>
      <c r="O2462" t="b">
        <v>1</v>
      </c>
      <c r="P2462" t="s">
        <v>69</v>
      </c>
      <c r="Q2462" t="s">
        <v>9453</v>
      </c>
      <c r="R2462" t="s">
        <v>9452</v>
      </c>
      <c r="S2462" t="s">
        <v>85</v>
      </c>
      <c r="T2462" t="s">
        <v>9451</v>
      </c>
      <c r="U2462">
        <v>234</v>
      </c>
      <c r="V2462">
        <v>3.5</v>
      </c>
    </row>
    <row r="2463" spans="1:22" x14ac:dyDescent="0.35">
      <c r="A2463" t="s">
        <v>9450</v>
      </c>
      <c r="B2463" t="s">
        <v>74</v>
      </c>
      <c r="C2463" t="s">
        <v>426</v>
      </c>
      <c r="D2463" t="b">
        <v>1</v>
      </c>
      <c r="E2463" t="b">
        <v>0</v>
      </c>
      <c r="F2463" t="s">
        <v>771</v>
      </c>
      <c r="G2463" t="b">
        <v>1</v>
      </c>
      <c r="H2463" t="s">
        <v>80</v>
      </c>
      <c r="I2463" t="b">
        <v>1</v>
      </c>
      <c r="J2463" t="s">
        <v>70</v>
      </c>
      <c r="K2463" t="b">
        <v>1</v>
      </c>
      <c r="L2463">
        <v>2</v>
      </c>
      <c r="M2463" t="b">
        <v>0</v>
      </c>
      <c r="N2463" t="b">
        <v>1</v>
      </c>
      <c r="O2463" t="b">
        <v>1</v>
      </c>
      <c r="P2463" t="s">
        <v>69</v>
      </c>
      <c r="Q2463" t="s">
        <v>9449</v>
      </c>
      <c r="R2463" t="s">
        <v>9448</v>
      </c>
      <c r="S2463" t="s">
        <v>6</v>
      </c>
      <c r="T2463" t="s">
        <v>9447</v>
      </c>
      <c r="U2463">
        <v>234</v>
      </c>
      <c r="V2463">
        <v>3.5</v>
      </c>
    </row>
    <row r="2464" spans="1:22" x14ac:dyDescent="0.35">
      <c r="A2464" t="s">
        <v>9446</v>
      </c>
      <c r="B2464" t="s">
        <v>111</v>
      </c>
      <c r="C2464" t="s">
        <v>82</v>
      </c>
      <c r="D2464" t="b">
        <v>1</v>
      </c>
      <c r="E2464" t="b">
        <v>1</v>
      </c>
      <c r="F2464" t="s">
        <v>106</v>
      </c>
      <c r="G2464" t="b">
        <v>0</v>
      </c>
      <c r="H2464" t="s">
        <v>71</v>
      </c>
      <c r="I2464" t="b">
        <v>1</v>
      </c>
      <c r="J2464" t="s">
        <v>70</v>
      </c>
      <c r="K2464" t="b">
        <v>1</v>
      </c>
      <c r="L2464">
        <v>2</v>
      </c>
      <c r="M2464" t="b">
        <v>0</v>
      </c>
      <c r="N2464" t="b">
        <v>0</v>
      </c>
      <c r="O2464" t="b">
        <v>1</v>
      </c>
      <c r="P2464" t="s">
        <v>69</v>
      </c>
      <c r="Q2464" t="s">
        <v>9445</v>
      </c>
      <c r="R2464" t="s">
        <v>9444</v>
      </c>
      <c r="S2464" t="s">
        <v>161</v>
      </c>
      <c r="T2464" t="s">
        <v>9443</v>
      </c>
      <c r="U2464">
        <v>234</v>
      </c>
      <c r="V2464">
        <v>3.5</v>
      </c>
    </row>
    <row r="2465" spans="1:22" x14ac:dyDescent="0.35">
      <c r="A2465" t="s">
        <v>9442</v>
      </c>
      <c r="B2465" t="s">
        <v>90</v>
      </c>
      <c r="C2465" t="s">
        <v>82</v>
      </c>
      <c r="D2465" t="b">
        <v>0</v>
      </c>
      <c r="E2465" t="b">
        <v>1</v>
      </c>
      <c r="F2465" t="s">
        <v>117</v>
      </c>
      <c r="G2465" t="b">
        <v>0</v>
      </c>
      <c r="H2465" t="s">
        <v>71</v>
      </c>
      <c r="I2465" t="b">
        <v>0</v>
      </c>
      <c r="J2465" t="s">
        <v>70</v>
      </c>
      <c r="K2465" t="b">
        <v>1</v>
      </c>
      <c r="L2465">
        <v>1</v>
      </c>
      <c r="M2465" t="b">
        <v>0</v>
      </c>
      <c r="N2465" t="b">
        <v>0</v>
      </c>
      <c r="O2465" t="b">
        <v>1</v>
      </c>
      <c r="P2465" t="s">
        <v>88</v>
      </c>
      <c r="Q2465" t="e">
        <f>-rLP6lfoQmOO_5Pf2bTkqg</f>
        <v>#NAME?</v>
      </c>
      <c r="R2465" t="s">
        <v>9441</v>
      </c>
      <c r="S2465" t="s">
        <v>131</v>
      </c>
      <c r="T2465" t="s">
        <v>9440</v>
      </c>
      <c r="U2465">
        <v>234</v>
      </c>
      <c r="V2465">
        <v>4</v>
      </c>
    </row>
    <row r="2466" spans="1:22" x14ac:dyDescent="0.35">
      <c r="A2466" t="s">
        <v>9439</v>
      </c>
      <c r="B2466" t="s">
        <v>74</v>
      </c>
      <c r="C2466" t="s">
        <v>82</v>
      </c>
      <c r="D2466" t="b">
        <v>1</v>
      </c>
      <c r="E2466" t="b">
        <v>1</v>
      </c>
      <c r="F2466" t="s">
        <v>101</v>
      </c>
      <c r="G2466" t="b">
        <v>0</v>
      </c>
      <c r="H2466" t="s">
        <v>71</v>
      </c>
      <c r="I2466" t="b">
        <v>0</v>
      </c>
      <c r="J2466" t="s">
        <v>70</v>
      </c>
      <c r="K2466" t="b">
        <v>1</v>
      </c>
      <c r="L2466">
        <v>2</v>
      </c>
      <c r="M2466" t="b">
        <v>1</v>
      </c>
      <c r="N2466" t="b">
        <v>1</v>
      </c>
      <c r="O2466" t="b">
        <v>1</v>
      </c>
      <c r="P2466" t="s">
        <v>88</v>
      </c>
      <c r="Q2466" t="s">
        <v>9438</v>
      </c>
      <c r="R2466" t="s">
        <v>9437</v>
      </c>
      <c r="S2466" t="s">
        <v>189</v>
      </c>
      <c r="T2466" t="s">
        <v>900</v>
      </c>
      <c r="U2466">
        <v>234</v>
      </c>
      <c r="V2466">
        <v>3.5</v>
      </c>
    </row>
    <row r="2467" spans="1:22" x14ac:dyDescent="0.35">
      <c r="A2467" t="s">
        <v>9436</v>
      </c>
      <c r="B2467" t="s">
        <v>74</v>
      </c>
      <c r="C2467" t="s">
        <v>82</v>
      </c>
      <c r="D2467" t="b">
        <v>1</v>
      </c>
      <c r="E2467" t="b">
        <v>1</v>
      </c>
      <c r="F2467" t="s">
        <v>106</v>
      </c>
      <c r="G2467" t="b">
        <v>0</v>
      </c>
      <c r="H2467" t="s">
        <v>71</v>
      </c>
      <c r="I2467" t="b">
        <v>1</v>
      </c>
      <c r="J2467" t="s">
        <v>70</v>
      </c>
      <c r="K2467" t="b">
        <v>1</v>
      </c>
      <c r="L2467">
        <v>1</v>
      </c>
      <c r="M2467" t="b">
        <v>0</v>
      </c>
      <c r="N2467" t="b">
        <v>0</v>
      </c>
      <c r="O2467" t="b">
        <v>1</v>
      </c>
      <c r="P2467" t="s">
        <v>69</v>
      </c>
      <c r="Q2467" t="s">
        <v>9435</v>
      </c>
      <c r="R2467" t="s">
        <v>194</v>
      </c>
      <c r="S2467" t="s">
        <v>290</v>
      </c>
      <c r="T2467" t="s">
        <v>9434</v>
      </c>
      <c r="U2467">
        <v>234</v>
      </c>
      <c r="V2467">
        <v>4.5</v>
      </c>
    </row>
    <row r="2468" spans="1:22" x14ac:dyDescent="0.35">
      <c r="A2468" t="s">
        <v>9433</v>
      </c>
      <c r="B2468" t="s">
        <v>111</v>
      </c>
      <c r="C2468" t="s">
        <v>82</v>
      </c>
      <c r="D2468" t="b">
        <v>1</v>
      </c>
      <c r="E2468" t="b">
        <v>1</v>
      </c>
      <c r="F2468" t="s">
        <v>106</v>
      </c>
      <c r="G2468" t="b">
        <v>1</v>
      </c>
      <c r="H2468" t="s">
        <v>71</v>
      </c>
      <c r="I2468" t="b">
        <v>1</v>
      </c>
      <c r="J2468" t="s">
        <v>70</v>
      </c>
      <c r="K2468" t="b">
        <v>1</v>
      </c>
      <c r="L2468">
        <v>2</v>
      </c>
      <c r="M2468" t="b">
        <v>1</v>
      </c>
      <c r="N2468" t="b">
        <v>1</v>
      </c>
      <c r="O2468" t="b">
        <v>1</v>
      </c>
      <c r="P2468" t="s">
        <v>69</v>
      </c>
      <c r="Q2468" t="s">
        <v>9432</v>
      </c>
      <c r="R2468" t="s">
        <v>9431</v>
      </c>
      <c r="S2468" t="s">
        <v>6</v>
      </c>
      <c r="T2468" t="s">
        <v>4706</v>
      </c>
      <c r="U2468">
        <v>234</v>
      </c>
      <c r="V2468">
        <v>3</v>
      </c>
    </row>
    <row r="2469" spans="1:22" x14ac:dyDescent="0.35">
      <c r="A2469" t="s">
        <v>9430</v>
      </c>
      <c r="B2469" t="s">
        <v>74</v>
      </c>
      <c r="C2469" t="s">
        <v>236</v>
      </c>
      <c r="D2469" t="b">
        <v>1</v>
      </c>
      <c r="E2469" t="b">
        <v>0</v>
      </c>
      <c r="F2469" t="s">
        <v>72</v>
      </c>
      <c r="G2469" t="b">
        <v>1</v>
      </c>
      <c r="H2469" t="s">
        <v>71</v>
      </c>
      <c r="I2469" t="b">
        <v>1</v>
      </c>
      <c r="J2469" t="s">
        <v>70</v>
      </c>
      <c r="K2469" t="b">
        <v>1</v>
      </c>
      <c r="L2469">
        <v>3</v>
      </c>
      <c r="M2469" t="b">
        <v>1</v>
      </c>
      <c r="N2469" t="b">
        <v>1</v>
      </c>
      <c r="O2469" t="b">
        <v>1</v>
      </c>
      <c r="P2469" t="s">
        <v>88</v>
      </c>
      <c r="Q2469" t="s">
        <v>9429</v>
      </c>
      <c r="R2469" t="s">
        <v>9428</v>
      </c>
      <c r="S2469" t="s">
        <v>6</v>
      </c>
      <c r="T2469" t="s">
        <v>3269</v>
      </c>
      <c r="U2469">
        <v>233</v>
      </c>
      <c r="V2469">
        <v>3.5</v>
      </c>
    </row>
    <row r="2470" spans="1:22" x14ac:dyDescent="0.35">
      <c r="A2470" t="s">
        <v>9427</v>
      </c>
      <c r="B2470" t="s">
        <v>74</v>
      </c>
      <c r="C2470" t="s">
        <v>82</v>
      </c>
      <c r="D2470" t="b">
        <v>1</v>
      </c>
      <c r="E2470" t="b">
        <v>1</v>
      </c>
      <c r="F2470" t="s">
        <v>101</v>
      </c>
      <c r="G2470" t="b">
        <v>1</v>
      </c>
      <c r="H2470" t="s">
        <v>71</v>
      </c>
      <c r="I2470" t="b">
        <v>1</v>
      </c>
      <c r="J2470" t="s">
        <v>70</v>
      </c>
      <c r="K2470" t="b">
        <v>1</v>
      </c>
      <c r="L2470">
        <v>2</v>
      </c>
      <c r="M2470" t="b">
        <v>1</v>
      </c>
      <c r="N2470" t="b">
        <v>1</v>
      </c>
      <c r="O2470" t="b">
        <v>1</v>
      </c>
      <c r="P2470" t="s">
        <v>69</v>
      </c>
      <c r="Q2470" t="s">
        <v>9426</v>
      </c>
      <c r="R2470" t="s">
        <v>628</v>
      </c>
      <c r="S2470" t="s">
        <v>6</v>
      </c>
      <c r="T2470" t="s">
        <v>9425</v>
      </c>
      <c r="U2470">
        <v>233</v>
      </c>
      <c r="V2470">
        <v>4</v>
      </c>
    </row>
    <row r="2471" spans="1:22" x14ac:dyDescent="0.35">
      <c r="A2471" t="s">
        <v>9424</v>
      </c>
      <c r="B2471" t="s">
        <v>74</v>
      </c>
      <c r="C2471" t="s">
        <v>73</v>
      </c>
      <c r="D2471" t="b">
        <v>1</v>
      </c>
      <c r="E2471" t="b">
        <v>1</v>
      </c>
      <c r="F2471" t="s">
        <v>106</v>
      </c>
      <c r="G2471" t="b">
        <v>1</v>
      </c>
      <c r="H2471" t="s">
        <v>71</v>
      </c>
      <c r="I2471" t="b">
        <v>1</v>
      </c>
      <c r="J2471" t="s">
        <v>70</v>
      </c>
      <c r="K2471" t="b">
        <v>1</v>
      </c>
      <c r="L2471">
        <v>2</v>
      </c>
      <c r="M2471" t="b">
        <v>1</v>
      </c>
      <c r="N2471" t="b">
        <v>1</v>
      </c>
      <c r="O2471" t="b">
        <v>1</v>
      </c>
      <c r="P2471" t="s">
        <v>88</v>
      </c>
      <c r="Q2471" t="s">
        <v>9423</v>
      </c>
      <c r="R2471" t="s">
        <v>9422</v>
      </c>
      <c r="S2471" t="s">
        <v>6</v>
      </c>
      <c r="T2471" t="s">
        <v>9421</v>
      </c>
      <c r="U2471">
        <v>233</v>
      </c>
      <c r="V2471">
        <v>4</v>
      </c>
    </row>
    <row r="2472" spans="1:22" x14ac:dyDescent="0.35">
      <c r="A2472" t="s">
        <v>9420</v>
      </c>
      <c r="B2472" t="s">
        <v>74</v>
      </c>
      <c r="C2472" t="s">
        <v>82</v>
      </c>
      <c r="D2472" t="b">
        <v>1</v>
      </c>
      <c r="E2472" t="b">
        <v>1</v>
      </c>
      <c r="F2472" t="s">
        <v>101</v>
      </c>
      <c r="G2472" t="b">
        <v>1</v>
      </c>
      <c r="H2472" t="s">
        <v>71</v>
      </c>
      <c r="I2472" t="b">
        <v>1</v>
      </c>
      <c r="J2472" t="s">
        <v>70</v>
      </c>
      <c r="K2472" t="b">
        <v>1</v>
      </c>
      <c r="L2472">
        <v>2</v>
      </c>
      <c r="M2472" t="b">
        <v>0</v>
      </c>
      <c r="N2472" t="b">
        <v>1</v>
      </c>
      <c r="O2472" t="b">
        <v>1</v>
      </c>
      <c r="P2472" t="s">
        <v>88</v>
      </c>
      <c r="Q2472" t="s">
        <v>9419</v>
      </c>
      <c r="R2472" t="s">
        <v>9418</v>
      </c>
      <c r="S2472" t="s">
        <v>323</v>
      </c>
      <c r="T2472" t="s">
        <v>4918</v>
      </c>
      <c r="U2472">
        <v>233</v>
      </c>
      <c r="V2472">
        <v>3.5</v>
      </c>
    </row>
    <row r="2473" spans="1:22" x14ac:dyDescent="0.35">
      <c r="A2473" t="s">
        <v>9417</v>
      </c>
      <c r="B2473" t="s">
        <v>74</v>
      </c>
      <c r="C2473" t="s">
        <v>82</v>
      </c>
      <c r="D2473" t="b">
        <v>1</v>
      </c>
      <c r="E2473" t="b">
        <v>0</v>
      </c>
      <c r="F2473" t="s">
        <v>1198</v>
      </c>
      <c r="G2473" t="b">
        <v>1</v>
      </c>
      <c r="H2473" t="s">
        <v>80</v>
      </c>
      <c r="I2473" t="b">
        <v>1</v>
      </c>
      <c r="J2473" t="s">
        <v>70</v>
      </c>
      <c r="K2473" t="b">
        <v>1</v>
      </c>
      <c r="L2473">
        <v>2</v>
      </c>
      <c r="M2473" t="b">
        <v>0</v>
      </c>
      <c r="N2473" t="b">
        <v>1</v>
      </c>
      <c r="O2473" t="b">
        <v>1</v>
      </c>
      <c r="P2473" t="s">
        <v>69</v>
      </c>
      <c r="Q2473" t="s">
        <v>9416</v>
      </c>
      <c r="R2473" t="s">
        <v>9415</v>
      </c>
      <c r="S2473" t="s">
        <v>229</v>
      </c>
      <c r="T2473" t="s">
        <v>9414</v>
      </c>
      <c r="U2473">
        <v>233</v>
      </c>
      <c r="V2473">
        <v>2.5</v>
      </c>
    </row>
    <row r="2474" spans="1:22" x14ac:dyDescent="0.35">
      <c r="A2474" t="s">
        <v>9413</v>
      </c>
      <c r="B2474" t="s">
        <v>90</v>
      </c>
      <c r="C2474" t="s">
        <v>123</v>
      </c>
      <c r="D2474" t="b">
        <v>1</v>
      </c>
      <c r="E2474" t="b">
        <v>1</v>
      </c>
      <c r="F2474" t="s">
        <v>101</v>
      </c>
      <c r="G2474" t="b">
        <v>0</v>
      </c>
      <c r="H2474" t="s">
        <v>71</v>
      </c>
      <c r="I2474" t="b">
        <v>0</v>
      </c>
      <c r="J2474" t="s">
        <v>70</v>
      </c>
      <c r="K2474" t="b">
        <v>1</v>
      </c>
      <c r="L2474">
        <v>2</v>
      </c>
      <c r="M2474" t="b">
        <v>1</v>
      </c>
      <c r="N2474" t="b">
        <v>1</v>
      </c>
      <c r="O2474" t="b">
        <v>1</v>
      </c>
      <c r="P2474" t="s">
        <v>69</v>
      </c>
      <c r="Q2474" t="s">
        <v>9412</v>
      </c>
      <c r="R2474" t="s">
        <v>9411</v>
      </c>
      <c r="S2474" t="s">
        <v>150</v>
      </c>
      <c r="T2474" t="s">
        <v>9410</v>
      </c>
      <c r="U2474">
        <v>233</v>
      </c>
      <c r="V2474">
        <v>3.5</v>
      </c>
    </row>
    <row r="2475" spans="1:22" x14ac:dyDescent="0.35">
      <c r="A2475" t="s">
        <v>9409</v>
      </c>
      <c r="B2475" t="s">
        <v>74</v>
      </c>
      <c r="C2475" t="s">
        <v>82</v>
      </c>
      <c r="D2475" t="b">
        <v>1</v>
      </c>
      <c r="E2475" t="b">
        <v>1</v>
      </c>
      <c r="F2475" t="s">
        <v>89</v>
      </c>
      <c r="G2475" t="b">
        <v>0</v>
      </c>
      <c r="H2475" t="s">
        <v>71</v>
      </c>
      <c r="I2475" t="b">
        <v>0</v>
      </c>
      <c r="J2475" t="s">
        <v>70</v>
      </c>
      <c r="K2475" t="b">
        <v>1</v>
      </c>
      <c r="L2475">
        <v>2</v>
      </c>
      <c r="M2475" t="b">
        <v>1</v>
      </c>
      <c r="N2475" t="b">
        <v>1</v>
      </c>
      <c r="O2475" t="b">
        <v>1</v>
      </c>
      <c r="P2475" t="s">
        <v>88</v>
      </c>
      <c r="Q2475" t="s">
        <v>9408</v>
      </c>
      <c r="R2475" t="s">
        <v>9407</v>
      </c>
      <c r="S2475" t="s">
        <v>6</v>
      </c>
      <c r="T2475" t="s">
        <v>9406</v>
      </c>
      <c r="U2475">
        <v>233</v>
      </c>
      <c r="V2475">
        <v>3</v>
      </c>
    </row>
    <row r="2476" spans="1:22" x14ac:dyDescent="0.35">
      <c r="A2476" t="s">
        <v>9405</v>
      </c>
      <c r="B2476" t="s">
        <v>74</v>
      </c>
      <c r="C2476" t="s">
        <v>82</v>
      </c>
      <c r="D2476" t="b">
        <v>1</v>
      </c>
      <c r="E2476" t="b">
        <v>0</v>
      </c>
      <c r="F2476" t="s">
        <v>72</v>
      </c>
      <c r="G2476" t="b">
        <v>1</v>
      </c>
      <c r="H2476" t="s">
        <v>71</v>
      </c>
      <c r="I2476" t="b">
        <v>1</v>
      </c>
      <c r="J2476" t="s">
        <v>70</v>
      </c>
      <c r="K2476" t="b">
        <v>1</v>
      </c>
      <c r="L2476">
        <v>2</v>
      </c>
      <c r="M2476" t="b">
        <v>0</v>
      </c>
      <c r="N2476" t="b">
        <v>1</v>
      </c>
      <c r="O2476" t="b">
        <v>1</v>
      </c>
      <c r="P2476" t="s">
        <v>69</v>
      </c>
      <c r="Q2476" t="s">
        <v>9404</v>
      </c>
      <c r="R2476" t="s">
        <v>1798</v>
      </c>
      <c r="S2476" t="s">
        <v>85</v>
      </c>
      <c r="T2476" t="s">
        <v>9403</v>
      </c>
      <c r="U2476">
        <v>233</v>
      </c>
      <c r="V2476">
        <v>3.5</v>
      </c>
    </row>
    <row r="2477" spans="1:22" x14ac:dyDescent="0.35">
      <c r="A2477" t="s">
        <v>9402</v>
      </c>
      <c r="B2477" t="s">
        <v>90</v>
      </c>
      <c r="C2477" t="s">
        <v>82</v>
      </c>
      <c r="D2477" t="b">
        <v>1</v>
      </c>
      <c r="E2477" t="b">
        <v>1</v>
      </c>
      <c r="F2477" t="s">
        <v>474</v>
      </c>
      <c r="G2477" t="b">
        <v>1</v>
      </c>
      <c r="H2477" t="s">
        <v>71</v>
      </c>
      <c r="I2477" t="b">
        <v>0</v>
      </c>
      <c r="J2477" t="s">
        <v>70</v>
      </c>
      <c r="K2477" t="b">
        <v>1</v>
      </c>
      <c r="L2477">
        <v>1</v>
      </c>
      <c r="M2477" t="b">
        <v>0</v>
      </c>
      <c r="N2477" t="b">
        <v>1</v>
      </c>
      <c r="O2477" t="b">
        <v>1</v>
      </c>
      <c r="P2477" t="s">
        <v>69</v>
      </c>
      <c r="Q2477" t="s">
        <v>9401</v>
      </c>
      <c r="R2477" t="s">
        <v>9400</v>
      </c>
      <c r="S2477" t="s">
        <v>6</v>
      </c>
      <c r="T2477" t="s">
        <v>9399</v>
      </c>
      <c r="U2477">
        <v>233</v>
      </c>
      <c r="V2477">
        <v>3.5</v>
      </c>
    </row>
    <row r="2478" spans="1:22" x14ac:dyDescent="0.35">
      <c r="A2478" t="s">
        <v>9398</v>
      </c>
      <c r="B2478" t="s">
        <v>74</v>
      </c>
      <c r="C2478" t="s">
        <v>82</v>
      </c>
      <c r="D2478" t="b">
        <v>1</v>
      </c>
      <c r="E2478" t="b">
        <v>1</v>
      </c>
      <c r="F2478" t="s">
        <v>106</v>
      </c>
      <c r="G2478" t="b">
        <v>1</v>
      </c>
      <c r="H2478" t="s">
        <v>71</v>
      </c>
      <c r="I2478" t="b">
        <v>1</v>
      </c>
      <c r="J2478" t="s">
        <v>70</v>
      </c>
      <c r="K2478" t="b">
        <v>1</v>
      </c>
      <c r="L2478">
        <v>2</v>
      </c>
      <c r="M2478" t="b">
        <v>0</v>
      </c>
      <c r="N2478" t="b">
        <v>1</v>
      </c>
      <c r="O2478" t="b">
        <v>1</v>
      </c>
      <c r="P2478" t="s">
        <v>69</v>
      </c>
      <c r="Q2478" t="s">
        <v>9397</v>
      </c>
      <c r="R2478" t="s">
        <v>1345</v>
      </c>
      <c r="S2478" t="s">
        <v>275</v>
      </c>
      <c r="T2478" t="s">
        <v>9396</v>
      </c>
      <c r="U2478">
        <v>233</v>
      </c>
      <c r="V2478">
        <v>4</v>
      </c>
    </row>
    <row r="2479" spans="1:22" x14ac:dyDescent="0.35">
      <c r="A2479" t="s">
        <v>9395</v>
      </c>
      <c r="B2479" t="s">
        <v>74</v>
      </c>
      <c r="C2479" t="s">
        <v>73</v>
      </c>
      <c r="D2479" t="b">
        <v>1</v>
      </c>
      <c r="E2479" t="b">
        <v>0</v>
      </c>
      <c r="F2479" t="s">
        <v>81</v>
      </c>
      <c r="G2479" t="b">
        <v>1</v>
      </c>
      <c r="H2479" t="s">
        <v>71</v>
      </c>
      <c r="I2479" t="b">
        <v>1</v>
      </c>
      <c r="J2479" t="s">
        <v>70</v>
      </c>
      <c r="K2479" t="b">
        <v>1</v>
      </c>
      <c r="L2479">
        <v>2</v>
      </c>
      <c r="M2479" t="b">
        <v>1</v>
      </c>
      <c r="N2479" t="b">
        <v>1</v>
      </c>
      <c r="O2479" t="b">
        <v>1</v>
      </c>
      <c r="P2479" t="s">
        <v>69</v>
      </c>
      <c r="Q2479" t="s">
        <v>9394</v>
      </c>
      <c r="R2479" t="s">
        <v>9393</v>
      </c>
      <c r="S2479" t="s">
        <v>66</v>
      </c>
      <c r="T2479" t="s">
        <v>9392</v>
      </c>
      <c r="U2479">
        <v>233</v>
      </c>
      <c r="V2479">
        <v>3.5</v>
      </c>
    </row>
    <row r="2480" spans="1:22" x14ac:dyDescent="0.35">
      <c r="A2480" t="s">
        <v>9391</v>
      </c>
      <c r="B2480" t="s">
        <v>74</v>
      </c>
      <c r="C2480" t="s">
        <v>82</v>
      </c>
      <c r="D2480" t="b">
        <v>1</v>
      </c>
      <c r="E2480" t="b">
        <v>1</v>
      </c>
      <c r="F2480" t="s">
        <v>106</v>
      </c>
      <c r="G2480" t="b">
        <v>1</v>
      </c>
      <c r="H2480" t="s">
        <v>71</v>
      </c>
      <c r="I2480" t="b">
        <v>0</v>
      </c>
      <c r="J2480" t="s">
        <v>70</v>
      </c>
      <c r="K2480" t="b">
        <v>1</v>
      </c>
      <c r="L2480">
        <v>2</v>
      </c>
      <c r="M2480" t="b">
        <v>1</v>
      </c>
      <c r="N2480" t="b">
        <v>1</v>
      </c>
      <c r="O2480" t="b">
        <v>1</v>
      </c>
      <c r="P2480" t="s">
        <v>69</v>
      </c>
      <c r="Q2480" t="s">
        <v>9390</v>
      </c>
      <c r="R2480" t="s">
        <v>3710</v>
      </c>
      <c r="S2480" t="s">
        <v>85</v>
      </c>
      <c r="T2480" t="s">
        <v>9389</v>
      </c>
      <c r="U2480">
        <v>233</v>
      </c>
      <c r="V2480">
        <v>4.5</v>
      </c>
    </row>
    <row r="2481" spans="1:22" x14ac:dyDescent="0.35">
      <c r="A2481" t="s">
        <v>9388</v>
      </c>
      <c r="B2481" t="s">
        <v>90</v>
      </c>
      <c r="C2481" t="s">
        <v>123</v>
      </c>
      <c r="D2481" t="b">
        <v>0</v>
      </c>
      <c r="E2481" t="b">
        <v>1</v>
      </c>
      <c r="F2481" t="s">
        <v>89</v>
      </c>
      <c r="G2481" t="b">
        <v>0</v>
      </c>
      <c r="H2481" t="s">
        <v>80</v>
      </c>
      <c r="I2481" t="b">
        <v>1</v>
      </c>
      <c r="J2481" t="s">
        <v>70</v>
      </c>
      <c r="K2481" t="b">
        <v>0</v>
      </c>
      <c r="L2481">
        <v>2</v>
      </c>
      <c r="M2481" t="b">
        <v>0</v>
      </c>
      <c r="N2481" t="b">
        <v>0</v>
      </c>
      <c r="O2481" t="b">
        <v>1</v>
      </c>
      <c r="P2481" t="s">
        <v>88</v>
      </c>
      <c r="Q2481" t="s">
        <v>9387</v>
      </c>
      <c r="R2481" t="s">
        <v>1220</v>
      </c>
      <c r="S2481" t="s">
        <v>120</v>
      </c>
      <c r="T2481" t="s">
        <v>9386</v>
      </c>
      <c r="U2481">
        <v>233</v>
      </c>
      <c r="V2481">
        <v>3.5</v>
      </c>
    </row>
    <row r="2482" spans="1:22" x14ac:dyDescent="0.35">
      <c r="A2482" t="s">
        <v>9385</v>
      </c>
      <c r="B2482" t="s">
        <v>74</v>
      </c>
      <c r="C2482" t="s">
        <v>138</v>
      </c>
      <c r="D2482" t="b">
        <v>1</v>
      </c>
      <c r="E2482" t="b">
        <v>1</v>
      </c>
      <c r="F2482" t="s">
        <v>72</v>
      </c>
      <c r="G2482" t="b">
        <v>1</v>
      </c>
      <c r="H2482" t="s">
        <v>71</v>
      </c>
      <c r="I2482" t="b">
        <v>0</v>
      </c>
      <c r="J2482" t="s">
        <v>70</v>
      </c>
      <c r="K2482" t="b">
        <v>1</v>
      </c>
      <c r="L2482">
        <v>2</v>
      </c>
      <c r="M2482" t="b">
        <v>1</v>
      </c>
      <c r="N2482" t="b">
        <v>1</v>
      </c>
      <c r="O2482" t="b">
        <v>1</v>
      </c>
      <c r="P2482" t="s">
        <v>69</v>
      </c>
      <c r="Q2482" t="s">
        <v>9384</v>
      </c>
      <c r="R2482" t="s">
        <v>9383</v>
      </c>
      <c r="S2482" t="s">
        <v>6</v>
      </c>
      <c r="T2482" t="s">
        <v>9382</v>
      </c>
      <c r="U2482">
        <v>233</v>
      </c>
      <c r="V2482">
        <v>3</v>
      </c>
    </row>
    <row r="2483" spans="1:22" x14ac:dyDescent="0.35">
      <c r="A2483" t="s">
        <v>9381</v>
      </c>
      <c r="B2483" t="s">
        <v>74</v>
      </c>
      <c r="C2483" t="s">
        <v>82</v>
      </c>
      <c r="D2483" t="b">
        <v>1</v>
      </c>
      <c r="E2483" t="b">
        <v>0</v>
      </c>
      <c r="F2483" t="s">
        <v>72</v>
      </c>
      <c r="G2483" t="b">
        <v>1</v>
      </c>
      <c r="H2483" t="s">
        <v>71</v>
      </c>
      <c r="I2483" t="b">
        <v>0</v>
      </c>
      <c r="J2483" t="s">
        <v>70</v>
      </c>
      <c r="K2483" t="b">
        <v>1</v>
      </c>
      <c r="L2483">
        <v>3</v>
      </c>
      <c r="M2483" t="b">
        <v>1</v>
      </c>
      <c r="N2483" t="b">
        <v>1</v>
      </c>
      <c r="O2483" t="b">
        <v>1</v>
      </c>
      <c r="P2483" t="s">
        <v>88</v>
      </c>
      <c r="Q2483" t="s">
        <v>9380</v>
      </c>
      <c r="R2483" t="s">
        <v>9379</v>
      </c>
      <c r="S2483" t="s">
        <v>6</v>
      </c>
      <c r="T2483" t="s">
        <v>9378</v>
      </c>
      <c r="U2483">
        <v>233</v>
      </c>
      <c r="V2483">
        <v>4</v>
      </c>
    </row>
    <row r="2484" spans="1:22" x14ac:dyDescent="0.35">
      <c r="A2484" t="s">
        <v>9377</v>
      </c>
      <c r="B2484" t="s">
        <v>74</v>
      </c>
      <c r="C2484" t="s">
        <v>123</v>
      </c>
      <c r="D2484" t="b">
        <v>1</v>
      </c>
      <c r="E2484" t="b">
        <v>1</v>
      </c>
      <c r="F2484" t="s">
        <v>72</v>
      </c>
      <c r="G2484" t="b">
        <v>0</v>
      </c>
      <c r="H2484" t="s">
        <v>71</v>
      </c>
      <c r="I2484" t="b">
        <v>1</v>
      </c>
      <c r="J2484" t="s">
        <v>70</v>
      </c>
      <c r="K2484" t="b">
        <v>1</v>
      </c>
      <c r="L2484">
        <v>2</v>
      </c>
      <c r="M2484" t="b">
        <v>1</v>
      </c>
      <c r="N2484" t="b">
        <v>1</v>
      </c>
      <c r="O2484" t="b">
        <v>1</v>
      </c>
      <c r="P2484" t="s">
        <v>88</v>
      </c>
      <c r="Q2484" t="s">
        <v>9376</v>
      </c>
      <c r="R2484" t="s">
        <v>1519</v>
      </c>
      <c r="S2484" t="s">
        <v>120</v>
      </c>
      <c r="T2484" t="s">
        <v>9375</v>
      </c>
      <c r="U2484">
        <v>233</v>
      </c>
      <c r="V2484">
        <v>4</v>
      </c>
    </row>
    <row r="2485" spans="1:22" x14ac:dyDescent="0.35">
      <c r="A2485" t="s">
        <v>9374</v>
      </c>
      <c r="B2485" t="s">
        <v>74</v>
      </c>
      <c r="C2485" t="s">
        <v>123</v>
      </c>
      <c r="D2485" t="b">
        <v>1</v>
      </c>
      <c r="E2485" t="b">
        <v>0</v>
      </c>
      <c r="F2485" t="s">
        <v>106</v>
      </c>
      <c r="G2485" t="b">
        <v>1</v>
      </c>
      <c r="H2485" t="s">
        <v>71</v>
      </c>
      <c r="I2485" t="b">
        <v>1</v>
      </c>
      <c r="J2485" t="s">
        <v>70</v>
      </c>
      <c r="K2485" t="b">
        <v>1</v>
      </c>
      <c r="L2485">
        <v>2</v>
      </c>
      <c r="M2485" t="b">
        <v>0</v>
      </c>
      <c r="N2485" t="b">
        <v>1</v>
      </c>
      <c r="O2485" t="b">
        <v>1</v>
      </c>
      <c r="P2485" t="s">
        <v>88</v>
      </c>
      <c r="Q2485" t="s">
        <v>9373</v>
      </c>
      <c r="R2485" t="s">
        <v>9372</v>
      </c>
      <c r="S2485" t="s">
        <v>120</v>
      </c>
      <c r="T2485" t="s">
        <v>9371</v>
      </c>
      <c r="U2485">
        <v>232</v>
      </c>
      <c r="V2485">
        <v>4</v>
      </c>
    </row>
    <row r="2486" spans="1:22" x14ac:dyDescent="0.35">
      <c r="A2486" t="s">
        <v>9370</v>
      </c>
      <c r="B2486" t="s">
        <v>111</v>
      </c>
      <c r="C2486" t="s">
        <v>82</v>
      </c>
      <c r="D2486" t="b">
        <v>1</v>
      </c>
      <c r="E2486" t="b">
        <v>1</v>
      </c>
      <c r="F2486" t="s">
        <v>89</v>
      </c>
      <c r="G2486" t="b">
        <v>1</v>
      </c>
      <c r="H2486" t="s">
        <v>100</v>
      </c>
      <c r="I2486" t="b">
        <v>0</v>
      </c>
      <c r="J2486" t="s">
        <v>70</v>
      </c>
      <c r="K2486" t="b">
        <v>1</v>
      </c>
      <c r="L2486">
        <v>2</v>
      </c>
      <c r="M2486" t="b">
        <v>0</v>
      </c>
      <c r="N2486" t="b">
        <v>1</v>
      </c>
      <c r="O2486" t="b">
        <v>1</v>
      </c>
      <c r="P2486" t="s">
        <v>88</v>
      </c>
      <c r="Q2486" t="s">
        <v>9369</v>
      </c>
      <c r="R2486" t="s">
        <v>9337</v>
      </c>
      <c r="S2486" t="s">
        <v>6</v>
      </c>
      <c r="T2486" t="s">
        <v>9368</v>
      </c>
      <c r="U2486">
        <v>232</v>
      </c>
      <c r="V2486">
        <v>4</v>
      </c>
    </row>
    <row r="2487" spans="1:22" x14ac:dyDescent="0.35">
      <c r="A2487" t="s">
        <v>9367</v>
      </c>
      <c r="B2487" t="s">
        <v>111</v>
      </c>
      <c r="C2487" t="s">
        <v>82</v>
      </c>
      <c r="D2487" t="b">
        <v>1</v>
      </c>
      <c r="E2487" t="b">
        <v>1</v>
      </c>
      <c r="F2487" t="s">
        <v>106</v>
      </c>
      <c r="G2487" t="b">
        <v>1</v>
      </c>
      <c r="H2487" t="s">
        <v>71</v>
      </c>
      <c r="I2487" t="b">
        <v>0</v>
      </c>
      <c r="J2487" t="s">
        <v>70</v>
      </c>
      <c r="K2487" t="b">
        <v>1</v>
      </c>
      <c r="L2487">
        <v>2</v>
      </c>
      <c r="M2487" t="b">
        <v>1</v>
      </c>
      <c r="N2487" t="b">
        <v>1</v>
      </c>
      <c r="O2487" t="b">
        <v>1</v>
      </c>
      <c r="P2487" t="s">
        <v>88</v>
      </c>
      <c r="Q2487" t="s">
        <v>9366</v>
      </c>
      <c r="R2487" t="s">
        <v>9365</v>
      </c>
      <c r="S2487" t="s">
        <v>6</v>
      </c>
      <c r="T2487" t="s">
        <v>9364</v>
      </c>
      <c r="U2487">
        <v>232</v>
      </c>
      <c r="V2487">
        <v>4</v>
      </c>
    </row>
    <row r="2488" spans="1:22" x14ac:dyDescent="0.35">
      <c r="A2488" t="s">
        <v>9363</v>
      </c>
      <c r="B2488" t="s">
        <v>74</v>
      </c>
      <c r="C2488" t="s">
        <v>82</v>
      </c>
      <c r="D2488" t="b">
        <v>1</v>
      </c>
      <c r="E2488" t="b">
        <v>1</v>
      </c>
      <c r="F2488" t="s">
        <v>89</v>
      </c>
      <c r="G2488" t="b">
        <v>1</v>
      </c>
      <c r="H2488" t="s">
        <v>71</v>
      </c>
      <c r="I2488" t="b">
        <v>0</v>
      </c>
      <c r="J2488" t="s">
        <v>70</v>
      </c>
      <c r="K2488" t="b">
        <v>1</v>
      </c>
      <c r="L2488">
        <v>2</v>
      </c>
      <c r="M2488" t="b">
        <v>0</v>
      </c>
      <c r="N2488" t="b">
        <v>0</v>
      </c>
      <c r="O2488" t="b">
        <v>1</v>
      </c>
      <c r="P2488" t="s">
        <v>88</v>
      </c>
      <c r="Q2488" t="s">
        <v>9362</v>
      </c>
      <c r="R2488" t="s">
        <v>407</v>
      </c>
      <c r="S2488" t="s">
        <v>6</v>
      </c>
      <c r="T2488" t="s">
        <v>9361</v>
      </c>
      <c r="U2488">
        <v>232</v>
      </c>
      <c r="V2488">
        <v>3</v>
      </c>
    </row>
    <row r="2489" spans="1:22" x14ac:dyDescent="0.35">
      <c r="A2489" t="s">
        <v>9360</v>
      </c>
      <c r="B2489" t="s">
        <v>74</v>
      </c>
      <c r="C2489" t="s">
        <v>2312</v>
      </c>
      <c r="D2489" t="b">
        <v>1</v>
      </c>
      <c r="E2489" t="b">
        <v>0</v>
      </c>
      <c r="F2489" t="s">
        <v>72</v>
      </c>
      <c r="G2489" t="b">
        <v>0</v>
      </c>
      <c r="H2489" t="s">
        <v>71</v>
      </c>
      <c r="I2489" t="b">
        <v>0</v>
      </c>
      <c r="J2489" t="s">
        <v>235</v>
      </c>
      <c r="K2489" t="b">
        <v>1</v>
      </c>
      <c r="L2489">
        <v>3</v>
      </c>
      <c r="M2489" t="b">
        <v>1</v>
      </c>
      <c r="N2489" t="b">
        <v>1</v>
      </c>
      <c r="O2489" t="b">
        <v>1</v>
      </c>
      <c r="P2489" t="s">
        <v>69</v>
      </c>
      <c r="Q2489" t="s">
        <v>9359</v>
      </c>
      <c r="R2489" t="s">
        <v>9358</v>
      </c>
      <c r="S2489" t="s">
        <v>120</v>
      </c>
      <c r="T2489" t="s">
        <v>9357</v>
      </c>
      <c r="U2489">
        <v>232</v>
      </c>
      <c r="V2489">
        <v>4</v>
      </c>
    </row>
    <row r="2490" spans="1:22" x14ac:dyDescent="0.35">
      <c r="A2490" t="s">
        <v>9356</v>
      </c>
      <c r="B2490" t="s">
        <v>90</v>
      </c>
      <c r="C2490" t="s">
        <v>82</v>
      </c>
      <c r="D2490" t="b">
        <v>1</v>
      </c>
      <c r="E2490" t="b">
        <v>1</v>
      </c>
      <c r="F2490" t="s">
        <v>106</v>
      </c>
      <c r="G2490" t="b">
        <v>1</v>
      </c>
      <c r="H2490" t="s">
        <v>71</v>
      </c>
      <c r="I2490" t="b">
        <v>0</v>
      </c>
      <c r="J2490" t="s">
        <v>70</v>
      </c>
      <c r="K2490" t="b">
        <v>1</v>
      </c>
      <c r="L2490">
        <v>2</v>
      </c>
      <c r="M2490" t="b">
        <v>0</v>
      </c>
      <c r="N2490" t="b">
        <v>0</v>
      </c>
      <c r="O2490" t="b">
        <v>1</v>
      </c>
      <c r="P2490" t="s">
        <v>69</v>
      </c>
      <c r="Q2490" t="s">
        <v>9355</v>
      </c>
      <c r="R2490" t="s">
        <v>9354</v>
      </c>
      <c r="S2490" t="s">
        <v>6</v>
      </c>
      <c r="T2490" t="s">
        <v>9353</v>
      </c>
      <c r="U2490">
        <v>232</v>
      </c>
      <c r="V2490">
        <v>4.5</v>
      </c>
    </row>
    <row r="2491" spans="1:22" x14ac:dyDescent="0.35">
      <c r="A2491" t="s">
        <v>9352</v>
      </c>
      <c r="B2491" t="s">
        <v>74</v>
      </c>
      <c r="C2491" t="s">
        <v>82</v>
      </c>
      <c r="D2491" t="b">
        <v>1</v>
      </c>
      <c r="E2491" t="b">
        <v>1</v>
      </c>
      <c r="F2491" t="s">
        <v>106</v>
      </c>
      <c r="G2491" t="b">
        <v>1</v>
      </c>
      <c r="H2491" t="s">
        <v>71</v>
      </c>
      <c r="I2491" t="b">
        <v>0</v>
      </c>
      <c r="J2491" t="s">
        <v>70</v>
      </c>
      <c r="K2491" t="b">
        <v>1</v>
      </c>
      <c r="L2491">
        <v>2</v>
      </c>
      <c r="M2491" t="b">
        <v>1</v>
      </c>
      <c r="N2491" t="b">
        <v>1</v>
      </c>
      <c r="O2491" t="b">
        <v>1</v>
      </c>
      <c r="P2491" t="s">
        <v>69</v>
      </c>
      <c r="Q2491" t="s">
        <v>9351</v>
      </c>
      <c r="R2491" t="s">
        <v>9350</v>
      </c>
      <c r="S2491" t="s">
        <v>85</v>
      </c>
      <c r="T2491" t="s">
        <v>9349</v>
      </c>
      <c r="U2491">
        <v>232</v>
      </c>
      <c r="V2491">
        <v>4.5</v>
      </c>
    </row>
    <row r="2492" spans="1:22" x14ac:dyDescent="0.35">
      <c r="A2492" t="s">
        <v>9348</v>
      </c>
      <c r="B2492" t="s">
        <v>90</v>
      </c>
      <c r="C2492" t="s">
        <v>82</v>
      </c>
      <c r="D2492" t="b">
        <v>1</v>
      </c>
      <c r="E2492" t="b">
        <v>1</v>
      </c>
      <c r="F2492" t="s">
        <v>106</v>
      </c>
      <c r="G2492" t="b">
        <v>0</v>
      </c>
      <c r="H2492" t="s">
        <v>71</v>
      </c>
      <c r="I2492" t="b">
        <v>1</v>
      </c>
      <c r="J2492" t="s">
        <v>70</v>
      </c>
      <c r="K2492" t="b">
        <v>1</v>
      </c>
      <c r="L2492">
        <v>1</v>
      </c>
      <c r="M2492" t="b">
        <v>0</v>
      </c>
      <c r="N2492" t="b">
        <v>0</v>
      </c>
      <c r="O2492" t="b">
        <v>1</v>
      </c>
      <c r="P2492" t="s">
        <v>88</v>
      </c>
      <c r="Q2492" t="s">
        <v>9347</v>
      </c>
      <c r="R2492" t="s">
        <v>9346</v>
      </c>
      <c r="S2492" t="s">
        <v>189</v>
      </c>
      <c r="T2492" t="s">
        <v>673</v>
      </c>
      <c r="U2492">
        <v>232</v>
      </c>
      <c r="V2492">
        <v>3.5</v>
      </c>
    </row>
    <row r="2493" spans="1:22" x14ac:dyDescent="0.35">
      <c r="A2493" t="s">
        <v>9345</v>
      </c>
      <c r="B2493" t="s">
        <v>74</v>
      </c>
      <c r="C2493" t="s">
        <v>82</v>
      </c>
      <c r="D2493" t="b">
        <v>1</v>
      </c>
      <c r="E2493" t="b">
        <v>1</v>
      </c>
      <c r="F2493" t="s">
        <v>106</v>
      </c>
      <c r="G2493" t="b">
        <v>1</v>
      </c>
      <c r="H2493" t="s">
        <v>80</v>
      </c>
      <c r="I2493" t="b">
        <v>1</v>
      </c>
      <c r="J2493" t="s">
        <v>70</v>
      </c>
      <c r="K2493" t="b">
        <v>1</v>
      </c>
      <c r="L2493">
        <v>2</v>
      </c>
      <c r="M2493" t="b">
        <v>0</v>
      </c>
      <c r="N2493" t="b">
        <v>1</v>
      </c>
      <c r="O2493" t="b">
        <v>1</v>
      </c>
      <c r="P2493" t="s">
        <v>88</v>
      </c>
      <c r="Q2493" t="s">
        <v>9344</v>
      </c>
      <c r="R2493" t="s">
        <v>1345</v>
      </c>
      <c r="S2493" t="s">
        <v>85</v>
      </c>
      <c r="T2493" t="s">
        <v>4918</v>
      </c>
      <c r="U2493">
        <v>232</v>
      </c>
      <c r="V2493">
        <v>3.5</v>
      </c>
    </row>
    <row r="2494" spans="1:22" x14ac:dyDescent="0.35">
      <c r="A2494" t="s">
        <v>9343</v>
      </c>
      <c r="B2494" t="s">
        <v>74</v>
      </c>
      <c r="C2494" t="s">
        <v>82</v>
      </c>
      <c r="D2494" t="b">
        <v>1</v>
      </c>
      <c r="E2494" t="b">
        <v>1</v>
      </c>
      <c r="F2494" t="s">
        <v>106</v>
      </c>
      <c r="G2494" t="b">
        <v>0</v>
      </c>
      <c r="H2494" t="s">
        <v>71</v>
      </c>
      <c r="I2494" t="b">
        <v>1</v>
      </c>
      <c r="J2494" t="s">
        <v>70</v>
      </c>
      <c r="K2494" t="b">
        <v>1</v>
      </c>
      <c r="L2494">
        <v>2</v>
      </c>
      <c r="M2494" t="b">
        <v>1</v>
      </c>
      <c r="N2494" t="b">
        <v>1</v>
      </c>
      <c r="O2494" t="b">
        <v>1</v>
      </c>
      <c r="P2494" t="s">
        <v>69</v>
      </c>
      <c r="Q2494" t="s">
        <v>9342</v>
      </c>
      <c r="R2494" t="s">
        <v>1220</v>
      </c>
      <c r="S2494" t="s">
        <v>189</v>
      </c>
      <c r="T2494" t="s">
        <v>9341</v>
      </c>
      <c r="U2494">
        <v>232</v>
      </c>
      <c r="V2494">
        <v>3.5</v>
      </c>
    </row>
    <row r="2495" spans="1:22" x14ac:dyDescent="0.35">
      <c r="A2495" t="s">
        <v>9340</v>
      </c>
      <c r="B2495" t="s">
        <v>74</v>
      </c>
      <c r="C2495" t="s">
        <v>9339</v>
      </c>
      <c r="D2495" t="b">
        <v>1</v>
      </c>
      <c r="E2495" t="b">
        <v>0</v>
      </c>
      <c r="F2495" t="s">
        <v>72</v>
      </c>
      <c r="G2495" t="b">
        <v>0</v>
      </c>
      <c r="H2495" t="s">
        <v>71</v>
      </c>
      <c r="I2495" t="b">
        <v>0</v>
      </c>
      <c r="J2495" t="s">
        <v>70</v>
      </c>
      <c r="K2495" t="b">
        <v>1</v>
      </c>
      <c r="L2495">
        <v>2</v>
      </c>
      <c r="M2495" t="b">
        <v>1</v>
      </c>
      <c r="N2495" t="b">
        <v>1</v>
      </c>
      <c r="O2495" t="b">
        <v>1</v>
      </c>
      <c r="P2495" t="s">
        <v>88</v>
      </c>
      <c r="Q2495" t="s">
        <v>9338</v>
      </c>
      <c r="R2495" t="s">
        <v>9337</v>
      </c>
      <c r="S2495" t="s">
        <v>85</v>
      </c>
      <c r="T2495" t="s">
        <v>9336</v>
      </c>
      <c r="U2495">
        <v>232</v>
      </c>
      <c r="V2495">
        <v>4</v>
      </c>
    </row>
    <row r="2496" spans="1:22" x14ac:dyDescent="0.35">
      <c r="A2496" t="s">
        <v>9335</v>
      </c>
      <c r="B2496" t="s">
        <v>74</v>
      </c>
      <c r="C2496" t="s">
        <v>82</v>
      </c>
      <c r="D2496" t="b">
        <v>1</v>
      </c>
      <c r="E2496" t="b">
        <v>1</v>
      </c>
      <c r="F2496" t="s">
        <v>106</v>
      </c>
      <c r="G2496" t="b">
        <v>1</v>
      </c>
      <c r="H2496" t="s">
        <v>71</v>
      </c>
      <c r="I2496" t="b">
        <v>0</v>
      </c>
      <c r="J2496" t="s">
        <v>70</v>
      </c>
      <c r="K2496" t="b">
        <v>1</v>
      </c>
      <c r="L2496">
        <v>2</v>
      </c>
      <c r="M2496" t="b">
        <v>1</v>
      </c>
      <c r="N2496" t="b">
        <v>1</v>
      </c>
      <c r="O2496" t="b">
        <v>1</v>
      </c>
      <c r="P2496" t="s">
        <v>88</v>
      </c>
      <c r="Q2496" t="s">
        <v>9334</v>
      </c>
      <c r="R2496" t="s">
        <v>9333</v>
      </c>
      <c r="S2496" t="s">
        <v>85</v>
      </c>
      <c r="T2496" t="s">
        <v>9332</v>
      </c>
      <c r="U2496">
        <v>232</v>
      </c>
      <c r="V2496">
        <v>3</v>
      </c>
    </row>
    <row r="2497" spans="1:22" x14ac:dyDescent="0.35">
      <c r="A2497" t="s">
        <v>9331</v>
      </c>
      <c r="B2497" t="s">
        <v>90</v>
      </c>
      <c r="C2497" t="s">
        <v>898</v>
      </c>
      <c r="E2497" t="b">
        <v>1</v>
      </c>
      <c r="F2497" t="s">
        <v>474</v>
      </c>
      <c r="G2497" t="b">
        <v>0</v>
      </c>
      <c r="H2497" t="s">
        <v>71</v>
      </c>
      <c r="I2497" t="b">
        <v>0</v>
      </c>
      <c r="J2497" t="s">
        <v>70</v>
      </c>
      <c r="K2497" t="b">
        <v>0</v>
      </c>
      <c r="L2497">
        <v>2</v>
      </c>
      <c r="M2497" t="b">
        <v>0</v>
      </c>
      <c r="N2497" t="b">
        <v>0</v>
      </c>
      <c r="O2497" t="b">
        <v>1</v>
      </c>
      <c r="P2497" t="s">
        <v>69</v>
      </c>
      <c r="Q2497" t="s">
        <v>9330</v>
      </c>
      <c r="R2497" t="s">
        <v>9329</v>
      </c>
      <c r="S2497" t="s">
        <v>150</v>
      </c>
      <c r="T2497" t="s">
        <v>9328</v>
      </c>
      <c r="U2497">
        <v>231</v>
      </c>
      <c r="V2497">
        <v>4</v>
      </c>
    </row>
    <row r="2498" spans="1:22" x14ac:dyDescent="0.35">
      <c r="A2498" t="s">
        <v>9327</v>
      </c>
      <c r="B2498" t="s">
        <v>74</v>
      </c>
      <c r="C2498" t="s">
        <v>222</v>
      </c>
      <c r="D2498" t="b">
        <v>1</v>
      </c>
      <c r="E2498" t="b">
        <v>0</v>
      </c>
      <c r="F2498" t="s">
        <v>72</v>
      </c>
      <c r="G2498" t="b">
        <v>0</v>
      </c>
      <c r="H2498" t="s">
        <v>71</v>
      </c>
      <c r="I2498" t="b">
        <v>1</v>
      </c>
      <c r="J2498" t="s">
        <v>70</v>
      </c>
      <c r="K2498" t="b">
        <v>1</v>
      </c>
      <c r="L2498">
        <v>3</v>
      </c>
      <c r="M2498" t="b">
        <v>1</v>
      </c>
      <c r="N2498" t="b">
        <v>1</v>
      </c>
      <c r="O2498" t="b">
        <v>1</v>
      </c>
      <c r="P2498" t="s">
        <v>69</v>
      </c>
      <c r="Q2498" t="s">
        <v>9326</v>
      </c>
      <c r="R2498" t="s">
        <v>9325</v>
      </c>
      <c r="S2498" t="s">
        <v>120</v>
      </c>
      <c r="T2498" t="s">
        <v>9324</v>
      </c>
      <c r="U2498">
        <v>231</v>
      </c>
      <c r="V2498">
        <v>4</v>
      </c>
    </row>
    <row r="2499" spans="1:22" x14ac:dyDescent="0.35">
      <c r="A2499" t="s">
        <v>9323</v>
      </c>
      <c r="B2499" t="s">
        <v>90</v>
      </c>
      <c r="C2499" t="s">
        <v>82</v>
      </c>
      <c r="D2499" t="b">
        <v>1</v>
      </c>
      <c r="E2499" t="b">
        <v>1</v>
      </c>
      <c r="F2499" t="s">
        <v>5243</v>
      </c>
      <c r="G2499" t="b">
        <v>1</v>
      </c>
      <c r="H2499" t="s">
        <v>71</v>
      </c>
      <c r="I2499" t="b">
        <v>1</v>
      </c>
      <c r="J2499" t="s">
        <v>70</v>
      </c>
      <c r="K2499" t="b">
        <v>1</v>
      </c>
      <c r="L2499">
        <v>2</v>
      </c>
      <c r="M2499" t="b">
        <v>0</v>
      </c>
      <c r="N2499" t="b">
        <v>1</v>
      </c>
      <c r="O2499" t="b">
        <v>1</v>
      </c>
      <c r="P2499" t="s">
        <v>88</v>
      </c>
      <c r="Q2499" t="s">
        <v>9322</v>
      </c>
      <c r="R2499" t="s">
        <v>9321</v>
      </c>
      <c r="S2499" t="s">
        <v>85</v>
      </c>
      <c r="T2499" t="s">
        <v>9320</v>
      </c>
      <c r="U2499">
        <v>231</v>
      </c>
      <c r="V2499">
        <v>3.5</v>
      </c>
    </row>
    <row r="2500" spans="1:22" x14ac:dyDescent="0.35">
      <c r="A2500" t="s">
        <v>9319</v>
      </c>
      <c r="B2500" t="s">
        <v>111</v>
      </c>
      <c r="C2500" t="s">
        <v>82</v>
      </c>
      <c r="D2500" t="b">
        <v>1</v>
      </c>
      <c r="E2500" t="b">
        <v>1</v>
      </c>
      <c r="F2500" t="s">
        <v>106</v>
      </c>
      <c r="G2500" t="b">
        <v>1</v>
      </c>
      <c r="H2500" t="s">
        <v>71</v>
      </c>
      <c r="I2500" t="b">
        <v>0</v>
      </c>
      <c r="J2500" t="s">
        <v>70</v>
      </c>
      <c r="K2500" t="b">
        <v>1</v>
      </c>
      <c r="L2500">
        <v>2</v>
      </c>
      <c r="M2500" t="b">
        <v>0</v>
      </c>
      <c r="N2500" t="b">
        <v>1</v>
      </c>
      <c r="O2500" t="b">
        <v>1</v>
      </c>
      <c r="P2500" t="s">
        <v>88</v>
      </c>
      <c r="Q2500" t="s">
        <v>9318</v>
      </c>
      <c r="R2500" t="s">
        <v>609</v>
      </c>
      <c r="S2500" t="s">
        <v>161</v>
      </c>
      <c r="T2500" t="s">
        <v>9317</v>
      </c>
      <c r="U2500">
        <v>231</v>
      </c>
      <c r="V2500">
        <v>4</v>
      </c>
    </row>
    <row r="2501" spans="1:22" x14ac:dyDescent="0.35">
      <c r="A2501" t="s">
        <v>9316</v>
      </c>
      <c r="B2501" t="s">
        <v>74</v>
      </c>
      <c r="C2501" t="s">
        <v>82</v>
      </c>
      <c r="D2501" t="b">
        <v>1</v>
      </c>
      <c r="E2501" t="b">
        <v>1</v>
      </c>
      <c r="F2501" t="s">
        <v>106</v>
      </c>
      <c r="G2501" t="b">
        <v>1</v>
      </c>
      <c r="H2501" t="s">
        <v>71</v>
      </c>
      <c r="I2501" t="b">
        <v>1</v>
      </c>
      <c r="J2501" t="s">
        <v>70</v>
      </c>
      <c r="K2501" t="b">
        <v>1</v>
      </c>
      <c r="L2501">
        <v>2</v>
      </c>
      <c r="M2501" t="b">
        <v>0</v>
      </c>
      <c r="N2501" t="b">
        <v>1</v>
      </c>
      <c r="O2501" t="b">
        <v>1</v>
      </c>
      <c r="P2501" t="s">
        <v>69</v>
      </c>
      <c r="Q2501" t="s">
        <v>9315</v>
      </c>
      <c r="R2501" t="s">
        <v>9314</v>
      </c>
      <c r="S2501" t="s">
        <v>7604</v>
      </c>
      <c r="T2501" t="s">
        <v>9241</v>
      </c>
      <c r="U2501">
        <v>231</v>
      </c>
      <c r="V2501">
        <v>3.5</v>
      </c>
    </row>
    <row r="2502" spans="1:22" x14ac:dyDescent="0.35">
      <c r="A2502" t="s">
        <v>2190</v>
      </c>
      <c r="B2502" t="s">
        <v>74</v>
      </c>
      <c r="C2502" t="s">
        <v>82</v>
      </c>
      <c r="D2502" t="b">
        <v>1</v>
      </c>
      <c r="E2502" t="b">
        <v>1</v>
      </c>
      <c r="F2502" t="s">
        <v>771</v>
      </c>
      <c r="G2502" t="b">
        <v>1</v>
      </c>
      <c r="H2502" t="s">
        <v>71</v>
      </c>
      <c r="I2502" t="b">
        <v>1</v>
      </c>
      <c r="J2502" t="s">
        <v>70</v>
      </c>
      <c r="K2502" t="b">
        <v>1</v>
      </c>
      <c r="L2502">
        <v>1</v>
      </c>
      <c r="M2502" t="b">
        <v>0</v>
      </c>
      <c r="N2502" t="b">
        <v>0</v>
      </c>
      <c r="O2502" t="b">
        <v>1</v>
      </c>
      <c r="P2502" t="s">
        <v>69</v>
      </c>
      <c r="Q2502" t="s">
        <v>9313</v>
      </c>
      <c r="R2502" t="s">
        <v>9312</v>
      </c>
      <c r="S2502" t="s">
        <v>6</v>
      </c>
      <c r="T2502" t="s">
        <v>9311</v>
      </c>
      <c r="U2502">
        <v>231</v>
      </c>
      <c r="V2502">
        <v>4.5</v>
      </c>
    </row>
    <row r="2503" spans="1:22" x14ac:dyDescent="0.35">
      <c r="A2503" t="s">
        <v>9310</v>
      </c>
      <c r="B2503" t="s">
        <v>90</v>
      </c>
      <c r="C2503" t="s">
        <v>82</v>
      </c>
      <c r="D2503" t="b">
        <v>1</v>
      </c>
      <c r="E2503" t="b">
        <v>1</v>
      </c>
      <c r="F2503" t="s">
        <v>89</v>
      </c>
      <c r="G2503" t="b">
        <v>1</v>
      </c>
      <c r="H2503" t="s">
        <v>71</v>
      </c>
      <c r="I2503" t="b">
        <v>0</v>
      </c>
      <c r="J2503" t="s">
        <v>70</v>
      </c>
      <c r="K2503" t="b">
        <v>1</v>
      </c>
      <c r="L2503">
        <v>1</v>
      </c>
      <c r="M2503" t="b">
        <v>0</v>
      </c>
      <c r="N2503" t="b">
        <v>0</v>
      </c>
      <c r="O2503" t="b">
        <v>1</v>
      </c>
      <c r="P2503" t="s">
        <v>88</v>
      </c>
      <c r="Q2503" t="s">
        <v>9309</v>
      </c>
      <c r="R2503" t="s">
        <v>9308</v>
      </c>
      <c r="S2503" t="s">
        <v>85</v>
      </c>
      <c r="T2503" t="s">
        <v>9307</v>
      </c>
      <c r="U2503">
        <v>231</v>
      </c>
      <c r="V2503">
        <v>4.5</v>
      </c>
    </row>
    <row r="2504" spans="1:22" x14ac:dyDescent="0.35">
      <c r="A2504" t="s">
        <v>9306</v>
      </c>
      <c r="B2504" t="s">
        <v>74</v>
      </c>
      <c r="C2504" t="s">
        <v>82</v>
      </c>
      <c r="D2504" t="b">
        <v>1</v>
      </c>
      <c r="E2504" t="b">
        <v>1</v>
      </c>
      <c r="F2504" t="s">
        <v>72</v>
      </c>
      <c r="G2504" t="b">
        <v>1</v>
      </c>
      <c r="H2504" t="s">
        <v>71</v>
      </c>
      <c r="I2504" t="b">
        <v>1</v>
      </c>
      <c r="J2504" t="s">
        <v>70</v>
      </c>
      <c r="K2504" t="b">
        <v>1</v>
      </c>
      <c r="L2504">
        <v>2</v>
      </c>
      <c r="M2504" t="b">
        <v>1</v>
      </c>
      <c r="N2504" t="b">
        <v>1</v>
      </c>
      <c r="O2504" t="b">
        <v>1</v>
      </c>
      <c r="P2504" t="s">
        <v>69</v>
      </c>
      <c r="Q2504" t="s">
        <v>9305</v>
      </c>
      <c r="R2504" t="s">
        <v>9304</v>
      </c>
      <c r="S2504" t="s">
        <v>77</v>
      </c>
      <c r="T2504" t="s">
        <v>9303</v>
      </c>
      <c r="U2504">
        <v>231</v>
      </c>
      <c r="V2504">
        <v>4</v>
      </c>
    </row>
    <row r="2505" spans="1:22" x14ac:dyDescent="0.35">
      <c r="A2505" t="s">
        <v>7958</v>
      </c>
      <c r="B2505" t="s">
        <v>74</v>
      </c>
      <c r="C2505" t="s">
        <v>236</v>
      </c>
      <c r="D2505" t="b">
        <v>1</v>
      </c>
      <c r="E2505" t="b">
        <v>0</v>
      </c>
      <c r="F2505" t="s">
        <v>72</v>
      </c>
      <c r="G2505" t="b">
        <v>0</v>
      </c>
      <c r="H2505" t="s">
        <v>71</v>
      </c>
      <c r="I2505" t="b">
        <v>1</v>
      </c>
      <c r="J2505" t="s">
        <v>235</v>
      </c>
      <c r="K2505" t="b">
        <v>1</v>
      </c>
      <c r="L2505">
        <v>4</v>
      </c>
      <c r="M2505" t="b">
        <v>1</v>
      </c>
      <c r="N2505" t="b">
        <v>1</v>
      </c>
      <c r="O2505" t="b">
        <v>0</v>
      </c>
      <c r="P2505" t="s">
        <v>88</v>
      </c>
      <c r="Q2505" t="s">
        <v>9302</v>
      </c>
      <c r="R2505" t="s">
        <v>9301</v>
      </c>
      <c r="S2505" t="s">
        <v>93</v>
      </c>
      <c r="T2505" t="s">
        <v>9300</v>
      </c>
      <c r="U2505">
        <v>231</v>
      </c>
      <c r="V2505">
        <v>3.5</v>
      </c>
    </row>
    <row r="2506" spans="1:22" x14ac:dyDescent="0.35">
      <c r="A2506" t="s">
        <v>9299</v>
      </c>
      <c r="B2506" t="s">
        <v>74</v>
      </c>
      <c r="C2506" t="s">
        <v>73</v>
      </c>
      <c r="D2506" t="b">
        <v>1</v>
      </c>
      <c r="E2506" t="b">
        <v>0</v>
      </c>
      <c r="F2506" t="s">
        <v>72</v>
      </c>
      <c r="G2506" t="b">
        <v>0</v>
      </c>
      <c r="H2506" t="s">
        <v>71</v>
      </c>
      <c r="I2506" t="b">
        <v>1</v>
      </c>
      <c r="J2506" t="s">
        <v>70</v>
      </c>
      <c r="K2506" t="b">
        <v>1</v>
      </c>
      <c r="L2506">
        <v>2</v>
      </c>
      <c r="M2506" t="b">
        <v>1</v>
      </c>
      <c r="N2506" t="b">
        <v>1</v>
      </c>
      <c r="O2506" t="b">
        <v>1</v>
      </c>
      <c r="P2506" t="s">
        <v>69</v>
      </c>
      <c r="Q2506" t="s">
        <v>9298</v>
      </c>
      <c r="R2506" t="s">
        <v>9297</v>
      </c>
      <c r="S2506" t="s">
        <v>131</v>
      </c>
      <c r="T2506" t="s">
        <v>9296</v>
      </c>
      <c r="U2506">
        <v>231</v>
      </c>
      <c r="V2506">
        <v>4</v>
      </c>
    </row>
    <row r="2507" spans="1:22" x14ac:dyDescent="0.35">
      <c r="A2507" t="s">
        <v>9295</v>
      </c>
      <c r="B2507" t="s">
        <v>74</v>
      </c>
      <c r="C2507" t="s">
        <v>7264</v>
      </c>
      <c r="D2507" t="b">
        <v>1</v>
      </c>
      <c r="E2507" t="b">
        <v>0</v>
      </c>
      <c r="F2507" t="s">
        <v>72</v>
      </c>
      <c r="G2507" t="b">
        <v>0</v>
      </c>
      <c r="H2507" t="s">
        <v>71</v>
      </c>
      <c r="I2507" t="b">
        <v>0</v>
      </c>
      <c r="J2507" t="s">
        <v>70</v>
      </c>
      <c r="K2507" t="b">
        <v>1</v>
      </c>
      <c r="L2507">
        <v>2</v>
      </c>
      <c r="M2507" t="b">
        <v>1</v>
      </c>
      <c r="N2507" t="b">
        <v>1</v>
      </c>
      <c r="O2507" t="b">
        <v>0</v>
      </c>
      <c r="P2507" t="s">
        <v>88</v>
      </c>
      <c r="Q2507" t="s">
        <v>9294</v>
      </c>
      <c r="R2507" t="s">
        <v>9293</v>
      </c>
      <c r="S2507" t="s">
        <v>66</v>
      </c>
      <c r="T2507" t="s">
        <v>9292</v>
      </c>
      <c r="U2507">
        <v>231</v>
      </c>
      <c r="V2507">
        <v>4</v>
      </c>
    </row>
    <row r="2508" spans="1:22" x14ac:dyDescent="0.35">
      <c r="A2508" t="s">
        <v>3288</v>
      </c>
      <c r="B2508" t="s">
        <v>74</v>
      </c>
      <c r="C2508" t="s">
        <v>82</v>
      </c>
      <c r="D2508" t="b">
        <v>1</v>
      </c>
      <c r="E2508" t="b">
        <v>1</v>
      </c>
      <c r="F2508" t="s">
        <v>319</v>
      </c>
      <c r="G2508" t="b">
        <v>1</v>
      </c>
      <c r="H2508" t="s">
        <v>71</v>
      </c>
      <c r="I2508" t="b">
        <v>0</v>
      </c>
      <c r="J2508" t="s">
        <v>70</v>
      </c>
      <c r="K2508" t="b">
        <v>1</v>
      </c>
      <c r="L2508">
        <v>2</v>
      </c>
      <c r="M2508" t="b">
        <v>0</v>
      </c>
      <c r="N2508" t="b">
        <v>1</v>
      </c>
      <c r="O2508" t="b">
        <v>1</v>
      </c>
      <c r="P2508" t="s">
        <v>69</v>
      </c>
      <c r="Q2508" t="s">
        <v>9291</v>
      </c>
      <c r="R2508" t="s">
        <v>9290</v>
      </c>
      <c r="S2508" t="s">
        <v>77</v>
      </c>
      <c r="T2508" t="s">
        <v>9289</v>
      </c>
      <c r="U2508">
        <v>231</v>
      </c>
      <c r="V2508">
        <v>3.5</v>
      </c>
    </row>
    <row r="2509" spans="1:22" x14ac:dyDescent="0.35">
      <c r="A2509" t="s">
        <v>9288</v>
      </c>
      <c r="B2509" t="s">
        <v>74</v>
      </c>
      <c r="C2509" t="s">
        <v>236</v>
      </c>
      <c r="D2509" t="b">
        <v>1</v>
      </c>
      <c r="E2509" t="b">
        <v>1</v>
      </c>
      <c r="F2509" t="s">
        <v>106</v>
      </c>
      <c r="G2509" t="b">
        <v>1</v>
      </c>
      <c r="H2509" t="s">
        <v>71</v>
      </c>
      <c r="I2509" t="b">
        <v>1</v>
      </c>
      <c r="J2509" t="s">
        <v>70</v>
      </c>
      <c r="K2509" t="b">
        <v>1</v>
      </c>
      <c r="L2509">
        <v>2</v>
      </c>
      <c r="M2509" t="b">
        <v>1</v>
      </c>
      <c r="N2509" t="b">
        <v>1</v>
      </c>
      <c r="O2509" t="b">
        <v>1</v>
      </c>
      <c r="P2509" t="s">
        <v>69</v>
      </c>
      <c r="Q2509" t="s">
        <v>9287</v>
      </c>
      <c r="R2509" t="s">
        <v>9286</v>
      </c>
      <c r="S2509" t="s">
        <v>77</v>
      </c>
      <c r="T2509" t="s">
        <v>9285</v>
      </c>
      <c r="U2509">
        <v>231</v>
      </c>
      <c r="V2509">
        <v>4</v>
      </c>
    </row>
    <row r="2510" spans="1:22" x14ac:dyDescent="0.35">
      <c r="A2510" t="s">
        <v>9284</v>
      </c>
      <c r="B2510" t="s">
        <v>74</v>
      </c>
      <c r="C2510" t="s">
        <v>630</v>
      </c>
      <c r="D2510" t="b">
        <v>1</v>
      </c>
      <c r="E2510" t="b">
        <v>1</v>
      </c>
      <c r="F2510" t="s">
        <v>278</v>
      </c>
      <c r="G2510" t="b">
        <v>0</v>
      </c>
      <c r="H2510" t="s">
        <v>100</v>
      </c>
      <c r="I2510" t="b">
        <v>0</v>
      </c>
      <c r="J2510" t="s">
        <v>70</v>
      </c>
      <c r="K2510" t="b">
        <v>1</v>
      </c>
      <c r="L2510">
        <v>3</v>
      </c>
      <c r="M2510" t="b">
        <v>1</v>
      </c>
      <c r="N2510" t="b">
        <v>1</v>
      </c>
      <c r="O2510" t="b">
        <v>0</v>
      </c>
      <c r="P2510" t="s">
        <v>88</v>
      </c>
      <c r="Q2510" t="s">
        <v>9283</v>
      </c>
      <c r="R2510" t="s">
        <v>9282</v>
      </c>
      <c r="S2510" t="s">
        <v>6</v>
      </c>
      <c r="T2510" t="s">
        <v>9281</v>
      </c>
      <c r="U2510">
        <v>231</v>
      </c>
      <c r="V2510">
        <v>4</v>
      </c>
    </row>
    <row r="2511" spans="1:22" x14ac:dyDescent="0.35">
      <c r="A2511" t="s">
        <v>9280</v>
      </c>
      <c r="B2511" t="s">
        <v>74</v>
      </c>
      <c r="C2511" t="s">
        <v>82</v>
      </c>
      <c r="D2511" t="b">
        <v>1</v>
      </c>
      <c r="E2511" t="b">
        <v>1</v>
      </c>
      <c r="F2511" t="s">
        <v>474</v>
      </c>
      <c r="G2511" t="b">
        <v>1</v>
      </c>
      <c r="H2511" t="s">
        <v>71</v>
      </c>
      <c r="I2511" t="b">
        <v>0</v>
      </c>
      <c r="J2511" t="s">
        <v>70</v>
      </c>
      <c r="K2511" t="b">
        <v>1</v>
      </c>
      <c r="L2511">
        <v>2</v>
      </c>
      <c r="M2511" t="b">
        <v>1</v>
      </c>
      <c r="N2511" t="b">
        <v>1</v>
      </c>
      <c r="O2511" t="b">
        <v>1</v>
      </c>
      <c r="P2511" t="s">
        <v>69</v>
      </c>
      <c r="Q2511" t="s">
        <v>9279</v>
      </c>
      <c r="R2511" t="s">
        <v>9278</v>
      </c>
      <c r="S2511" t="s">
        <v>9277</v>
      </c>
      <c r="T2511" t="s">
        <v>9276</v>
      </c>
      <c r="U2511">
        <v>231</v>
      </c>
      <c r="V2511">
        <v>4</v>
      </c>
    </row>
    <row r="2512" spans="1:22" x14ac:dyDescent="0.35">
      <c r="A2512" t="s">
        <v>9275</v>
      </c>
      <c r="B2512" t="s">
        <v>74</v>
      </c>
      <c r="C2512" t="s">
        <v>138</v>
      </c>
      <c r="D2512" t="b">
        <v>1</v>
      </c>
      <c r="E2512" t="b">
        <v>1</v>
      </c>
      <c r="F2512" t="s">
        <v>72</v>
      </c>
      <c r="G2512" t="b">
        <v>0</v>
      </c>
      <c r="H2512" t="s">
        <v>71</v>
      </c>
      <c r="I2512" t="b">
        <v>1</v>
      </c>
      <c r="J2512" t="s">
        <v>70</v>
      </c>
      <c r="K2512" t="b">
        <v>1</v>
      </c>
      <c r="L2512">
        <v>2</v>
      </c>
      <c r="M2512" t="b">
        <v>1</v>
      </c>
      <c r="N2512" t="b">
        <v>1</v>
      </c>
      <c r="O2512" t="b">
        <v>1</v>
      </c>
      <c r="P2512" t="s">
        <v>88</v>
      </c>
      <c r="Q2512" t="s">
        <v>9274</v>
      </c>
      <c r="R2512" t="s">
        <v>109</v>
      </c>
      <c r="S2512" t="s">
        <v>66</v>
      </c>
      <c r="T2512" t="s">
        <v>9273</v>
      </c>
      <c r="U2512">
        <v>231</v>
      </c>
      <c r="V2512">
        <v>4</v>
      </c>
    </row>
    <row r="2513" spans="1:22" x14ac:dyDescent="0.35">
      <c r="A2513" t="s">
        <v>9272</v>
      </c>
      <c r="B2513" t="s">
        <v>74</v>
      </c>
      <c r="C2513" t="s">
        <v>73</v>
      </c>
      <c r="D2513" t="b">
        <v>1</v>
      </c>
      <c r="E2513" t="b">
        <v>0</v>
      </c>
      <c r="F2513" t="s">
        <v>72</v>
      </c>
      <c r="G2513" t="b">
        <v>0</v>
      </c>
      <c r="H2513" t="s">
        <v>71</v>
      </c>
      <c r="I2513" t="b">
        <v>0</v>
      </c>
      <c r="J2513" t="s">
        <v>70</v>
      </c>
      <c r="K2513" t="b">
        <v>1</v>
      </c>
      <c r="L2513">
        <v>2</v>
      </c>
      <c r="M2513" t="b">
        <v>0</v>
      </c>
      <c r="N2513" t="b">
        <v>1</v>
      </c>
      <c r="O2513" t="b">
        <v>1</v>
      </c>
      <c r="P2513" t="s">
        <v>69</v>
      </c>
      <c r="Q2513" t="s">
        <v>9271</v>
      </c>
      <c r="R2513" t="s">
        <v>4478</v>
      </c>
      <c r="S2513" t="s">
        <v>131</v>
      </c>
      <c r="T2513" t="s">
        <v>9270</v>
      </c>
      <c r="U2513">
        <v>230</v>
      </c>
      <c r="V2513">
        <v>4</v>
      </c>
    </row>
    <row r="2514" spans="1:22" x14ac:dyDescent="0.35">
      <c r="A2514" t="s">
        <v>9269</v>
      </c>
      <c r="B2514" t="s">
        <v>111</v>
      </c>
      <c r="C2514" t="s">
        <v>82</v>
      </c>
      <c r="D2514" t="b">
        <v>1</v>
      </c>
      <c r="E2514" t="b">
        <v>1</v>
      </c>
      <c r="F2514" t="s">
        <v>106</v>
      </c>
      <c r="G2514" t="b">
        <v>1</v>
      </c>
      <c r="H2514" t="s">
        <v>71</v>
      </c>
      <c r="I2514" t="b">
        <v>0</v>
      </c>
      <c r="J2514" t="s">
        <v>70</v>
      </c>
      <c r="K2514" t="b">
        <v>1</v>
      </c>
      <c r="L2514">
        <v>2</v>
      </c>
      <c r="M2514" t="b">
        <v>0</v>
      </c>
      <c r="N2514" t="b">
        <v>1</v>
      </c>
      <c r="O2514" t="b">
        <v>1</v>
      </c>
      <c r="P2514" t="s">
        <v>88</v>
      </c>
      <c r="Q2514" t="s">
        <v>9268</v>
      </c>
      <c r="R2514" t="s">
        <v>1650</v>
      </c>
      <c r="S2514" t="s">
        <v>6</v>
      </c>
      <c r="T2514" t="s">
        <v>9267</v>
      </c>
      <c r="U2514">
        <v>230</v>
      </c>
      <c r="V2514">
        <v>3.5</v>
      </c>
    </row>
    <row r="2515" spans="1:22" x14ac:dyDescent="0.35">
      <c r="A2515" t="s">
        <v>9266</v>
      </c>
      <c r="B2515" t="s">
        <v>74</v>
      </c>
      <c r="C2515" t="s">
        <v>2050</v>
      </c>
      <c r="D2515" t="b">
        <v>1</v>
      </c>
      <c r="E2515" t="b">
        <v>1</v>
      </c>
      <c r="F2515" t="s">
        <v>435</v>
      </c>
      <c r="G2515" t="b">
        <v>1</v>
      </c>
      <c r="H2515" t="s">
        <v>71</v>
      </c>
      <c r="I2515" t="b">
        <v>0</v>
      </c>
      <c r="J2515" t="s">
        <v>70</v>
      </c>
      <c r="K2515" t="b">
        <v>1</v>
      </c>
      <c r="L2515">
        <v>2</v>
      </c>
      <c r="M2515" t="b">
        <v>1</v>
      </c>
      <c r="N2515" t="b">
        <v>1</v>
      </c>
      <c r="O2515" t="b">
        <v>1</v>
      </c>
      <c r="P2515" t="s">
        <v>69</v>
      </c>
      <c r="Q2515" t="s">
        <v>9265</v>
      </c>
      <c r="R2515" t="s">
        <v>9264</v>
      </c>
      <c r="S2515" t="s">
        <v>6</v>
      </c>
      <c r="T2515" t="s">
        <v>9263</v>
      </c>
      <c r="U2515">
        <v>230</v>
      </c>
      <c r="V2515">
        <v>4</v>
      </c>
    </row>
    <row r="2516" spans="1:22" x14ac:dyDescent="0.35">
      <c r="A2516" t="s">
        <v>9262</v>
      </c>
      <c r="B2516" t="s">
        <v>74</v>
      </c>
      <c r="C2516" t="s">
        <v>297</v>
      </c>
      <c r="D2516" t="b">
        <v>1</v>
      </c>
      <c r="E2516" t="b">
        <v>0</v>
      </c>
      <c r="F2516" t="s">
        <v>72</v>
      </c>
      <c r="G2516" t="b">
        <v>1</v>
      </c>
      <c r="H2516" t="s">
        <v>71</v>
      </c>
      <c r="I2516" t="b">
        <v>1</v>
      </c>
      <c r="J2516" t="s">
        <v>70</v>
      </c>
      <c r="K2516" t="b">
        <v>1</v>
      </c>
      <c r="L2516">
        <v>3</v>
      </c>
      <c r="M2516" t="b">
        <v>1</v>
      </c>
      <c r="N2516" t="b">
        <v>1</v>
      </c>
      <c r="O2516" t="b">
        <v>1</v>
      </c>
      <c r="P2516" t="s">
        <v>69</v>
      </c>
      <c r="Q2516" t="s">
        <v>9261</v>
      </c>
      <c r="R2516" t="s">
        <v>9260</v>
      </c>
      <c r="S2516" t="s">
        <v>239</v>
      </c>
      <c r="T2516" t="s">
        <v>9259</v>
      </c>
      <c r="U2516">
        <v>230</v>
      </c>
      <c r="V2516">
        <v>3.5</v>
      </c>
    </row>
    <row r="2517" spans="1:22" x14ac:dyDescent="0.35">
      <c r="A2517" t="s">
        <v>9258</v>
      </c>
      <c r="B2517" t="s">
        <v>90</v>
      </c>
      <c r="C2517" t="s">
        <v>82</v>
      </c>
      <c r="D2517" t="b">
        <v>1</v>
      </c>
      <c r="E2517" t="b">
        <v>1</v>
      </c>
      <c r="F2517" t="s">
        <v>106</v>
      </c>
      <c r="G2517" t="b">
        <v>1</v>
      </c>
      <c r="H2517" t="s">
        <v>71</v>
      </c>
      <c r="I2517" t="b">
        <v>1</v>
      </c>
      <c r="J2517" t="s">
        <v>70</v>
      </c>
      <c r="K2517" t="b">
        <v>1</v>
      </c>
      <c r="L2517">
        <v>1</v>
      </c>
      <c r="M2517" t="b">
        <v>0</v>
      </c>
      <c r="N2517" t="b">
        <v>1</v>
      </c>
      <c r="O2517" t="b">
        <v>1</v>
      </c>
      <c r="P2517" t="s">
        <v>88</v>
      </c>
      <c r="Q2517" t="s">
        <v>9257</v>
      </c>
      <c r="R2517" t="s">
        <v>98</v>
      </c>
      <c r="S2517" t="s">
        <v>156</v>
      </c>
      <c r="T2517" t="s">
        <v>9256</v>
      </c>
      <c r="U2517">
        <v>230</v>
      </c>
      <c r="V2517">
        <v>4.5</v>
      </c>
    </row>
    <row r="2518" spans="1:22" x14ac:dyDescent="0.35">
      <c r="A2518" t="s">
        <v>9255</v>
      </c>
      <c r="B2518" t="s">
        <v>74</v>
      </c>
      <c r="C2518" t="s">
        <v>82</v>
      </c>
      <c r="D2518" t="b">
        <v>1</v>
      </c>
      <c r="E2518" t="b">
        <v>1</v>
      </c>
      <c r="F2518" t="s">
        <v>278</v>
      </c>
      <c r="G2518" t="b">
        <v>1</v>
      </c>
      <c r="H2518" t="s">
        <v>71</v>
      </c>
      <c r="I2518" t="b">
        <v>1</v>
      </c>
      <c r="J2518" t="s">
        <v>70</v>
      </c>
      <c r="K2518" t="b">
        <v>1</v>
      </c>
      <c r="L2518">
        <v>2</v>
      </c>
      <c r="M2518" t="b">
        <v>1</v>
      </c>
      <c r="N2518" t="b">
        <v>1</v>
      </c>
      <c r="O2518" t="b">
        <v>1</v>
      </c>
      <c r="P2518" t="s">
        <v>69</v>
      </c>
      <c r="Q2518" t="s">
        <v>9254</v>
      </c>
      <c r="R2518" t="s">
        <v>628</v>
      </c>
      <c r="S2518" t="s">
        <v>189</v>
      </c>
      <c r="T2518" t="s">
        <v>9253</v>
      </c>
      <c r="U2518">
        <v>230</v>
      </c>
      <c r="V2518">
        <v>4</v>
      </c>
    </row>
    <row r="2519" spans="1:22" x14ac:dyDescent="0.35">
      <c r="A2519" t="s">
        <v>9252</v>
      </c>
      <c r="B2519" t="s">
        <v>74</v>
      </c>
      <c r="C2519" t="s">
        <v>123</v>
      </c>
      <c r="D2519" t="b">
        <v>0</v>
      </c>
      <c r="E2519" t="b">
        <v>1</v>
      </c>
      <c r="F2519" t="s">
        <v>106</v>
      </c>
      <c r="G2519" t="b">
        <v>1</v>
      </c>
      <c r="H2519" t="s">
        <v>71</v>
      </c>
      <c r="I2519" t="b">
        <v>0</v>
      </c>
      <c r="J2519" t="s">
        <v>70</v>
      </c>
      <c r="K2519" t="b">
        <v>0</v>
      </c>
      <c r="L2519">
        <v>1</v>
      </c>
      <c r="M2519" t="b">
        <v>0</v>
      </c>
      <c r="N2519" t="b">
        <v>1</v>
      </c>
      <c r="O2519" t="b">
        <v>1</v>
      </c>
      <c r="P2519" t="s">
        <v>88</v>
      </c>
      <c r="Q2519" t="s">
        <v>9251</v>
      </c>
      <c r="R2519" t="s">
        <v>7451</v>
      </c>
      <c r="S2519" t="s">
        <v>120</v>
      </c>
      <c r="T2519" t="s">
        <v>9250</v>
      </c>
      <c r="U2519">
        <v>230</v>
      </c>
      <c r="V2519">
        <v>4</v>
      </c>
    </row>
    <row r="2520" spans="1:22" x14ac:dyDescent="0.35">
      <c r="A2520" t="s">
        <v>9249</v>
      </c>
      <c r="B2520" t="s">
        <v>74</v>
      </c>
      <c r="C2520" t="s">
        <v>82</v>
      </c>
      <c r="D2520" t="b">
        <v>1</v>
      </c>
      <c r="E2520" t="b">
        <v>1</v>
      </c>
      <c r="F2520" t="s">
        <v>106</v>
      </c>
      <c r="G2520" t="b">
        <v>1</v>
      </c>
      <c r="H2520" t="s">
        <v>71</v>
      </c>
      <c r="I2520" t="b">
        <v>1</v>
      </c>
      <c r="J2520" t="s">
        <v>70</v>
      </c>
      <c r="K2520" t="b">
        <v>1</v>
      </c>
      <c r="L2520">
        <v>2</v>
      </c>
      <c r="M2520" t="b">
        <v>0</v>
      </c>
      <c r="N2520" t="b">
        <v>1</v>
      </c>
      <c r="O2520" t="b">
        <v>1</v>
      </c>
      <c r="P2520" t="s">
        <v>69</v>
      </c>
      <c r="Q2520" t="s">
        <v>9248</v>
      </c>
      <c r="R2520" t="s">
        <v>9247</v>
      </c>
      <c r="S2520" t="s">
        <v>85</v>
      </c>
      <c r="T2520" t="s">
        <v>9246</v>
      </c>
      <c r="U2520">
        <v>230</v>
      </c>
      <c r="V2520">
        <v>4</v>
      </c>
    </row>
    <row r="2521" spans="1:22" x14ac:dyDescent="0.35">
      <c r="A2521" t="s">
        <v>9245</v>
      </c>
      <c r="B2521" t="s">
        <v>74</v>
      </c>
      <c r="C2521" t="s">
        <v>73</v>
      </c>
      <c r="D2521" t="b">
        <v>1</v>
      </c>
      <c r="E2521" t="b">
        <v>1</v>
      </c>
      <c r="F2521" t="s">
        <v>106</v>
      </c>
      <c r="G2521" t="b">
        <v>1</v>
      </c>
      <c r="H2521" t="s">
        <v>80</v>
      </c>
      <c r="I2521" t="b">
        <v>0</v>
      </c>
      <c r="J2521" t="s">
        <v>70</v>
      </c>
      <c r="K2521" t="b">
        <v>1</v>
      </c>
      <c r="L2521">
        <v>2</v>
      </c>
      <c r="M2521" t="b">
        <v>0</v>
      </c>
      <c r="N2521" t="b">
        <v>1</v>
      </c>
      <c r="O2521" t="b">
        <v>1</v>
      </c>
      <c r="P2521" t="s">
        <v>69</v>
      </c>
      <c r="Q2521" t="s">
        <v>9244</v>
      </c>
      <c r="R2521" t="s">
        <v>9243</v>
      </c>
      <c r="S2521" t="s">
        <v>9242</v>
      </c>
      <c r="T2521" t="s">
        <v>9241</v>
      </c>
      <c r="U2521">
        <v>230</v>
      </c>
      <c r="V2521">
        <v>3.5</v>
      </c>
    </row>
    <row r="2522" spans="1:22" x14ac:dyDescent="0.35">
      <c r="A2522" t="s">
        <v>9240</v>
      </c>
      <c r="B2522" t="s">
        <v>74</v>
      </c>
      <c r="C2522" t="s">
        <v>556</v>
      </c>
      <c r="D2522" t="b">
        <v>1</v>
      </c>
      <c r="E2522" t="b">
        <v>0</v>
      </c>
      <c r="F2522" t="s">
        <v>72</v>
      </c>
      <c r="G2522" t="b">
        <v>1</v>
      </c>
      <c r="H2522" t="s">
        <v>71</v>
      </c>
      <c r="I2522" t="b">
        <v>1</v>
      </c>
      <c r="J2522" t="s">
        <v>70</v>
      </c>
      <c r="K2522" t="b">
        <v>1</v>
      </c>
      <c r="L2522">
        <v>2</v>
      </c>
      <c r="M2522" t="b">
        <v>1</v>
      </c>
      <c r="N2522" t="b">
        <v>1</v>
      </c>
      <c r="O2522" t="b">
        <v>1</v>
      </c>
      <c r="P2522" t="s">
        <v>88</v>
      </c>
      <c r="Q2522" t="s">
        <v>9239</v>
      </c>
      <c r="R2522" t="s">
        <v>9238</v>
      </c>
      <c r="S2522" t="s">
        <v>66</v>
      </c>
      <c r="T2522" t="s">
        <v>9237</v>
      </c>
      <c r="U2522">
        <v>230</v>
      </c>
      <c r="V2522">
        <v>4.5</v>
      </c>
    </row>
    <row r="2523" spans="1:22" x14ac:dyDescent="0.35">
      <c r="A2523" t="s">
        <v>9236</v>
      </c>
      <c r="B2523" t="s">
        <v>74</v>
      </c>
      <c r="C2523" t="s">
        <v>236</v>
      </c>
      <c r="D2523" t="b">
        <v>1</v>
      </c>
      <c r="E2523" t="b">
        <v>0</v>
      </c>
      <c r="F2523" t="s">
        <v>72</v>
      </c>
      <c r="G2523" t="b">
        <v>1</v>
      </c>
      <c r="H2523" t="s">
        <v>71</v>
      </c>
      <c r="I2523" t="b">
        <v>1</v>
      </c>
      <c r="J2523" t="s">
        <v>70</v>
      </c>
      <c r="K2523" t="b">
        <v>1</v>
      </c>
      <c r="L2523">
        <v>3</v>
      </c>
      <c r="M2523" t="b">
        <v>1</v>
      </c>
      <c r="N2523" t="b">
        <v>1</v>
      </c>
      <c r="O2523" t="b">
        <v>1</v>
      </c>
      <c r="P2523" t="s">
        <v>69</v>
      </c>
      <c r="Q2523" t="s">
        <v>9235</v>
      </c>
      <c r="R2523" t="s">
        <v>9234</v>
      </c>
      <c r="S2523" t="s">
        <v>915</v>
      </c>
      <c r="T2523" t="s">
        <v>3369</v>
      </c>
      <c r="U2523">
        <v>230</v>
      </c>
      <c r="V2523">
        <v>4</v>
      </c>
    </row>
    <row r="2524" spans="1:22" x14ac:dyDescent="0.35">
      <c r="A2524" t="s">
        <v>6253</v>
      </c>
      <c r="B2524" t="s">
        <v>90</v>
      </c>
      <c r="C2524" t="s">
        <v>82</v>
      </c>
      <c r="D2524" t="b">
        <v>1</v>
      </c>
      <c r="E2524" t="b">
        <v>1</v>
      </c>
      <c r="F2524" t="s">
        <v>417</v>
      </c>
      <c r="G2524" t="b">
        <v>0</v>
      </c>
      <c r="H2524" t="s">
        <v>100</v>
      </c>
      <c r="I2524" t="b">
        <v>1</v>
      </c>
      <c r="J2524" t="s">
        <v>70</v>
      </c>
      <c r="K2524" t="b">
        <v>1</v>
      </c>
      <c r="L2524">
        <v>2</v>
      </c>
      <c r="M2524" t="b">
        <v>1</v>
      </c>
      <c r="N2524" t="b">
        <v>1</v>
      </c>
      <c r="O2524" t="b">
        <v>1</v>
      </c>
      <c r="P2524" t="s">
        <v>69</v>
      </c>
      <c r="Q2524" t="s">
        <v>9233</v>
      </c>
      <c r="R2524" t="s">
        <v>9232</v>
      </c>
      <c r="S2524" t="s">
        <v>93</v>
      </c>
      <c r="T2524" t="s">
        <v>9231</v>
      </c>
      <c r="U2524">
        <v>230</v>
      </c>
      <c r="V2524">
        <v>4</v>
      </c>
    </row>
    <row r="2525" spans="1:22" x14ac:dyDescent="0.35">
      <c r="A2525" t="s">
        <v>9230</v>
      </c>
      <c r="B2525" t="s">
        <v>74</v>
      </c>
      <c r="C2525" t="s">
        <v>123</v>
      </c>
      <c r="D2525" t="b">
        <v>1</v>
      </c>
      <c r="E2525" t="b">
        <v>1</v>
      </c>
      <c r="F2525" t="s">
        <v>72</v>
      </c>
      <c r="G2525" t="b">
        <v>0</v>
      </c>
      <c r="H2525" t="s">
        <v>71</v>
      </c>
      <c r="I2525" t="b">
        <v>0</v>
      </c>
      <c r="J2525" t="s">
        <v>70</v>
      </c>
      <c r="K2525" t="b">
        <v>1</v>
      </c>
      <c r="L2525">
        <v>2</v>
      </c>
      <c r="M2525" t="b">
        <v>1</v>
      </c>
      <c r="N2525" t="b">
        <v>1</v>
      </c>
      <c r="O2525" t="b">
        <v>1</v>
      </c>
      <c r="P2525" t="s">
        <v>69</v>
      </c>
      <c r="Q2525" t="e">
        <f>-ICGmF2qUVKdvOehVNgPbg</f>
        <v>#NAME?</v>
      </c>
      <c r="R2525" t="s">
        <v>4718</v>
      </c>
      <c r="S2525" t="s">
        <v>120</v>
      </c>
      <c r="T2525" t="s">
        <v>9229</v>
      </c>
      <c r="U2525">
        <v>230</v>
      </c>
      <c r="V2525">
        <v>4</v>
      </c>
    </row>
    <row r="2526" spans="1:22" x14ac:dyDescent="0.35">
      <c r="A2526" t="s">
        <v>9228</v>
      </c>
      <c r="B2526" t="s">
        <v>74</v>
      </c>
      <c r="C2526" t="s">
        <v>82</v>
      </c>
      <c r="D2526" t="b">
        <v>1</v>
      </c>
      <c r="E2526" t="b">
        <v>1</v>
      </c>
      <c r="F2526" t="s">
        <v>89</v>
      </c>
      <c r="G2526" t="b">
        <v>1</v>
      </c>
      <c r="H2526" t="s">
        <v>71</v>
      </c>
      <c r="I2526" t="b">
        <v>0</v>
      </c>
      <c r="J2526" t="s">
        <v>70</v>
      </c>
      <c r="K2526" t="b">
        <v>0</v>
      </c>
      <c r="L2526">
        <v>2</v>
      </c>
      <c r="M2526" t="b">
        <v>0</v>
      </c>
      <c r="N2526" t="b">
        <v>0</v>
      </c>
      <c r="O2526" t="b">
        <v>1</v>
      </c>
      <c r="P2526" t="s">
        <v>69</v>
      </c>
      <c r="Q2526" t="s">
        <v>9227</v>
      </c>
      <c r="R2526" t="s">
        <v>9226</v>
      </c>
      <c r="S2526" t="s">
        <v>6</v>
      </c>
      <c r="T2526" t="s">
        <v>9225</v>
      </c>
      <c r="U2526">
        <v>230</v>
      </c>
      <c r="V2526">
        <v>2.5</v>
      </c>
    </row>
    <row r="2527" spans="1:22" x14ac:dyDescent="0.35">
      <c r="A2527" t="s">
        <v>9224</v>
      </c>
      <c r="B2527" t="s">
        <v>74</v>
      </c>
      <c r="C2527" t="s">
        <v>82</v>
      </c>
      <c r="D2527" t="b">
        <v>1</v>
      </c>
      <c r="E2527" t="b">
        <v>1</v>
      </c>
      <c r="F2527" t="s">
        <v>106</v>
      </c>
      <c r="G2527" t="b">
        <v>1</v>
      </c>
      <c r="H2527" t="s">
        <v>71</v>
      </c>
      <c r="I2527" t="b">
        <v>0</v>
      </c>
      <c r="J2527" t="s">
        <v>70</v>
      </c>
      <c r="K2527" t="b">
        <v>1</v>
      </c>
      <c r="L2527">
        <v>2</v>
      </c>
      <c r="M2527" t="b">
        <v>1</v>
      </c>
      <c r="N2527" t="b">
        <v>1</v>
      </c>
      <c r="O2527" t="b">
        <v>1</v>
      </c>
      <c r="P2527" t="s">
        <v>69</v>
      </c>
      <c r="Q2527" t="s">
        <v>9223</v>
      </c>
      <c r="R2527" t="s">
        <v>136</v>
      </c>
      <c r="S2527" t="s">
        <v>66</v>
      </c>
      <c r="T2527" t="s">
        <v>2642</v>
      </c>
      <c r="U2527">
        <v>229</v>
      </c>
      <c r="V2527">
        <v>4</v>
      </c>
    </row>
    <row r="2528" spans="1:22" x14ac:dyDescent="0.35">
      <c r="A2528" t="s">
        <v>9222</v>
      </c>
      <c r="B2528" t="s">
        <v>111</v>
      </c>
      <c r="C2528" t="s">
        <v>82</v>
      </c>
      <c r="D2528" t="b">
        <v>1</v>
      </c>
      <c r="E2528" t="b">
        <v>1</v>
      </c>
      <c r="F2528" t="s">
        <v>106</v>
      </c>
      <c r="G2528" t="b">
        <v>0</v>
      </c>
      <c r="H2528" t="s">
        <v>100</v>
      </c>
      <c r="I2528" t="b">
        <v>0</v>
      </c>
      <c r="J2528" t="s">
        <v>70</v>
      </c>
      <c r="K2528" t="b">
        <v>1</v>
      </c>
      <c r="L2528">
        <v>2</v>
      </c>
      <c r="M2528" t="b">
        <v>0</v>
      </c>
      <c r="N2528" t="b">
        <v>1</v>
      </c>
      <c r="O2528" t="b">
        <v>1</v>
      </c>
      <c r="P2528" t="s">
        <v>88</v>
      </c>
      <c r="Q2528" t="s">
        <v>9221</v>
      </c>
      <c r="R2528" t="s">
        <v>389</v>
      </c>
      <c r="S2528" t="s">
        <v>239</v>
      </c>
      <c r="T2528" t="s">
        <v>9220</v>
      </c>
      <c r="U2528">
        <v>229</v>
      </c>
      <c r="V2528">
        <v>4.5</v>
      </c>
    </row>
    <row r="2529" spans="1:22" x14ac:dyDescent="0.35">
      <c r="A2529" t="s">
        <v>9219</v>
      </c>
      <c r="B2529" t="s">
        <v>111</v>
      </c>
      <c r="C2529" t="s">
        <v>82</v>
      </c>
      <c r="D2529" t="b">
        <v>1</v>
      </c>
      <c r="E2529" t="b">
        <v>1</v>
      </c>
      <c r="F2529" t="s">
        <v>1022</v>
      </c>
      <c r="G2529" t="b">
        <v>0</v>
      </c>
      <c r="H2529" t="s">
        <v>71</v>
      </c>
      <c r="I2529" t="b">
        <v>1</v>
      </c>
      <c r="J2529" t="s">
        <v>70</v>
      </c>
      <c r="K2529" t="b">
        <v>1</v>
      </c>
      <c r="L2529">
        <v>1</v>
      </c>
      <c r="M2529" t="b">
        <v>0</v>
      </c>
      <c r="N2529" t="b">
        <v>0</v>
      </c>
      <c r="O2529" t="b">
        <v>1</v>
      </c>
      <c r="P2529" t="s">
        <v>88</v>
      </c>
      <c r="Q2529" t="s">
        <v>9218</v>
      </c>
      <c r="R2529" t="s">
        <v>954</v>
      </c>
      <c r="S2529" t="s">
        <v>6</v>
      </c>
      <c r="T2529" t="s">
        <v>9217</v>
      </c>
      <c r="U2529">
        <v>229</v>
      </c>
      <c r="V2529">
        <v>3.5</v>
      </c>
    </row>
    <row r="2530" spans="1:22" x14ac:dyDescent="0.35">
      <c r="A2530" t="s">
        <v>9216</v>
      </c>
      <c r="B2530" t="s">
        <v>74</v>
      </c>
      <c r="C2530" t="s">
        <v>138</v>
      </c>
      <c r="D2530" t="b">
        <v>1</v>
      </c>
      <c r="E2530" t="b">
        <v>1</v>
      </c>
      <c r="F2530" t="s">
        <v>7647</v>
      </c>
      <c r="G2530" t="b">
        <v>1</v>
      </c>
      <c r="H2530" t="s">
        <v>554</v>
      </c>
      <c r="I2530" t="b">
        <v>1</v>
      </c>
      <c r="J2530" t="s">
        <v>70</v>
      </c>
      <c r="K2530" t="b">
        <v>1</v>
      </c>
      <c r="L2530">
        <v>2</v>
      </c>
      <c r="M2530" t="b">
        <v>1</v>
      </c>
      <c r="N2530" t="b">
        <v>0</v>
      </c>
      <c r="O2530" t="b">
        <v>1</v>
      </c>
      <c r="P2530" t="s">
        <v>69</v>
      </c>
      <c r="Q2530" t="s">
        <v>9215</v>
      </c>
      <c r="R2530" t="s">
        <v>9214</v>
      </c>
      <c r="S2530" t="s">
        <v>93</v>
      </c>
      <c r="T2530" t="s">
        <v>9213</v>
      </c>
      <c r="U2530">
        <v>229</v>
      </c>
      <c r="V2530">
        <v>3.5</v>
      </c>
    </row>
    <row r="2531" spans="1:22" x14ac:dyDescent="0.35">
      <c r="A2531" t="s">
        <v>9212</v>
      </c>
      <c r="B2531" t="s">
        <v>74</v>
      </c>
      <c r="C2531" t="s">
        <v>82</v>
      </c>
      <c r="D2531" t="b">
        <v>1</v>
      </c>
      <c r="E2531" t="b">
        <v>1</v>
      </c>
      <c r="F2531" t="s">
        <v>106</v>
      </c>
      <c r="G2531" t="b">
        <v>1</v>
      </c>
      <c r="H2531" t="s">
        <v>71</v>
      </c>
      <c r="I2531" t="b">
        <v>0</v>
      </c>
      <c r="J2531" t="s">
        <v>70</v>
      </c>
      <c r="K2531" t="b">
        <v>1</v>
      </c>
      <c r="L2531">
        <v>2</v>
      </c>
      <c r="M2531" t="b">
        <v>0</v>
      </c>
      <c r="N2531" t="b">
        <v>1</v>
      </c>
      <c r="O2531" t="b">
        <v>1</v>
      </c>
      <c r="P2531" t="s">
        <v>88</v>
      </c>
      <c r="Q2531" t="s">
        <v>9211</v>
      </c>
      <c r="R2531" t="s">
        <v>9210</v>
      </c>
      <c r="S2531" t="s">
        <v>85</v>
      </c>
      <c r="T2531" t="s">
        <v>9209</v>
      </c>
      <c r="U2531">
        <v>229</v>
      </c>
      <c r="V2531">
        <v>3.5</v>
      </c>
    </row>
    <row r="2532" spans="1:22" x14ac:dyDescent="0.35">
      <c r="A2532" t="s">
        <v>9208</v>
      </c>
      <c r="B2532" t="s">
        <v>90</v>
      </c>
      <c r="C2532" t="s">
        <v>82</v>
      </c>
      <c r="D2532" t="b">
        <v>1</v>
      </c>
      <c r="E2532" t="b">
        <v>1</v>
      </c>
      <c r="F2532" t="s">
        <v>106</v>
      </c>
      <c r="G2532" t="b">
        <v>1</v>
      </c>
      <c r="H2532" t="s">
        <v>71</v>
      </c>
      <c r="I2532" t="b">
        <v>1</v>
      </c>
      <c r="J2532" t="s">
        <v>70</v>
      </c>
      <c r="K2532" t="b">
        <v>1</v>
      </c>
      <c r="L2532">
        <v>1</v>
      </c>
      <c r="M2532" t="b">
        <v>0</v>
      </c>
      <c r="N2532" t="b">
        <v>0</v>
      </c>
      <c r="O2532" t="b">
        <v>1</v>
      </c>
      <c r="P2532" t="s">
        <v>69</v>
      </c>
      <c r="Q2532" t="s">
        <v>9207</v>
      </c>
      <c r="R2532" t="s">
        <v>9206</v>
      </c>
      <c r="S2532" t="s">
        <v>275</v>
      </c>
      <c r="T2532" t="s">
        <v>6288</v>
      </c>
      <c r="U2532">
        <v>229</v>
      </c>
      <c r="V2532">
        <v>4</v>
      </c>
    </row>
    <row r="2533" spans="1:22" x14ac:dyDescent="0.35">
      <c r="A2533" t="s">
        <v>9205</v>
      </c>
      <c r="B2533" t="s">
        <v>90</v>
      </c>
      <c r="C2533" t="s">
        <v>82</v>
      </c>
      <c r="D2533" t="b">
        <v>1</v>
      </c>
      <c r="E2533" t="b">
        <v>1</v>
      </c>
      <c r="F2533" t="s">
        <v>106</v>
      </c>
      <c r="G2533" t="b">
        <v>0</v>
      </c>
      <c r="H2533" t="s">
        <v>71</v>
      </c>
      <c r="I2533" t="b">
        <v>0</v>
      </c>
      <c r="J2533" t="s">
        <v>70</v>
      </c>
      <c r="K2533" t="b">
        <v>1</v>
      </c>
      <c r="L2533">
        <v>2</v>
      </c>
      <c r="M2533" t="b">
        <v>1</v>
      </c>
      <c r="N2533" t="b">
        <v>1</v>
      </c>
      <c r="O2533" t="b">
        <v>1</v>
      </c>
      <c r="P2533" t="s">
        <v>69</v>
      </c>
      <c r="Q2533" t="s">
        <v>9204</v>
      </c>
      <c r="R2533" t="s">
        <v>9203</v>
      </c>
      <c r="S2533" t="s">
        <v>77</v>
      </c>
      <c r="T2533" t="s">
        <v>5015</v>
      </c>
      <c r="U2533">
        <v>229</v>
      </c>
      <c r="V2533">
        <v>4</v>
      </c>
    </row>
    <row r="2534" spans="1:22" x14ac:dyDescent="0.35">
      <c r="A2534" t="s">
        <v>9202</v>
      </c>
      <c r="B2534" t="s">
        <v>74</v>
      </c>
      <c r="C2534" t="s">
        <v>82</v>
      </c>
      <c r="D2534" t="b">
        <v>1</v>
      </c>
      <c r="E2534" t="b">
        <v>1</v>
      </c>
      <c r="F2534" t="s">
        <v>449</v>
      </c>
      <c r="G2534" t="b">
        <v>0</v>
      </c>
      <c r="H2534" t="s">
        <v>71</v>
      </c>
      <c r="I2534" t="b">
        <v>0</v>
      </c>
      <c r="J2534" t="s">
        <v>70</v>
      </c>
      <c r="K2534" t="b">
        <v>1</v>
      </c>
      <c r="L2534">
        <v>2</v>
      </c>
      <c r="M2534" t="b">
        <v>1</v>
      </c>
      <c r="N2534" t="b">
        <v>1</v>
      </c>
      <c r="O2534" t="b">
        <v>1</v>
      </c>
      <c r="P2534" t="s">
        <v>69</v>
      </c>
      <c r="Q2534" t="s">
        <v>9201</v>
      </c>
      <c r="R2534" t="s">
        <v>9200</v>
      </c>
      <c r="S2534" t="s">
        <v>131</v>
      </c>
      <c r="T2534" t="s">
        <v>9199</v>
      </c>
      <c r="U2534">
        <v>229</v>
      </c>
      <c r="V2534">
        <v>3.5</v>
      </c>
    </row>
    <row r="2535" spans="1:22" x14ac:dyDescent="0.35">
      <c r="A2535" t="s">
        <v>9198</v>
      </c>
      <c r="B2535" t="s">
        <v>74</v>
      </c>
      <c r="C2535" t="s">
        <v>82</v>
      </c>
      <c r="D2535" t="b">
        <v>1</v>
      </c>
      <c r="E2535" t="b">
        <v>1</v>
      </c>
      <c r="F2535" t="s">
        <v>106</v>
      </c>
      <c r="G2535" t="b">
        <v>1</v>
      </c>
      <c r="H2535" t="s">
        <v>71</v>
      </c>
      <c r="I2535" t="b">
        <v>1</v>
      </c>
      <c r="J2535" t="s">
        <v>70</v>
      </c>
      <c r="K2535" t="b">
        <v>1</v>
      </c>
      <c r="L2535">
        <v>2</v>
      </c>
      <c r="M2535" t="b">
        <v>1</v>
      </c>
      <c r="N2535" t="b">
        <v>1</v>
      </c>
      <c r="O2535" t="b">
        <v>1</v>
      </c>
      <c r="P2535" t="s">
        <v>69</v>
      </c>
      <c r="Q2535" t="s">
        <v>9197</v>
      </c>
      <c r="R2535" t="s">
        <v>9196</v>
      </c>
      <c r="S2535" t="s">
        <v>161</v>
      </c>
      <c r="T2535" t="s">
        <v>9195</v>
      </c>
      <c r="U2535">
        <v>229</v>
      </c>
      <c r="V2535">
        <v>3.5</v>
      </c>
    </row>
    <row r="2536" spans="1:22" x14ac:dyDescent="0.35">
      <c r="A2536" t="s">
        <v>9194</v>
      </c>
      <c r="B2536" t="s">
        <v>74</v>
      </c>
      <c r="C2536" t="s">
        <v>250</v>
      </c>
      <c r="D2536" t="b">
        <v>1</v>
      </c>
      <c r="E2536" t="b">
        <v>0</v>
      </c>
      <c r="F2536" t="s">
        <v>72</v>
      </c>
      <c r="G2536" t="b">
        <v>0</v>
      </c>
      <c r="H2536" t="s">
        <v>80</v>
      </c>
      <c r="I2536" t="b">
        <v>0</v>
      </c>
      <c r="J2536" t="s">
        <v>70</v>
      </c>
      <c r="K2536" t="b">
        <v>1</v>
      </c>
      <c r="L2536">
        <v>2</v>
      </c>
      <c r="M2536" t="b">
        <v>1</v>
      </c>
      <c r="N2536" t="b">
        <v>1</v>
      </c>
      <c r="O2536" t="b">
        <v>1</v>
      </c>
      <c r="P2536" t="s">
        <v>88</v>
      </c>
      <c r="Q2536" t="s">
        <v>9193</v>
      </c>
      <c r="R2536" t="s">
        <v>194</v>
      </c>
      <c r="S2536" t="s">
        <v>120</v>
      </c>
      <c r="T2536" t="s">
        <v>9192</v>
      </c>
      <c r="U2536">
        <v>229</v>
      </c>
      <c r="V2536">
        <v>3.5</v>
      </c>
    </row>
    <row r="2537" spans="1:22" x14ac:dyDescent="0.35">
      <c r="A2537" t="s">
        <v>9191</v>
      </c>
      <c r="B2537" t="s">
        <v>111</v>
      </c>
      <c r="C2537" t="s">
        <v>82</v>
      </c>
      <c r="D2537" t="b">
        <v>1</v>
      </c>
      <c r="E2537" t="b">
        <v>1</v>
      </c>
      <c r="F2537" t="s">
        <v>89</v>
      </c>
      <c r="G2537" t="b">
        <v>1</v>
      </c>
      <c r="H2537" t="s">
        <v>71</v>
      </c>
      <c r="I2537" t="b">
        <v>1</v>
      </c>
      <c r="J2537" t="s">
        <v>70</v>
      </c>
      <c r="K2537" t="b">
        <v>1</v>
      </c>
      <c r="L2537">
        <v>2</v>
      </c>
      <c r="M2537" t="b">
        <v>0</v>
      </c>
      <c r="N2537" t="b">
        <v>0</v>
      </c>
      <c r="O2537" t="b">
        <v>1</v>
      </c>
      <c r="P2537" t="s">
        <v>69</v>
      </c>
      <c r="Q2537" t="s">
        <v>9190</v>
      </c>
      <c r="R2537" t="s">
        <v>9189</v>
      </c>
      <c r="S2537" t="s">
        <v>6</v>
      </c>
      <c r="T2537" t="s">
        <v>9188</v>
      </c>
      <c r="U2537">
        <v>229</v>
      </c>
      <c r="V2537">
        <v>4</v>
      </c>
    </row>
    <row r="2538" spans="1:22" x14ac:dyDescent="0.35">
      <c r="A2538" t="s">
        <v>9187</v>
      </c>
      <c r="B2538" t="s">
        <v>90</v>
      </c>
      <c r="C2538" t="s">
        <v>82</v>
      </c>
      <c r="D2538" t="b">
        <v>1</v>
      </c>
      <c r="E2538" t="b">
        <v>1</v>
      </c>
      <c r="F2538" t="s">
        <v>106</v>
      </c>
      <c r="G2538" t="b">
        <v>1</v>
      </c>
      <c r="H2538" t="s">
        <v>71</v>
      </c>
      <c r="I2538" t="b">
        <v>1</v>
      </c>
      <c r="J2538" t="s">
        <v>70</v>
      </c>
      <c r="K2538" t="b">
        <v>1</v>
      </c>
      <c r="L2538">
        <v>2</v>
      </c>
      <c r="M2538" t="b">
        <v>0</v>
      </c>
      <c r="N2538" t="b">
        <v>1</v>
      </c>
      <c r="O2538" t="b">
        <v>1</v>
      </c>
      <c r="P2538" t="s">
        <v>88</v>
      </c>
      <c r="Q2538" t="s">
        <v>9186</v>
      </c>
      <c r="R2538" t="s">
        <v>2585</v>
      </c>
      <c r="S2538" t="s">
        <v>6</v>
      </c>
      <c r="T2538" t="s">
        <v>9185</v>
      </c>
      <c r="U2538">
        <v>229</v>
      </c>
      <c r="V2538">
        <v>4</v>
      </c>
    </row>
    <row r="2539" spans="1:22" x14ac:dyDescent="0.35">
      <c r="A2539" t="s">
        <v>9184</v>
      </c>
      <c r="B2539" t="s">
        <v>74</v>
      </c>
      <c r="C2539" t="s">
        <v>82</v>
      </c>
      <c r="D2539" t="b">
        <v>1</v>
      </c>
      <c r="E2539" t="b">
        <v>1</v>
      </c>
      <c r="F2539" t="s">
        <v>72</v>
      </c>
      <c r="G2539" t="b">
        <v>1</v>
      </c>
      <c r="H2539" t="s">
        <v>71</v>
      </c>
      <c r="I2539" t="b">
        <v>0</v>
      </c>
      <c r="J2539" t="s">
        <v>70</v>
      </c>
      <c r="K2539" t="b">
        <v>1</v>
      </c>
      <c r="L2539">
        <v>2</v>
      </c>
      <c r="M2539" t="b">
        <v>0</v>
      </c>
      <c r="N2539" t="b">
        <v>1</v>
      </c>
      <c r="O2539" t="b">
        <v>0</v>
      </c>
      <c r="P2539" t="s">
        <v>69</v>
      </c>
      <c r="Q2539" t="s">
        <v>9183</v>
      </c>
      <c r="R2539" t="s">
        <v>9182</v>
      </c>
      <c r="S2539" t="s">
        <v>85</v>
      </c>
      <c r="T2539" t="s">
        <v>9181</v>
      </c>
      <c r="U2539">
        <v>229</v>
      </c>
      <c r="V2539">
        <v>4</v>
      </c>
    </row>
    <row r="2540" spans="1:22" x14ac:dyDescent="0.35">
      <c r="A2540" t="s">
        <v>9180</v>
      </c>
      <c r="B2540" t="s">
        <v>90</v>
      </c>
      <c r="C2540" t="s">
        <v>82</v>
      </c>
      <c r="D2540" t="b">
        <v>1</v>
      </c>
      <c r="E2540" t="b">
        <v>1</v>
      </c>
      <c r="F2540" t="s">
        <v>106</v>
      </c>
      <c r="G2540" t="b">
        <v>1</v>
      </c>
      <c r="H2540" t="s">
        <v>71</v>
      </c>
      <c r="I2540" t="b">
        <v>0</v>
      </c>
      <c r="J2540" t="s">
        <v>70</v>
      </c>
      <c r="K2540" t="b">
        <v>1</v>
      </c>
      <c r="L2540">
        <v>1</v>
      </c>
      <c r="M2540" t="b">
        <v>0</v>
      </c>
      <c r="N2540" t="b">
        <v>0</v>
      </c>
      <c r="O2540" t="b">
        <v>1</v>
      </c>
      <c r="P2540" t="s">
        <v>88</v>
      </c>
      <c r="Q2540" t="s">
        <v>9179</v>
      </c>
      <c r="R2540" t="s">
        <v>98</v>
      </c>
      <c r="S2540" t="s">
        <v>189</v>
      </c>
      <c r="T2540" t="s">
        <v>9178</v>
      </c>
      <c r="U2540">
        <v>229</v>
      </c>
      <c r="V2540">
        <v>4</v>
      </c>
    </row>
    <row r="2541" spans="1:22" x14ac:dyDescent="0.35">
      <c r="A2541" t="s">
        <v>9177</v>
      </c>
      <c r="B2541" t="s">
        <v>74</v>
      </c>
      <c r="C2541" t="s">
        <v>123</v>
      </c>
      <c r="D2541" t="b">
        <v>1</v>
      </c>
      <c r="E2541" t="b">
        <v>0</v>
      </c>
      <c r="F2541" t="s">
        <v>72</v>
      </c>
      <c r="G2541" t="b">
        <v>0</v>
      </c>
      <c r="H2541" t="s">
        <v>71</v>
      </c>
      <c r="I2541" t="b">
        <v>1</v>
      </c>
      <c r="J2541" t="s">
        <v>70</v>
      </c>
      <c r="K2541" t="b">
        <v>1</v>
      </c>
      <c r="L2541">
        <v>3</v>
      </c>
      <c r="M2541" t="b">
        <v>1</v>
      </c>
      <c r="N2541" t="b">
        <v>1</v>
      </c>
      <c r="O2541" t="b">
        <v>0</v>
      </c>
      <c r="P2541" t="s">
        <v>69</v>
      </c>
      <c r="Q2541" t="s">
        <v>9176</v>
      </c>
      <c r="R2541" t="s">
        <v>9175</v>
      </c>
      <c r="S2541" t="s">
        <v>285</v>
      </c>
      <c r="T2541" t="s">
        <v>9174</v>
      </c>
      <c r="U2541">
        <v>229</v>
      </c>
      <c r="V2541">
        <v>4</v>
      </c>
    </row>
    <row r="2542" spans="1:22" x14ac:dyDescent="0.35">
      <c r="A2542" t="s">
        <v>9173</v>
      </c>
      <c r="B2542" t="s">
        <v>90</v>
      </c>
      <c r="C2542" t="s">
        <v>82</v>
      </c>
      <c r="D2542" t="b">
        <v>1</v>
      </c>
      <c r="E2542" t="b">
        <v>1</v>
      </c>
      <c r="F2542" t="s">
        <v>106</v>
      </c>
      <c r="G2542" t="b">
        <v>0</v>
      </c>
      <c r="H2542" t="s">
        <v>71</v>
      </c>
      <c r="I2542" t="b">
        <v>0</v>
      </c>
      <c r="J2542" t="s">
        <v>70</v>
      </c>
      <c r="K2542" t="b">
        <v>1</v>
      </c>
      <c r="L2542">
        <v>1</v>
      </c>
      <c r="M2542" t="b">
        <v>0</v>
      </c>
      <c r="N2542" t="b">
        <v>0</v>
      </c>
      <c r="O2542" t="b">
        <v>1</v>
      </c>
      <c r="P2542" t="s">
        <v>88</v>
      </c>
      <c r="Q2542" t="s">
        <v>9172</v>
      </c>
      <c r="R2542" t="s">
        <v>1770</v>
      </c>
      <c r="S2542" t="s">
        <v>85</v>
      </c>
      <c r="T2542" t="s">
        <v>9171</v>
      </c>
      <c r="U2542">
        <v>229</v>
      </c>
      <c r="V2542">
        <v>4</v>
      </c>
    </row>
    <row r="2543" spans="1:22" x14ac:dyDescent="0.35">
      <c r="A2543" t="s">
        <v>9170</v>
      </c>
      <c r="B2543" t="s">
        <v>74</v>
      </c>
      <c r="C2543" t="s">
        <v>82</v>
      </c>
      <c r="D2543" t="b">
        <v>1</v>
      </c>
      <c r="E2543" t="b">
        <v>1</v>
      </c>
      <c r="F2543" t="s">
        <v>89</v>
      </c>
      <c r="G2543" t="b">
        <v>1</v>
      </c>
      <c r="H2543" t="s">
        <v>71</v>
      </c>
      <c r="I2543" t="b">
        <v>0</v>
      </c>
      <c r="J2543" t="s">
        <v>70</v>
      </c>
      <c r="K2543" t="b">
        <v>1</v>
      </c>
      <c r="L2543">
        <v>2</v>
      </c>
      <c r="M2543" t="b">
        <v>1</v>
      </c>
      <c r="N2543" t="b">
        <v>1</v>
      </c>
      <c r="O2543" t="b">
        <v>1</v>
      </c>
      <c r="P2543" t="s">
        <v>88</v>
      </c>
      <c r="Q2543" t="s">
        <v>9169</v>
      </c>
      <c r="R2543" t="s">
        <v>9168</v>
      </c>
      <c r="S2543" t="s">
        <v>166</v>
      </c>
      <c r="T2543" t="s">
        <v>9167</v>
      </c>
      <c r="U2543">
        <v>229</v>
      </c>
      <c r="V2543">
        <v>3.5</v>
      </c>
    </row>
    <row r="2544" spans="1:22" x14ac:dyDescent="0.35">
      <c r="A2544" t="s">
        <v>9166</v>
      </c>
      <c r="B2544" t="s">
        <v>111</v>
      </c>
      <c r="C2544" t="s">
        <v>82</v>
      </c>
      <c r="D2544" t="b">
        <v>1</v>
      </c>
      <c r="E2544" t="b">
        <v>1</v>
      </c>
      <c r="F2544" t="s">
        <v>474</v>
      </c>
      <c r="G2544" t="b">
        <v>0</v>
      </c>
      <c r="H2544" t="s">
        <v>71</v>
      </c>
      <c r="I2544" t="b">
        <v>0</v>
      </c>
      <c r="J2544" t="s">
        <v>70</v>
      </c>
      <c r="K2544" t="b">
        <v>1</v>
      </c>
      <c r="L2544">
        <v>2</v>
      </c>
      <c r="M2544" t="b">
        <v>0</v>
      </c>
      <c r="N2544" t="b">
        <v>1</v>
      </c>
      <c r="O2544" t="b">
        <v>1</v>
      </c>
      <c r="P2544" t="s">
        <v>69</v>
      </c>
      <c r="Q2544" t="s">
        <v>9165</v>
      </c>
      <c r="R2544" t="s">
        <v>9164</v>
      </c>
      <c r="S2544" t="s">
        <v>6</v>
      </c>
      <c r="T2544" t="s">
        <v>2247</v>
      </c>
      <c r="U2544">
        <v>229</v>
      </c>
      <c r="V2544">
        <v>4.5</v>
      </c>
    </row>
    <row r="2545" spans="1:22" x14ac:dyDescent="0.35">
      <c r="A2545" t="s">
        <v>9163</v>
      </c>
      <c r="B2545" t="s">
        <v>74</v>
      </c>
      <c r="C2545" t="s">
        <v>138</v>
      </c>
      <c r="D2545" t="b">
        <v>1</v>
      </c>
      <c r="G2545" t="b">
        <v>1</v>
      </c>
      <c r="H2545" t="s">
        <v>71</v>
      </c>
      <c r="I2545" t="b">
        <v>1</v>
      </c>
      <c r="J2545" t="s">
        <v>235</v>
      </c>
      <c r="K2545" t="b">
        <v>1</v>
      </c>
      <c r="L2545">
        <v>3</v>
      </c>
      <c r="M2545" t="b">
        <v>1</v>
      </c>
      <c r="P2545" t="s">
        <v>69</v>
      </c>
      <c r="Q2545" t="s">
        <v>9162</v>
      </c>
      <c r="R2545" t="s">
        <v>9161</v>
      </c>
      <c r="S2545" t="s">
        <v>85</v>
      </c>
      <c r="T2545" t="s">
        <v>9160</v>
      </c>
      <c r="U2545">
        <v>229</v>
      </c>
      <c r="V2545">
        <v>4</v>
      </c>
    </row>
    <row r="2546" spans="1:22" x14ac:dyDescent="0.35">
      <c r="A2546" t="s">
        <v>9159</v>
      </c>
      <c r="B2546" t="s">
        <v>90</v>
      </c>
      <c r="C2546" t="s">
        <v>82</v>
      </c>
      <c r="D2546" t="b">
        <v>1</v>
      </c>
      <c r="E2546" t="b">
        <v>1</v>
      </c>
      <c r="F2546" t="s">
        <v>72</v>
      </c>
      <c r="G2546" t="b">
        <v>0</v>
      </c>
      <c r="H2546" t="s">
        <v>71</v>
      </c>
      <c r="I2546" t="b">
        <v>0</v>
      </c>
      <c r="J2546" t="s">
        <v>70</v>
      </c>
      <c r="K2546" t="b">
        <v>1</v>
      </c>
      <c r="L2546">
        <v>2</v>
      </c>
      <c r="M2546" t="b">
        <v>0</v>
      </c>
      <c r="N2546" t="b">
        <v>1</v>
      </c>
      <c r="O2546" t="b">
        <v>1</v>
      </c>
      <c r="P2546" t="s">
        <v>88</v>
      </c>
      <c r="Q2546" t="s">
        <v>9158</v>
      </c>
      <c r="R2546" t="s">
        <v>9157</v>
      </c>
      <c r="S2546" t="s">
        <v>290</v>
      </c>
      <c r="T2546" t="s">
        <v>9156</v>
      </c>
      <c r="U2546">
        <v>229</v>
      </c>
      <c r="V2546">
        <v>4</v>
      </c>
    </row>
    <row r="2547" spans="1:22" x14ac:dyDescent="0.35">
      <c r="A2547" t="s">
        <v>9155</v>
      </c>
      <c r="B2547" t="s">
        <v>74</v>
      </c>
      <c r="C2547" t="s">
        <v>138</v>
      </c>
      <c r="D2547" t="b">
        <v>1</v>
      </c>
      <c r="E2547" t="b">
        <v>1</v>
      </c>
      <c r="F2547" t="s">
        <v>106</v>
      </c>
      <c r="G2547" t="b">
        <v>1</v>
      </c>
      <c r="H2547" t="s">
        <v>71</v>
      </c>
      <c r="I2547" t="b">
        <v>1</v>
      </c>
      <c r="J2547" t="s">
        <v>70</v>
      </c>
      <c r="K2547" t="b">
        <v>1</v>
      </c>
      <c r="L2547">
        <v>2</v>
      </c>
      <c r="M2547" t="b">
        <v>0</v>
      </c>
      <c r="N2547" t="b">
        <v>1</v>
      </c>
      <c r="O2547" t="b">
        <v>1</v>
      </c>
      <c r="P2547" t="s">
        <v>88</v>
      </c>
      <c r="Q2547" t="s">
        <v>9154</v>
      </c>
      <c r="R2547" t="s">
        <v>613</v>
      </c>
      <c r="S2547" t="s">
        <v>161</v>
      </c>
      <c r="T2547" t="s">
        <v>9153</v>
      </c>
      <c r="U2547">
        <v>228</v>
      </c>
      <c r="V2547">
        <v>3.5</v>
      </c>
    </row>
    <row r="2548" spans="1:22" x14ac:dyDescent="0.35">
      <c r="A2548" t="s">
        <v>9152</v>
      </c>
      <c r="B2548" t="s">
        <v>74</v>
      </c>
      <c r="C2548" t="s">
        <v>82</v>
      </c>
      <c r="D2548" t="b">
        <v>1</v>
      </c>
      <c r="E2548" t="b">
        <v>1</v>
      </c>
      <c r="F2548" t="s">
        <v>474</v>
      </c>
      <c r="G2548" t="b">
        <v>1</v>
      </c>
      <c r="H2548" t="s">
        <v>71</v>
      </c>
      <c r="I2548" t="b">
        <v>1</v>
      </c>
      <c r="J2548" t="s">
        <v>70</v>
      </c>
      <c r="K2548" t="b">
        <v>1</v>
      </c>
      <c r="L2548">
        <v>2</v>
      </c>
      <c r="M2548" t="b">
        <v>0</v>
      </c>
      <c r="N2548" t="b">
        <v>1</v>
      </c>
      <c r="O2548" t="b">
        <v>1</v>
      </c>
      <c r="P2548" t="s">
        <v>69</v>
      </c>
      <c r="Q2548" t="s">
        <v>9151</v>
      </c>
      <c r="R2548" t="s">
        <v>9150</v>
      </c>
      <c r="S2548" t="s">
        <v>77</v>
      </c>
      <c r="T2548" t="s">
        <v>9149</v>
      </c>
      <c r="U2548">
        <v>228</v>
      </c>
      <c r="V2548">
        <v>4</v>
      </c>
    </row>
    <row r="2549" spans="1:22" x14ac:dyDescent="0.35">
      <c r="A2549" t="s">
        <v>9148</v>
      </c>
      <c r="B2549" t="s">
        <v>90</v>
      </c>
      <c r="C2549" t="s">
        <v>82</v>
      </c>
      <c r="D2549" t="b">
        <v>1</v>
      </c>
      <c r="E2549" t="b">
        <v>1</v>
      </c>
      <c r="F2549" t="s">
        <v>319</v>
      </c>
      <c r="G2549" t="b">
        <v>0</v>
      </c>
      <c r="H2549" t="s">
        <v>71</v>
      </c>
      <c r="I2549" t="b">
        <v>1</v>
      </c>
      <c r="J2549" t="s">
        <v>70</v>
      </c>
      <c r="K2549" t="b">
        <v>1</v>
      </c>
      <c r="L2549">
        <v>1</v>
      </c>
      <c r="M2549" t="b">
        <v>0</v>
      </c>
      <c r="N2549" t="b">
        <v>0</v>
      </c>
      <c r="O2549" t="b">
        <v>1</v>
      </c>
      <c r="P2549" t="s">
        <v>88</v>
      </c>
      <c r="Q2549" t="s">
        <v>9147</v>
      </c>
      <c r="R2549" t="s">
        <v>98</v>
      </c>
      <c r="S2549" t="s">
        <v>93</v>
      </c>
      <c r="T2549" t="s">
        <v>9146</v>
      </c>
      <c r="U2549">
        <v>228</v>
      </c>
      <c r="V2549">
        <v>4</v>
      </c>
    </row>
    <row r="2550" spans="1:22" x14ac:dyDescent="0.35">
      <c r="A2550" t="s">
        <v>9145</v>
      </c>
      <c r="D2550" t="b">
        <v>1</v>
      </c>
      <c r="E2550" t="b">
        <v>0</v>
      </c>
      <c r="L2550">
        <v>2</v>
      </c>
      <c r="P2550" t="s">
        <v>69</v>
      </c>
      <c r="Q2550" t="s">
        <v>9144</v>
      </c>
      <c r="R2550" t="s">
        <v>9143</v>
      </c>
      <c r="S2550" t="s">
        <v>189</v>
      </c>
      <c r="T2550" t="s">
        <v>9142</v>
      </c>
      <c r="U2550">
        <v>228</v>
      </c>
      <c r="V2550">
        <v>2.5</v>
      </c>
    </row>
    <row r="2551" spans="1:22" x14ac:dyDescent="0.35">
      <c r="A2551" t="s">
        <v>9141</v>
      </c>
      <c r="B2551" t="s">
        <v>90</v>
      </c>
      <c r="C2551" t="s">
        <v>82</v>
      </c>
      <c r="D2551" t="b">
        <v>1</v>
      </c>
      <c r="E2551" t="b">
        <v>1</v>
      </c>
      <c r="F2551" t="s">
        <v>474</v>
      </c>
      <c r="G2551" t="b">
        <v>0</v>
      </c>
      <c r="H2551" t="s">
        <v>71</v>
      </c>
      <c r="I2551" t="b">
        <v>1</v>
      </c>
      <c r="J2551" t="s">
        <v>70</v>
      </c>
      <c r="K2551" t="b">
        <v>1</v>
      </c>
      <c r="L2551">
        <v>2</v>
      </c>
      <c r="M2551" t="b">
        <v>0</v>
      </c>
      <c r="N2551" t="b">
        <v>0</v>
      </c>
      <c r="O2551" t="b">
        <v>1</v>
      </c>
      <c r="P2551" t="s">
        <v>69</v>
      </c>
      <c r="Q2551" t="s">
        <v>9140</v>
      </c>
      <c r="R2551" t="s">
        <v>9139</v>
      </c>
      <c r="S2551" t="s">
        <v>166</v>
      </c>
      <c r="T2551" t="s">
        <v>9138</v>
      </c>
      <c r="U2551">
        <v>228</v>
      </c>
      <c r="V2551">
        <v>4</v>
      </c>
    </row>
    <row r="2552" spans="1:22" x14ac:dyDescent="0.35">
      <c r="A2552" t="s">
        <v>9137</v>
      </c>
      <c r="B2552" t="s">
        <v>90</v>
      </c>
      <c r="C2552" t="s">
        <v>82</v>
      </c>
      <c r="D2552" t="b">
        <v>1</v>
      </c>
      <c r="E2552" t="b">
        <v>1</v>
      </c>
      <c r="F2552" t="s">
        <v>89</v>
      </c>
      <c r="G2552" t="b">
        <v>0</v>
      </c>
      <c r="H2552" t="s">
        <v>71</v>
      </c>
      <c r="I2552" t="b">
        <v>1</v>
      </c>
      <c r="J2552" t="s">
        <v>70</v>
      </c>
      <c r="K2552" t="b">
        <v>0</v>
      </c>
      <c r="L2552">
        <v>1</v>
      </c>
      <c r="M2552" t="b">
        <v>0</v>
      </c>
      <c r="N2552" t="b">
        <v>0</v>
      </c>
      <c r="O2552" t="b">
        <v>1</v>
      </c>
      <c r="P2552" t="s">
        <v>88</v>
      </c>
      <c r="Q2552" t="s">
        <v>9136</v>
      </c>
      <c r="R2552" t="s">
        <v>407</v>
      </c>
      <c r="S2552" t="s">
        <v>85</v>
      </c>
      <c r="T2552" t="s">
        <v>9135</v>
      </c>
      <c r="U2552">
        <v>228</v>
      </c>
      <c r="V2552">
        <v>4</v>
      </c>
    </row>
    <row r="2553" spans="1:22" x14ac:dyDescent="0.35">
      <c r="A2553" t="s">
        <v>9134</v>
      </c>
      <c r="B2553" t="s">
        <v>74</v>
      </c>
      <c r="C2553" t="s">
        <v>82</v>
      </c>
      <c r="D2553" t="b">
        <v>1</v>
      </c>
      <c r="E2553" t="b">
        <v>1</v>
      </c>
      <c r="F2553" t="s">
        <v>720</v>
      </c>
      <c r="G2553" t="b">
        <v>1</v>
      </c>
      <c r="H2553" t="s">
        <v>71</v>
      </c>
      <c r="I2553" t="b">
        <v>1</v>
      </c>
      <c r="J2553" t="s">
        <v>70</v>
      </c>
      <c r="K2553" t="b">
        <v>1</v>
      </c>
      <c r="L2553">
        <v>2</v>
      </c>
      <c r="M2553" t="b">
        <v>1</v>
      </c>
      <c r="N2553" t="b">
        <v>1</v>
      </c>
      <c r="O2553" t="b">
        <v>1</v>
      </c>
      <c r="P2553" t="s">
        <v>69</v>
      </c>
      <c r="Q2553" t="s">
        <v>9133</v>
      </c>
      <c r="R2553" t="s">
        <v>9132</v>
      </c>
      <c r="S2553" t="s">
        <v>6</v>
      </c>
      <c r="T2553" t="s">
        <v>9131</v>
      </c>
      <c r="U2553">
        <v>228</v>
      </c>
      <c r="V2553">
        <v>3.5</v>
      </c>
    </row>
    <row r="2554" spans="1:22" x14ac:dyDescent="0.35">
      <c r="A2554" t="s">
        <v>9130</v>
      </c>
      <c r="B2554" t="s">
        <v>74</v>
      </c>
      <c r="C2554" t="s">
        <v>82</v>
      </c>
      <c r="D2554" t="b">
        <v>1</v>
      </c>
      <c r="E2554" t="b">
        <v>1</v>
      </c>
      <c r="F2554" t="s">
        <v>106</v>
      </c>
      <c r="G2554" t="b">
        <v>1</v>
      </c>
      <c r="H2554" t="s">
        <v>71</v>
      </c>
      <c r="I2554" t="b">
        <v>1</v>
      </c>
      <c r="J2554" t="s">
        <v>70</v>
      </c>
      <c r="K2554" t="b">
        <v>1</v>
      </c>
      <c r="L2554">
        <v>2</v>
      </c>
      <c r="M2554" t="b">
        <v>0</v>
      </c>
      <c r="N2554" t="b">
        <v>1</v>
      </c>
      <c r="O2554" t="b">
        <v>1</v>
      </c>
      <c r="P2554" t="s">
        <v>88</v>
      </c>
      <c r="Q2554" t="s">
        <v>9129</v>
      </c>
      <c r="R2554" t="s">
        <v>194</v>
      </c>
      <c r="S2554" t="s">
        <v>77</v>
      </c>
      <c r="T2554" t="s">
        <v>9128</v>
      </c>
      <c r="U2554">
        <v>228</v>
      </c>
      <c r="V2554">
        <v>4</v>
      </c>
    </row>
    <row r="2555" spans="1:22" x14ac:dyDescent="0.35">
      <c r="A2555" t="s">
        <v>9127</v>
      </c>
      <c r="B2555" t="s">
        <v>90</v>
      </c>
      <c r="C2555" t="s">
        <v>82</v>
      </c>
      <c r="D2555" t="b">
        <v>1</v>
      </c>
      <c r="E2555" t="b">
        <v>1</v>
      </c>
      <c r="F2555" t="s">
        <v>89</v>
      </c>
      <c r="G2555" t="b">
        <v>0</v>
      </c>
      <c r="H2555" t="s">
        <v>71</v>
      </c>
      <c r="I2555" t="b">
        <v>1</v>
      </c>
      <c r="J2555" t="s">
        <v>70</v>
      </c>
      <c r="K2555" t="b">
        <v>1</v>
      </c>
      <c r="L2555">
        <v>2</v>
      </c>
      <c r="M2555" t="b">
        <v>0</v>
      </c>
      <c r="N2555" t="b">
        <v>0</v>
      </c>
      <c r="O2555" t="b">
        <v>1</v>
      </c>
      <c r="P2555" t="s">
        <v>88</v>
      </c>
      <c r="Q2555" t="s">
        <v>9126</v>
      </c>
      <c r="R2555" t="s">
        <v>9125</v>
      </c>
      <c r="S2555" t="s">
        <v>6</v>
      </c>
      <c r="T2555" t="s">
        <v>103</v>
      </c>
      <c r="U2555">
        <v>228</v>
      </c>
      <c r="V2555">
        <v>3.5</v>
      </c>
    </row>
    <row r="2556" spans="1:22" x14ac:dyDescent="0.35">
      <c r="A2556" t="s">
        <v>9124</v>
      </c>
      <c r="B2556" t="s">
        <v>90</v>
      </c>
      <c r="C2556" t="s">
        <v>82</v>
      </c>
      <c r="D2556" t="b">
        <v>1</v>
      </c>
      <c r="E2556" t="b">
        <v>1</v>
      </c>
      <c r="F2556" t="s">
        <v>106</v>
      </c>
      <c r="G2556" t="b">
        <v>1</v>
      </c>
      <c r="H2556" t="s">
        <v>71</v>
      </c>
      <c r="I2556" t="b">
        <v>0</v>
      </c>
      <c r="J2556" t="s">
        <v>70</v>
      </c>
      <c r="K2556" t="b">
        <v>1</v>
      </c>
      <c r="L2556">
        <v>2</v>
      </c>
      <c r="M2556" t="b">
        <v>0</v>
      </c>
      <c r="N2556" t="b">
        <v>0</v>
      </c>
      <c r="O2556" t="b">
        <v>1</v>
      </c>
      <c r="P2556" t="s">
        <v>69</v>
      </c>
      <c r="Q2556" t="s">
        <v>9123</v>
      </c>
      <c r="R2556" t="s">
        <v>9122</v>
      </c>
      <c r="S2556" t="s">
        <v>290</v>
      </c>
      <c r="T2556" t="s">
        <v>9121</v>
      </c>
      <c r="U2556">
        <v>228</v>
      </c>
      <c r="V2556">
        <v>4</v>
      </c>
    </row>
    <row r="2557" spans="1:22" x14ac:dyDescent="0.35">
      <c r="A2557" t="s">
        <v>9120</v>
      </c>
      <c r="B2557" t="s">
        <v>74</v>
      </c>
      <c r="C2557" t="s">
        <v>82</v>
      </c>
      <c r="D2557" t="b">
        <v>1</v>
      </c>
      <c r="E2557" t="b">
        <v>1</v>
      </c>
      <c r="F2557" t="s">
        <v>72</v>
      </c>
      <c r="G2557" t="b">
        <v>0</v>
      </c>
      <c r="H2557" t="s">
        <v>80</v>
      </c>
      <c r="I2557" t="b">
        <v>0</v>
      </c>
      <c r="J2557" t="s">
        <v>70</v>
      </c>
      <c r="K2557" t="b">
        <v>1</v>
      </c>
      <c r="L2557">
        <v>2</v>
      </c>
      <c r="M2557" t="b">
        <v>0</v>
      </c>
      <c r="N2557" t="b">
        <v>1</v>
      </c>
      <c r="O2557" t="b">
        <v>1</v>
      </c>
      <c r="P2557" t="s">
        <v>88</v>
      </c>
      <c r="Q2557" t="s">
        <v>9119</v>
      </c>
      <c r="R2557" t="s">
        <v>9118</v>
      </c>
      <c r="S2557" t="s">
        <v>6</v>
      </c>
      <c r="T2557" t="s">
        <v>9117</v>
      </c>
      <c r="U2557">
        <v>228</v>
      </c>
      <c r="V2557">
        <v>2.5</v>
      </c>
    </row>
    <row r="2558" spans="1:22" x14ac:dyDescent="0.35">
      <c r="A2558" t="s">
        <v>9116</v>
      </c>
      <c r="B2558" t="s">
        <v>90</v>
      </c>
      <c r="C2558" t="s">
        <v>82</v>
      </c>
      <c r="D2558" t="b">
        <v>1</v>
      </c>
      <c r="E2558" t="b">
        <v>1</v>
      </c>
      <c r="F2558" t="s">
        <v>417</v>
      </c>
      <c r="G2558" t="b">
        <v>1</v>
      </c>
      <c r="H2558" t="s">
        <v>71</v>
      </c>
      <c r="I2558" t="b">
        <v>1</v>
      </c>
      <c r="J2558" t="s">
        <v>70</v>
      </c>
      <c r="K2558" t="b">
        <v>1</v>
      </c>
      <c r="L2558">
        <v>2</v>
      </c>
      <c r="M2558" t="b">
        <v>1</v>
      </c>
      <c r="N2558" t="b">
        <v>0</v>
      </c>
      <c r="O2558" t="b">
        <v>1</v>
      </c>
      <c r="P2558" t="s">
        <v>69</v>
      </c>
      <c r="Q2558" t="s">
        <v>9115</v>
      </c>
      <c r="R2558" t="s">
        <v>9114</v>
      </c>
      <c r="S2558" t="s">
        <v>6</v>
      </c>
      <c r="T2558" t="s">
        <v>9113</v>
      </c>
      <c r="U2558">
        <v>228</v>
      </c>
      <c r="V2558">
        <v>4</v>
      </c>
    </row>
    <row r="2559" spans="1:22" x14ac:dyDescent="0.35">
      <c r="A2559" t="s">
        <v>9112</v>
      </c>
      <c r="B2559" t="s">
        <v>74</v>
      </c>
      <c r="C2559" t="s">
        <v>82</v>
      </c>
      <c r="D2559" t="b">
        <v>1</v>
      </c>
      <c r="E2559" t="b">
        <v>1</v>
      </c>
      <c r="F2559" t="s">
        <v>474</v>
      </c>
      <c r="G2559" t="b">
        <v>1</v>
      </c>
      <c r="H2559" t="s">
        <v>71</v>
      </c>
      <c r="I2559" t="b">
        <v>1</v>
      </c>
      <c r="J2559" t="s">
        <v>70</v>
      </c>
      <c r="K2559" t="b">
        <v>1</v>
      </c>
      <c r="L2559">
        <v>2</v>
      </c>
      <c r="M2559" t="b">
        <v>1</v>
      </c>
      <c r="N2559" t="b">
        <v>1</v>
      </c>
      <c r="O2559" t="b">
        <v>1</v>
      </c>
      <c r="P2559" t="s">
        <v>69</v>
      </c>
      <c r="Q2559" t="s">
        <v>9111</v>
      </c>
      <c r="R2559" t="s">
        <v>9110</v>
      </c>
      <c r="S2559" t="s">
        <v>2593</v>
      </c>
      <c r="T2559" t="s">
        <v>9109</v>
      </c>
      <c r="U2559">
        <v>228</v>
      </c>
      <c r="V2559">
        <v>4</v>
      </c>
    </row>
    <row r="2560" spans="1:22" x14ac:dyDescent="0.35">
      <c r="A2560" t="s">
        <v>9108</v>
      </c>
      <c r="B2560" t="s">
        <v>111</v>
      </c>
      <c r="C2560" t="s">
        <v>82</v>
      </c>
      <c r="D2560" t="b">
        <v>1</v>
      </c>
      <c r="E2560" t="b">
        <v>1</v>
      </c>
      <c r="F2560" t="s">
        <v>106</v>
      </c>
      <c r="G2560" t="b">
        <v>1</v>
      </c>
      <c r="H2560" t="s">
        <v>71</v>
      </c>
      <c r="I2560" t="b">
        <v>1</v>
      </c>
      <c r="J2560" t="s">
        <v>70</v>
      </c>
      <c r="K2560" t="b">
        <v>1</v>
      </c>
      <c r="L2560">
        <v>2</v>
      </c>
      <c r="M2560" t="b">
        <v>0</v>
      </c>
      <c r="N2560" t="b">
        <v>0</v>
      </c>
      <c r="O2560" t="b">
        <v>1</v>
      </c>
      <c r="P2560" t="s">
        <v>69</v>
      </c>
      <c r="Q2560" t="s">
        <v>9107</v>
      </c>
      <c r="R2560" t="s">
        <v>9106</v>
      </c>
      <c r="S2560" t="s">
        <v>77</v>
      </c>
      <c r="T2560" t="s">
        <v>9105</v>
      </c>
      <c r="U2560">
        <v>228</v>
      </c>
      <c r="V2560">
        <v>4</v>
      </c>
    </row>
    <row r="2561" spans="1:22" x14ac:dyDescent="0.35">
      <c r="A2561" t="s">
        <v>9104</v>
      </c>
      <c r="B2561" t="s">
        <v>74</v>
      </c>
      <c r="C2561" t="s">
        <v>82</v>
      </c>
      <c r="D2561" t="b">
        <v>1</v>
      </c>
      <c r="E2561" t="b">
        <v>1</v>
      </c>
      <c r="F2561" t="s">
        <v>106</v>
      </c>
      <c r="G2561" t="b">
        <v>1</v>
      </c>
      <c r="H2561" t="s">
        <v>71</v>
      </c>
      <c r="I2561" t="b">
        <v>1</v>
      </c>
      <c r="J2561" t="s">
        <v>70</v>
      </c>
      <c r="K2561" t="b">
        <v>1</v>
      </c>
      <c r="L2561">
        <v>2</v>
      </c>
      <c r="M2561" t="b">
        <v>1</v>
      </c>
      <c r="N2561" t="b">
        <v>1</v>
      </c>
      <c r="O2561" t="b">
        <v>1</v>
      </c>
      <c r="P2561" t="s">
        <v>88</v>
      </c>
      <c r="Q2561" t="s">
        <v>9103</v>
      </c>
      <c r="R2561" t="s">
        <v>9102</v>
      </c>
      <c r="S2561" t="s">
        <v>93</v>
      </c>
      <c r="T2561" t="s">
        <v>3713</v>
      </c>
      <c r="U2561">
        <v>228</v>
      </c>
      <c r="V2561">
        <v>3.5</v>
      </c>
    </row>
    <row r="2562" spans="1:22" x14ac:dyDescent="0.35">
      <c r="A2562" t="s">
        <v>9101</v>
      </c>
      <c r="B2562" t="s">
        <v>74</v>
      </c>
      <c r="C2562" t="s">
        <v>1295</v>
      </c>
      <c r="D2562" t="b">
        <v>1</v>
      </c>
      <c r="E2562" t="b">
        <v>0</v>
      </c>
      <c r="F2562" t="s">
        <v>106</v>
      </c>
      <c r="G2562" t="b">
        <v>1</v>
      </c>
      <c r="H2562" t="s">
        <v>80</v>
      </c>
      <c r="I2562" t="b">
        <v>1</v>
      </c>
      <c r="J2562" t="s">
        <v>70</v>
      </c>
      <c r="K2562" t="b">
        <v>1</v>
      </c>
      <c r="L2562">
        <v>2</v>
      </c>
      <c r="M2562" t="b">
        <v>1</v>
      </c>
      <c r="N2562" t="b">
        <v>1</v>
      </c>
      <c r="O2562" t="b">
        <v>1</v>
      </c>
      <c r="P2562" t="s">
        <v>69</v>
      </c>
      <c r="Q2562" t="s">
        <v>9100</v>
      </c>
      <c r="R2562" t="s">
        <v>407</v>
      </c>
      <c r="S2562" t="s">
        <v>120</v>
      </c>
      <c r="T2562" t="s">
        <v>9099</v>
      </c>
      <c r="U2562">
        <v>227</v>
      </c>
      <c r="V2562">
        <v>3.5</v>
      </c>
    </row>
    <row r="2563" spans="1:22" x14ac:dyDescent="0.35">
      <c r="A2563" t="s">
        <v>9098</v>
      </c>
      <c r="B2563" t="s">
        <v>74</v>
      </c>
      <c r="C2563" t="s">
        <v>82</v>
      </c>
      <c r="D2563" t="b">
        <v>1</v>
      </c>
      <c r="E2563" t="b">
        <v>1</v>
      </c>
      <c r="F2563" t="s">
        <v>106</v>
      </c>
      <c r="G2563" t="b">
        <v>0</v>
      </c>
      <c r="H2563" t="s">
        <v>71</v>
      </c>
      <c r="I2563" t="b">
        <v>0</v>
      </c>
      <c r="J2563" t="s">
        <v>70</v>
      </c>
      <c r="K2563" t="b">
        <v>1</v>
      </c>
      <c r="L2563">
        <v>2</v>
      </c>
      <c r="M2563" t="b">
        <v>1</v>
      </c>
      <c r="N2563" t="b">
        <v>1</v>
      </c>
      <c r="O2563" t="b">
        <v>1</v>
      </c>
      <c r="P2563" t="s">
        <v>88</v>
      </c>
      <c r="Q2563" t="s">
        <v>9097</v>
      </c>
      <c r="R2563" t="s">
        <v>9096</v>
      </c>
      <c r="S2563" t="s">
        <v>6</v>
      </c>
      <c r="T2563" t="s">
        <v>9095</v>
      </c>
      <c r="U2563">
        <v>227</v>
      </c>
      <c r="V2563">
        <v>3.5</v>
      </c>
    </row>
    <row r="2564" spans="1:22" x14ac:dyDescent="0.35">
      <c r="A2564" t="s">
        <v>9094</v>
      </c>
      <c r="B2564" t="s">
        <v>74</v>
      </c>
      <c r="C2564" t="s">
        <v>250</v>
      </c>
      <c r="D2564" t="b">
        <v>1</v>
      </c>
      <c r="E2564" t="b">
        <v>0</v>
      </c>
      <c r="F2564" t="s">
        <v>771</v>
      </c>
      <c r="G2564" t="b">
        <v>0</v>
      </c>
      <c r="H2564" t="s">
        <v>71</v>
      </c>
      <c r="I2564" t="b">
        <v>1</v>
      </c>
      <c r="J2564" t="s">
        <v>70</v>
      </c>
      <c r="K2564" t="b">
        <v>1</v>
      </c>
      <c r="L2564">
        <v>2</v>
      </c>
      <c r="M2564" t="b">
        <v>1</v>
      </c>
      <c r="N2564" t="b">
        <v>1</v>
      </c>
      <c r="O2564" t="b">
        <v>0</v>
      </c>
      <c r="P2564" t="s">
        <v>88</v>
      </c>
      <c r="Q2564" t="s">
        <v>9093</v>
      </c>
      <c r="R2564" t="s">
        <v>9092</v>
      </c>
      <c r="S2564" t="s">
        <v>3424</v>
      </c>
      <c r="T2564" t="s">
        <v>9091</v>
      </c>
      <c r="U2564">
        <v>227</v>
      </c>
      <c r="V2564">
        <v>4.5</v>
      </c>
    </row>
    <row r="2565" spans="1:22" x14ac:dyDescent="0.35">
      <c r="A2565" t="s">
        <v>9090</v>
      </c>
      <c r="D2565" t="b">
        <v>1</v>
      </c>
      <c r="L2565">
        <v>1</v>
      </c>
      <c r="O2565" t="b">
        <v>1</v>
      </c>
      <c r="P2565" t="s">
        <v>88</v>
      </c>
      <c r="Q2565" t="s">
        <v>9089</v>
      </c>
      <c r="R2565" t="s">
        <v>9088</v>
      </c>
      <c r="S2565" t="s">
        <v>6</v>
      </c>
      <c r="T2565" t="s">
        <v>9087</v>
      </c>
      <c r="U2565">
        <v>227</v>
      </c>
      <c r="V2565">
        <v>4.5</v>
      </c>
    </row>
    <row r="2566" spans="1:22" x14ac:dyDescent="0.35">
      <c r="A2566" t="s">
        <v>9086</v>
      </c>
      <c r="B2566" t="s">
        <v>111</v>
      </c>
      <c r="C2566" t="s">
        <v>82</v>
      </c>
      <c r="D2566" t="b">
        <v>1</v>
      </c>
      <c r="E2566" t="b">
        <v>1</v>
      </c>
      <c r="F2566" t="s">
        <v>474</v>
      </c>
      <c r="G2566" t="b">
        <v>0</v>
      </c>
      <c r="H2566" t="s">
        <v>71</v>
      </c>
      <c r="I2566" t="b">
        <v>1</v>
      </c>
      <c r="J2566" t="s">
        <v>70</v>
      </c>
      <c r="K2566" t="b">
        <v>1</v>
      </c>
      <c r="L2566">
        <v>1</v>
      </c>
      <c r="M2566" t="b">
        <v>0</v>
      </c>
      <c r="N2566" t="b">
        <v>1</v>
      </c>
      <c r="O2566" t="b">
        <v>1</v>
      </c>
      <c r="P2566" t="s">
        <v>88</v>
      </c>
      <c r="Q2566" t="s">
        <v>9085</v>
      </c>
      <c r="R2566" t="s">
        <v>2248</v>
      </c>
      <c r="S2566" t="s">
        <v>290</v>
      </c>
      <c r="T2566" t="s">
        <v>9084</v>
      </c>
      <c r="U2566">
        <v>227</v>
      </c>
      <c r="V2566">
        <v>4</v>
      </c>
    </row>
    <row r="2567" spans="1:22" x14ac:dyDescent="0.35">
      <c r="A2567" t="s">
        <v>9083</v>
      </c>
      <c r="B2567" t="s">
        <v>74</v>
      </c>
      <c r="C2567" t="s">
        <v>212</v>
      </c>
      <c r="D2567" t="b">
        <v>1</v>
      </c>
      <c r="E2567" t="b">
        <v>0</v>
      </c>
      <c r="F2567" t="s">
        <v>72</v>
      </c>
      <c r="G2567" t="b">
        <v>0</v>
      </c>
      <c r="H2567" t="s">
        <v>71</v>
      </c>
      <c r="I2567" t="b">
        <v>1</v>
      </c>
      <c r="J2567" t="s">
        <v>70</v>
      </c>
      <c r="K2567" t="b">
        <v>1</v>
      </c>
      <c r="L2567">
        <v>3</v>
      </c>
      <c r="M2567" t="b">
        <v>1</v>
      </c>
      <c r="N2567" t="b">
        <v>1</v>
      </c>
      <c r="O2567" t="b">
        <v>1</v>
      </c>
      <c r="P2567" t="s">
        <v>88</v>
      </c>
      <c r="Q2567" t="s">
        <v>9082</v>
      </c>
      <c r="R2567" t="s">
        <v>9081</v>
      </c>
      <c r="S2567" t="s">
        <v>120</v>
      </c>
      <c r="T2567" t="s">
        <v>9080</v>
      </c>
      <c r="U2567">
        <v>227</v>
      </c>
      <c r="V2567">
        <v>3.5</v>
      </c>
    </row>
    <row r="2568" spans="1:22" x14ac:dyDescent="0.35">
      <c r="A2568" t="s">
        <v>9079</v>
      </c>
      <c r="B2568" t="s">
        <v>111</v>
      </c>
      <c r="C2568" t="s">
        <v>138</v>
      </c>
      <c r="D2568" t="b">
        <v>1</v>
      </c>
      <c r="E2568" t="b">
        <v>1</v>
      </c>
      <c r="F2568" t="s">
        <v>1022</v>
      </c>
      <c r="G2568" t="b">
        <v>0</v>
      </c>
      <c r="H2568" t="s">
        <v>71</v>
      </c>
      <c r="I2568" t="b">
        <v>1</v>
      </c>
      <c r="J2568" t="s">
        <v>70</v>
      </c>
      <c r="K2568" t="b">
        <v>0</v>
      </c>
      <c r="L2568">
        <v>1</v>
      </c>
      <c r="M2568" t="b">
        <v>0</v>
      </c>
      <c r="N2568" t="b">
        <v>0</v>
      </c>
      <c r="O2568" t="b">
        <v>1</v>
      </c>
      <c r="P2568" t="s">
        <v>69</v>
      </c>
      <c r="Q2568" t="s">
        <v>9078</v>
      </c>
      <c r="R2568" t="s">
        <v>9077</v>
      </c>
      <c r="S2568" t="s">
        <v>6</v>
      </c>
      <c r="T2568" t="s">
        <v>9076</v>
      </c>
      <c r="U2568">
        <v>227</v>
      </c>
      <c r="V2568">
        <v>3</v>
      </c>
    </row>
    <row r="2569" spans="1:22" x14ac:dyDescent="0.35">
      <c r="A2569" t="s">
        <v>9075</v>
      </c>
      <c r="B2569" t="s">
        <v>90</v>
      </c>
      <c r="C2569" t="s">
        <v>138</v>
      </c>
      <c r="D2569" t="b">
        <v>1</v>
      </c>
      <c r="E2569" t="b">
        <v>1</v>
      </c>
      <c r="F2569" t="s">
        <v>117</v>
      </c>
      <c r="G2569" t="b">
        <v>0</v>
      </c>
      <c r="H2569" t="s">
        <v>71</v>
      </c>
      <c r="I2569" t="b">
        <v>0</v>
      </c>
      <c r="J2569" t="s">
        <v>70</v>
      </c>
      <c r="K2569" t="b">
        <v>0</v>
      </c>
      <c r="L2569">
        <v>2</v>
      </c>
      <c r="M2569" t="b">
        <v>0</v>
      </c>
      <c r="N2569" t="b">
        <v>1</v>
      </c>
      <c r="O2569" t="b">
        <v>1</v>
      </c>
      <c r="P2569" t="s">
        <v>69</v>
      </c>
      <c r="Q2569" t="s">
        <v>9074</v>
      </c>
      <c r="R2569" t="s">
        <v>9073</v>
      </c>
      <c r="S2569" t="s">
        <v>166</v>
      </c>
      <c r="T2569" t="s">
        <v>9072</v>
      </c>
      <c r="U2569">
        <v>227</v>
      </c>
      <c r="V2569">
        <v>3.5</v>
      </c>
    </row>
    <row r="2570" spans="1:22" x14ac:dyDescent="0.35">
      <c r="A2570" t="s">
        <v>9071</v>
      </c>
      <c r="B2570" t="s">
        <v>74</v>
      </c>
      <c r="C2570" t="s">
        <v>82</v>
      </c>
      <c r="D2570" t="b">
        <v>1</v>
      </c>
      <c r="E2570" t="b">
        <v>1</v>
      </c>
      <c r="F2570" t="s">
        <v>106</v>
      </c>
      <c r="G2570" t="b">
        <v>1</v>
      </c>
      <c r="H2570" t="s">
        <v>71</v>
      </c>
      <c r="I2570" t="b">
        <v>1</v>
      </c>
      <c r="J2570" t="s">
        <v>70</v>
      </c>
      <c r="K2570" t="b">
        <v>1</v>
      </c>
      <c r="L2570">
        <v>2</v>
      </c>
      <c r="M2570" t="b">
        <v>1</v>
      </c>
      <c r="N2570" t="b">
        <v>1</v>
      </c>
      <c r="O2570" t="b">
        <v>1</v>
      </c>
      <c r="P2570" t="s">
        <v>88</v>
      </c>
      <c r="Q2570" t="s">
        <v>9070</v>
      </c>
      <c r="R2570" t="s">
        <v>98</v>
      </c>
      <c r="S2570" t="s">
        <v>85</v>
      </c>
      <c r="T2570" t="s">
        <v>9069</v>
      </c>
      <c r="U2570">
        <v>227</v>
      </c>
      <c r="V2570">
        <v>3.5</v>
      </c>
    </row>
    <row r="2571" spans="1:22" x14ac:dyDescent="0.35">
      <c r="A2571" t="s">
        <v>9068</v>
      </c>
      <c r="D2571" t="b">
        <v>1</v>
      </c>
      <c r="E2571" t="b">
        <v>1</v>
      </c>
      <c r="L2571">
        <v>2</v>
      </c>
      <c r="Q2571" t="s">
        <v>9067</v>
      </c>
      <c r="R2571" t="s">
        <v>9066</v>
      </c>
      <c r="S2571" t="s">
        <v>275</v>
      </c>
      <c r="T2571" t="s">
        <v>3827</v>
      </c>
      <c r="U2571">
        <v>227</v>
      </c>
      <c r="V2571">
        <v>4</v>
      </c>
    </row>
    <row r="2572" spans="1:22" x14ac:dyDescent="0.35">
      <c r="A2572" t="s">
        <v>9065</v>
      </c>
      <c r="B2572" t="s">
        <v>74</v>
      </c>
      <c r="C2572" t="s">
        <v>73</v>
      </c>
      <c r="D2572" t="b">
        <v>1</v>
      </c>
      <c r="E2572" t="b">
        <v>0</v>
      </c>
      <c r="F2572" t="s">
        <v>72</v>
      </c>
      <c r="G2572" t="b">
        <v>1</v>
      </c>
      <c r="H2572" t="s">
        <v>71</v>
      </c>
      <c r="I2572" t="b">
        <v>1</v>
      </c>
      <c r="J2572" t="s">
        <v>70</v>
      </c>
      <c r="K2572" t="b">
        <v>1</v>
      </c>
      <c r="L2572">
        <v>2</v>
      </c>
      <c r="M2572" t="b">
        <v>1</v>
      </c>
      <c r="N2572" t="b">
        <v>1</v>
      </c>
      <c r="O2572" t="b">
        <v>1</v>
      </c>
      <c r="P2572" t="s">
        <v>88</v>
      </c>
      <c r="Q2572" t="s">
        <v>9064</v>
      </c>
      <c r="R2572" t="s">
        <v>9063</v>
      </c>
      <c r="S2572" t="s">
        <v>77</v>
      </c>
      <c r="T2572" t="s">
        <v>9062</v>
      </c>
      <c r="U2572">
        <v>227</v>
      </c>
      <c r="V2572">
        <v>4</v>
      </c>
    </row>
    <row r="2573" spans="1:22" x14ac:dyDescent="0.35">
      <c r="A2573" t="s">
        <v>9061</v>
      </c>
      <c r="B2573" t="s">
        <v>90</v>
      </c>
      <c r="C2573" t="s">
        <v>82</v>
      </c>
      <c r="D2573" t="b">
        <v>1</v>
      </c>
      <c r="E2573" t="b">
        <v>1</v>
      </c>
      <c r="F2573" t="s">
        <v>106</v>
      </c>
      <c r="G2573" t="b">
        <v>1</v>
      </c>
      <c r="H2573" t="s">
        <v>71</v>
      </c>
      <c r="I2573" t="b">
        <v>1</v>
      </c>
      <c r="J2573" t="s">
        <v>70</v>
      </c>
      <c r="K2573" t="b">
        <v>1</v>
      </c>
      <c r="L2573">
        <v>1</v>
      </c>
      <c r="M2573" t="b">
        <v>0</v>
      </c>
      <c r="N2573" t="b">
        <v>1</v>
      </c>
      <c r="O2573" t="b">
        <v>1</v>
      </c>
      <c r="P2573" t="s">
        <v>88</v>
      </c>
      <c r="Q2573" t="s">
        <v>9060</v>
      </c>
      <c r="R2573" t="s">
        <v>4915</v>
      </c>
      <c r="S2573" t="s">
        <v>77</v>
      </c>
      <c r="T2573" t="s">
        <v>9059</v>
      </c>
      <c r="U2573">
        <v>227</v>
      </c>
      <c r="V2573">
        <v>4.5</v>
      </c>
    </row>
    <row r="2574" spans="1:22" x14ac:dyDescent="0.35">
      <c r="A2574" t="s">
        <v>9058</v>
      </c>
      <c r="B2574" t="s">
        <v>74</v>
      </c>
      <c r="C2574" t="s">
        <v>123</v>
      </c>
      <c r="D2574" t="b">
        <v>1</v>
      </c>
      <c r="E2574" t="b">
        <v>1</v>
      </c>
      <c r="F2574" t="s">
        <v>106</v>
      </c>
      <c r="G2574" t="b">
        <v>0</v>
      </c>
      <c r="H2574" t="s">
        <v>71</v>
      </c>
      <c r="I2574" t="b">
        <v>1</v>
      </c>
      <c r="J2574" t="s">
        <v>70</v>
      </c>
      <c r="K2574" t="b">
        <v>1</v>
      </c>
      <c r="L2574">
        <v>2</v>
      </c>
      <c r="M2574" t="b">
        <v>0</v>
      </c>
      <c r="N2574" t="b">
        <v>1</v>
      </c>
      <c r="O2574" t="b">
        <v>1</v>
      </c>
      <c r="P2574" t="s">
        <v>88</v>
      </c>
      <c r="Q2574" t="e">
        <f>-chGaXHZsoLKLHPJMMsdmw</f>
        <v>#NAME?</v>
      </c>
      <c r="R2574" t="s">
        <v>9057</v>
      </c>
      <c r="S2574" t="s">
        <v>120</v>
      </c>
      <c r="T2574" t="s">
        <v>9056</v>
      </c>
      <c r="U2574">
        <v>226</v>
      </c>
      <c r="V2574">
        <v>3.5</v>
      </c>
    </row>
    <row r="2575" spans="1:22" x14ac:dyDescent="0.35">
      <c r="A2575" t="s">
        <v>9055</v>
      </c>
      <c r="B2575" t="s">
        <v>90</v>
      </c>
      <c r="C2575" t="s">
        <v>82</v>
      </c>
      <c r="D2575" t="b">
        <v>1</v>
      </c>
      <c r="E2575" t="b">
        <v>1</v>
      </c>
      <c r="F2575" t="s">
        <v>766</v>
      </c>
      <c r="G2575" t="b">
        <v>1</v>
      </c>
      <c r="H2575" t="s">
        <v>71</v>
      </c>
      <c r="I2575" t="b">
        <v>1</v>
      </c>
      <c r="J2575" t="s">
        <v>70</v>
      </c>
      <c r="K2575" t="b">
        <v>1</v>
      </c>
      <c r="L2575">
        <v>2</v>
      </c>
      <c r="M2575" t="b">
        <v>0</v>
      </c>
      <c r="N2575" t="b">
        <v>0</v>
      </c>
      <c r="O2575" t="b">
        <v>1</v>
      </c>
      <c r="P2575" t="s">
        <v>69</v>
      </c>
      <c r="Q2575" t="s">
        <v>9054</v>
      </c>
      <c r="R2575" t="s">
        <v>9053</v>
      </c>
      <c r="S2575" t="s">
        <v>189</v>
      </c>
      <c r="T2575" t="s">
        <v>9052</v>
      </c>
      <c r="U2575">
        <v>226</v>
      </c>
      <c r="V2575">
        <v>4</v>
      </c>
    </row>
    <row r="2576" spans="1:22" x14ac:dyDescent="0.35">
      <c r="A2576" t="s">
        <v>9051</v>
      </c>
      <c r="B2576" t="s">
        <v>74</v>
      </c>
      <c r="C2576" t="s">
        <v>297</v>
      </c>
      <c r="D2576" t="b">
        <v>1</v>
      </c>
      <c r="E2576" t="b">
        <v>0</v>
      </c>
      <c r="F2576" t="s">
        <v>449</v>
      </c>
      <c r="G2576" t="b">
        <v>1</v>
      </c>
      <c r="H2576" t="s">
        <v>100</v>
      </c>
      <c r="I2576" t="b">
        <v>1</v>
      </c>
      <c r="J2576" t="s">
        <v>235</v>
      </c>
      <c r="K2576" t="b">
        <v>1</v>
      </c>
      <c r="L2576">
        <v>3</v>
      </c>
      <c r="M2576" t="b">
        <v>1</v>
      </c>
      <c r="N2576" t="b">
        <v>1</v>
      </c>
      <c r="O2576" t="b">
        <v>0</v>
      </c>
      <c r="P2576" t="s">
        <v>69</v>
      </c>
      <c r="Q2576" t="s">
        <v>9050</v>
      </c>
      <c r="R2576" t="s">
        <v>9049</v>
      </c>
      <c r="S2576" t="s">
        <v>85</v>
      </c>
      <c r="T2576" t="s">
        <v>9048</v>
      </c>
      <c r="U2576">
        <v>226</v>
      </c>
      <c r="V2576">
        <v>3.5</v>
      </c>
    </row>
    <row r="2577" spans="1:22" x14ac:dyDescent="0.35">
      <c r="A2577" t="s">
        <v>9047</v>
      </c>
      <c r="B2577" t="s">
        <v>111</v>
      </c>
      <c r="C2577" t="s">
        <v>82</v>
      </c>
      <c r="D2577" t="b">
        <v>1</v>
      </c>
      <c r="E2577" t="b">
        <v>1</v>
      </c>
      <c r="F2577" t="s">
        <v>106</v>
      </c>
      <c r="G2577" t="b">
        <v>1</v>
      </c>
      <c r="H2577" t="s">
        <v>71</v>
      </c>
      <c r="I2577" t="b">
        <v>1</v>
      </c>
      <c r="J2577" t="s">
        <v>70</v>
      </c>
      <c r="K2577" t="b">
        <v>1</v>
      </c>
      <c r="L2577">
        <v>2</v>
      </c>
      <c r="M2577" t="b">
        <v>1</v>
      </c>
      <c r="N2577" t="b">
        <v>1</v>
      </c>
      <c r="O2577" t="b">
        <v>1</v>
      </c>
      <c r="P2577" t="s">
        <v>69</v>
      </c>
      <c r="Q2577" t="s">
        <v>9046</v>
      </c>
      <c r="R2577" t="s">
        <v>206</v>
      </c>
      <c r="S2577" t="s">
        <v>93</v>
      </c>
      <c r="T2577" t="s">
        <v>9045</v>
      </c>
      <c r="U2577">
        <v>226</v>
      </c>
      <c r="V2577">
        <v>4.5</v>
      </c>
    </row>
    <row r="2578" spans="1:22" x14ac:dyDescent="0.35">
      <c r="A2578" t="s">
        <v>9044</v>
      </c>
      <c r="B2578" t="s">
        <v>74</v>
      </c>
      <c r="C2578" t="s">
        <v>320</v>
      </c>
      <c r="D2578" t="b">
        <v>1</v>
      </c>
      <c r="E2578" t="b">
        <v>0</v>
      </c>
      <c r="F2578" t="s">
        <v>771</v>
      </c>
      <c r="G2578" t="b">
        <v>1</v>
      </c>
      <c r="H2578" t="s">
        <v>71</v>
      </c>
      <c r="I2578" t="b">
        <v>1</v>
      </c>
      <c r="J2578" t="s">
        <v>70</v>
      </c>
      <c r="K2578" t="b">
        <v>1</v>
      </c>
      <c r="L2578">
        <v>2</v>
      </c>
      <c r="M2578" t="b">
        <v>0</v>
      </c>
      <c r="N2578" t="b">
        <v>1</v>
      </c>
      <c r="O2578" t="b">
        <v>1</v>
      </c>
      <c r="P2578" t="s">
        <v>69</v>
      </c>
      <c r="Q2578" t="s">
        <v>9043</v>
      </c>
      <c r="R2578" t="s">
        <v>9042</v>
      </c>
      <c r="S2578" t="s">
        <v>93</v>
      </c>
      <c r="T2578" t="s">
        <v>9041</v>
      </c>
      <c r="U2578">
        <v>226</v>
      </c>
      <c r="V2578">
        <v>3</v>
      </c>
    </row>
    <row r="2579" spans="1:22" x14ac:dyDescent="0.35">
      <c r="A2579" t="s">
        <v>9040</v>
      </c>
      <c r="B2579" t="s">
        <v>90</v>
      </c>
      <c r="C2579" t="s">
        <v>138</v>
      </c>
      <c r="D2579" t="b">
        <v>1</v>
      </c>
      <c r="E2579" t="b">
        <v>1</v>
      </c>
      <c r="F2579" t="s">
        <v>771</v>
      </c>
      <c r="G2579" t="b">
        <v>0</v>
      </c>
      <c r="H2579" t="s">
        <v>71</v>
      </c>
      <c r="I2579" t="b">
        <v>1</v>
      </c>
      <c r="J2579" t="s">
        <v>70</v>
      </c>
      <c r="K2579" t="b">
        <v>1</v>
      </c>
      <c r="L2579">
        <v>1</v>
      </c>
      <c r="M2579" t="b">
        <v>0</v>
      </c>
      <c r="N2579" t="b">
        <v>1</v>
      </c>
      <c r="O2579" t="b">
        <v>1</v>
      </c>
      <c r="P2579" t="s">
        <v>88</v>
      </c>
      <c r="Q2579" t="s">
        <v>9039</v>
      </c>
      <c r="R2579" t="s">
        <v>9038</v>
      </c>
      <c r="S2579" t="s">
        <v>85</v>
      </c>
      <c r="T2579" t="s">
        <v>9037</v>
      </c>
      <c r="U2579">
        <v>226</v>
      </c>
      <c r="V2579">
        <v>4.5</v>
      </c>
    </row>
    <row r="2580" spans="1:22" x14ac:dyDescent="0.35">
      <c r="A2580" t="s">
        <v>9036</v>
      </c>
      <c r="B2580" t="s">
        <v>74</v>
      </c>
      <c r="C2580" t="s">
        <v>222</v>
      </c>
      <c r="D2580" t="b">
        <v>1</v>
      </c>
      <c r="E2580" t="b">
        <v>0</v>
      </c>
      <c r="F2580" t="s">
        <v>106</v>
      </c>
      <c r="G2580" t="b">
        <v>0</v>
      </c>
      <c r="H2580" t="s">
        <v>71</v>
      </c>
      <c r="I2580" t="b">
        <v>1</v>
      </c>
      <c r="J2580" t="s">
        <v>70</v>
      </c>
      <c r="K2580" t="b">
        <v>1</v>
      </c>
      <c r="L2580">
        <v>2</v>
      </c>
      <c r="M2580" t="b">
        <v>1</v>
      </c>
      <c r="N2580" t="b">
        <v>1</v>
      </c>
      <c r="O2580" t="b">
        <v>1</v>
      </c>
      <c r="P2580" t="s">
        <v>88</v>
      </c>
      <c r="Q2580" t="s">
        <v>9035</v>
      </c>
      <c r="R2580" t="s">
        <v>9034</v>
      </c>
      <c r="S2580" t="s">
        <v>120</v>
      </c>
      <c r="T2580" t="s">
        <v>9033</v>
      </c>
      <c r="U2580">
        <v>226</v>
      </c>
      <c r="V2580">
        <v>3.5</v>
      </c>
    </row>
    <row r="2581" spans="1:22" x14ac:dyDescent="0.35">
      <c r="A2581" t="s">
        <v>9032</v>
      </c>
      <c r="B2581" t="s">
        <v>74</v>
      </c>
      <c r="C2581" t="s">
        <v>82</v>
      </c>
      <c r="D2581" t="b">
        <v>1</v>
      </c>
      <c r="E2581" t="b">
        <v>1</v>
      </c>
      <c r="F2581" t="s">
        <v>106</v>
      </c>
      <c r="G2581" t="b">
        <v>1</v>
      </c>
      <c r="H2581" t="s">
        <v>71</v>
      </c>
      <c r="I2581" t="b">
        <v>1</v>
      </c>
      <c r="J2581" t="s">
        <v>70</v>
      </c>
      <c r="K2581" t="b">
        <v>1</v>
      </c>
      <c r="L2581">
        <v>1</v>
      </c>
      <c r="M2581" t="b">
        <v>1</v>
      </c>
      <c r="N2581" t="b">
        <v>1</v>
      </c>
      <c r="O2581" t="b">
        <v>1</v>
      </c>
      <c r="P2581" t="s">
        <v>69</v>
      </c>
      <c r="Q2581" t="s">
        <v>9031</v>
      </c>
      <c r="R2581" t="s">
        <v>9030</v>
      </c>
      <c r="S2581" t="s">
        <v>290</v>
      </c>
      <c r="T2581" t="s">
        <v>9029</v>
      </c>
      <c r="U2581">
        <v>226</v>
      </c>
      <c r="V2581">
        <v>4</v>
      </c>
    </row>
    <row r="2582" spans="1:22" x14ac:dyDescent="0.35">
      <c r="A2582" t="s">
        <v>2850</v>
      </c>
      <c r="B2582" t="s">
        <v>111</v>
      </c>
      <c r="C2582" t="s">
        <v>82</v>
      </c>
      <c r="D2582" t="b">
        <v>1</v>
      </c>
      <c r="E2582" t="b">
        <v>1</v>
      </c>
      <c r="F2582" t="s">
        <v>106</v>
      </c>
      <c r="G2582" t="b">
        <v>1</v>
      </c>
      <c r="H2582" t="s">
        <v>71</v>
      </c>
      <c r="I2582" t="b">
        <v>1</v>
      </c>
      <c r="J2582" t="s">
        <v>70</v>
      </c>
      <c r="K2582" t="b">
        <v>1</v>
      </c>
      <c r="L2582">
        <v>2</v>
      </c>
      <c r="M2582" t="b">
        <v>0</v>
      </c>
      <c r="N2582" t="b">
        <v>0</v>
      </c>
      <c r="O2582" t="b">
        <v>1</v>
      </c>
      <c r="P2582" t="s">
        <v>69</v>
      </c>
      <c r="Q2582" t="s">
        <v>9028</v>
      </c>
      <c r="R2582" t="s">
        <v>9027</v>
      </c>
      <c r="S2582" t="s">
        <v>77</v>
      </c>
      <c r="T2582" t="s">
        <v>9026</v>
      </c>
      <c r="U2582">
        <v>226</v>
      </c>
      <c r="V2582">
        <v>4</v>
      </c>
    </row>
    <row r="2583" spans="1:22" x14ac:dyDescent="0.35">
      <c r="A2583" t="s">
        <v>9025</v>
      </c>
      <c r="B2583" t="s">
        <v>74</v>
      </c>
      <c r="C2583" t="s">
        <v>426</v>
      </c>
      <c r="D2583" t="b">
        <v>1</v>
      </c>
      <c r="E2583" t="b">
        <v>1</v>
      </c>
      <c r="F2583" t="s">
        <v>117</v>
      </c>
      <c r="G2583" t="b">
        <v>0</v>
      </c>
      <c r="H2583" t="s">
        <v>71</v>
      </c>
      <c r="I2583" t="b">
        <v>1</v>
      </c>
      <c r="J2583" t="s">
        <v>70</v>
      </c>
      <c r="K2583" t="b">
        <v>1</v>
      </c>
      <c r="L2583">
        <v>2</v>
      </c>
      <c r="M2583" t="b">
        <v>0</v>
      </c>
      <c r="N2583" t="b">
        <v>0</v>
      </c>
      <c r="O2583" t="b">
        <v>1</v>
      </c>
      <c r="P2583" t="s">
        <v>69</v>
      </c>
      <c r="Q2583" t="s">
        <v>9024</v>
      </c>
      <c r="R2583" t="s">
        <v>9023</v>
      </c>
      <c r="S2583" t="s">
        <v>85</v>
      </c>
      <c r="T2583" t="s">
        <v>9022</v>
      </c>
      <c r="U2583">
        <v>226</v>
      </c>
      <c r="V2583">
        <v>3</v>
      </c>
    </row>
    <row r="2584" spans="1:22" x14ac:dyDescent="0.35">
      <c r="A2584" t="s">
        <v>9021</v>
      </c>
      <c r="B2584" t="s">
        <v>74</v>
      </c>
      <c r="C2584" t="s">
        <v>82</v>
      </c>
      <c r="D2584" t="b">
        <v>1</v>
      </c>
      <c r="E2584" t="b">
        <v>1</v>
      </c>
      <c r="F2584" t="s">
        <v>106</v>
      </c>
      <c r="G2584" t="b">
        <v>1</v>
      </c>
      <c r="H2584" t="s">
        <v>80</v>
      </c>
      <c r="I2584" t="b">
        <v>1</v>
      </c>
      <c r="J2584" t="s">
        <v>70</v>
      </c>
      <c r="K2584" t="b">
        <v>1</v>
      </c>
      <c r="L2584">
        <v>2</v>
      </c>
      <c r="M2584" t="b">
        <v>0</v>
      </c>
      <c r="N2584" t="b">
        <v>1</v>
      </c>
      <c r="O2584" t="b">
        <v>1</v>
      </c>
      <c r="P2584" t="s">
        <v>69</v>
      </c>
      <c r="Q2584" t="s">
        <v>9020</v>
      </c>
      <c r="R2584" t="s">
        <v>9019</v>
      </c>
      <c r="S2584" t="s">
        <v>166</v>
      </c>
      <c r="T2584" t="s">
        <v>9018</v>
      </c>
      <c r="U2584">
        <v>226</v>
      </c>
      <c r="V2584">
        <v>3.5</v>
      </c>
    </row>
    <row r="2585" spans="1:22" x14ac:dyDescent="0.35">
      <c r="A2585" t="s">
        <v>9017</v>
      </c>
      <c r="B2585" t="s">
        <v>111</v>
      </c>
      <c r="C2585" t="s">
        <v>82</v>
      </c>
      <c r="D2585" t="b">
        <v>1</v>
      </c>
      <c r="E2585" t="b">
        <v>1</v>
      </c>
      <c r="F2585" t="s">
        <v>720</v>
      </c>
      <c r="G2585" t="b">
        <v>1</v>
      </c>
      <c r="H2585" t="s">
        <v>100</v>
      </c>
      <c r="I2585" t="b">
        <v>0</v>
      </c>
      <c r="J2585" t="s">
        <v>70</v>
      </c>
      <c r="K2585" t="b">
        <v>1</v>
      </c>
      <c r="L2585">
        <v>1</v>
      </c>
      <c r="M2585" t="b">
        <v>0</v>
      </c>
      <c r="N2585" t="b">
        <v>1</v>
      </c>
      <c r="O2585" t="b">
        <v>1</v>
      </c>
      <c r="P2585" t="s">
        <v>88</v>
      </c>
      <c r="Q2585" t="s">
        <v>9016</v>
      </c>
      <c r="R2585" t="s">
        <v>9015</v>
      </c>
      <c r="S2585" t="s">
        <v>6</v>
      </c>
      <c r="T2585" t="s">
        <v>9014</v>
      </c>
      <c r="U2585">
        <v>226</v>
      </c>
      <c r="V2585">
        <v>3.5</v>
      </c>
    </row>
    <row r="2586" spans="1:22" x14ac:dyDescent="0.35">
      <c r="A2586" t="s">
        <v>9013</v>
      </c>
      <c r="B2586" t="s">
        <v>90</v>
      </c>
      <c r="C2586" t="s">
        <v>82</v>
      </c>
      <c r="D2586" t="b">
        <v>1</v>
      </c>
      <c r="E2586" t="b">
        <v>1</v>
      </c>
      <c r="F2586" t="s">
        <v>474</v>
      </c>
      <c r="G2586" t="b">
        <v>0</v>
      </c>
      <c r="H2586" t="s">
        <v>71</v>
      </c>
      <c r="I2586" t="b">
        <v>0</v>
      </c>
      <c r="J2586" t="s">
        <v>70</v>
      </c>
      <c r="K2586" t="b">
        <v>1</v>
      </c>
      <c r="L2586">
        <v>2</v>
      </c>
      <c r="M2586" t="b">
        <v>0</v>
      </c>
      <c r="N2586" t="b">
        <v>1</v>
      </c>
      <c r="O2586" t="b">
        <v>1</v>
      </c>
      <c r="P2586" t="s">
        <v>69</v>
      </c>
      <c r="Q2586" t="s">
        <v>9012</v>
      </c>
      <c r="R2586" t="s">
        <v>9011</v>
      </c>
      <c r="S2586" t="s">
        <v>6</v>
      </c>
      <c r="T2586" t="s">
        <v>7554</v>
      </c>
      <c r="U2586">
        <v>226</v>
      </c>
      <c r="V2586">
        <v>3.5</v>
      </c>
    </row>
    <row r="2587" spans="1:22" x14ac:dyDescent="0.35">
      <c r="A2587" t="s">
        <v>9010</v>
      </c>
      <c r="B2587" t="s">
        <v>74</v>
      </c>
      <c r="C2587" t="s">
        <v>82</v>
      </c>
      <c r="D2587" t="b">
        <v>1</v>
      </c>
      <c r="E2587" t="b">
        <v>1</v>
      </c>
      <c r="F2587" t="s">
        <v>89</v>
      </c>
      <c r="G2587" t="b">
        <v>1</v>
      </c>
      <c r="H2587" t="s">
        <v>71</v>
      </c>
      <c r="I2587" t="b">
        <v>0</v>
      </c>
      <c r="J2587" t="s">
        <v>70</v>
      </c>
      <c r="K2587" t="b">
        <v>1</v>
      </c>
      <c r="L2587">
        <v>2</v>
      </c>
      <c r="M2587" t="b">
        <v>1</v>
      </c>
      <c r="N2587" t="b">
        <v>1</v>
      </c>
      <c r="O2587" t="b">
        <v>1</v>
      </c>
      <c r="P2587" t="s">
        <v>88</v>
      </c>
      <c r="Q2587" t="s">
        <v>9009</v>
      </c>
      <c r="R2587" t="s">
        <v>126</v>
      </c>
      <c r="S2587" t="s">
        <v>6</v>
      </c>
      <c r="T2587" t="s">
        <v>9008</v>
      </c>
      <c r="U2587">
        <v>226</v>
      </c>
      <c r="V2587">
        <v>2.5</v>
      </c>
    </row>
    <row r="2588" spans="1:22" x14ac:dyDescent="0.35">
      <c r="A2588" t="s">
        <v>9007</v>
      </c>
      <c r="B2588" t="s">
        <v>74</v>
      </c>
      <c r="C2588" t="s">
        <v>9006</v>
      </c>
      <c r="D2588" t="b">
        <v>1</v>
      </c>
      <c r="E2588" t="b">
        <v>1</v>
      </c>
      <c r="F2588" t="s">
        <v>72</v>
      </c>
      <c r="G2588" t="b">
        <v>1</v>
      </c>
      <c r="H2588" t="s">
        <v>71</v>
      </c>
      <c r="I2588" t="b">
        <v>0</v>
      </c>
      <c r="J2588" t="s">
        <v>70</v>
      </c>
      <c r="K2588" t="b">
        <v>1</v>
      </c>
      <c r="L2588">
        <v>2</v>
      </c>
      <c r="M2588" t="b">
        <v>1</v>
      </c>
      <c r="N2588" t="b">
        <v>1</v>
      </c>
      <c r="O2588" t="b">
        <v>1</v>
      </c>
      <c r="P2588" t="s">
        <v>69</v>
      </c>
      <c r="Q2588" t="s">
        <v>9005</v>
      </c>
      <c r="R2588" t="s">
        <v>9004</v>
      </c>
      <c r="S2588" t="s">
        <v>161</v>
      </c>
      <c r="T2588" t="s">
        <v>6236</v>
      </c>
      <c r="U2588">
        <v>226</v>
      </c>
      <c r="V2588">
        <v>4</v>
      </c>
    </row>
    <row r="2589" spans="1:22" x14ac:dyDescent="0.35">
      <c r="A2589" t="s">
        <v>9003</v>
      </c>
      <c r="B2589" t="s">
        <v>74</v>
      </c>
      <c r="C2589" t="s">
        <v>1470</v>
      </c>
      <c r="D2589" t="b">
        <v>1</v>
      </c>
      <c r="E2589" t="b">
        <v>0</v>
      </c>
      <c r="F2589" t="s">
        <v>319</v>
      </c>
      <c r="G2589" t="b">
        <v>1</v>
      </c>
      <c r="H2589" t="s">
        <v>100</v>
      </c>
      <c r="I2589" t="b">
        <v>0</v>
      </c>
      <c r="J2589" t="s">
        <v>70</v>
      </c>
      <c r="K2589" t="b">
        <v>1</v>
      </c>
      <c r="L2589">
        <v>2</v>
      </c>
      <c r="M2589" t="b">
        <v>0</v>
      </c>
      <c r="N2589" t="b">
        <v>1</v>
      </c>
      <c r="O2589" t="b">
        <v>1</v>
      </c>
      <c r="P2589" t="s">
        <v>88</v>
      </c>
      <c r="Q2589" t="s">
        <v>9002</v>
      </c>
      <c r="R2589" t="s">
        <v>9001</v>
      </c>
      <c r="S2589" t="s">
        <v>77</v>
      </c>
      <c r="T2589" t="s">
        <v>9000</v>
      </c>
      <c r="U2589">
        <v>225</v>
      </c>
      <c r="V2589">
        <v>4</v>
      </c>
    </row>
    <row r="2590" spans="1:22" x14ac:dyDescent="0.35">
      <c r="A2590" t="s">
        <v>8999</v>
      </c>
      <c r="B2590" t="s">
        <v>111</v>
      </c>
      <c r="C2590" t="s">
        <v>82</v>
      </c>
      <c r="D2590" t="b">
        <v>1</v>
      </c>
      <c r="E2590" t="b">
        <v>1</v>
      </c>
      <c r="F2590" t="s">
        <v>474</v>
      </c>
      <c r="G2590" t="b">
        <v>0</v>
      </c>
      <c r="H2590" t="s">
        <v>71</v>
      </c>
      <c r="I2590" t="b">
        <v>0</v>
      </c>
      <c r="J2590" t="s">
        <v>70</v>
      </c>
      <c r="K2590" t="b">
        <v>1</v>
      </c>
      <c r="L2590">
        <v>2</v>
      </c>
      <c r="M2590" t="b">
        <v>1</v>
      </c>
      <c r="N2590" t="b">
        <v>1</v>
      </c>
      <c r="O2590" t="b">
        <v>1</v>
      </c>
      <c r="P2590" t="s">
        <v>69</v>
      </c>
      <c r="Q2590" t="s">
        <v>8998</v>
      </c>
      <c r="R2590" t="s">
        <v>8997</v>
      </c>
      <c r="S2590" t="s">
        <v>131</v>
      </c>
      <c r="T2590" t="s">
        <v>8996</v>
      </c>
      <c r="U2590">
        <v>225</v>
      </c>
      <c r="V2590">
        <v>4</v>
      </c>
    </row>
    <row r="2591" spans="1:22" x14ac:dyDescent="0.35">
      <c r="A2591" t="s">
        <v>8995</v>
      </c>
      <c r="B2591" t="s">
        <v>74</v>
      </c>
      <c r="C2591" t="s">
        <v>82</v>
      </c>
      <c r="D2591" t="b">
        <v>1</v>
      </c>
      <c r="G2591" t="b">
        <v>1</v>
      </c>
      <c r="H2591" t="s">
        <v>71</v>
      </c>
      <c r="I2591" t="b">
        <v>0</v>
      </c>
      <c r="K2591" t="b">
        <v>1</v>
      </c>
      <c r="L2591">
        <v>2</v>
      </c>
      <c r="M2591" t="b">
        <v>0</v>
      </c>
      <c r="P2591" t="s">
        <v>88</v>
      </c>
      <c r="Q2591" t="s">
        <v>8994</v>
      </c>
      <c r="R2591" t="s">
        <v>8993</v>
      </c>
      <c r="S2591" t="s">
        <v>406</v>
      </c>
      <c r="T2591" t="s">
        <v>8992</v>
      </c>
      <c r="U2591">
        <v>225</v>
      </c>
      <c r="V2591">
        <v>4</v>
      </c>
    </row>
    <row r="2592" spans="1:22" x14ac:dyDescent="0.35">
      <c r="A2592" t="s">
        <v>8991</v>
      </c>
      <c r="B2592" t="s">
        <v>90</v>
      </c>
      <c r="C2592" t="s">
        <v>82</v>
      </c>
      <c r="D2592" t="b">
        <v>1</v>
      </c>
      <c r="E2592" t="b">
        <v>1</v>
      </c>
      <c r="F2592" t="s">
        <v>106</v>
      </c>
      <c r="G2592" t="b">
        <v>0</v>
      </c>
      <c r="H2592" t="s">
        <v>71</v>
      </c>
      <c r="I2592" t="b">
        <v>1</v>
      </c>
      <c r="J2592" t="s">
        <v>70</v>
      </c>
      <c r="K2592" t="b">
        <v>1</v>
      </c>
      <c r="L2592">
        <v>1</v>
      </c>
      <c r="M2592" t="b">
        <v>0</v>
      </c>
      <c r="N2592" t="b">
        <v>0</v>
      </c>
      <c r="O2592" t="b">
        <v>1</v>
      </c>
      <c r="P2592" t="s">
        <v>88</v>
      </c>
      <c r="Q2592" t="s">
        <v>8990</v>
      </c>
      <c r="R2592" t="s">
        <v>8989</v>
      </c>
      <c r="S2592" t="s">
        <v>275</v>
      </c>
      <c r="T2592" t="s">
        <v>673</v>
      </c>
      <c r="U2592">
        <v>225</v>
      </c>
      <c r="V2592">
        <v>3</v>
      </c>
    </row>
    <row r="2593" spans="1:22" x14ac:dyDescent="0.35">
      <c r="A2593" t="s">
        <v>8988</v>
      </c>
      <c r="B2593" t="s">
        <v>111</v>
      </c>
      <c r="C2593" t="s">
        <v>82</v>
      </c>
      <c r="D2593" t="b">
        <v>1</v>
      </c>
      <c r="E2593" t="b">
        <v>1</v>
      </c>
      <c r="F2593" t="s">
        <v>106</v>
      </c>
      <c r="G2593" t="b">
        <v>1</v>
      </c>
      <c r="H2593" t="s">
        <v>71</v>
      </c>
      <c r="I2593" t="b">
        <v>0</v>
      </c>
      <c r="J2593" t="s">
        <v>70</v>
      </c>
      <c r="K2593" t="b">
        <v>1</v>
      </c>
      <c r="L2593">
        <v>1</v>
      </c>
      <c r="M2593" t="b">
        <v>0</v>
      </c>
      <c r="N2593" t="b">
        <v>1</v>
      </c>
      <c r="O2593" t="b">
        <v>1</v>
      </c>
      <c r="P2593" t="s">
        <v>69</v>
      </c>
      <c r="Q2593" t="s">
        <v>8987</v>
      </c>
      <c r="R2593" t="s">
        <v>8986</v>
      </c>
      <c r="S2593" t="s">
        <v>6</v>
      </c>
      <c r="T2593" t="s">
        <v>8985</v>
      </c>
      <c r="U2593">
        <v>225</v>
      </c>
      <c r="V2593">
        <v>4.5</v>
      </c>
    </row>
    <row r="2594" spans="1:22" x14ac:dyDescent="0.35">
      <c r="A2594" t="s">
        <v>8984</v>
      </c>
      <c r="B2594" t="s">
        <v>90</v>
      </c>
      <c r="C2594" t="s">
        <v>82</v>
      </c>
      <c r="D2594" t="b">
        <v>1</v>
      </c>
      <c r="E2594" t="b">
        <v>1</v>
      </c>
      <c r="F2594" t="s">
        <v>474</v>
      </c>
      <c r="G2594" t="b">
        <v>1</v>
      </c>
      <c r="H2594" t="s">
        <v>71</v>
      </c>
      <c r="I2594" t="b">
        <v>1</v>
      </c>
      <c r="J2594" t="s">
        <v>70</v>
      </c>
      <c r="K2594" t="b">
        <v>1</v>
      </c>
      <c r="L2594">
        <v>1</v>
      </c>
      <c r="M2594" t="b">
        <v>0</v>
      </c>
      <c r="N2594" t="b">
        <v>1</v>
      </c>
      <c r="O2594" t="b">
        <v>1</v>
      </c>
      <c r="P2594" t="s">
        <v>69</v>
      </c>
      <c r="Q2594" t="s">
        <v>8983</v>
      </c>
      <c r="R2594" t="s">
        <v>8982</v>
      </c>
      <c r="S2594" t="s">
        <v>189</v>
      </c>
      <c r="T2594" t="s">
        <v>8981</v>
      </c>
      <c r="U2594">
        <v>225</v>
      </c>
      <c r="V2594">
        <v>4</v>
      </c>
    </row>
    <row r="2595" spans="1:22" x14ac:dyDescent="0.35">
      <c r="A2595" t="s">
        <v>8980</v>
      </c>
      <c r="B2595" t="s">
        <v>74</v>
      </c>
      <c r="C2595" t="s">
        <v>82</v>
      </c>
      <c r="D2595" t="b">
        <v>1</v>
      </c>
      <c r="E2595" t="b">
        <v>0</v>
      </c>
      <c r="F2595" t="s">
        <v>1198</v>
      </c>
      <c r="G2595" t="b">
        <v>1</v>
      </c>
      <c r="H2595" t="s">
        <v>71</v>
      </c>
      <c r="I2595" t="b">
        <v>1</v>
      </c>
      <c r="J2595" t="s">
        <v>70</v>
      </c>
      <c r="K2595" t="b">
        <v>1</v>
      </c>
      <c r="L2595">
        <v>2</v>
      </c>
      <c r="M2595" t="b">
        <v>1</v>
      </c>
      <c r="N2595" t="b">
        <v>1</v>
      </c>
      <c r="O2595" t="b">
        <v>1</v>
      </c>
      <c r="P2595" t="s">
        <v>69</v>
      </c>
      <c r="Q2595" t="e">
        <f>-JwSuDqyFILFJmVpjrVbwA</f>
        <v>#NAME?</v>
      </c>
      <c r="R2595" t="s">
        <v>8979</v>
      </c>
      <c r="S2595" t="s">
        <v>85</v>
      </c>
      <c r="T2595" t="s">
        <v>8978</v>
      </c>
      <c r="U2595">
        <v>225</v>
      </c>
      <c r="V2595">
        <v>3.5</v>
      </c>
    </row>
    <row r="2596" spans="1:22" x14ac:dyDescent="0.35">
      <c r="A2596" t="s">
        <v>8977</v>
      </c>
      <c r="B2596" t="s">
        <v>111</v>
      </c>
      <c r="C2596" t="s">
        <v>123</v>
      </c>
      <c r="D2596" t="b">
        <v>1</v>
      </c>
      <c r="E2596" t="b">
        <v>1</v>
      </c>
      <c r="F2596" t="s">
        <v>4202</v>
      </c>
      <c r="G2596" t="b">
        <v>0</v>
      </c>
      <c r="H2596" t="s">
        <v>71</v>
      </c>
      <c r="I2596" t="b">
        <v>0</v>
      </c>
      <c r="J2596" t="s">
        <v>70</v>
      </c>
      <c r="K2596" t="b">
        <v>1</v>
      </c>
      <c r="L2596">
        <v>2</v>
      </c>
      <c r="M2596" t="b">
        <v>1</v>
      </c>
      <c r="N2596" t="b">
        <v>1</v>
      </c>
      <c r="O2596" t="b">
        <v>1</v>
      </c>
      <c r="P2596" t="s">
        <v>69</v>
      </c>
      <c r="Q2596" t="s">
        <v>8976</v>
      </c>
      <c r="R2596" t="s">
        <v>8975</v>
      </c>
      <c r="S2596" t="s">
        <v>285</v>
      </c>
      <c r="T2596" t="s">
        <v>8974</v>
      </c>
      <c r="U2596">
        <v>225</v>
      </c>
      <c r="V2596">
        <v>4</v>
      </c>
    </row>
    <row r="2597" spans="1:22" x14ac:dyDescent="0.35">
      <c r="A2597" t="s">
        <v>8973</v>
      </c>
      <c r="B2597" t="s">
        <v>90</v>
      </c>
      <c r="C2597" t="s">
        <v>82</v>
      </c>
      <c r="D2597" t="b">
        <v>1</v>
      </c>
      <c r="E2597" t="b">
        <v>1</v>
      </c>
      <c r="F2597" t="s">
        <v>106</v>
      </c>
      <c r="G2597" t="b">
        <v>0</v>
      </c>
      <c r="H2597" t="s">
        <v>71</v>
      </c>
      <c r="I2597" t="b">
        <v>0</v>
      </c>
      <c r="J2597" t="s">
        <v>70</v>
      </c>
      <c r="K2597" t="b">
        <v>1</v>
      </c>
      <c r="L2597">
        <v>1</v>
      </c>
      <c r="M2597" t="b">
        <v>0</v>
      </c>
      <c r="N2597" t="b">
        <v>0</v>
      </c>
      <c r="O2597" t="b">
        <v>1</v>
      </c>
      <c r="P2597" t="s">
        <v>88</v>
      </c>
      <c r="Q2597" t="s">
        <v>8972</v>
      </c>
      <c r="R2597" t="s">
        <v>8971</v>
      </c>
      <c r="S2597" t="s">
        <v>189</v>
      </c>
      <c r="T2597" t="s">
        <v>3038</v>
      </c>
      <c r="U2597">
        <v>225</v>
      </c>
      <c r="V2597">
        <v>3.5</v>
      </c>
    </row>
    <row r="2598" spans="1:22" x14ac:dyDescent="0.35">
      <c r="A2598" t="s">
        <v>8970</v>
      </c>
      <c r="B2598" t="s">
        <v>74</v>
      </c>
      <c r="C2598" t="s">
        <v>82</v>
      </c>
      <c r="D2598" t="b">
        <v>1</v>
      </c>
      <c r="E2598" t="b">
        <v>1</v>
      </c>
      <c r="F2598" t="s">
        <v>106</v>
      </c>
      <c r="G2598" t="b">
        <v>1</v>
      </c>
      <c r="H2598" t="s">
        <v>71</v>
      </c>
      <c r="I2598" t="b">
        <v>1</v>
      </c>
      <c r="J2598" t="s">
        <v>70</v>
      </c>
      <c r="K2598" t="b">
        <v>1</v>
      </c>
      <c r="L2598">
        <v>2</v>
      </c>
      <c r="M2598" t="b">
        <v>0</v>
      </c>
      <c r="N2598" t="b">
        <v>1</v>
      </c>
      <c r="O2598" t="b">
        <v>1</v>
      </c>
      <c r="P2598" t="s">
        <v>69</v>
      </c>
      <c r="Q2598" t="s">
        <v>8969</v>
      </c>
      <c r="R2598" t="s">
        <v>8968</v>
      </c>
      <c r="S2598" t="s">
        <v>77</v>
      </c>
      <c r="T2598" t="s">
        <v>8967</v>
      </c>
      <c r="U2598">
        <v>225</v>
      </c>
      <c r="V2598">
        <v>3.5</v>
      </c>
    </row>
    <row r="2599" spans="1:22" x14ac:dyDescent="0.35">
      <c r="A2599" t="s">
        <v>8966</v>
      </c>
      <c r="B2599" t="s">
        <v>74</v>
      </c>
      <c r="C2599" t="s">
        <v>73</v>
      </c>
      <c r="D2599" t="b">
        <v>1</v>
      </c>
      <c r="E2599" t="b">
        <v>0</v>
      </c>
      <c r="F2599" t="s">
        <v>81</v>
      </c>
      <c r="G2599" t="b">
        <v>1</v>
      </c>
      <c r="H2599" t="s">
        <v>71</v>
      </c>
      <c r="I2599" t="b">
        <v>1</v>
      </c>
      <c r="J2599" t="s">
        <v>70</v>
      </c>
      <c r="K2599" t="b">
        <v>1</v>
      </c>
      <c r="L2599">
        <v>2</v>
      </c>
      <c r="M2599" t="b">
        <v>1</v>
      </c>
      <c r="N2599" t="b">
        <v>1</v>
      </c>
      <c r="O2599" t="b">
        <v>0</v>
      </c>
      <c r="P2599" t="s">
        <v>88</v>
      </c>
      <c r="Q2599" t="s">
        <v>8965</v>
      </c>
      <c r="R2599" t="s">
        <v>8964</v>
      </c>
      <c r="S2599" t="s">
        <v>239</v>
      </c>
      <c r="T2599" t="s">
        <v>8963</v>
      </c>
      <c r="U2599">
        <v>225</v>
      </c>
      <c r="V2599">
        <v>3.5</v>
      </c>
    </row>
    <row r="2600" spans="1:22" x14ac:dyDescent="0.35">
      <c r="A2600" t="s">
        <v>8962</v>
      </c>
      <c r="B2600" t="s">
        <v>74</v>
      </c>
      <c r="C2600" t="s">
        <v>259</v>
      </c>
      <c r="D2600" t="b">
        <v>1</v>
      </c>
      <c r="E2600" t="b">
        <v>0</v>
      </c>
      <c r="F2600" t="s">
        <v>72</v>
      </c>
      <c r="G2600" t="b">
        <v>1</v>
      </c>
      <c r="H2600" t="s">
        <v>71</v>
      </c>
      <c r="I2600" t="b">
        <v>1</v>
      </c>
      <c r="J2600" t="s">
        <v>235</v>
      </c>
      <c r="K2600" t="b">
        <v>1</v>
      </c>
      <c r="L2600">
        <v>3</v>
      </c>
      <c r="M2600" t="b">
        <v>1</v>
      </c>
      <c r="N2600" t="b">
        <v>1</v>
      </c>
      <c r="O2600" t="b">
        <v>0</v>
      </c>
      <c r="P2600" t="s">
        <v>88</v>
      </c>
      <c r="Q2600" t="s">
        <v>8961</v>
      </c>
      <c r="R2600" t="s">
        <v>3594</v>
      </c>
      <c r="S2600" t="s">
        <v>93</v>
      </c>
      <c r="T2600" t="s">
        <v>8960</v>
      </c>
      <c r="U2600">
        <v>225</v>
      </c>
      <c r="V2600">
        <v>4</v>
      </c>
    </row>
    <row r="2601" spans="1:22" x14ac:dyDescent="0.35">
      <c r="A2601" t="s">
        <v>8959</v>
      </c>
      <c r="B2601" t="s">
        <v>111</v>
      </c>
      <c r="C2601" t="s">
        <v>82</v>
      </c>
      <c r="D2601" t="b">
        <v>1</v>
      </c>
      <c r="E2601" t="b">
        <v>1</v>
      </c>
      <c r="F2601" t="s">
        <v>106</v>
      </c>
      <c r="G2601" t="b">
        <v>1</v>
      </c>
      <c r="H2601" t="s">
        <v>71</v>
      </c>
      <c r="I2601" t="b">
        <v>0</v>
      </c>
      <c r="J2601" t="s">
        <v>70</v>
      </c>
      <c r="K2601" t="b">
        <v>1</v>
      </c>
      <c r="L2601">
        <v>2</v>
      </c>
      <c r="M2601" t="b">
        <v>1</v>
      </c>
      <c r="N2601" t="b">
        <v>1</v>
      </c>
      <c r="O2601" t="b">
        <v>1</v>
      </c>
      <c r="P2601" t="s">
        <v>69</v>
      </c>
      <c r="Q2601" t="s">
        <v>8958</v>
      </c>
      <c r="R2601" t="s">
        <v>8957</v>
      </c>
      <c r="S2601" t="s">
        <v>6</v>
      </c>
      <c r="T2601" t="s">
        <v>8956</v>
      </c>
      <c r="U2601">
        <v>225</v>
      </c>
      <c r="V2601">
        <v>4</v>
      </c>
    </row>
    <row r="2602" spans="1:22" x14ac:dyDescent="0.35">
      <c r="A2602" t="s">
        <v>8955</v>
      </c>
      <c r="B2602" t="s">
        <v>74</v>
      </c>
      <c r="C2602" t="s">
        <v>426</v>
      </c>
      <c r="D2602" t="b">
        <v>1</v>
      </c>
      <c r="E2602" t="b">
        <v>1</v>
      </c>
      <c r="F2602" t="s">
        <v>106</v>
      </c>
      <c r="G2602" t="b">
        <v>1</v>
      </c>
      <c r="H2602" t="s">
        <v>71</v>
      </c>
      <c r="I2602" t="b">
        <v>1</v>
      </c>
      <c r="J2602" t="s">
        <v>70</v>
      </c>
      <c r="K2602" t="b">
        <v>1</v>
      </c>
      <c r="L2602">
        <v>2</v>
      </c>
      <c r="M2602" t="b">
        <v>0</v>
      </c>
      <c r="N2602" t="b">
        <v>1</v>
      </c>
      <c r="O2602" t="b">
        <v>1</v>
      </c>
      <c r="P2602" t="s">
        <v>69</v>
      </c>
      <c r="Q2602" t="s">
        <v>8954</v>
      </c>
      <c r="R2602" t="s">
        <v>8953</v>
      </c>
      <c r="S2602" t="s">
        <v>77</v>
      </c>
      <c r="T2602" t="s">
        <v>8952</v>
      </c>
      <c r="U2602">
        <v>225</v>
      </c>
      <c r="V2602">
        <v>4</v>
      </c>
    </row>
    <row r="2603" spans="1:22" x14ac:dyDescent="0.35">
      <c r="A2603" t="s">
        <v>8951</v>
      </c>
      <c r="B2603" t="s">
        <v>74</v>
      </c>
      <c r="C2603" t="s">
        <v>123</v>
      </c>
      <c r="D2603" t="b">
        <v>1</v>
      </c>
      <c r="E2603" t="b">
        <v>0</v>
      </c>
      <c r="F2603" t="s">
        <v>81</v>
      </c>
      <c r="G2603" t="b">
        <v>0</v>
      </c>
      <c r="H2603" t="s">
        <v>71</v>
      </c>
      <c r="I2603" t="b">
        <v>0</v>
      </c>
      <c r="J2603" t="s">
        <v>70</v>
      </c>
      <c r="K2603" t="b">
        <v>1</v>
      </c>
      <c r="L2603">
        <v>2</v>
      </c>
      <c r="M2603" t="b">
        <v>1</v>
      </c>
      <c r="N2603" t="b">
        <v>1</v>
      </c>
      <c r="O2603" t="b">
        <v>1</v>
      </c>
      <c r="P2603" t="s">
        <v>69</v>
      </c>
      <c r="Q2603" t="s">
        <v>8950</v>
      </c>
      <c r="R2603" t="s">
        <v>8949</v>
      </c>
      <c r="S2603" t="s">
        <v>120</v>
      </c>
      <c r="T2603" t="s">
        <v>8948</v>
      </c>
      <c r="U2603">
        <v>225</v>
      </c>
      <c r="V2603">
        <v>3</v>
      </c>
    </row>
    <row r="2604" spans="1:22" x14ac:dyDescent="0.35">
      <c r="A2604" t="s">
        <v>8947</v>
      </c>
      <c r="B2604" t="s">
        <v>90</v>
      </c>
      <c r="C2604" t="s">
        <v>82</v>
      </c>
      <c r="D2604" t="b">
        <v>1</v>
      </c>
      <c r="E2604" t="b">
        <v>1</v>
      </c>
      <c r="F2604" t="s">
        <v>117</v>
      </c>
      <c r="G2604" t="b">
        <v>0</v>
      </c>
      <c r="H2604" t="s">
        <v>71</v>
      </c>
      <c r="I2604" t="b">
        <v>0</v>
      </c>
      <c r="J2604" t="s">
        <v>70</v>
      </c>
      <c r="K2604" t="b">
        <v>1</v>
      </c>
      <c r="L2604">
        <v>1</v>
      </c>
      <c r="M2604" t="b">
        <v>0</v>
      </c>
      <c r="N2604" t="b">
        <v>1</v>
      </c>
      <c r="O2604" t="b">
        <v>1</v>
      </c>
      <c r="P2604" t="s">
        <v>88</v>
      </c>
      <c r="Q2604" t="s">
        <v>8946</v>
      </c>
      <c r="R2604" t="s">
        <v>115</v>
      </c>
      <c r="S2604" t="s">
        <v>275</v>
      </c>
      <c r="T2604" t="s">
        <v>7949</v>
      </c>
      <c r="U2604">
        <v>225</v>
      </c>
      <c r="V2604">
        <v>4</v>
      </c>
    </row>
    <row r="2605" spans="1:22" x14ac:dyDescent="0.35">
      <c r="A2605" t="s">
        <v>8945</v>
      </c>
      <c r="B2605" t="s">
        <v>74</v>
      </c>
      <c r="C2605" t="s">
        <v>82</v>
      </c>
      <c r="D2605" t="b">
        <v>1</v>
      </c>
      <c r="E2605" t="b">
        <v>1</v>
      </c>
      <c r="F2605" t="s">
        <v>106</v>
      </c>
      <c r="G2605" t="b">
        <v>1</v>
      </c>
      <c r="H2605" t="s">
        <v>71</v>
      </c>
      <c r="I2605" t="b">
        <v>1</v>
      </c>
      <c r="J2605" t="s">
        <v>70</v>
      </c>
      <c r="K2605" t="b">
        <v>1</v>
      </c>
      <c r="L2605">
        <v>2</v>
      </c>
      <c r="M2605" t="b">
        <v>0</v>
      </c>
      <c r="N2605" t="b">
        <v>1</v>
      </c>
      <c r="O2605" t="b">
        <v>1</v>
      </c>
      <c r="P2605" t="s">
        <v>69</v>
      </c>
      <c r="Q2605" t="s">
        <v>8944</v>
      </c>
      <c r="R2605" t="s">
        <v>8943</v>
      </c>
      <c r="S2605" t="s">
        <v>6</v>
      </c>
      <c r="T2605" t="s">
        <v>155</v>
      </c>
      <c r="U2605">
        <v>225</v>
      </c>
      <c r="V2605">
        <v>3.5</v>
      </c>
    </row>
    <row r="2606" spans="1:22" x14ac:dyDescent="0.35">
      <c r="A2606" t="s">
        <v>8942</v>
      </c>
      <c r="B2606" t="s">
        <v>74</v>
      </c>
      <c r="C2606" t="s">
        <v>82</v>
      </c>
      <c r="D2606" t="b">
        <v>1</v>
      </c>
      <c r="E2606" t="b">
        <v>1</v>
      </c>
      <c r="F2606" t="s">
        <v>106</v>
      </c>
      <c r="G2606" t="b">
        <v>1</v>
      </c>
      <c r="H2606" t="s">
        <v>71</v>
      </c>
      <c r="I2606" t="b">
        <v>1</v>
      </c>
      <c r="J2606" t="s">
        <v>70</v>
      </c>
      <c r="K2606" t="b">
        <v>1</v>
      </c>
      <c r="L2606">
        <v>2</v>
      </c>
      <c r="M2606" t="b">
        <v>0</v>
      </c>
      <c r="N2606" t="b">
        <v>1</v>
      </c>
      <c r="O2606" t="b">
        <v>1</v>
      </c>
      <c r="P2606" t="s">
        <v>88</v>
      </c>
      <c r="Q2606" t="s">
        <v>8941</v>
      </c>
      <c r="R2606" t="s">
        <v>194</v>
      </c>
      <c r="S2606" t="s">
        <v>85</v>
      </c>
      <c r="T2606" t="s">
        <v>8940</v>
      </c>
      <c r="U2606">
        <v>225</v>
      </c>
      <c r="V2606">
        <v>4</v>
      </c>
    </row>
    <row r="2607" spans="1:22" x14ac:dyDescent="0.35">
      <c r="A2607" t="s">
        <v>8939</v>
      </c>
      <c r="B2607" t="s">
        <v>74</v>
      </c>
      <c r="C2607" t="s">
        <v>82</v>
      </c>
      <c r="D2607" t="b">
        <v>1</v>
      </c>
      <c r="E2607" t="b">
        <v>1</v>
      </c>
      <c r="F2607" t="s">
        <v>106</v>
      </c>
      <c r="G2607" t="b">
        <v>1</v>
      </c>
      <c r="H2607" t="s">
        <v>71</v>
      </c>
      <c r="I2607" t="b">
        <v>1</v>
      </c>
      <c r="J2607" t="s">
        <v>70</v>
      </c>
      <c r="K2607" t="b">
        <v>1</v>
      </c>
      <c r="L2607">
        <v>2</v>
      </c>
      <c r="M2607" t="b">
        <v>0</v>
      </c>
      <c r="N2607" t="b">
        <v>1</v>
      </c>
      <c r="O2607" t="b">
        <v>1</v>
      </c>
      <c r="P2607" t="s">
        <v>88</v>
      </c>
      <c r="Q2607" t="s">
        <v>8938</v>
      </c>
      <c r="R2607" t="s">
        <v>8937</v>
      </c>
      <c r="S2607" t="s">
        <v>275</v>
      </c>
      <c r="T2607" t="s">
        <v>3743</v>
      </c>
      <c r="U2607">
        <v>224</v>
      </c>
      <c r="V2607">
        <v>3</v>
      </c>
    </row>
    <row r="2608" spans="1:22" x14ac:dyDescent="0.35">
      <c r="A2608" t="s">
        <v>8936</v>
      </c>
      <c r="B2608" t="s">
        <v>111</v>
      </c>
      <c r="C2608" t="s">
        <v>73</v>
      </c>
      <c r="D2608" t="b">
        <v>1</v>
      </c>
      <c r="E2608" t="b">
        <v>1</v>
      </c>
      <c r="F2608" t="s">
        <v>435</v>
      </c>
      <c r="G2608" t="b">
        <v>0</v>
      </c>
      <c r="H2608" t="s">
        <v>100</v>
      </c>
      <c r="I2608" t="b">
        <v>0</v>
      </c>
      <c r="J2608" t="s">
        <v>70</v>
      </c>
      <c r="K2608" t="b">
        <v>1</v>
      </c>
      <c r="L2608">
        <v>1</v>
      </c>
      <c r="M2608" t="b">
        <v>0</v>
      </c>
      <c r="N2608" t="b">
        <v>0</v>
      </c>
      <c r="O2608" t="b">
        <v>1</v>
      </c>
      <c r="P2608" t="s">
        <v>69</v>
      </c>
      <c r="Q2608" t="s">
        <v>8935</v>
      </c>
      <c r="R2608" t="s">
        <v>8934</v>
      </c>
      <c r="S2608" t="s">
        <v>189</v>
      </c>
      <c r="T2608" t="s">
        <v>8933</v>
      </c>
      <c r="U2608">
        <v>224</v>
      </c>
      <c r="V2608">
        <v>3.5</v>
      </c>
    </row>
    <row r="2609" spans="1:22" x14ac:dyDescent="0.35">
      <c r="A2609" t="s">
        <v>8932</v>
      </c>
      <c r="B2609" t="s">
        <v>74</v>
      </c>
      <c r="C2609" t="s">
        <v>82</v>
      </c>
      <c r="D2609" t="b">
        <v>1</v>
      </c>
      <c r="E2609" t="b">
        <v>1</v>
      </c>
      <c r="F2609" t="s">
        <v>72</v>
      </c>
      <c r="G2609" t="b">
        <v>1</v>
      </c>
      <c r="H2609" t="s">
        <v>71</v>
      </c>
      <c r="I2609" t="b">
        <v>1</v>
      </c>
      <c r="J2609" t="s">
        <v>70</v>
      </c>
      <c r="K2609" t="b">
        <v>1</v>
      </c>
      <c r="L2609">
        <v>2</v>
      </c>
      <c r="M2609" t="b">
        <v>1</v>
      </c>
      <c r="N2609" t="b">
        <v>1</v>
      </c>
      <c r="O2609" t="b">
        <v>1</v>
      </c>
      <c r="P2609" t="s">
        <v>69</v>
      </c>
      <c r="Q2609" t="s">
        <v>8931</v>
      </c>
      <c r="R2609" t="s">
        <v>8930</v>
      </c>
      <c r="S2609" t="s">
        <v>85</v>
      </c>
      <c r="T2609" t="s">
        <v>8929</v>
      </c>
      <c r="U2609">
        <v>224</v>
      </c>
      <c r="V2609">
        <v>4</v>
      </c>
    </row>
    <row r="2610" spans="1:22" x14ac:dyDescent="0.35">
      <c r="A2610" t="s">
        <v>8928</v>
      </c>
      <c r="B2610" t="s">
        <v>74</v>
      </c>
      <c r="C2610" t="s">
        <v>82</v>
      </c>
      <c r="D2610" t="b">
        <v>1</v>
      </c>
      <c r="E2610" t="b">
        <v>1</v>
      </c>
      <c r="F2610" t="s">
        <v>106</v>
      </c>
      <c r="G2610" t="b">
        <v>1</v>
      </c>
      <c r="H2610" t="s">
        <v>71</v>
      </c>
      <c r="I2610" t="b">
        <v>0</v>
      </c>
      <c r="J2610" t="s">
        <v>70</v>
      </c>
      <c r="K2610" t="b">
        <v>1</v>
      </c>
      <c r="L2610">
        <v>2</v>
      </c>
      <c r="M2610" t="b">
        <v>0</v>
      </c>
      <c r="N2610" t="b">
        <v>1</v>
      </c>
      <c r="O2610" t="b">
        <v>1</v>
      </c>
      <c r="P2610" t="s">
        <v>69</v>
      </c>
      <c r="Q2610" t="s">
        <v>8927</v>
      </c>
      <c r="R2610" t="s">
        <v>8926</v>
      </c>
      <c r="S2610" t="s">
        <v>275</v>
      </c>
      <c r="T2610" t="s">
        <v>8925</v>
      </c>
      <c r="U2610">
        <v>224</v>
      </c>
      <c r="V2610">
        <v>4.5</v>
      </c>
    </row>
    <row r="2611" spans="1:22" x14ac:dyDescent="0.35">
      <c r="A2611" t="s">
        <v>8924</v>
      </c>
      <c r="B2611" t="s">
        <v>90</v>
      </c>
      <c r="C2611" t="s">
        <v>82</v>
      </c>
      <c r="D2611" t="b">
        <v>1</v>
      </c>
      <c r="E2611" t="b">
        <v>1</v>
      </c>
      <c r="F2611" t="s">
        <v>771</v>
      </c>
      <c r="G2611" t="b">
        <v>0</v>
      </c>
      <c r="H2611" t="s">
        <v>71</v>
      </c>
      <c r="I2611" t="b">
        <v>1</v>
      </c>
      <c r="J2611" t="s">
        <v>70</v>
      </c>
      <c r="K2611" t="b">
        <v>1</v>
      </c>
      <c r="L2611">
        <v>1</v>
      </c>
      <c r="M2611" t="b">
        <v>0</v>
      </c>
      <c r="N2611" t="b">
        <v>0</v>
      </c>
      <c r="O2611" t="b">
        <v>1</v>
      </c>
      <c r="P2611" t="s">
        <v>88</v>
      </c>
      <c r="Q2611" t="s">
        <v>8923</v>
      </c>
      <c r="R2611" t="s">
        <v>5915</v>
      </c>
      <c r="S2611" t="s">
        <v>6</v>
      </c>
      <c r="T2611" t="s">
        <v>777</v>
      </c>
      <c r="U2611">
        <v>224</v>
      </c>
      <c r="V2611">
        <v>4</v>
      </c>
    </row>
    <row r="2612" spans="1:22" x14ac:dyDescent="0.35">
      <c r="A2612" t="s">
        <v>8922</v>
      </c>
      <c r="B2612" t="s">
        <v>74</v>
      </c>
      <c r="C2612" t="s">
        <v>82</v>
      </c>
      <c r="D2612" t="b">
        <v>1</v>
      </c>
      <c r="E2612" t="b">
        <v>0</v>
      </c>
      <c r="F2612" t="s">
        <v>72</v>
      </c>
      <c r="G2612" t="b">
        <v>1</v>
      </c>
      <c r="H2612" t="s">
        <v>71</v>
      </c>
      <c r="I2612" t="b">
        <v>1</v>
      </c>
      <c r="J2612" t="s">
        <v>70</v>
      </c>
      <c r="K2612" t="b">
        <v>1</v>
      </c>
      <c r="L2612">
        <v>2</v>
      </c>
      <c r="M2612" t="b">
        <v>0</v>
      </c>
      <c r="N2612" t="b">
        <v>1</v>
      </c>
      <c r="O2612" t="b">
        <v>1</v>
      </c>
      <c r="P2612" t="s">
        <v>88</v>
      </c>
      <c r="Q2612" t="s">
        <v>8921</v>
      </c>
      <c r="R2612" t="s">
        <v>8920</v>
      </c>
      <c r="S2612" t="s">
        <v>93</v>
      </c>
      <c r="T2612" t="s">
        <v>8919</v>
      </c>
      <c r="U2612">
        <v>224</v>
      </c>
      <c r="V2612">
        <v>3</v>
      </c>
    </row>
    <row r="2613" spans="1:22" x14ac:dyDescent="0.35">
      <c r="A2613" t="s">
        <v>8918</v>
      </c>
      <c r="B2613" t="s">
        <v>90</v>
      </c>
      <c r="C2613" t="s">
        <v>82</v>
      </c>
      <c r="D2613" t="b">
        <v>1</v>
      </c>
      <c r="E2613" t="b">
        <v>1</v>
      </c>
      <c r="F2613" t="s">
        <v>106</v>
      </c>
      <c r="G2613" t="b">
        <v>1</v>
      </c>
      <c r="H2613" t="s">
        <v>71</v>
      </c>
      <c r="I2613" t="b">
        <v>0</v>
      </c>
      <c r="J2613" t="s">
        <v>70</v>
      </c>
      <c r="K2613" t="b">
        <v>1</v>
      </c>
      <c r="L2613">
        <v>1</v>
      </c>
      <c r="M2613" t="b">
        <v>1</v>
      </c>
      <c r="N2613" t="b">
        <v>1</v>
      </c>
      <c r="O2613" t="b">
        <v>1</v>
      </c>
      <c r="P2613" t="s">
        <v>69</v>
      </c>
      <c r="Q2613" t="s">
        <v>8917</v>
      </c>
      <c r="R2613" t="s">
        <v>8916</v>
      </c>
      <c r="S2613" t="s">
        <v>85</v>
      </c>
      <c r="T2613" t="s">
        <v>8915</v>
      </c>
      <c r="U2613">
        <v>224</v>
      </c>
      <c r="V2613">
        <v>4</v>
      </c>
    </row>
    <row r="2614" spans="1:22" x14ac:dyDescent="0.35">
      <c r="A2614" t="s">
        <v>8914</v>
      </c>
      <c r="B2614" t="s">
        <v>90</v>
      </c>
      <c r="C2614" t="s">
        <v>82</v>
      </c>
      <c r="D2614" t="b">
        <v>1</v>
      </c>
      <c r="E2614" t="b">
        <v>1</v>
      </c>
      <c r="F2614" t="s">
        <v>106</v>
      </c>
      <c r="G2614" t="b">
        <v>1</v>
      </c>
      <c r="H2614" t="s">
        <v>100</v>
      </c>
      <c r="I2614" t="b">
        <v>0</v>
      </c>
      <c r="J2614" t="s">
        <v>70</v>
      </c>
      <c r="K2614" t="b">
        <v>1</v>
      </c>
      <c r="L2614">
        <v>2</v>
      </c>
      <c r="M2614" t="b">
        <v>1</v>
      </c>
      <c r="N2614" t="b">
        <v>1</v>
      </c>
      <c r="O2614" t="b">
        <v>1</v>
      </c>
      <c r="P2614" t="s">
        <v>69</v>
      </c>
      <c r="Q2614" t="s">
        <v>8913</v>
      </c>
      <c r="R2614" t="s">
        <v>8912</v>
      </c>
      <c r="S2614" t="s">
        <v>6</v>
      </c>
      <c r="T2614" t="s">
        <v>8911</v>
      </c>
      <c r="U2614">
        <v>224</v>
      </c>
      <c r="V2614">
        <v>3.5</v>
      </c>
    </row>
    <row r="2615" spans="1:22" x14ac:dyDescent="0.35">
      <c r="A2615" t="s">
        <v>8910</v>
      </c>
      <c r="B2615" t="s">
        <v>74</v>
      </c>
      <c r="C2615" t="s">
        <v>82</v>
      </c>
      <c r="D2615" t="b">
        <v>1</v>
      </c>
      <c r="E2615" t="b">
        <v>0</v>
      </c>
      <c r="F2615" t="s">
        <v>81</v>
      </c>
      <c r="G2615" t="b">
        <v>1</v>
      </c>
      <c r="H2615" t="s">
        <v>80</v>
      </c>
      <c r="I2615" t="b">
        <v>1</v>
      </c>
      <c r="J2615" t="s">
        <v>70</v>
      </c>
      <c r="K2615" t="b">
        <v>1</v>
      </c>
      <c r="L2615">
        <v>2</v>
      </c>
      <c r="M2615" t="b">
        <v>1</v>
      </c>
      <c r="N2615" t="b">
        <v>1</v>
      </c>
      <c r="O2615" t="b">
        <v>1</v>
      </c>
      <c r="P2615" t="s">
        <v>69</v>
      </c>
      <c r="Q2615" t="s">
        <v>8909</v>
      </c>
      <c r="R2615" t="s">
        <v>489</v>
      </c>
      <c r="S2615" t="s">
        <v>93</v>
      </c>
      <c r="T2615" t="s">
        <v>8908</v>
      </c>
      <c r="U2615">
        <v>224</v>
      </c>
      <c r="V2615">
        <v>3.5</v>
      </c>
    </row>
    <row r="2616" spans="1:22" x14ac:dyDescent="0.35">
      <c r="A2616" t="s">
        <v>2905</v>
      </c>
      <c r="B2616" t="s">
        <v>74</v>
      </c>
      <c r="C2616" t="s">
        <v>73</v>
      </c>
      <c r="D2616" t="b">
        <v>1</v>
      </c>
      <c r="E2616" t="b">
        <v>0</v>
      </c>
      <c r="F2616" t="s">
        <v>81</v>
      </c>
      <c r="G2616" t="b">
        <v>1</v>
      </c>
      <c r="H2616" t="s">
        <v>71</v>
      </c>
      <c r="I2616" t="b">
        <v>1</v>
      </c>
      <c r="J2616" t="s">
        <v>70</v>
      </c>
      <c r="K2616" t="b">
        <v>1</v>
      </c>
      <c r="L2616">
        <v>2</v>
      </c>
      <c r="M2616" t="b">
        <v>1</v>
      </c>
      <c r="N2616" t="b">
        <v>1</v>
      </c>
      <c r="O2616" t="b">
        <v>1</v>
      </c>
      <c r="P2616" t="s">
        <v>69</v>
      </c>
      <c r="Q2616" t="s">
        <v>8907</v>
      </c>
      <c r="R2616" t="s">
        <v>8906</v>
      </c>
      <c r="S2616" t="s">
        <v>166</v>
      </c>
      <c r="T2616" t="s">
        <v>8905</v>
      </c>
      <c r="U2616">
        <v>224</v>
      </c>
      <c r="V2616">
        <v>3.5</v>
      </c>
    </row>
    <row r="2617" spans="1:22" x14ac:dyDescent="0.35">
      <c r="A2617" t="s">
        <v>8904</v>
      </c>
      <c r="B2617" t="s">
        <v>74</v>
      </c>
      <c r="C2617" t="s">
        <v>82</v>
      </c>
      <c r="D2617" t="b">
        <v>1</v>
      </c>
      <c r="E2617" t="b">
        <v>1</v>
      </c>
      <c r="F2617" t="s">
        <v>106</v>
      </c>
      <c r="G2617" t="b">
        <v>1</v>
      </c>
      <c r="H2617" t="s">
        <v>80</v>
      </c>
      <c r="I2617" t="b">
        <v>0</v>
      </c>
      <c r="J2617" t="s">
        <v>70</v>
      </c>
      <c r="K2617" t="b">
        <v>1</v>
      </c>
      <c r="L2617">
        <v>2</v>
      </c>
      <c r="M2617" t="b">
        <v>0</v>
      </c>
      <c r="N2617" t="b">
        <v>1</v>
      </c>
      <c r="O2617" t="b">
        <v>1</v>
      </c>
      <c r="P2617" t="s">
        <v>88</v>
      </c>
      <c r="Q2617" t="s">
        <v>8903</v>
      </c>
      <c r="R2617" t="s">
        <v>8902</v>
      </c>
      <c r="S2617" t="s">
        <v>1459</v>
      </c>
      <c r="T2617" t="s">
        <v>8901</v>
      </c>
      <c r="U2617">
        <v>224</v>
      </c>
      <c r="V2617">
        <v>3.5</v>
      </c>
    </row>
    <row r="2618" spans="1:22" x14ac:dyDescent="0.35">
      <c r="A2618" t="s">
        <v>8900</v>
      </c>
      <c r="B2618" t="s">
        <v>90</v>
      </c>
      <c r="C2618" t="s">
        <v>82</v>
      </c>
      <c r="D2618" t="b">
        <v>1</v>
      </c>
      <c r="E2618" t="b">
        <v>1</v>
      </c>
      <c r="F2618" t="s">
        <v>106</v>
      </c>
      <c r="G2618" t="b">
        <v>0</v>
      </c>
      <c r="H2618" t="s">
        <v>71</v>
      </c>
      <c r="I2618" t="b">
        <v>0</v>
      </c>
      <c r="J2618" t="s">
        <v>70</v>
      </c>
      <c r="K2618" t="b">
        <v>1</v>
      </c>
      <c r="L2618">
        <v>2</v>
      </c>
      <c r="M2618" t="b">
        <v>1</v>
      </c>
      <c r="N2618" t="b">
        <v>1</v>
      </c>
      <c r="O2618" t="b">
        <v>1</v>
      </c>
      <c r="P2618" t="s">
        <v>88</v>
      </c>
      <c r="Q2618" t="s">
        <v>8899</v>
      </c>
      <c r="R2618" t="s">
        <v>8898</v>
      </c>
      <c r="S2618" t="s">
        <v>66</v>
      </c>
      <c r="T2618" t="s">
        <v>8897</v>
      </c>
      <c r="U2618">
        <v>224</v>
      </c>
      <c r="V2618">
        <v>3.5</v>
      </c>
    </row>
    <row r="2619" spans="1:22" x14ac:dyDescent="0.35">
      <c r="A2619" t="s">
        <v>8896</v>
      </c>
      <c r="B2619" t="s">
        <v>111</v>
      </c>
      <c r="C2619" t="s">
        <v>360</v>
      </c>
      <c r="D2619" t="b">
        <v>1</v>
      </c>
      <c r="E2619" t="b">
        <v>1</v>
      </c>
      <c r="F2619" t="s">
        <v>106</v>
      </c>
      <c r="G2619" t="b">
        <v>0</v>
      </c>
      <c r="H2619" t="s">
        <v>71</v>
      </c>
      <c r="I2619" t="b">
        <v>1</v>
      </c>
      <c r="J2619" t="s">
        <v>70</v>
      </c>
      <c r="K2619" t="b">
        <v>1</v>
      </c>
      <c r="L2619">
        <v>2</v>
      </c>
      <c r="M2619" t="b">
        <v>0</v>
      </c>
      <c r="N2619" t="b">
        <v>1</v>
      </c>
      <c r="O2619" t="b">
        <v>1</v>
      </c>
      <c r="P2619" t="s">
        <v>69</v>
      </c>
      <c r="Q2619" t="s">
        <v>8895</v>
      </c>
      <c r="R2619" t="s">
        <v>8894</v>
      </c>
      <c r="S2619" t="s">
        <v>161</v>
      </c>
      <c r="T2619" t="s">
        <v>3257</v>
      </c>
      <c r="U2619">
        <v>224</v>
      </c>
      <c r="V2619">
        <v>4</v>
      </c>
    </row>
    <row r="2620" spans="1:22" x14ac:dyDescent="0.35">
      <c r="A2620" t="s">
        <v>8893</v>
      </c>
      <c r="B2620" t="s">
        <v>111</v>
      </c>
      <c r="C2620" t="s">
        <v>123</v>
      </c>
      <c r="D2620" t="b">
        <v>1</v>
      </c>
      <c r="E2620" t="b">
        <v>1</v>
      </c>
      <c r="F2620" t="s">
        <v>106</v>
      </c>
      <c r="G2620" t="b">
        <v>0</v>
      </c>
      <c r="H2620" t="s">
        <v>71</v>
      </c>
      <c r="I2620" t="b">
        <v>0</v>
      </c>
      <c r="J2620" t="s">
        <v>70</v>
      </c>
      <c r="K2620" t="b">
        <v>1</v>
      </c>
      <c r="L2620">
        <v>1</v>
      </c>
      <c r="M2620" t="b">
        <v>0</v>
      </c>
      <c r="N2620" t="b">
        <v>1</v>
      </c>
      <c r="O2620" t="b">
        <v>1</v>
      </c>
      <c r="P2620" t="s">
        <v>88</v>
      </c>
      <c r="Q2620" t="s">
        <v>8892</v>
      </c>
      <c r="R2620" t="s">
        <v>609</v>
      </c>
      <c r="S2620" t="s">
        <v>120</v>
      </c>
      <c r="T2620" t="s">
        <v>8891</v>
      </c>
      <c r="U2620">
        <v>224</v>
      </c>
      <c r="V2620">
        <v>4</v>
      </c>
    </row>
    <row r="2621" spans="1:22" x14ac:dyDescent="0.35">
      <c r="A2621" t="s">
        <v>8890</v>
      </c>
      <c r="B2621" t="s">
        <v>74</v>
      </c>
      <c r="C2621" t="s">
        <v>82</v>
      </c>
      <c r="D2621" t="b">
        <v>1</v>
      </c>
      <c r="E2621" t="b">
        <v>1</v>
      </c>
      <c r="F2621" t="s">
        <v>106</v>
      </c>
      <c r="G2621" t="b">
        <v>0</v>
      </c>
      <c r="H2621" t="s">
        <v>71</v>
      </c>
      <c r="I2621" t="b">
        <v>0</v>
      </c>
      <c r="J2621" t="s">
        <v>70</v>
      </c>
      <c r="K2621" t="b">
        <v>1</v>
      </c>
      <c r="L2621">
        <v>2</v>
      </c>
      <c r="M2621" t="b">
        <v>0</v>
      </c>
      <c r="N2621" t="b">
        <v>1</v>
      </c>
      <c r="O2621" t="b">
        <v>1</v>
      </c>
      <c r="P2621" t="s">
        <v>69</v>
      </c>
      <c r="Q2621" t="e">
        <f>-K82LBrI3H0FVuhTbNDpRA</f>
        <v>#NAME?</v>
      </c>
      <c r="R2621" t="s">
        <v>6918</v>
      </c>
      <c r="S2621" t="s">
        <v>6</v>
      </c>
      <c r="T2621" t="s">
        <v>8889</v>
      </c>
      <c r="U2621">
        <v>224</v>
      </c>
      <c r="V2621">
        <v>3.5</v>
      </c>
    </row>
    <row r="2622" spans="1:22" x14ac:dyDescent="0.35">
      <c r="A2622" t="s">
        <v>8888</v>
      </c>
      <c r="B2622" t="s">
        <v>90</v>
      </c>
      <c r="C2622" t="s">
        <v>82</v>
      </c>
      <c r="D2622" t="b">
        <v>1</v>
      </c>
      <c r="E2622" t="b">
        <v>1</v>
      </c>
      <c r="F2622" t="s">
        <v>117</v>
      </c>
      <c r="G2622" t="b">
        <v>0</v>
      </c>
      <c r="H2622" t="s">
        <v>71</v>
      </c>
      <c r="I2622" t="b">
        <v>1</v>
      </c>
      <c r="J2622" t="s">
        <v>70</v>
      </c>
      <c r="K2622" t="b">
        <v>1</v>
      </c>
      <c r="L2622">
        <v>2</v>
      </c>
      <c r="M2622" t="b">
        <v>0</v>
      </c>
      <c r="N2622" t="b">
        <v>1</v>
      </c>
      <c r="O2622" t="b">
        <v>1</v>
      </c>
      <c r="P2622" t="s">
        <v>88</v>
      </c>
      <c r="Q2622" t="s">
        <v>8887</v>
      </c>
      <c r="R2622" t="s">
        <v>8886</v>
      </c>
      <c r="S2622" t="s">
        <v>85</v>
      </c>
      <c r="T2622" t="s">
        <v>8885</v>
      </c>
      <c r="U2622">
        <v>224</v>
      </c>
      <c r="V2622">
        <v>4</v>
      </c>
    </row>
    <row r="2623" spans="1:22" x14ac:dyDescent="0.35">
      <c r="A2623" t="s">
        <v>8884</v>
      </c>
      <c r="B2623" t="s">
        <v>74</v>
      </c>
      <c r="C2623" t="s">
        <v>1470</v>
      </c>
      <c r="D2623" t="b">
        <v>1</v>
      </c>
      <c r="E2623" t="b">
        <v>0</v>
      </c>
      <c r="F2623" t="s">
        <v>72</v>
      </c>
      <c r="G2623" t="b">
        <v>1</v>
      </c>
      <c r="H2623" t="s">
        <v>100</v>
      </c>
      <c r="I2623" t="b">
        <v>1</v>
      </c>
      <c r="J2623" t="s">
        <v>235</v>
      </c>
      <c r="K2623" t="b">
        <v>1</v>
      </c>
      <c r="L2623">
        <v>3</v>
      </c>
      <c r="M2623" t="b">
        <v>1</v>
      </c>
      <c r="N2623" t="b">
        <v>1</v>
      </c>
      <c r="O2623" t="b">
        <v>0</v>
      </c>
      <c r="P2623" t="s">
        <v>69</v>
      </c>
      <c r="Q2623" t="s">
        <v>8883</v>
      </c>
      <c r="R2623" t="s">
        <v>8882</v>
      </c>
      <c r="S2623" t="s">
        <v>93</v>
      </c>
      <c r="T2623" t="s">
        <v>8021</v>
      </c>
      <c r="U2623">
        <v>224</v>
      </c>
      <c r="V2623">
        <v>4</v>
      </c>
    </row>
    <row r="2624" spans="1:22" x14ac:dyDescent="0.35">
      <c r="A2624" t="s">
        <v>8881</v>
      </c>
      <c r="B2624" t="s">
        <v>74</v>
      </c>
      <c r="C2624" t="s">
        <v>250</v>
      </c>
      <c r="D2624" t="b">
        <v>1</v>
      </c>
      <c r="E2624" t="b">
        <v>0</v>
      </c>
      <c r="F2624" t="s">
        <v>106</v>
      </c>
      <c r="G2624" t="b">
        <v>0</v>
      </c>
      <c r="H2624" t="s">
        <v>80</v>
      </c>
      <c r="I2624" t="b">
        <v>1</v>
      </c>
      <c r="J2624" t="s">
        <v>70</v>
      </c>
      <c r="K2624" t="b">
        <v>1</v>
      </c>
      <c r="L2624">
        <v>2</v>
      </c>
      <c r="M2624" t="b">
        <v>1</v>
      </c>
      <c r="N2624" t="b">
        <v>1</v>
      </c>
      <c r="O2624" t="b">
        <v>0</v>
      </c>
      <c r="P2624" t="s">
        <v>88</v>
      </c>
      <c r="Q2624" t="s">
        <v>8880</v>
      </c>
      <c r="R2624" t="s">
        <v>194</v>
      </c>
      <c r="S2624" t="s">
        <v>120</v>
      </c>
      <c r="T2624" t="s">
        <v>8879</v>
      </c>
      <c r="U2624">
        <v>224</v>
      </c>
      <c r="V2624">
        <v>3</v>
      </c>
    </row>
    <row r="2625" spans="1:22" x14ac:dyDescent="0.35">
      <c r="A2625" t="s">
        <v>8878</v>
      </c>
      <c r="B2625" t="s">
        <v>74</v>
      </c>
      <c r="C2625" t="s">
        <v>212</v>
      </c>
      <c r="D2625" t="b">
        <v>1</v>
      </c>
      <c r="E2625" t="b">
        <v>0</v>
      </c>
      <c r="F2625" t="s">
        <v>81</v>
      </c>
      <c r="G2625" t="b">
        <v>0</v>
      </c>
      <c r="H2625" t="s">
        <v>71</v>
      </c>
      <c r="I2625" t="b">
        <v>1</v>
      </c>
      <c r="J2625" t="s">
        <v>235</v>
      </c>
      <c r="K2625" t="b">
        <v>1</v>
      </c>
      <c r="L2625">
        <v>3</v>
      </c>
      <c r="M2625" t="b">
        <v>1</v>
      </c>
      <c r="N2625" t="b">
        <v>1</v>
      </c>
      <c r="O2625" t="b">
        <v>0</v>
      </c>
      <c r="P2625" t="s">
        <v>88</v>
      </c>
      <c r="Q2625" t="s">
        <v>8877</v>
      </c>
      <c r="R2625" t="s">
        <v>8876</v>
      </c>
      <c r="S2625" t="s">
        <v>120</v>
      </c>
      <c r="T2625" t="s">
        <v>8875</v>
      </c>
      <c r="U2625">
        <v>224</v>
      </c>
      <c r="V2625">
        <v>2.5</v>
      </c>
    </row>
    <row r="2626" spans="1:22" x14ac:dyDescent="0.35">
      <c r="A2626" t="s">
        <v>8874</v>
      </c>
      <c r="B2626" t="s">
        <v>90</v>
      </c>
      <c r="C2626" t="s">
        <v>82</v>
      </c>
      <c r="D2626" t="b">
        <v>1</v>
      </c>
      <c r="E2626" t="b">
        <v>1</v>
      </c>
      <c r="F2626" t="s">
        <v>106</v>
      </c>
      <c r="G2626" t="b">
        <v>0</v>
      </c>
      <c r="H2626" t="s">
        <v>100</v>
      </c>
      <c r="I2626" t="b">
        <v>0</v>
      </c>
      <c r="J2626" t="s">
        <v>70</v>
      </c>
      <c r="K2626" t="b">
        <v>1</v>
      </c>
      <c r="L2626">
        <v>1</v>
      </c>
      <c r="M2626" t="b">
        <v>0</v>
      </c>
      <c r="N2626" t="b">
        <v>0</v>
      </c>
      <c r="O2626" t="b">
        <v>1</v>
      </c>
      <c r="P2626" t="s">
        <v>88</v>
      </c>
      <c r="Q2626" t="e">
        <f>-DnaKAs2oK3rXfrjSvn9ew</f>
        <v>#NAME?</v>
      </c>
      <c r="R2626" t="s">
        <v>8873</v>
      </c>
      <c r="S2626" t="s">
        <v>1459</v>
      </c>
      <c r="T2626" t="s">
        <v>8872</v>
      </c>
      <c r="U2626">
        <v>224</v>
      </c>
      <c r="V2626">
        <v>4.5</v>
      </c>
    </row>
    <row r="2627" spans="1:22" x14ac:dyDescent="0.35">
      <c r="A2627" t="s">
        <v>8871</v>
      </c>
      <c r="B2627" t="s">
        <v>90</v>
      </c>
      <c r="C2627" t="s">
        <v>82</v>
      </c>
      <c r="D2627" t="b">
        <v>1</v>
      </c>
      <c r="E2627" t="b">
        <v>1</v>
      </c>
      <c r="F2627" t="s">
        <v>8870</v>
      </c>
      <c r="G2627" t="b">
        <v>0</v>
      </c>
      <c r="H2627" t="s">
        <v>71</v>
      </c>
      <c r="I2627" t="b">
        <v>0</v>
      </c>
      <c r="J2627" t="s">
        <v>70</v>
      </c>
      <c r="K2627" t="b">
        <v>1</v>
      </c>
      <c r="L2627">
        <v>1</v>
      </c>
      <c r="M2627" t="b">
        <v>0</v>
      </c>
      <c r="N2627" t="b">
        <v>0</v>
      </c>
      <c r="O2627" t="b">
        <v>1</v>
      </c>
      <c r="P2627" t="s">
        <v>69</v>
      </c>
      <c r="Q2627" t="s">
        <v>8869</v>
      </c>
      <c r="R2627" t="s">
        <v>8868</v>
      </c>
      <c r="S2627" t="s">
        <v>6</v>
      </c>
      <c r="T2627" t="s">
        <v>8867</v>
      </c>
      <c r="U2627">
        <v>224</v>
      </c>
      <c r="V2627">
        <v>4</v>
      </c>
    </row>
    <row r="2628" spans="1:22" x14ac:dyDescent="0.35">
      <c r="A2628" t="s">
        <v>8866</v>
      </c>
      <c r="B2628" t="s">
        <v>90</v>
      </c>
      <c r="C2628" t="s">
        <v>1599</v>
      </c>
      <c r="D2628" t="b">
        <v>1</v>
      </c>
      <c r="E2628" t="b">
        <v>1</v>
      </c>
      <c r="F2628" t="s">
        <v>89</v>
      </c>
      <c r="G2628" t="b">
        <v>0</v>
      </c>
      <c r="H2628" t="s">
        <v>71</v>
      </c>
      <c r="I2628" t="b">
        <v>0</v>
      </c>
      <c r="J2628" t="s">
        <v>70</v>
      </c>
      <c r="K2628" t="b">
        <v>1</v>
      </c>
      <c r="L2628">
        <v>1</v>
      </c>
      <c r="M2628" t="b">
        <v>0</v>
      </c>
      <c r="N2628" t="b">
        <v>0</v>
      </c>
      <c r="O2628" t="b">
        <v>1</v>
      </c>
      <c r="P2628" t="s">
        <v>88</v>
      </c>
      <c r="Q2628" t="s">
        <v>8865</v>
      </c>
      <c r="R2628" t="s">
        <v>8864</v>
      </c>
      <c r="S2628" t="s">
        <v>85</v>
      </c>
      <c r="T2628" t="s">
        <v>8863</v>
      </c>
      <c r="U2628">
        <v>224</v>
      </c>
      <c r="V2628">
        <v>4.5</v>
      </c>
    </row>
    <row r="2629" spans="1:22" x14ac:dyDescent="0.35">
      <c r="A2629" t="s">
        <v>8862</v>
      </c>
      <c r="B2629" t="s">
        <v>90</v>
      </c>
      <c r="C2629" t="s">
        <v>426</v>
      </c>
      <c r="D2629" t="b">
        <v>1</v>
      </c>
      <c r="E2629" t="b">
        <v>1</v>
      </c>
      <c r="F2629" t="s">
        <v>106</v>
      </c>
      <c r="G2629" t="b">
        <v>1</v>
      </c>
      <c r="H2629" t="s">
        <v>71</v>
      </c>
      <c r="I2629" t="b">
        <v>0</v>
      </c>
      <c r="J2629" t="s">
        <v>70</v>
      </c>
      <c r="K2629" t="b">
        <v>1</v>
      </c>
      <c r="L2629">
        <v>1</v>
      </c>
      <c r="M2629" t="b">
        <v>0</v>
      </c>
      <c r="N2629" t="b">
        <v>1</v>
      </c>
      <c r="O2629" t="b">
        <v>1</v>
      </c>
      <c r="P2629" t="s">
        <v>88</v>
      </c>
      <c r="Q2629" t="s">
        <v>8861</v>
      </c>
      <c r="R2629" t="s">
        <v>8860</v>
      </c>
      <c r="S2629" t="s">
        <v>6</v>
      </c>
      <c r="T2629" t="s">
        <v>8859</v>
      </c>
      <c r="U2629">
        <v>224</v>
      </c>
      <c r="V2629">
        <v>3.5</v>
      </c>
    </row>
    <row r="2630" spans="1:22" x14ac:dyDescent="0.35">
      <c r="A2630" t="s">
        <v>8858</v>
      </c>
      <c r="B2630" t="s">
        <v>74</v>
      </c>
      <c r="C2630" t="s">
        <v>82</v>
      </c>
      <c r="D2630" t="b">
        <v>1</v>
      </c>
      <c r="E2630" t="b">
        <v>1</v>
      </c>
      <c r="F2630" t="s">
        <v>720</v>
      </c>
      <c r="G2630" t="b">
        <v>1</v>
      </c>
      <c r="H2630" t="s">
        <v>100</v>
      </c>
      <c r="I2630" t="b">
        <v>0</v>
      </c>
      <c r="J2630" t="s">
        <v>70</v>
      </c>
      <c r="K2630" t="b">
        <v>1</v>
      </c>
      <c r="L2630">
        <v>2</v>
      </c>
      <c r="M2630" t="b">
        <v>1</v>
      </c>
      <c r="N2630" t="b">
        <v>1</v>
      </c>
      <c r="O2630" t="b">
        <v>1</v>
      </c>
      <c r="P2630" t="s">
        <v>69</v>
      </c>
      <c r="Q2630" t="s">
        <v>8857</v>
      </c>
      <c r="R2630" t="s">
        <v>508</v>
      </c>
      <c r="S2630" t="s">
        <v>6</v>
      </c>
      <c r="T2630" t="s">
        <v>8856</v>
      </c>
      <c r="U2630">
        <v>224</v>
      </c>
      <c r="V2630">
        <v>4.5</v>
      </c>
    </row>
    <row r="2631" spans="1:22" x14ac:dyDescent="0.35">
      <c r="A2631" t="s">
        <v>8855</v>
      </c>
      <c r="B2631" t="s">
        <v>111</v>
      </c>
      <c r="C2631" t="s">
        <v>82</v>
      </c>
      <c r="D2631" t="b">
        <v>1</v>
      </c>
      <c r="E2631" t="b">
        <v>1</v>
      </c>
      <c r="F2631" t="s">
        <v>771</v>
      </c>
      <c r="G2631" t="b">
        <v>1</v>
      </c>
      <c r="H2631" t="s">
        <v>71</v>
      </c>
      <c r="I2631" t="b">
        <v>0</v>
      </c>
      <c r="J2631" t="s">
        <v>70</v>
      </c>
      <c r="K2631" t="b">
        <v>1</v>
      </c>
      <c r="L2631">
        <v>1</v>
      </c>
      <c r="M2631" t="b">
        <v>0</v>
      </c>
      <c r="N2631" t="b">
        <v>1</v>
      </c>
      <c r="O2631" t="b">
        <v>1</v>
      </c>
      <c r="P2631" t="s">
        <v>88</v>
      </c>
      <c r="Q2631" t="s">
        <v>8854</v>
      </c>
      <c r="R2631" t="s">
        <v>2881</v>
      </c>
      <c r="S2631" t="s">
        <v>6</v>
      </c>
      <c r="T2631" t="s">
        <v>8853</v>
      </c>
      <c r="U2631">
        <v>223</v>
      </c>
      <c r="V2631">
        <v>3</v>
      </c>
    </row>
    <row r="2632" spans="1:22" x14ac:dyDescent="0.35">
      <c r="A2632" t="s">
        <v>8852</v>
      </c>
      <c r="B2632" t="s">
        <v>74</v>
      </c>
      <c r="C2632" t="s">
        <v>82</v>
      </c>
      <c r="D2632" t="b">
        <v>1</v>
      </c>
      <c r="E2632" t="b">
        <v>1</v>
      </c>
      <c r="F2632" t="s">
        <v>72</v>
      </c>
      <c r="G2632" t="b">
        <v>1</v>
      </c>
      <c r="H2632" t="s">
        <v>71</v>
      </c>
      <c r="I2632" t="b">
        <v>1</v>
      </c>
      <c r="J2632" t="s">
        <v>70</v>
      </c>
      <c r="K2632" t="b">
        <v>1</v>
      </c>
      <c r="L2632">
        <v>2</v>
      </c>
      <c r="M2632" t="b">
        <v>1</v>
      </c>
      <c r="N2632" t="b">
        <v>1</v>
      </c>
      <c r="O2632" t="b">
        <v>1</v>
      </c>
      <c r="P2632" t="s">
        <v>69</v>
      </c>
      <c r="Q2632" t="s">
        <v>8851</v>
      </c>
      <c r="R2632" t="s">
        <v>8850</v>
      </c>
      <c r="S2632" t="s">
        <v>93</v>
      </c>
      <c r="T2632" t="s">
        <v>8849</v>
      </c>
      <c r="U2632">
        <v>223</v>
      </c>
      <c r="V2632">
        <v>4.5</v>
      </c>
    </row>
    <row r="2633" spans="1:22" x14ac:dyDescent="0.35">
      <c r="A2633" t="s">
        <v>8848</v>
      </c>
      <c r="B2633" t="s">
        <v>90</v>
      </c>
      <c r="C2633" t="s">
        <v>82</v>
      </c>
      <c r="D2633" t="b">
        <v>0</v>
      </c>
      <c r="E2633" t="b">
        <v>1</v>
      </c>
      <c r="F2633" t="s">
        <v>474</v>
      </c>
      <c r="G2633" t="b">
        <v>1</v>
      </c>
      <c r="H2633" t="s">
        <v>71</v>
      </c>
      <c r="I2633" t="b">
        <v>1</v>
      </c>
      <c r="J2633" t="s">
        <v>70</v>
      </c>
      <c r="K2633" t="b">
        <v>1</v>
      </c>
      <c r="L2633">
        <v>1</v>
      </c>
      <c r="M2633" t="b">
        <v>0</v>
      </c>
      <c r="N2633" t="b">
        <v>1</v>
      </c>
      <c r="O2633" t="b">
        <v>1</v>
      </c>
      <c r="P2633" t="s">
        <v>88</v>
      </c>
      <c r="Q2633" t="s">
        <v>8847</v>
      </c>
      <c r="R2633" t="s">
        <v>8846</v>
      </c>
      <c r="S2633" t="s">
        <v>93</v>
      </c>
      <c r="T2633" t="s">
        <v>8845</v>
      </c>
      <c r="U2633">
        <v>223</v>
      </c>
      <c r="V2633">
        <v>4</v>
      </c>
    </row>
    <row r="2634" spans="1:22" x14ac:dyDescent="0.35">
      <c r="A2634" t="s">
        <v>8844</v>
      </c>
      <c r="B2634" t="s">
        <v>111</v>
      </c>
      <c r="C2634" t="s">
        <v>82</v>
      </c>
      <c r="D2634" t="b">
        <v>1</v>
      </c>
      <c r="E2634" t="b">
        <v>1</v>
      </c>
      <c r="F2634" t="s">
        <v>106</v>
      </c>
      <c r="G2634" t="b">
        <v>0</v>
      </c>
      <c r="H2634" t="s">
        <v>100</v>
      </c>
      <c r="I2634" t="b">
        <v>0</v>
      </c>
      <c r="J2634" t="s">
        <v>70</v>
      </c>
      <c r="K2634" t="b">
        <v>1</v>
      </c>
      <c r="L2634">
        <v>2</v>
      </c>
      <c r="M2634" t="b">
        <v>0</v>
      </c>
      <c r="N2634" t="b">
        <v>1</v>
      </c>
      <c r="O2634" t="b">
        <v>1</v>
      </c>
      <c r="P2634" t="s">
        <v>88</v>
      </c>
      <c r="Q2634" t="s">
        <v>8843</v>
      </c>
      <c r="R2634" t="s">
        <v>389</v>
      </c>
      <c r="S2634" t="s">
        <v>6</v>
      </c>
      <c r="T2634" t="s">
        <v>8842</v>
      </c>
      <c r="U2634">
        <v>223</v>
      </c>
      <c r="V2634">
        <v>4</v>
      </c>
    </row>
    <row r="2635" spans="1:22" x14ac:dyDescent="0.35">
      <c r="A2635" t="s">
        <v>8841</v>
      </c>
      <c r="B2635" t="s">
        <v>111</v>
      </c>
      <c r="C2635" t="s">
        <v>82</v>
      </c>
      <c r="D2635" t="b">
        <v>1</v>
      </c>
      <c r="E2635" t="b">
        <v>1</v>
      </c>
      <c r="F2635" t="s">
        <v>417</v>
      </c>
      <c r="G2635" t="b">
        <v>1</v>
      </c>
      <c r="H2635" t="s">
        <v>71</v>
      </c>
      <c r="I2635" t="b">
        <v>0</v>
      </c>
      <c r="J2635" t="s">
        <v>70</v>
      </c>
      <c r="K2635" t="b">
        <v>1</v>
      </c>
      <c r="L2635">
        <v>2</v>
      </c>
      <c r="M2635" t="b">
        <v>0</v>
      </c>
      <c r="N2635" t="b">
        <v>1</v>
      </c>
      <c r="O2635" t="b">
        <v>1</v>
      </c>
      <c r="P2635" t="s">
        <v>69</v>
      </c>
      <c r="Q2635" t="s">
        <v>8840</v>
      </c>
      <c r="R2635" t="s">
        <v>8839</v>
      </c>
      <c r="S2635" t="s">
        <v>141</v>
      </c>
      <c r="T2635" t="s">
        <v>8838</v>
      </c>
      <c r="U2635">
        <v>223</v>
      </c>
      <c r="V2635">
        <v>4</v>
      </c>
    </row>
    <row r="2636" spans="1:22" x14ac:dyDescent="0.35">
      <c r="A2636" t="s">
        <v>8837</v>
      </c>
      <c r="B2636" t="s">
        <v>111</v>
      </c>
      <c r="C2636" t="s">
        <v>82</v>
      </c>
      <c r="D2636" t="b">
        <v>1</v>
      </c>
      <c r="E2636" t="b">
        <v>1</v>
      </c>
      <c r="F2636" t="s">
        <v>106</v>
      </c>
      <c r="G2636" t="b">
        <v>1</v>
      </c>
      <c r="H2636" t="s">
        <v>100</v>
      </c>
      <c r="I2636" t="b">
        <v>0</v>
      </c>
      <c r="J2636" t="s">
        <v>70</v>
      </c>
      <c r="K2636" t="b">
        <v>1</v>
      </c>
      <c r="L2636">
        <v>2</v>
      </c>
      <c r="M2636" t="b">
        <v>1</v>
      </c>
      <c r="N2636" t="b">
        <v>1</v>
      </c>
      <c r="O2636" t="b">
        <v>1</v>
      </c>
      <c r="P2636" t="s">
        <v>69</v>
      </c>
      <c r="Q2636" t="s">
        <v>8836</v>
      </c>
      <c r="R2636" t="s">
        <v>8835</v>
      </c>
      <c r="S2636" t="s">
        <v>6</v>
      </c>
      <c r="T2636" t="s">
        <v>8834</v>
      </c>
      <c r="U2636">
        <v>223</v>
      </c>
      <c r="V2636">
        <v>4</v>
      </c>
    </row>
    <row r="2637" spans="1:22" x14ac:dyDescent="0.35">
      <c r="A2637" t="s">
        <v>8833</v>
      </c>
      <c r="B2637" t="s">
        <v>90</v>
      </c>
      <c r="C2637" t="s">
        <v>360</v>
      </c>
      <c r="D2637" t="b">
        <v>1</v>
      </c>
      <c r="E2637" t="b">
        <v>1</v>
      </c>
      <c r="F2637" t="s">
        <v>474</v>
      </c>
      <c r="G2637" t="b">
        <v>0</v>
      </c>
      <c r="H2637" t="s">
        <v>71</v>
      </c>
      <c r="I2637" t="b">
        <v>1</v>
      </c>
      <c r="J2637" t="s">
        <v>70</v>
      </c>
      <c r="K2637" t="b">
        <v>1</v>
      </c>
      <c r="L2637">
        <v>1</v>
      </c>
      <c r="M2637" t="b">
        <v>0</v>
      </c>
      <c r="N2637" t="b">
        <v>0</v>
      </c>
      <c r="O2637" t="b">
        <v>1</v>
      </c>
      <c r="P2637" t="s">
        <v>69</v>
      </c>
      <c r="Q2637" t="s">
        <v>8832</v>
      </c>
      <c r="R2637" t="s">
        <v>8831</v>
      </c>
      <c r="S2637" t="s">
        <v>77</v>
      </c>
      <c r="T2637" t="s">
        <v>8830</v>
      </c>
      <c r="U2637">
        <v>223</v>
      </c>
      <c r="V2637">
        <v>4.5</v>
      </c>
    </row>
    <row r="2638" spans="1:22" x14ac:dyDescent="0.35">
      <c r="A2638" t="s">
        <v>8829</v>
      </c>
      <c r="B2638" t="s">
        <v>74</v>
      </c>
      <c r="C2638" t="s">
        <v>82</v>
      </c>
      <c r="D2638" t="b">
        <v>1</v>
      </c>
      <c r="E2638" t="b">
        <v>1</v>
      </c>
      <c r="F2638" t="s">
        <v>771</v>
      </c>
      <c r="G2638" t="b">
        <v>1</v>
      </c>
      <c r="H2638" t="s">
        <v>71</v>
      </c>
      <c r="I2638" t="b">
        <v>1</v>
      </c>
      <c r="J2638" t="s">
        <v>70</v>
      </c>
      <c r="K2638" t="b">
        <v>1</v>
      </c>
      <c r="L2638">
        <v>2</v>
      </c>
      <c r="M2638" t="b">
        <v>0</v>
      </c>
      <c r="N2638" t="b">
        <v>1</v>
      </c>
      <c r="O2638" t="b">
        <v>1</v>
      </c>
      <c r="P2638" t="s">
        <v>69</v>
      </c>
      <c r="Q2638" t="s">
        <v>8828</v>
      </c>
      <c r="R2638" t="s">
        <v>8827</v>
      </c>
      <c r="S2638" t="s">
        <v>77</v>
      </c>
      <c r="T2638" t="s">
        <v>8826</v>
      </c>
      <c r="U2638">
        <v>223</v>
      </c>
      <c r="V2638">
        <v>3.5</v>
      </c>
    </row>
    <row r="2639" spans="1:22" x14ac:dyDescent="0.35">
      <c r="A2639" t="s">
        <v>8825</v>
      </c>
      <c r="B2639" t="s">
        <v>74</v>
      </c>
      <c r="C2639" t="s">
        <v>82</v>
      </c>
      <c r="D2639" t="b">
        <v>1</v>
      </c>
      <c r="E2639" t="b">
        <v>1</v>
      </c>
      <c r="F2639" t="s">
        <v>106</v>
      </c>
      <c r="G2639" t="b">
        <v>1</v>
      </c>
      <c r="H2639" t="s">
        <v>71</v>
      </c>
      <c r="I2639" t="b">
        <v>1</v>
      </c>
      <c r="J2639" t="s">
        <v>70</v>
      </c>
      <c r="K2639" t="b">
        <v>1</v>
      </c>
      <c r="L2639">
        <v>2</v>
      </c>
      <c r="M2639" t="b">
        <v>0</v>
      </c>
      <c r="N2639" t="b">
        <v>1</v>
      </c>
      <c r="O2639" t="b">
        <v>1</v>
      </c>
      <c r="P2639" t="s">
        <v>69</v>
      </c>
      <c r="Q2639" t="s">
        <v>8824</v>
      </c>
      <c r="R2639" t="s">
        <v>8823</v>
      </c>
      <c r="S2639" t="s">
        <v>77</v>
      </c>
      <c r="T2639" t="s">
        <v>8822</v>
      </c>
      <c r="U2639">
        <v>223</v>
      </c>
      <c r="V2639">
        <v>3.5</v>
      </c>
    </row>
    <row r="2640" spans="1:22" x14ac:dyDescent="0.35">
      <c r="A2640" t="s">
        <v>8821</v>
      </c>
      <c r="B2640" t="s">
        <v>90</v>
      </c>
      <c r="D2640" t="b">
        <v>1</v>
      </c>
      <c r="F2640" t="s">
        <v>435</v>
      </c>
      <c r="L2640">
        <v>2</v>
      </c>
      <c r="O2640" t="b">
        <v>1</v>
      </c>
      <c r="Q2640" t="s">
        <v>8820</v>
      </c>
      <c r="R2640" t="s">
        <v>8819</v>
      </c>
      <c r="S2640" t="s">
        <v>6</v>
      </c>
      <c r="T2640" t="s">
        <v>8818</v>
      </c>
      <c r="U2640">
        <v>223</v>
      </c>
      <c r="V2640">
        <v>4.5</v>
      </c>
    </row>
    <row r="2641" spans="1:22" x14ac:dyDescent="0.35">
      <c r="A2641" t="s">
        <v>8817</v>
      </c>
      <c r="B2641" t="s">
        <v>111</v>
      </c>
      <c r="C2641" t="s">
        <v>82</v>
      </c>
      <c r="D2641" t="b">
        <v>1</v>
      </c>
      <c r="E2641" t="b">
        <v>1</v>
      </c>
      <c r="F2641" t="s">
        <v>106</v>
      </c>
      <c r="G2641" t="b">
        <v>0</v>
      </c>
      <c r="H2641" t="s">
        <v>71</v>
      </c>
      <c r="I2641" t="b">
        <v>0</v>
      </c>
      <c r="J2641" t="s">
        <v>70</v>
      </c>
      <c r="K2641" t="b">
        <v>1</v>
      </c>
      <c r="L2641">
        <v>1</v>
      </c>
      <c r="M2641" t="b">
        <v>0</v>
      </c>
      <c r="N2641" t="b">
        <v>1</v>
      </c>
      <c r="O2641" t="b">
        <v>1</v>
      </c>
      <c r="P2641" t="s">
        <v>88</v>
      </c>
      <c r="Q2641" t="s">
        <v>8816</v>
      </c>
      <c r="R2641" t="s">
        <v>8815</v>
      </c>
      <c r="S2641" t="s">
        <v>189</v>
      </c>
      <c r="T2641" t="s">
        <v>8814</v>
      </c>
      <c r="U2641">
        <v>223</v>
      </c>
      <c r="V2641">
        <v>3.5</v>
      </c>
    </row>
    <row r="2642" spans="1:22" x14ac:dyDescent="0.35">
      <c r="A2642" t="s">
        <v>8813</v>
      </c>
      <c r="B2642" t="s">
        <v>74</v>
      </c>
      <c r="C2642" t="s">
        <v>82</v>
      </c>
      <c r="D2642" t="b">
        <v>1</v>
      </c>
      <c r="E2642" t="b">
        <v>1</v>
      </c>
      <c r="F2642" t="s">
        <v>106</v>
      </c>
      <c r="G2642" t="b">
        <v>1</v>
      </c>
      <c r="H2642" t="s">
        <v>71</v>
      </c>
      <c r="I2642" t="b">
        <v>1</v>
      </c>
      <c r="J2642" t="s">
        <v>70</v>
      </c>
      <c r="K2642" t="b">
        <v>1</v>
      </c>
      <c r="L2642">
        <v>2</v>
      </c>
      <c r="M2642" t="b">
        <v>0</v>
      </c>
      <c r="N2642" t="b">
        <v>1</v>
      </c>
      <c r="O2642" t="b">
        <v>1</v>
      </c>
      <c r="P2642" t="s">
        <v>88</v>
      </c>
      <c r="Q2642" t="s">
        <v>8812</v>
      </c>
      <c r="R2642" t="s">
        <v>8811</v>
      </c>
      <c r="S2642" t="s">
        <v>85</v>
      </c>
      <c r="T2642" t="s">
        <v>1243</v>
      </c>
      <c r="U2642">
        <v>223</v>
      </c>
      <c r="V2642">
        <v>4</v>
      </c>
    </row>
    <row r="2643" spans="1:22" x14ac:dyDescent="0.35">
      <c r="A2643" t="s">
        <v>8810</v>
      </c>
      <c r="B2643" t="s">
        <v>74</v>
      </c>
      <c r="C2643" t="s">
        <v>320</v>
      </c>
      <c r="D2643" t="b">
        <v>0</v>
      </c>
      <c r="E2643" t="b">
        <v>0</v>
      </c>
      <c r="F2643" t="s">
        <v>1198</v>
      </c>
      <c r="G2643" t="b">
        <v>0</v>
      </c>
      <c r="H2643" t="s">
        <v>80</v>
      </c>
      <c r="I2643" t="b">
        <v>0</v>
      </c>
      <c r="J2643" t="s">
        <v>70</v>
      </c>
      <c r="K2643" t="b">
        <v>1</v>
      </c>
      <c r="L2643">
        <v>1</v>
      </c>
      <c r="M2643" t="b">
        <v>0</v>
      </c>
      <c r="N2643" t="b">
        <v>0</v>
      </c>
      <c r="O2643" t="b">
        <v>0</v>
      </c>
      <c r="P2643" t="s">
        <v>69</v>
      </c>
      <c r="Q2643" t="s">
        <v>8809</v>
      </c>
      <c r="R2643" t="s">
        <v>8808</v>
      </c>
      <c r="S2643" t="s">
        <v>93</v>
      </c>
      <c r="T2643" t="s">
        <v>3874</v>
      </c>
      <c r="U2643">
        <v>223</v>
      </c>
      <c r="V2643">
        <v>3.5</v>
      </c>
    </row>
    <row r="2644" spans="1:22" x14ac:dyDescent="0.35">
      <c r="A2644" t="s">
        <v>8807</v>
      </c>
      <c r="B2644" t="s">
        <v>74</v>
      </c>
      <c r="C2644" t="s">
        <v>2749</v>
      </c>
      <c r="D2644" t="b">
        <v>1</v>
      </c>
      <c r="E2644" t="b">
        <v>1</v>
      </c>
      <c r="F2644" t="s">
        <v>106</v>
      </c>
      <c r="G2644" t="b">
        <v>1</v>
      </c>
      <c r="H2644" t="s">
        <v>71</v>
      </c>
      <c r="I2644" t="b">
        <v>0</v>
      </c>
      <c r="J2644" t="s">
        <v>70</v>
      </c>
      <c r="K2644" t="b">
        <v>1</v>
      </c>
      <c r="L2644">
        <v>2</v>
      </c>
      <c r="M2644" t="b">
        <v>1</v>
      </c>
      <c r="N2644" t="b">
        <v>1</v>
      </c>
      <c r="O2644" t="b">
        <v>1</v>
      </c>
      <c r="P2644" t="s">
        <v>69</v>
      </c>
      <c r="Q2644" t="s">
        <v>8806</v>
      </c>
      <c r="R2644" t="s">
        <v>194</v>
      </c>
      <c r="S2644" t="s">
        <v>85</v>
      </c>
      <c r="T2644" t="s">
        <v>8805</v>
      </c>
      <c r="U2644">
        <v>223</v>
      </c>
      <c r="V2644">
        <v>4</v>
      </c>
    </row>
    <row r="2645" spans="1:22" x14ac:dyDescent="0.35">
      <c r="A2645" t="s">
        <v>8804</v>
      </c>
      <c r="B2645" t="s">
        <v>74</v>
      </c>
      <c r="C2645" t="s">
        <v>8803</v>
      </c>
      <c r="D2645" t="b">
        <v>1</v>
      </c>
      <c r="E2645" t="b">
        <v>1</v>
      </c>
      <c r="F2645" t="s">
        <v>374</v>
      </c>
      <c r="G2645" t="b">
        <v>1</v>
      </c>
      <c r="H2645" t="s">
        <v>71</v>
      </c>
      <c r="I2645" t="b">
        <v>1</v>
      </c>
      <c r="J2645" t="s">
        <v>70</v>
      </c>
      <c r="K2645" t="b">
        <v>1</v>
      </c>
      <c r="L2645">
        <v>2</v>
      </c>
      <c r="M2645" t="b">
        <v>1</v>
      </c>
      <c r="N2645" t="b">
        <v>1</v>
      </c>
      <c r="O2645" t="b">
        <v>1</v>
      </c>
      <c r="P2645" t="s">
        <v>69</v>
      </c>
      <c r="Q2645" t="s">
        <v>8802</v>
      </c>
      <c r="R2645" t="s">
        <v>8801</v>
      </c>
      <c r="S2645" t="s">
        <v>6</v>
      </c>
      <c r="T2645" t="s">
        <v>8800</v>
      </c>
      <c r="U2645">
        <v>222</v>
      </c>
      <c r="V2645">
        <v>4</v>
      </c>
    </row>
    <row r="2646" spans="1:22" x14ac:dyDescent="0.35">
      <c r="A2646" t="s">
        <v>8799</v>
      </c>
      <c r="B2646" t="s">
        <v>111</v>
      </c>
      <c r="C2646" t="s">
        <v>82</v>
      </c>
      <c r="D2646" t="b">
        <v>1</v>
      </c>
      <c r="E2646" t="b">
        <v>1</v>
      </c>
      <c r="F2646" t="s">
        <v>106</v>
      </c>
      <c r="G2646" t="b">
        <v>0</v>
      </c>
      <c r="H2646" t="s">
        <v>71</v>
      </c>
      <c r="I2646" t="b">
        <v>0</v>
      </c>
      <c r="J2646" t="s">
        <v>70</v>
      </c>
      <c r="K2646" t="b">
        <v>1</v>
      </c>
      <c r="L2646">
        <v>2</v>
      </c>
      <c r="M2646" t="b">
        <v>0</v>
      </c>
      <c r="N2646" t="b">
        <v>1</v>
      </c>
      <c r="O2646" t="b">
        <v>1</v>
      </c>
      <c r="P2646" t="s">
        <v>88</v>
      </c>
      <c r="Q2646" t="s">
        <v>8798</v>
      </c>
      <c r="R2646" t="s">
        <v>8797</v>
      </c>
      <c r="S2646" t="s">
        <v>166</v>
      </c>
      <c r="T2646" t="s">
        <v>8796</v>
      </c>
      <c r="U2646">
        <v>222</v>
      </c>
      <c r="V2646">
        <v>3</v>
      </c>
    </row>
    <row r="2647" spans="1:22" x14ac:dyDescent="0.35">
      <c r="A2647" t="s">
        <v>8795</v>
      </c>
      <c r="B2647" t="s">
        <v>74</v>
      </c>
      <c r="C2647" t="s">
        <v>426</v>
      </c>
      <c r="D2647" t="b">
        <v>1</v>
      </c>
      <c r="E2647" t="b">
        <v>0</v>
      </c>
      <c r="F2647" t="s">
        <v>153</v>
      </c>
      <c r="G2647" t="b">
        <v>1</v>
      </c>
      <c r="H2647" t="s">
        <v>71</v>
      </c>
      <c r="I2647" t="b">
        <v>0</v>
      </c>
      <c r="J2647" t="s">
        <v>70</v>
      </c>
      <c r="K2647" t="b">
        <v>1</v>
      </c>
      <c r="L2647">
        <v>2</v>
      </c>
      <c r="M2647" t="b">
        <v>1</v>
      </c>
      <c r="N2647" t="b">
        <v>1</v>
      </c>
      <c r="O2647" t="b">
        <v>1</v>
      </c>
      <c r="P2647" t="s">
        <v>69</v>
      </c>
      <c r="Q2647" t="s">
        <v>8794</v>
      </c>
      <c r="R2647" t="s">
        <v>8793</v>
      </c>
      <c r="S2647" t="s">
        <v>66</v>
      </c>
      <c r="T2647" t="s">
        <v>8792</v>
      </c>
      <c r="U2647">
        <v>222</v>
      </c>
      <c r="V2647">
        <v>3.5</v>
      </c>
    </row>
    <row r="2648" spans="1:22" x14ac:dyDescent="0.35">
      <c r="A2648" t="s">
        <v>8791</v>
      </c>
      <c r="B2648" t="s">
        <v>74</v>
      </c>
      <c r="C2648" t="s">
        <v>123</v>
      </c>
      <c r="D2648" t="b">
        <v>1</v>
      </c>
      <c r="E2648" t="b">
        <v>1</v>
      </c>
      <c r="F2648" t="s">
        <v>106</v>
      </c>
      <c r="G2648" t="b">
        <v>1</v>
      </c>
      <c r="H2648" t="s">
        <v>71</v>
      </c>
      <c r="I2648" t="b">
        <v>0</v>
      </c>
      <c r="J2648" t="s">
        <v>70</v>
      </c>
      <c r="K2648" t="b">
        <v>1</v>
      </c>
      <c r="L2648">
        <v>2</v>
      </c>
      <c r="M2648" t="b">
        <v>1</v>
      </c>
      <c r="N2648" t="b">
        <v>1</v>
      </c>
      <c r="O2648" t="b">
        <v>1</v>
      </c>
      <c r="P2648" t="s">
        <v>88</v>
      </c>
      <c r="Q2648" t="s">
        <v>8790</v>
      </c>
      <c r="R2648" t="s">
        <v>8789</v>
      </c>
      <c r="S2648" t="s">
        <v>120</v>
      </c>
      <c r="T2648" t="s">
        <v>8788</v>
      </c>
      <c r="U2648">
        <v>222</v>
      </c>
      <c r="V2648">
        <v>3</v>
      </c>
    </row>
    <row r="2649" spans="1:22" x14ac:dyDescent="0.35">
      <c r="A2649" t="s">
        <v>8787</v>
      </c>
      <c r="B2649" t="s">
        <v>74</v>
      </c>
      <c r="C2649" t="s">
        <v>2749</v>
      </c>
      <c r="D2649" t="b">
        <v>1</v>
      </c>
      <c r="E2649" t="b">
        <v>0</v>
      </c>
      <c r="G2649" t="b">
        <v>0</v>
      </c>
      <c r="H2649" t="s">
        <v>71</v>
      </c>
      <c r="I2649" t="b">
        <v>0</v>
      </c>
      <c r="K2649" t="b">
        <v>1</v>
      </c>
      <c r="L2649">
        <v>2</v>
      </c>
      <c r="M2649" t="b">
        <v>0</v>
      </c>
      <c r="P2649" t="s">
        <v>88</v>
      </c>
      <c r="Q2649" t="s">
        <v>8786</v>
      </c>
      <c r="R2649" t="s">
        <v>8785</v>
      </c>
      <c r="S2649" t="s">
        <v>85</v>
      </c>
      <c r="T2649" t="s">
        <v>8784</v>
      </c>
      <c r="U2649">
        <v>222</v>
      </c>
      <c r="V2649">
        <v>4</v>
      </c>
    </row>
    <row r="2650" spans="1:22" x14ac:dyDescent="0.35">
      <c r="A2650" t="s">
        <v>8783</v>
      </c>
      <c r="B2650" t="s">
        <v>90</v>
      </c>
      <c r="C2650" t="s">
        <v>82</v>
      </c>
      <c r="D2650" t="b">
        <v>1</v>
      </c>
      <c r="E2650" t="b">
        <v>1</v>
      </c>
      <c r="F2650" t="s">
        <v>3661</v>
      </c>
      <c r="G2650" t="b">
        <v>1</v>
      </c>
      <c r="H2650" t="s">
        <v>100</v>
      </c>
      <c r="I2650" t="b">
        <v>1</v>
      </c>
      <c r="J2650" t="s">
        <v>70</v>
      </c>
      <c r="K2650" t="b">
        <v>0</v>
      </c>
      <c r="L2650">
        <v>2</v>
      </c>
      <c r="M2650" t="b">
        <v>0</v>
      </c>
      <c r="N2650" t="b">
        <v>1</v>
      </c>
      <c r="O2650" t="b">
        <v>1</v>
      </c>
      <c r="P2650" t="s">
        <v>69</v>
      </c>
      <c r="Q2650" t="s">
        <v>8782</v>
      </c>
      <c r="R2650" t="s">
        <v>8781</v>
      </c>
      <c r="S2650" t="s">
        <v>6</v>
      </c>
      <c r="T2650" t="s">
        <v>8780</v>
      </c>
      <c r="U2650">
        <v>222</v>
      </c>
      <c r="V2650">
        <v>4</v>
      </c>
    </row>
    <row r="2651" spans="1:22" x14ac:dyDescent="0.35">
      <c r="A2651" t="s">
        <v>8779</v>
      </c>
      <c r="B2651" t="s">
        <v>111</v>
      </c>
      <c r="C2651" t="s">
        <v>222</v>
      </c>
      <c r="D2651" t="b">
        <v>1</v>
      </c>
      <c r="E2651" t="b">
        <v>0</v>
      </c>
      <c r="F2651" t="s">
        <v>72</v>
      </c>
      <c r="G2651" t="b">
        <v>0</v>
      </c>
      <c r="H2651" t="s">
        <v>100</v>
      </c>
      <c r="I2651" t="b">
        <v>0</v>
      </c>
      <c r="J2651" t="s">
        <v>70</v>
      </c>
      <c r="K2651" t="b">
        <v>0</v>
      </c>
      <c r="L2651">
        <v>4</v>
      </c>
      <c r="M2651" t="b">
        <v>1</v>
      </c>
      <c r="N2651" t="b">
        <v>1</v>
      </c>
      <c r="O2651" t="b">
        <v>0</v>
      </c>
      <c r="P2651" t="s">
        <v>88</v>
      </c>
      <c r="Q2651" t="s">
        <v>8778</v>
      </c>
      <c r="R2651" t="s">
        <v>8777</v>
      </c>
      <c r="S2651" t="s">
        <v>120</v>
      </c>
      <c r="T2651" t="s">
        <v>8776</v>
      </c>
      <c r="U2651">
        <v>222</v>
      </c>
      <c r="V2651">
        <v>4.5</v>
      </c>
    </row>
    <row r="2652" spans="1:22" x14ac:dyDescent="0.35">
      <c r="A2652" t="s">
        <v>8775</v>
      </c>
      <c r="B2652" t="s">
        <v>90</v>
      </c>
      <c r="C2652" t="s">
        <v>82</v>
      </c>
      <c r="D2652" t="b">
        <v>1</v>
      </c>
      <c r="E2652" t="b">
        <v>1</v>
      </c>
      <c r="F2652" t="s">
        <v>89</v>
      </c>
      <c r="G2652" t="b">
        <v>1</v>
      </c>
      <c r="H2652" t="s">
        <v>71</v>
      </c>
      <c r="I2652" t="b">
        <v>1</v>
      </c>
      <c r="J2652" t="s">
        <v>70</v>
      </c>
      <c r="K2652" t="b">
        <v>1</v>
      </c>
      <c r="L2652">
        <v>1</v>
      </c>
      <c r="M2652" t="b">
        <v>0</v>
      </c>
      <c r="N2652" t="b">
        <v>0</v>
      </c>
      <c r="O2652" t="b">
        <v>1</v>
      </c>
      <c r="P2652" t="s">
        <v>88</v>
      </c>
      <c r="Q2652" t="s">
        <v>8774</v>
      </c>
      <c r="R2652" t="s">
        <v>8773</v>
      </c>
      <c r="S2652" t="s">
        <v>275</v>
      </c>
      <c r="T2652" t="s">
        <v>8772</v>
      </c>
      <c r="U2652">
        <v>222</v>
      </c>
      <c r="V2652">
        <v>3.5</v>
      </c>
    </row>
    <row r="2653" spans="1:22" x14ac:dyDescent="0.35">
      <c r="A2653" t="s">
        <v>8771</v>
      </c>
      <c r="B2653" t="s">
        <v>111</v>
      </c>
      <c r="C2653" t="s">
        <v>426</v>
      </c>
      <c r="D2653" t="b">
        <v>1</v>
      </c>
      <c r="E2653" t="b">
        <v>1</v>
      </c>
      <c r="F2653" t="s">
        <v>89</v>
      </c>
      <c r="G2653" t="b">
        <v>1</v>
      </c>
      <c r="H2653" t="s">
        <v>71</v>
      </c>
      <c r="I2653" t="b">
        <v>1</v>
      </c>
      <c r="J2653" t="s">
        <v>70</v>
      </c>
      <c r="K2653" t="b">
        <v>1</v>
      </c>
      <c r="L2653">
        <v>2</v>
      </c>
      <c r="M2653" t="b">
        <v>0</v>
      </c>
      <c r="N2653" t="b">
        <v>0</v>
      </c>
      <c r="O2653" t="b">
        <v>1</v>
      </c>
      <c r="P2653" t="s">
        <v>69</v>
      </c>
      <c r="Q2653" t="s">
        <v>8770</v>
      </c>
      <c r="R2653" t="s">
        <v>8769</v>
      </c>
      <c r="S2653" t="s">
        <v>77</v>
      </c>
      <c r="T2653" t="s">
        <v>8768</v>
      </c>
      <c r="U2653">
        <v>222</v>
      </c>
      <c r="V2653">
        <v>4.5</v>
      </c>
    </row>
    <row r="2654" spans="1:22" x14ac:dyDescent="0.35">
      <c r="A2654" t="s">
        <v>8767</v>
      </c>
      <c r="B2654" t="s">
        <v>90</v>
      </c>
      <c r="C2654" t="s">
        <v>82</v>
      </c>
      <c r="D2654" t="b">
        <v>1</v>
      </c>
      <c r="E2654" t="b">
        <v>1</v>
      </c>
      <c r="F2654" t="s">
        <v>106</v>
      </c>
      <c r="G2654" t="b">
        <v>1</v>
      </c>
      <c r="H2654" t="s">
        <v>71</v>
      </c>
      <c r="I2654" t="b">
        <v>1</v>
      </c>
      <c r="J2654" t="s">
        <v>70</v>
      </c>
      <c r="K2654" t="b">
        <v>1</v>
      </c>
      <c r="L2654">
        <v>1</v>
      </c>
      <c r="M2654" t="b">
        <v>0</v>
      </c>
      <c r="N2654" t="b">
        <v>1</v>
      </c>
      <c r="O2654" t="b">
        <v>1</v>
      </c>
      <c r="P2654" t="s">
        <v>69</v>
      </c>
      <c r="Q2654" t="s">
        <v>8766</v>
      </c>
      <c r="R2654" t="s">
        <v>8765</v>
      </c>
      <c r="S2654" t="s">
        <v>6</v>
      </c>
      <c r="T2654" t="s">
        <v>4001</v>
      </c>
      <c r="U2654">
        <v>222</v>
      </c>
      <c r="V2654">
        <v>4.5</v>
      </c>
    </row>
    <row r="2655" spans="1:22" x14ac:dyDescent="0.35">
      <c r="A2655" t="s">
        <v>8764</v>
      </c>
      <c r="B2655" t="s">
        <v>90</v>
      </c>
      <c r="C2655" t="s">
        <v>82</v>
      </c>
      <c r="D2655" t="b">
        <v>1</v>
      </c>
      <c r="E2655" t="b">
        <v>1</v>
      </c>
      <c r="F2655" t="s">
        <v>106</v>
      </c>
      <c r="G2655" t="b">
        <v>1</v>
      </c>
      <c r="H2655" t="s">
        <v>71</v>
      </c>
      <c r="I2655" t="b">
        <v>0</v>
      </c>
      <c r="J2655" t="s">
        <v>70</v>
      </c>
      <c r="K2655" t="b">
        <v>1</v>
      </c>
      <c r="L2655">
        <v>2</v>
      </c>
      <c r="M2655" t="b">
        <v>0</v>
      </c>
      <c r="N2655" t="b">
        <v>0</v>
      </c>
      <c r="O2655" t="b">
        <v>1</v>
      </c>
      <c r="P2655" t="s">
        <v>88</v>
      </c>
      <c r="Q2655" t="s">
        <v>8763</v>
      </c>
      <c r="R2655" t="s">
        <v>8762</v>
      </c>
      <c r="S2655" t="s">
        <v>6</v>
      </c>
      <c r="T2655" t="s">
        <v>8761</v>
      </c>
      <c r="U2655">
        <v>222</v>
      </c>
      <c r="V2655">
        <v>3.5</v>
      </c>
    </row>
    <row r="2656" spans="1:22" x14ac:dyDescent="0.35">
      <c r="A2656" t="s">
        <v>8760</v>
      </c>
      <c r="B2656" t="s">
        <v>74</v>
      </c>
      <c r="C2656" t="s">
        <v>82</v>
      </c>
      <c r="D2656" t="b">
        <v>1</v>
      </c>
      <c r="E2656" t="b">
        <v>0</v>
      </c>
      <c r="F2656" t="s">
        <v>72</v>
      </c>
      <c r="G2656" t="b">
        <v>1</v>
      </c>
      <c r="H2656" t="s">
        <v>71</v>
      </c>
      <c r="I2656" t="b">
        <v>1</v>
      </c>
      <c r="J2656" t="s">
        <v>70</v>
      </c>
      <c r="K2656" t="b">
        <v>1</v>
      </c>
      <c r="L2656">
        <v>2</v>
      </c>
      <c r="M2656" t="b">
        <v>1</v>
      </c>
      <c r="N2656" t="b">
        <v>1</v>
      </c>
      <c r="O2656" t="b">
        <v>1</v>
      </c>
      <c r="P2656" t="s">
        <v>69</v>
      </c>
      <c r="Q2656" t="s">
        <v>8759</v>
      </c>
      <c r="R2656" t="s">
        <v>8758</v>
      </c>
      <c r="S2656" t="s">
        <v>131</v>
      </c>
      <c r="T2656" t="s">
        <v>8757</v>
      </c>
      <c r="U2656">
        <v>222</v>
      </c>
      <c r="V2656">
        <v>3.5</v>
      </c>
    </row>
    <row r="2657" spans="1:22" x14ac:dyDescent="0.35">
      <c r="A2657" t="s">
        <v>8756</v>
      </c>
      <c r="B2657" t="s">
        <v>74</v>
      </c>
      <c r="C2657" t="s">
        <v>82</v>
      </c>
      <c r="D2657" t="b">
        <v>1</v>
      </c>
      <c r="E2657" t="b">
        <v>0</v>
      </c>
      <c r="F2657" t="s">
        <v>81</v>
      </c>
      <c r="G2657" t="b">
        <v>1</v>
      </c>
      <c r="H2657" t="s">
        <v>71</v>
      </c>
      <c r="I2657" t="b">
        <v>1</v>
      </c>
      <c r="J2657" t="s">
        <v>70</v>
      </c>
      <c r="K2657" t="b">
        <v>1</v>
      </c>
      <c r="L2657">
        <v>2</v>
      </c>
      <c r="M2657" t="b">
        <v>0</v>
      </c>
      <c r="N2657" t="b">
        <v>1</v>
      </c>
      <c r="O2657" t="b">
        <v>1</v>
      </c>
      <c r="P2657" t="s">
        <v>69</v>
      </c>
      <c r="Q2657" t="s">
        <v>8755</v>
      </c>
      <c r="R2657" t="s">
        <v>8754</v>
      </c>
      <c r="S2657" t="s">
        <v>77</v>
      </c>
      <c r="T2657" t="s">
        <v>8753</v>
      </c>
      <c r="U2657">
        <v>222</v>
      </c>
      <c r="V2657">
        <v>4</v>
      </c>
    </row>
    <row r="2658" spans="1:22" x14ac:dyDescent="0.35">
      <c r="A2658" t="s">
        <v>8752</v>
      </c>
      <c r="B2658" t="s">
        <v>90</v>
      </c>
      <c r="C2658" t="s">
        <v>82</v>
      </c>
      <c r="D2658" t="b">
        <v>1</v>
      </c>
      <c r="E2658" t="b">
        <v>1</v>
      </c>
      <c r="F2658" t="s">
        <v>106</v>
      </c>
      <c r="G2658" t="b">
        <v>1</v>
      </c>
      <c r="H2658" t="s">
        <v>100</v>
      </c>
      <c r="I2658" t="b">
        <v>0</v>
      </c>
      <c r="J2658" t="s">
        <v>70</v>
      </c>
      <c r="K2658" t="b">
        <v>1</v>
      </c>
      <c r="L2658">
        <v>1</v>
      </c>
      <c r="M2658" t="b">
        <v>0</v>
      </c>
      <c r="N2658" t="b">
        <v>0</v>
      </c>
      <c r="O2658" t="b">
        <v>1</v>
      </c>
      <c r="P2658" t="s">
        <v>88</v>
      </c>
      <c r="Q2658" t="s">
        <v>8751</v>
      </c>
      <c r="R2658" t="s">
        <v>8750</v>
      </c>
      <c r="S2658" t="s">
        <v>6</v>
      </c>
      <c r="T2658" t="s">
        <v>8749</v>
      </c>
      <c r="U2658">
        <v>222</v>
      </c>
      <c r="V2658">
        <v>4.5</v>
      </c>
    </row>
    <row r="2659" spans="1:22" x14ac:dyDescent="0.35">
      <c r="A2659" t="s">
        <v>8748</v>
      </c>
      <c r="B2659" t="s">
        <v>111</v>
      </c>
      <c r="C2659" t="s">
        <v>82</v>
      </c>
      <c r="D2659" t="b">
        <v>1</v>
      </c>
      <c r="E2659" t="b">
        <v>1</v>
      </c>
      <c r="F2659" t="s">
        <v>106</v>
      </c>
      <c r="G2659" t="b">
        <v>1</v>
      </c>
      <c r="H2659" t="s">
        <v>71</v>
      </c>
      <c r="I2659" t="b">
        <v>0</v>
      </c>
      <c r="J2659" t="s">
        <v>70</v>
      </c>
      <c r="K2659" t="b">
        <v>1</v>
      </c>
      <c r="L2659">
        <v>2</v>
      </c>
      <c r="M2659" t="b">
        <v>0</v>
      </c>
      <c r="N2659" t="b">
        <v>1</v>
      </c>
      <c r="O2659" t="b">
        <v>1</v>
      </c>
      <c r="P2659" t="s">
        <v>88</v>
      </c>
      <c r="Q2659" t="s">
        <v>8747</v>
      </c>
      <c r="R2659" t="s">
        <v>389</v>
      </c>
      <c r="S2659" t="s">
        <v>239</v>
      </c>
      <c r="T2659" t="s">
        <v>1902</v>
      </c>
      <c r="U2659">
        <v>222</v>
      </c>
      <c r="V2659">
        <v>4</v>
      </c>
    </row>
    <row r="2660" spans="1:22" x14ac:dyDescent="0.35">
      <c r="A2660" t="s">
        <v>8746</v>
      </c>
      <c r="B2660" t="s">
        <v>111</v>
      </c>
      <c r="C2660" t="s">
        <v>82</v>
      </c>
      <c r="D2660" t="b">
        <v>1</v>
      </c>
      <c r="E2660" t="b">
        <v>1</v>
      </c>
      <c r="F2660" t="s">
        <v>106</v>
      </c>
      <c r="G2660" t="b">
        <v>1</v>
      </c>
      <c r="H2660" t="s">
        <v>71</v>
      </c>
      <c r="I2660" t="b">
        <v>0</v>
      </c>
      <c r="J2660" t="s">
        <v>70</v>
      </c>
      <c r="K2660" t="b">
        <v>1</v>
      </c>
      <c r="L2660">
        <v>2</v>
      </c>
      <c r="M2660" t="b">
        <v>0</v>
      </c>
      <c r="N2660" t="b">
        <v>1</v>
      </c>
      <c r="O2660" t="b">
        <v>1</v>
      </c>
      <c r="P2660" t="s">
        <v>88</v>
      </c>
      <c r="Q2660" t="s">
        <v>8745</v>
      </c>
      <c r="R2660" t="s">
        <v>8744</v>
      </c>
      <c r="S2660" t="s">
        <v>77</v>
      </c>
      <c r="T2660" t="s">
        <v>8743</v>
      </c>
      <c r="U2660">
        <v>222</v>
      </c>
      <c r="V2660">
        <v>4</v>
      </c>
    </row>
    <row r="2661" spans="1:22" x14ac:dyDescent="0.35">
      <c r="A2661" t="s">
        <v>8742</v>
      </c>
      <c r="B2661" t="s">
        <v>111</v>
      </c>
      <c r="C2661" t="s">
        <v>2749</v>
      </c>
      <c r="D2661" t="b">
        <v>1</v>
      </c>
      <c r="E2661" t="b">
        <v>1</v>
      </c>
      <c r="F2661" t="s">
        <v>720</v>
      </c>
      <c r="G2661" t="b">
        <v>1</v>
      </c>
      <c r="H2661" t="s">
        <v>71</v>
      </c>
      <c r="I2661" t="b">
        <v>1</v>
      </c>
      <c r="J2661" t="s">
        <v>70</v>
      </c>
      <c r="K2661" t="b">
        <v>1</v>
      </c>
      <c r="L2661">
        <v>2</v>
      </c>
      <c r="M2661" t="b">
        <v>1</v>
      </c>
      <c r="N2661" t="b">
        <v>1</v>
      </c>
      <c r="O2661" t="b">
        <v>1</v>
      </c>
      <c r="P2661" t="s">
        <v>69</v>
      </c>
      <c r="Q2661" t="s">
        <v>8741</v>
      </c>
      <c r="R2661" t="s">
        <v>8740</v>
      </c>
      <c r="S2661" t="s">
        <v>229</v>
      </c>
      <c r="T2661" t="s">
        <v>8739</v>
      </c>
      <c r="U2661">
        <v>222</v>
      </c>
      <c r="V2661">
        <v>4</v>
      </c>
    </row>
    <row r="2662" spans="1:22" x14ac:dyDescent="0.35">
      <c r="A2662" t="s">
        <v>8738</v>
      </c>
      <c r="B2662" t="s">
        <v>74</v>
      </c>
      <c r="C2662" t="s">
        <v>82</v>
      </c>
      <c r="D2662" t="b">
        <v>1</v>
      </c>
      <c r="E2662" t="b">
        <v>1</v>
      </c>
      <c r="F2662" t="s">
        <v>720</v>
      </c>
      <c r="G2662" t="b">
        <v>1</v>
      </c>
      <c r="H2662" t="s">
        <v>71</v>
      </c>
      <c r="I2662" t="b">
        <v>1</v>
      </c>
      <c r="J2662" t="s">
        <v>70</v>
      </c>
      <c r="K2662" t="b">
        <v>1</v>
      </c>
      <c r="L2662">
        <v>2</v>
      </c>
      <c r="M2662" t="b">
        <v>1</v>
      </c>
      <c r="N2662" t="b">
        <v>1</v>
      </c>
      <c r="O2662" t="b">
        <v>1</v>
      </c>
      <c r="P2662" t="s">
        <v>69</v>
      </c>
      <c r="Q2662" t="s">
        <v>8737</v>
      </c>
      <c r="R2662" t="s">
        <v>8736</v>
      </c>
      <c r="S2662" t="s">
        <v>6</v>
      </c>
      <c r="T2662" t="s">
        <v>8735</v>
      </c>
      <c r="U2662">
        <v>221</v>
      </c>
      <c r="V2662">
        <v>3.5</v>
      </c>
    </row>
    <row r="2663" spans="1:22" x14ac:dyDescent="0.35">
      <c r="A2663" t="s">
        <v>8734</v>
      </c>
      <c r="B2663" t="s">
        <v>74</v>
      </c>
      <c r="C2663" t="s">
        <v>82</v>
      </c>
      <c r="D2663" t="b">
        <v>1</v>
      </c>
      <c r="E2663" t="b">
        <v>1</v>
      </c>
      <c r="F2663" t="s">
        <v>72</v>
      </c>
      <c r="G2663" t="b">
        <v>1</v>
      </c>
      <c r="H2663" t="s">
        <v>80</v>
      </c>
      <c r="I2663" t="b">
        <v>0</v>
      </c>
      <c r="J2663" t="s">
        <v>70</v>
      </c>
      <c r="K2663" t="b">
        <v>1</v>
      </c>
      <c r="L2663">
        <v>2</v>
      </c>
      <c r="M2663" t="b">
        <v>1</v>
      </c>
      <c r="N2663" t="b">
        <v>1</v>
      </c>
      <c r="O2663" t="b">
        <v>1</v>
      </c>
      <c r="P2663" t="s">
        <v>88</v>
      </c>
      <c r="Q2663" t="s">
        <v>8733</v>
      </c>
      <c r="R2663" t="s">
        <v>8732</v>
      </c>
      <c r="S2663" t="s">
        <v>161</v>
      </c>
      <c r="T2663" t="s">
        <v>2866</v>
      </c>
      <c r="U2663">
        <v>221</v>
      </c>
      <c r="V2663">
        <v>3.5</v>
      </c>
    </row>
    <row r="2664" spans="1:22" x14ac:dyDescent="0.35">
      <c r="A2664" t="s">
        <v>8731</v>
      </c>
      <c r="B2664" t="s">
        <v>90</v>
      </c>
      <c r="C2664" t="s">
        <v>123</v>
      </c>
      <c r="D2664" t="b">
        <v>0</v>
      </c>
      <c r="E2664" t="b">
        <v>1</v>
      </c>
      <c r="F2664" t="s">
        <v>89</v>
      </c>
      <c r="G2664" t="b">
        <v>0</v>
      </c>
      <c r="H2664" t="s">
        <v>71</v>
      </c>
      <c r="I2664" t="b">
        <v>0</v>
      </c>
      <c r="J2664" t="s">
        <v>70</v>
      </c>
      <c r="K2664" t="b">
        <v>0</v>
      </c>
      <c r="L2664">
        <v>1</v>
      </c>
      <c r="M2664" t="b">
        <v>0</v>
      </c>
      <c r="N2664" t="b">
        <v>0</v>
      </c>
      <c r="O2664" t="b">
        <v>1</v>
      </c>
      <c r="P2664" t="s">
        <v>88</v>
      </c>
      <c r="Q2664" t="s">
        <v>8730</v>
      </c>
      <c r="R2664" t="s">
        <v>8729</v>
      </c>
      <c r="S2664" t="s">
        <v>120</v>
      </c>
      <c r="T2664" t="s">
        <v>8728</v>
      </c>
      <c r="U2664">
        <v>221</v>
      </c>
      <c r="V2664">
        <v>4.5</v>
      </c>
    </row>
    <row r="2665" spans="1:22" x14ac:dyDescent="0.35">
      <c r="A2665" t="s">
        <v>8727</v>
      </c>
      <c r="B2665" t="s">
        <v>90</v>
      </c>
      <c r="C2665" t="s">
        <v>82</v>
      </c>
      <c r="D2665" t="b">
        <v>1</v>
      </c>
      <c r="E2665" t="b">
        <v>1</v>
      </c>
      <c r="F2665" t="s">
        <v>359</v>
      </c>
      <c r="G2665" t="b">
        <v>1</v>
      </c>
      <c r="H2665" t="s">
        <v>71</v>
      </c>
      <c r="I2665" t="b">
        <v>1</v>
      </c>
      <c r="J2665" t="s">
        <v>70</v>
      </c>
      <c r="K2665" t="b">
        <v>1</v>
      </c>
      <c r="L2665">
        <v>2</v>
      </c>
      <c r="M2665" t="b">
        <v>1</v>
      </c>
      <c r="N2665" t="b">
        <v>1</v>
      </c>
      <c r="O2665" t="b">
        <v>1</v>
      </c>
      <c r="P2665" t="s">
        <v>69</v>
      </c>
      <c r="Q2665" t="s">
        <v>8726</v>
      </c>
      <c r="R2665" t="s">
        <v>8725</v>
      </c>
      <c r="S2665" t="s">
        <v>85</v>
      </c>
      <c r="T2665" t="s">
        <v>8724</v>
      </c>
      <c r="U2665">
        <v>221</v>
      </c>
      <c r="V2665">
        <v>3.5</v>
      </c>
    </row>
    <row r="2666" spans="1:22" x14ac:dyDescent="0.35">
      <c r="A2666" t="s">
        <v>8723</v>
      </c>
      <c r="B2666" t="s">
        <v>111</v>
      </c>
      <c r="C2666" t="s">
        <v>82</v>
      </c>
      <c r="D2666" t="b">
        <v>1</v>
      </c>
      <c r="E2666" t="b">
        <v>1</v>
      </c>
      <c r="F2666" t="s">
        <v>106</v>
      </c>
      <c r="G2666" t="b">
        <v>1</v>
      </c>
      <c r="H2666" t="s">
        <v>71</v>
      </c>
      <c r="I2666" t="b">
        <v>1</v>
      </c>
      <c r="J2666" t="s">
        <v>70</v>
      </c>
      <c r="K2666" t="b">
        <v>1</v>
      </c>
      <c r="L2666">
        <v>2</v>
      </c>
      <c r="M2666" t="b">
        <v>1</v>
      </c>
      <c r="N2666" t="b">
        <v>1</v>
      </c>
      <c r="O2666" t="b">
        <v>1</v>
      </c>
      <c r="P2666" t="s">
        <v>88</v>
      </c>
      <c r="Q2666" t="s">
        <v>8722</v>
      </c>
      <c r="R2666" t="s">
        <v>1345</v>
      </c>
      <c r="S2666" t="s">
        <v>85</v>
      </c>
      <c r="T2666" t="s">
        <v>8721</v>
      </c>
      <c r="U2666">
        <v>221</v>
      </c>
      <c r="V2666">
        <v>4.5</v>
      </c>
    </row>
    <row r="2667" spans="1:22" x14ac:dyDescent="0.35">
      <c r="A2667" t="s">
        <v>8720</v>
      </c>
      <c r="B2667" t="s">
        <v>74</v>
      </c>
      <c r="C2667" t="s">
        <v>82</v>
      </c>
      <c r="D2667" t="b">
        <v>1</v>
      </c>
      <c r="E2667" t="b">
        <v>0</v>
      </c>
      <c r="F2667" t="s">
        <v>771</v>
      </c>
      <c r="G2667" t="b">
        <v>1</v>
      </c>
      <c r="H2667" t="s">
        <v>71</v>
      </c>
      <c r="I2667" t="b">
        <v>0</v>
      </c>
      <c r="J2667" t="s">
        <v>70</v>
      </c>
      <c r="K2667" t="b">
        <v>1</v>
      </c>
      <c r="L2667">
        <v>2</v>
      </c>
      <c r="M2667" t="b">
        <v>0</v>
      </c>
      <c r="N2667" t="b">
        <v>1</v>
      </c>
      <c r="O2667" t="b">
        <v>1</v>
      </c>
      <c r="P2667" t="s">
        <v>69</v>
      </c>
      <c r="Q2667" t="s">
        <v>8719</v>
      </c>
      <c r="R2667" t="s">
        <v>8718</v>
      </c>
      <c r="S2667" t="s">
        <v>6</v>
      </c>
      <c r="T2667" t="s">
        <v>8717</v>
      </c>
      <c r="U2667">
        <v>221</v>
      </c>
      <c r="V2667">
        <v>4</v>
      </c>
    </row>
    <row r="2668" spans="1:22" x14ac:dyDescent="0.35">
      <c r="A2668" t="s">
        <v>8716</v>
      </c>
      <c r="B2668" t="s">
        <v>111</v>
      </c>
      <c r="C2668" t="s">
        <v>82</v>
      </c>
      <c r="D2668" t="b">
        <v>1</v>
      </c>
      <c r="E2668" t="b">
        <v>1</v>
      </c>
      <c r="F2668" t="s">
        <v>106</v>
      </c>
      <c r="G2668" t="b">
        <v>1</v>
      </c>
      <c r="H2668" t="s">
        <v>71</v>
      </c>
      <c r="I2668" t="b">
        <v>0</v>
      </c>
      <c r="J2668" t="s">
        <v>70</v>
      </c>
      <c r="K2668" t="b">
        <v>1</v>
      </c>
      <c r="L2668">
        <v>2</v>
      </c>
      <c r="M2668" t="b">
        <v>0</v>
      </c>
      <c r="N2668" t="b">
        <v>1</v>
      </c>
      <c r="O2668" t="b">
        <v>1</v>
      </c>
      <c r="P2668" t="s">
        <v>88</v>
      </c>
      <c r="Q2668" t="s">
        <v>8715</v>
      </c>
      <c r="R2668" t="s">
        <v>8714</v>
      </c>
      <c r="S2668" t="s">
        <v>6</v>
      </c>
      <c r="T2668" t="s">
        <v>8713</v>
      </c>
      <c r="U2668">
        <v>221</v>
      </c>
      <c r="V2668">
        <v>4</v>
      </c>
    </row>
    <row r="2669" spans="1:22" x14ac:dyDescent="0.35">
      <c r="A2669" t="s">
        <v>8712</v>
      </c>
      <c r="B2669" t="s">
        <v>90</v>
      </c>
      <c r="C2669" t="s">
        <v>123</v>
      </c>
      <c r="D2669" t="b">
        <v>0</v>
      </c>
      <c r="E2669" t="b">
        <v>1</v>
      </c>
      <c r="F2669" t="s">
        <v>89</v>
      </c>
      <c r="G2669" t="b">
        <v>0</v>
      </c>
      <c r="H2669" t="s">
        <v>71</v>
      </c>
      <c r="I2669" t="b">
        <v>0</v>
      </c>
      <c r="J2669" t="s">
        <v>70</v>
      </c>
      <c r="K2669" t="b">
        <v>0</v>
      </c>
      <c r="L2669">
        <v>1</v>
      </c>
      <c r="M2669" t="b">
        <v>0</v>
      </c>
      <c r="N2669" t="b">
        <v>0</v>
      </c>
      <c r="O2669" t="b">
        <v>1</v>
      </c>
      <c r="P2669" t="s">
        <v>88</v>
      </c>
      <c r="Q2669" t="s">
        <v>8711</v>
      </c>
      <c r="R2669" t="s">
        <v>8710</v>
      </c>
      <c r="S2669" t="s">
        <v>3424</v>
      </c>
      <c r="T2669" t="s">
        <v>8709</v>
      </c>
      <c r="U2669">
        <v>221</v>
      </c>
      <c r="V2669">
        <v>4.5</v>
      </c>
    </row>
    <row r="2670" spans="1:22" x14ac:dyDescent="0.35">
      <c r="A2670" t="s">
        <v>8708</v>
      </c>
      <c r="B2670" t="s">
        <v>74</v>
      </c>
      <c r="C2670" t="s">
        <v>82</v>
      </c>
      <c r="D2670" t="b">
        <v>1</v>
      </c>
      <c r="E2670" t="b">
        <v>0</v>
      </c>
      <c r="F2670" t="s">
        <v>771</v>
      </c>
      <c r="G2670" t="b">
        <v>1</v>
      </c>
      <c r="H2670" t="s">
        <v>80</v>
      </c>
      <c r="I2670" t="b">
        <v>1</v>
      </c>
      <c r="J2670" t="s">
        <v>70</v>
      </c>
      <c r="K2670" t="b">
        <v>1</v>
      </c>
      <c r="L2670">
        <v>2</v>
      </c>
      <c r="M2670" t="b">
        <v>0</v>
      </c>
      <c r="N2670" t="b">
        <v>1</v>
      </c>
      <c r="O2670" t="b">
        <v>1</v>
      </c>
      <c r="P2670" t="s">
        <v>69</v>
      </c>
      <c r="Q2670" t="s">
        <v>8707</v>
      </c>
      <c r="R2670" t="s">
        <v>8706</v>
      </c>
      <c r="S2670" t="s">
        <v>239</v>
      </c>
      <c r="T2670" t="s">
        <v>1274</v>
      </c>
      <c r="U2670">
        <v>221</v>
      </c>
      <c r="V2670">
        <v>2.5</v>
      </c>
    </row>
    <row r="2671" spans="1:22" x14ac:dyDescent="0.35">
      <c r="A2671" t="s">
        <v>8705</v>
      </c>
      <c r="B2671" t="s">
        <v>74</v>
      </c>
      <c r="C2671" t="s">
        <v>138</v>
      </c>
      <c r="D2671" t="b">
        <v>1</v>
      </c>
      <c r="E2671" t="b">
        <v>1</v>
      </c>
      <c r="F2671" t="s">
        <v>72</v>
      </c>
      <c r="G2671" t="b">
        <v>1</v>
      </c>
      <c r="H2671" t="s">
        <v>71</v>
      </c>
      <c r="I2671" t="b">
        <v>1</v>
      </c>
      <c r="J2671" t="s">
        <v>70</v>
      </c>
      <c r="K2671" t="b">
        <v>1</v>
      </c>
      <c r="L2671">
        <v>2</v>
      </c>
      <c r="M2671" t="b">
        <v>1</v>
      </c>
      <c r="N2671" t="b">
        <v>1</v>
      </c>
      <c r="O2671" t="b">
        <v>1</v>
      </c>
      <c r="P2671" t="s">
        <v>69</v>
      </c>
      <c r="Q2671" t="s">
        <v>8704</v>
      </c>
      <c r="R2671" t="s">
        <v>8703</v>
      </c>
      <c r="S2671" t="s">
        <v>93</v>
      </c>
      <c r="T2671" t="s">
        <v>8702</v>
      </c>
      <c r="U2671">
        <v>221</v>
      </c>
      <c r="V2671">
        <v>4</v>
      </c>
    </row>
    <row r="2672" spans="1:22" x14ac:dyDescent="0.35">
      <c r="A2672" t="s">
        <v>8701</v>
      </c>
      <c r="B2672" t="s">
        <v>74</v>
      </c>
      <c r="C2672" t="s">
        <v>73</v>
      </c>
      <c r="D2672" t="b">
        <v>1</v>
      </c>
      <c r="E2672" t="b">
        <v>0</v>
      </c>
      <c r="F2672" t="s">
        <v>72</v>
      </c>
      <c r="G2672" t="b">
        <v>1</v>
      </c>
      <c r="H2672" t="s">
        <v>80</v>
      </c>
      <c r="I2672" t="b">
        <v>1</v>
      </c>
      <c r="J2672" t="s">
        <v>70</v>
      </c>
      <c r="K2672" t="b">
        <v>1</v>
      </c>
      <c r="L2672">
        <v>3</v>
      </c>
      <c r="M2672" t="b">
        <v>1</v>
      </c>
      <c r="N2672" t="b">
        <v>1</v>
      </c>
      <c r="O2672" t="b">
        <v>1</v>
      </c>
      <c r="P2672" t="s">
        <v>69</v>
      </c>
      <c r="Q2672" t="s">
        <v>8700</v>
      </c>
      <c r="R2672" t="s">
        <v>8699</v>
      </c>
      <c r="S2672" t="s">
        <v>85</v>
      </c>
      <c r="T2672" t="s">
        <v>8698</v>
      </c>
      <c r="U2672">
        <v>221</v>
      </c>
      <c r="V2672">
        <v>4</v>
      </c>
    </row>
    <row r="2673" spans="1:22" x14ac:dyDescent="0.35">
      <c r="A2673" t="s">
        <v>8697</v>
      </c>
      <c r="B2673" t="s">
        <v>90</v>
      </c>
      <c r="C2673" t="s">
        <v>82</v>
      </c>
      <c r="D2673" t="b">
        <v>1</v>
      </c>
      <c r="E2673" t="b">
        <v>1</v>
      </c>
      <c r="F2673" t="s">
        <v>106</v>
      </c>
      <c r="G2673" t="b">
        <v>0</v>
      </c>
      <c r="H2673" t="s">
        <v>71</v>
      </c>
      <c r="I2673" t="b">
        <v>0</v>
      </c>
      <c r="J2673" t="s">
        <v>70</v>
      </c>
      <c r="K2673" t="b">
        <v>1</v>
      </c>
      <c r="L2673">
        <v>2</v>
      </c>
      <c r="M2673" t="b">
        <v>0</v>
      </c>
      <c r="N2673" t="b">
        <v>0</v>
      </c>
      <c r="O2673" t="b">
        <v>1</v>
      </c>
      <c r="P2673" t="s">
        <v>88</v>
      </c>
      <c r="Q2673" t="s">
        <v>8696</v>
      </c>
      <c r="R2673" t="s">
        <v>2090</v>
      </c>
      <c r="S2673" t="s">
        <v>6</v>
      </c>
      <c r="T2673" t="s">
        <v>2089</v>
      </c>
      <c r="U2673">
        <v>221</v>
      </c>
      <c r="V2673">
        <v>3.5</v>
      </c>
    </row>
    <row r="2674" spans="1:22" x14ac:dyDescent="0.35">
      <c r="A2674" t="s">
        <v>8695</v>
      </c>
      <c r="B2674" t="s">
        <v>74</v>
      </c>
      <c r="C2674" t="s">
        <v>82</v>
      </c>
      <c r="D2674" t="b">
        <v>1</v>
      </c>
      <c r="E2674" t="b">
        <v>1</v>
      </c>
      <c r="F2674" t="s">
        <v>106</v>
      </c>
      <c r="G2674" t="b">
        <v>1</v>
      </c>
      <c r="H2674" t="s">
        <v>71</v>
      </c>
      <c r="I2674" t="b">
        <v>1</v>
      </c>
      <c r="J2674" t="s">
        <v>70</v>
      </c>
      <c r="K2674" t="b">
        <v>1</v>
      </c>
      <c r="L2674">
        <v>2</v>
      </c>
      <c r="M2674" t="b">
        <v>1</v>
      </c>
      <c r="N2674" t="b">
        <v>1</v>
      </c>
      <c r="O2674" t="b">
        <v>1</v>
      </c>
      <c r="P2674" t="s">
        <v>88</v>
      </c>
      <c r="Q2674" t="s">
        <v>8694</v>
      </c>
      <c r="R2674" t="s">
        <v>8693</v>
      </c>
      <c r="S2674" t="s">
        <v>77</v>
      </c>
      <c r="T2674" t="s">
        <v>8692</v>
      </c>
      <c r="U2674">
        <v>221</v>
      </c>
      <c r="V2674">
        <v>3.5</v>
      </c>
    </row>
    <row r="2675" spans="1:22" x14ac:dyDescent="0.35">
      <c r="A2675" t="s">
        <v>8691</v>
      </c>
      <c r="B2675" t="s">
        <v>74</v>
      </c>
      <c r="C2675" t="s">
        <v>212</v>
      </c>
      <c r="D2675" t="b">
        <v>1</v>
      </c>
      <c r="E2675" t="b">
        <v>0</v>
      </c>
      <c r="F2675" t="s">
        <v>81</v>
      </c>
      <c r="G2675" t="b">
        <v>0</v>
      </c>
      <c r="H2675" t="s">
        <v>80</v>
      </c>
      <c r="I2675" t="b">
        <v>0</v>
      </c>
      <c r="J2675" t="s">
        <v>70</v>
      </c>
      <c r="K2675" t="b">
        <v>1</v>
      </c>
      <c r="L2675">
        <v>2</v>
      </c>
      <c r="M2675" t="b">
        <v>1</v>
      </c>
      <c r="N2675" t="b">
        <v>1</v>
      </c>
      <c r="O2675" t="b">
        <v>1</v>
      </c>
      <c r="P2675" t="s">
        <v>69</v>
      </c>
      <c r="Q2675" t="s">
        <v>8690</v>
      </c>
      <c r="R2675" t="s">
        <v>8689</v>
      </c>
      <c r="S2675" t="s">
        <v>285</v>
      </c>
      <c r="T2675" t="s">
        <v>8688</v>
      </c>
      <c r="U2675">
        <v>220</v>
      </c>
      <c r="V2675">
        <v>4</v>
      </c>
    </row>
    <row r="2676" spans="1:22" x14ac:dyDescent="0.35">
      <c r="A2676" t="s">
        <v>8687</v>
      </c>
      <c r="B2676" t="s">
        <v>74</v>
      </c>
      <c r="C2676" t="s">
        <v>82</v>
      </c>
      <c r="D2676" t="b">
        <v>1</v>
      </c>
      <c r="E2676" t="b">
        <v>1</v>
      </c>
      <c r="F2676" t="s">
        <v>106</v>
      </c>
      <c r="G2676" t="b">
        <v>1</v>
      </c>
      <c r="H2676" t="s">
        <v>71</v>
      </c>
      <c r="I2676" t="b">
        <v>0</v>
      </c>
      <c r="J2676" t="s">
        <v>70</v>
      </c>
      <c r="K2676" t="b">
        <v>1</v>
      </c>
      <c r="L2676">
        <v>1</v>
      </c>
      <c r="M2676" t="b">
        <v>0</v>
      </c>
      <c r="N2676" t="b">
        <v>1</v>
      </c>
      <c r="O2676" t="b">
        <v>1</v>
      </c>
      <c r="P2676" t="s">
        <v>69</v>
      </c>
      <c r="Q2676" t="s">
        <v>8686</v>
      </c>
      <c r="R2676" t="s">
        <v>8685</v>
      </c>
      <c r="S2676" t="s">
        <v>6</v>
      </c>
      <c r="T2676" t="s">
        <v>7005</v>
      </c>
      <c r="U2676">
        <v>220</v>
      </c>
      <c r="V2676">
        <v>3.5</v>
      </c>
    </row>
    <row r="2677" spans="1:22" x14ac:dyDescent="0.35">
      <c r="A2677" t="s">
        <v>8684</v>
      </c>
      <c r="B2677" t="s">
        <v>74</v>
      </c>
      <c r="C2677" t="s">
        <v>138</v>
      </c>
      <c r="D2677" t="b">
        <v>1</v>
      </c>
      <c r="E2677" t="b">
        <v>1</v>
      </c>
      <c r="F2677" t="s">
        <v>89</v>
      </c>
      <c r="G2677" t="b">
        <v>1</v>
      </c>
      <c r="H2677" t="s">
        <v>71</v>
      </c>
      <c r="I2677" t="b">
        <v>1</v>
      </c>
      <c r="J2677" t="s">
        <v>70</v>
      </c>
      <c r="K2677" t="b">
        <v>1</v>
      </c>
      <c r="L2677">
        <v>2</v>
      </c>
      <c r="M2677" t="b">
        <v>0</v>
      </c>
      <c r="N2677" t="b">
        <v>1</v>
      </c>
      <c r="O2677" t="b">
        <v>1</v>
      </c>
      <c r="P2677" t="s">
        <v>69</v>
      </c>
      <c r="Q2677" t="s">
        <v>8683</v>
      </c>
      <c r="R2677" t="s">
        <v>8682</v>
      </c>
      <c r="S2677" t="s">
        <v>2593</v>
      </c>
      <c r="T2677" t="s">
        <v>8681</v>
      </c>
      <c r="U2677">
        <v>220</v>
      </c>
      <c r="V2677">
        <v>4</v>
      </c>
    </row>
    <row r="2678" spans="1:22" x14ac:dyDescent="0.35">
      <c r="A2678" t="s">
        <v>8680</v>
      </c>
      <c r="B2678" t="s">
        <v>74</v>
      </c>
      <c r="C2678" t="s">
        <v>222</v>
      </c>
      <c r="D2678" t="b">
        <v>1</v>
      </c>
      <c r="E2678" t="b">
        <v>1</v>
      </c>
      <c r="F2678" t="s">
        <v>72</v>
      </c>
      <c r="G2678" t="b">
        <v>0</v>
      </c>
      <c r="H2678" t="s">
        <v>71</v>
      </c>
      <c r="I2678" t="b">
        <v>0</v>
      </c>
      <c r="J2678" t="s">
        <v>70</v>
      </c>
      <c r="K2678" t="b">
        <v>1</v>
      </c>
      <c r="L2678">
        <v>2</v>
      </c>
      <c r="M2678" t="b">
        <v>1</v>
      </c>
      <c r="N2678" t="b">
        <v>1</v>
      </c>
      <c r="O2678" t="b">
        <v>1</v>
      </c>
      <c r="P2678" t="s">
        <v>69</v>
      </c>
      <c r="Q2678" t="s">
        <v>8679</v>
      </c>
      <c r="R2678" t="s">
        <v>8678</v>
      </c>
      <c r="S2678" t="s">
        <v>120</v>
      </c>
      <c r="T2678" t="s">
        <v>8677</v>
      </c>
      <c r="U2678">
        <v>220</v>
      </c>
      <c r="V2678">
        <v>4</v>
      </c>
    </row>
    <row r="2679" spans="1:22" x14ac:dyDescent="0.35">
      <c r="A2679" t="s">
        <v>8676</v>
      </c>
      <c r="B2679" t="s">
        <v>74</v>
      </c>
      <c r="C2679" t="s">
        <v>440</v>
      </c>
      <c r="D2679" t="b">
        <v>1</v>
      </c>
      <c r="E2679" t="b">
        <v>1</v>
      </c>
      <c r="F2679" t="s">
        <v>106</v>
      </c>
      <c r="G2679" t="b">
        <v>1</v>
      </c>
      <c r="H2679" t="s">
        <v>71</v>
      </c>
      <c r="I2679" t="b">
        <v>1</v>
      </c>
      <c r="J2679" t="s">
        <v>70</v>
      </c>
      <c r="K2679" t="b">
        <v>1</v>
      </c>
      <c r="L2679">
        <v>2</v>
      </c>
      <c r="M2679" t="b">
        <v>1</v>
      </c>
      <c r="N2679" t="b">
        <v>1</v>
      </c>
      <c r="O2679" t="b">
        <v>1</v>
      </c>
      <c r="P2679" t="s">
        <v>69</v>
      </c>
      <c r="Q2679" t="e">
        <f>-CfFjcCcGGDM9MVH_d42RQ</f>
        <v>#NAME?</v>
      </c>
      <c r="R2679" t="s">
        <v>8675</v>
      </c>
      <c r="S2679" t="s">
        <v>290</v>
      </c>
      <c r="T2679" t="s">
        <v>8674</v>
      </c>
      <c r="U2679">
        <v>220</v>
      </c>
      <c r="V2679">
        <v>4</v>
      </c>
    </row>
    <row r="2680" spans="1:22" x14ac:dyDescent="0.35">
      <c r="A2680" t="s">
        <v>8673</v>
      </c>
      <c r="B2680" t="s">
        <v>111</v>
      </c>
      <c r="C2680" t="s">
        <v>82</v>
      </c>
      <c r="D2680" t="b">
        <v>1</v>
      </c>
      <c r="E2680" t="b">
        <v>1</v>
      </c>
      <c r="F2680" t="s">
        <v>89</v>
      </c>
      <c r="G2680" t="b">
        <v>0</v>
      </c>
      <c r="H2680" t="s">
        <v>71</v>
      </c>
      <c r="I2680" t="b">
        <v>1</v>
      </c>
      <c r="J2680" t="s">
        <v>70</v>
      </c>
      <c r="K2680" t="b">
        <v>1</v>
      </c>
      <c r="L2680">
        <v>2</v>
      </c>
      <c r="M2680" t="b">
        <v>0</v>
      </c>
      <c r="N2680" t="b">
        <v>0</v>
      </c>
      <c r="O2680" t="b">
        <v>1</v>
      </c>
      <c r="P2680" t="s">
        <v>69</v>
      </c>
      <c r="Q2680" t="s">
        <v>8672</v>
      </c>
      <c r="R2680" t="s">
        <v>8671</v>
      </c>
      <c r="S2680" t="s">
        <v>85</v>
      </c>
      <c r="T2680" t="s">
        <v>8670</v>
      </c>
      <c r="U2680">
        <v>220</v>
      </c>
      <c r="V2680">
        <v>4</v>
      </c>
    </row>
    <row r="2681" spans="1:22" x14ac:dyDescent="0.35">
      <c r="A2681" t="s">
        <v>8669</v>
      </c>
      <c r="B2681" t="s">
        <v>90</v>
      </c>
      <c r="C2681" t="s">
        <v>82</v>
      </c>
      <c r="D2681" t="b">
        <v>1</v>
      </c>
      <c r="E2681" t="b">
        <v>1</v>
      </c>
      <c r="F2681" t="s">
        <v>106</v>
      </c>
      <c r="G2681" t="b">
        <v>1</v>
      </c>
      <c r="H2681" t="s">
        <v>71</v>
      </c>
      <c r="I2681" t="b">
        <v>0</v>
      </c>
      <c r="J2681" t="s">
        <v>70</v>
      </c>
      <c r="K2681" t="b">
        <v>1</v>
      </c>
      <c r="L2681">
        <v>1</v>
      </c>
      <c r="M2681" t="b">
        <v>0</v>
      </c>
      <c r="N2681" t="b">
        <v>1</v>
      </c>
      <c r="O2681" t="b">
        <v>1</v>
      </c>
      <c r="P2681" t="s">
        <v>69</v>
      </c>
      <c r="Q2681" t="s">
        <v>8668</v>
      </c>
      <c r="R2681" t="s">
        <v>8667</v>
      </c>
      <c r="S2681" t="s">
        <v>6</v>
      </c>
      <c r="T2681" t="s">
        <v>8666</v>
      </c>
      <c r="U2681">
        <v>220</v>
      </c>
      <c r="V2681">
        <v>3.5</v>
      </c>
    </row>
    <row r="2682" spans="1:22" x14ac:dyDescent="0.35">
      <c r="A2682" t="s">
        <v>8665</v>
      </c>
      <c r="B2682" t="s">
        <v>74</v>
      </c>
      <c r="C2682" t="s">
        <v>82</v>
      </c>
      <c r="D2682" t="b">
        <v>1</v>
      </c>
      <c r="E2682" t="b">
        <v>1</v>
      </c>
      <c r="F2682" t="s">
        <v>72</v>
      </c>
      <c r="G2682" t="b">
        <v>0</v>
      </c>
      <c r="H2682" t="s">
        <v>71</v>
      </c>
      <c r="I2682" t="b">
        <v>0</v>
      </c>
      <c r="J2682" t="s">
        <v>70</v>
      </c>
      <c r="K2682" t="b">
        <v>1</v>
      </c>
      <c r="L2682">
        <v>2</v>
      </c>
      <c r="M2682" t="b">
        <v>1</v>
      </c>
      <c r="N2682" t="b">
        <v>1</v>
      </c>
      <c r="O2682" t="b">
        <v>1</v>
      </c>
      <c r="P2682" t="s">
        <v>88</v>
      </c>
      <c r="Q2682" t="s">
        <v>8664</v>
      </c>
      <c r="R2682" t="s">
        <v>8663</v>
      </c>
      <c r="S2682" t="s">
        <v>93</v>
      </c>
      <c r="T2682" t="s">
        <v>1538</v>
      </c>
      <c r="U2682">
        <v>220</v>
      </c>
      <c r="V2682">
        <v>3</v>
      </c>
    </row>
    <row r="2683" spans="1:22" x14ac:dyDescent="0.35">
      <c r="A2683" t="s">
        <v>8662</v>
      </c>
      <c r="B2683" t="s">
        <v>74</v>
      </c>
      <c r="C2683" t="s">
        <v>82</v>
      </c>
      <c r="D2683" t="b">
        <v>1</v>
      </c>
      <c r="E2683" t="b">
        <v>1</v>
      </c>
      <c r="F2683" t="s">
        <v>106</v>
      </c>
      <c r="G2683" t="b">
        <v>0</v>
      </c>
      <c r="H2683" t="s">
        <v>71</v>
      </c>
      <c r="I2683" t="b">
        <v>1</v>
      </c>
      <c r="J2683" t="s">
        <v>70</v>
      </c>
      <c r="K2683" t="b">
        <v>1</v>
      </c>
      <c r="L2683">
        <v>2</v>
      </c>
      <c r="M2683" t="b">
        <v>1</v>
      </c>
      <c r="N2683" t="b">
        <v>1</v>
      </c>
      <c r="O2683" t="b">
        <v>1</v>
      </c>
      <c r="P2683" t="s">
        <v>88</v>
      </c>
      <c r="Q2683" t="s">
        <v>8661</v>
      </c>
      <c r="R2683" t="s">
        <v>8660</v>
      </c>
      <c r="S2683" t="s">
        <v>131</v>
      </c>
      <c r="T2683" t="s">
        <v>8659</v>
      </c>
      <c r="U2683">
        <v>220</v>
      </c>
      <c r="V2683">
        <v>4</v>
      </c>
    </row>
    <row r="2684" spans="1:22" x14ac:dyDescent="0.35">
      <c r="A2684" t="s">
        <v>8658</v>
      </c>
      <c r="B2684" t="s">
        <v>74</v>
      </c>
      <c r="C2684" t="s">
        <v>82</v>
      </c>
      <c r="D2684" t="b">
        <v>1</v>
      </c>
      <c r="E2684" t="b">
        <v>1</v>
      </c>
      <c r="F2684" t="s">
        <v>106</v>
      </c>
      <c r="G2684" t="b">
        <v>1</v>
      </c>
      <c r="H2684" t="s">
        <v>71</v>
      </c>
      <c r="I2684" t="b">
        <v>1</v>
      </c>
      <c r="J2684" t="s">
        <v>70</v>
      </c>
      <c r="K2684" t="b">
        <v>1</v>
      </c>
      <c r="L2684">
        <v>2</v>
      </c>
      <c r="M2684" t="b">
        <v>0</v>
      </c>
      <c r="N2684" t="b">
        <v>1</v>
      </c>
      <c r="O2684" t="b">
        <v>1</v>
      </c>
      <c r="P2684" t="s">
        <v>88</v>
      </c>
      <c r="Q2684" t="s">
        <v>8657</v>
      </c>
      <c r="R2684" t="s">
        <v>8656</v>
      </c>
      <c r="S2684" t="s">
        <v>4560</v>
      </c>
      <c r="T2684" t="s">
        <v>8655</v>
      </c>
      <c r="U2684">
        <v>220</v>
      </c>
      <c r="V2684">
        <v>4</v>
      </c>
    </row>
    <row r="2685" spans="1:22" x14ac:dyDescent="0.35">
      <c r="A2685" t="s">
        <v>8654</v>
      </c>
      <c r="B2685" t="s">
        <v>74</v>
      </c>
      <c r="C2685" t="s">
        <v>82</v>
      </c>
      <c r="D2685" t="b">
        <v>1</v>
      </c>
      <c r="E2685" t="b">
        <v>1</v>
      </c>
      <c r="F2685" t="s">
        <v>101</v>
      </c>
      <c r="G2685" t="b">
        <v>1</v>
      </c>
      <c r="H2685" t="s">
        <v>71</v>
      </c>
      <c r="I2685" t="b">
        <v>1</v>
      </c>
      <c r="J2685" t="s">
        <v>70</v>
      </c>
      <c r="K2685" t="b">
        <v>1</v>
      </c>
      <c r="L2685">
        <v>2</v>
      </c>
      <c r="M2685" t="b">
        <v>1</v>
      </c>
      <c r="N2685" t="b">
        <v>1</v>
      </c>
      <c r="O2685" t="b">
        <v>1</v>
      </c>
      <c r="P2685" t="s">
        <v>69</v>
      </c>
      <c r="Q2685" t="s">
        <v>8653</v>
      </c>
      <c r="R2685" t="s">
        <v>8652</v>
      </c>
      <c r="S2685" t="s">
        <v>189</v>
      </c>
      <c r="T2685" t="s">
        <v>4596</v>
      </c>
      <c r="U2685">
        <v>220</v>
      </c>
      <c r="V2685">
        <v>3</v>
      </c>
    </row>
    <row r="2686" spans="1:22" x14ac:dyDescent="0.35">
      <c r="A2686" t="s">
        <v>8651</v>
      </c>
      <c r="B2686" t="s">
        <v>90</v>
      </c>
      <c r="C2686" t="s">
        <v>82</v>
      </c>
      <c r="D2686" t="b">
        <v>1</v>
      </c>
      <c r="E2686" t="b">
        <v>1</v>
      </c>
      <c r="F2686" t="s">
        <v>101</v>
      </c>
      <c r="G2686" t="b">
        <v>1</v>
      </c>
      <c r="H2686" t="s">
        <v>71</v>
      </c>
      <c r="I2686" t="b">
        <v>0</v>
      </c>
      <c r="J2686" t="s">
        <v>70</v>
      </c>
      <c r="K2686" t="b">
        <v>1</v>
      </c>
      <c r="L2686">
        <v>2</v>
      </c>
      <c r="M2686" t="b">
        <v>1</v>
      </c>
      <c r="N2686" t="b">
        <v>1</v>
      </c>
      <c r="O2686" t="b">
        <v>1</v>
      </c>
      <c r="P2686" t="s">
        <v>88</v>
      </c>
      <c r="Q2686" t="s">
        <v>8650</v>
      </c>
      <c r="R2686" t="s">
        <v>8649</v>
      </c>
      <c r="S2686" t="s">
        <v>8648</v>
      </c>
      <c r="T2686" t="s">
        <v>8647</v>
      </c>
      <c r="U2686">
        <v>220</v>
      </c>
      <c r="V2686">
        <v>2.5</v>
      </c>
    </row>
    <row r="2687" spans="1:22" x14ac:dyDescent="0.35">
      <c r="A2687" t="s">
        <v>8646</v>
      </c>
      <c r="B2687" t="s">
        <v>74</v>
      </c>
      <c r="C2687" t="s">
        <v>82</v>
      </c>
      <c r="D2687" t="b">
        <v>1</v>
      </c>
      <c r="E2687" t="b">
        <v>1</v>
      </c>
      <c r="F2687" t="s">
        <v>106</v>
      </c>
      <c r="G2687" t="b">
        <v>1</v>
      </c>
      <c r="H2687" t="s">
        <v>71</v>
      </c>
      <c r="I2687" t="b">
        <v>0</v>
      </c>
      <c r="J2687" t="s">
        <v>70</v>
      </c>
      <c r="K2687" t="b">
        <v>1</v>
      </c>
      <c r="L2687">
        <v>2</v>
      </c>
      <c r="M2687" t="b">
        <v>0</v>
      </c>
      <c r="N2687" t="b">
        <v>1</v>
      </c>
      <c r="O2687" t="b">
        <v>1</v>
      </c>
      <c r="P2687" t="s">
        <v>69</v>
      </c>
      <c r="Q2687" t="s">
        <v>8645</v>
      </c>
      <c r="R2687" t="s">
        <v>8644</v>
      </c>
      <c r="S2687" t="s">
        <v>290</v>
      </c>
      <c r="T2687" t="s">
        <v>8643</v>
      </c>
      <c r="U2687">
        <v>220</v>
      </c>
      <c r="V2687">
        <v>4</v>
      </c>
    </row>
    <row r="2688" spans="1:22" x14ac:dyDescent="0.35">
      <c r="A2688" t="s">
        <v>8642</v>
      </c>
      <c r="B2688" t="s">
        <v>74</v>
      </c>
      <c r="C2688" t="s">
        <v>123</v>
      </c>
      <c r="D2688" t="b">
        <v>1</v>
      </c>
      <c r="E2688" t="b">
        <v>1</v>
      </c>
      <c r="F2688" t="s">
        <v>72</v>
      </c>
      <c r="G2688" t="b">
        <v>0</v>
      </c>
      <c r="H2688" t="s">
        <v>71</v>
      </c>
      <c r="I2688" t="b">
        <v>0</v>
      </c>
      <c r="J2688" t="s">
        <v>70</v>
      </c>
      <c r="K2688" t="b">
        <v>1</v>
      </c>
      <c r="L2688">
        <v>2</v>
      </c>
      <c r="M2688" t="b">
        <v>1</v>
      </c>
      <c r="N2688" t="b">
        <v>1</v>
      </c>
      <c r="O2688" t="b">
        <v>1</v>
      </c>
      <c r="P2688" t="s">
        <v>88</v>
      </c>
      <c r="Q2688" t="s">
        <v>8641</v>
      </c>
      <c r="R2688" t="s">
        <v>609</v>
      </c>
      <c r="S2688" t="s">
        <v>120</v>
      </c>
      <c r="T2688" t="s">
        <v>8640</v>
      </c>
      <c r="U2688">
        <v>220</v>
      </c>
      <c r="V2688">
        <v>4</v>
      </c>
    </row>
    <row r="2689" spans="1:22" x14ac:dyDescent="0.35">
      <c r="A2689" t="s">
        <v>8639</v>
      </c>
      <c r="B2689" t="s">
        <v>111</v>
      </c>
      <c r="C2689" t="s">
        <v>82</v>
      </c>
      <c r="D2689" t="b">
        <v>1</v>
      </c>
      <c r="E2689" t="b">
        <v>1</v>
      </c>
      <c r="F2689" t="s">
        <v>771</v>
      </c>
      <c r="G2689" t="b">
        <v>1</v>
      </c>
      <c r="H2689" t="s">
        <v>71</v>
      </c>
      <c r="I2689" t="b">
        <v>0</v>
      </c>
      <c r="J2689" t="s">
        <v>70</v>
      </c>
      <c r="K2689" t="b">
        <v>1</v>
      </c>
      <c r="L2689">
        <v>2</v>
      </c>
      <c r="M2689" t="b">
        <v>1</v>
      </c>
      <c r="N2689" t="b">
        <v>1</v>
      </c>
      <c r="O2689" t="b">
        <v>1</v>
      </c>
      <c r="P2689" t="s">
        <v>69</v>
      </c>
      <c r="Q2689" t="s">
        <v>8638</v>
      </c>
      <c r="R2689" t="s">
        <v>8637</v>
      </c>
      <c r="S2689" t="s">
        <v>6</v>
      </c>
      <c r="T2689" t="s">
        <v>8636</v>
      </c>
      <c r="U2689">
        <v>220</v>
      </c>
      <c r="V2689">
        <v>3</v>
      </c>
    </row>
    <row r="2690" spans="1:22" x14ac:dyDescent="0.35">
      <c r="A2690" t="s">
        <v>8635</v>
      </c>
      <c r="B2690" t="s">
        <v>74</v>
      </c>
      <c r="C2690" t="s">
        <v>82</v>
      </c>
      <c r="D2690" t="b">
        <v>1</v>
      </c>
      <c r="E2690" t="b">
        <v>1</v>
      </c>
      <c r="F2690" t="s">
        <v>106</v>
      </c>
      <c r="G2690" t="b">
        <v>1</v>
      </c>
      <c r="H2690" t="s">
        <v>71</v>
      </c>
      <c r="I2690" t="b">
        <v>1</v>
      </c>
      <c r="J2690" t="s">
        <v>70</v>
      </c>
      <c r="K2690" t="b">
        <v>1</v>
      </c>
      <c r="L2690">
        <v>2</v>
      </c>
      <c r="M2690" t="b">
        <v>1</v>
      </c>
      <c r="N2690" t="b">
        <v>1</v>
      </c>
      <c r="O2690" t="b">
        <v>1</v>
      </c>
      <c r="P2690" t="s">
        <v>88</v>
      </c>
      <c r="Q2690" t="s">
        <v>8634</v>
      </c>
      <c r="R2690" t="s">
        <v>1201</v>
      </c>
      <c r="S2690" t="s">
        <v>85</v>
      </c>
      <c r="T2690" t="s">
        <v>8633</v>
      </c>
      <c r="U2690">
        <v>220</v>
      </c>
      <c r="V2690">
        <v>3.5</v>
      </c>
    </row>
    <row r="2691" spans="1:22" x14ac:dyDescent="0.35">
      <c r="A2691" t="s">
        <v>2464</v>
      </c>
      <c r="B2691" t="s">
        <v>74</v>
      </c>
      <c r="C2691" t="s">
        <v>236</v>
      </c>
      <c r="D2691" t="b">
        <v>1</v>
      </c>
      <c r="E2691" t="b">
        <v>0</v>
      </c>
      <c r="F2691" t="s">
        <v>72</v>
      </c>
      <c r="G2691" t="b">
        <v>0</v>
      </c>
      <c r="H2691" t="s">
        <v>100</v>
      </c>
      <c r="I2691" t="b">
        <v>0</v>
      </c>
      <c r="J2691" t="s">
        <v>235</v>
      </c>
      <c r="K2691" t="b">
        <v>1</v>
      </c>
      <c r="L2691">
        <v>4</v>
      </c>
      <c r="M2691" t="b">
        <v>1</v>
      </c>
      <c r="N2691" t="b">
        <v>1</v>
      </c>
      <c r="O2691" t="b">
        <v>0</v>
      </c>
      <c r="P2691" t="s">
        <v>88</v>
      </c>
      <c r="Q2691" t="s">
        <v>8632</v>
      </c>
      <c r="R2691" t="s">
        <v>2035</v>
      </c>
      <c r="S2691" t="s">
        <v>6</v>
      </c>
      <c r="T2691" t="s">
        <v>8631</v>
      </c>
      <c r="U2691">
        <v>220</v>
      </c>
      <c r="V2691">
        <v>3.5</v>
      </c>
    </row>
    <row r="2692" spans="1:22" x14ac:dyDescent="0.35">
      <c r="A2692" t="s">
        <v>8630</v>
      </c>
      <c r="B2692" t="s">
        <v>111</v>
      </c>
      <c r="C2692" t="s">
        <v>82</v>
      </c>
      <c r="D2692" t="b">
        <v>1</v>
      </c>
      <c r="E2692" t="b">
        <v>1</v>
      </c>
      <c r="F2692" t="s">
        <v>720</v>
      </c>
      <c r="G2692" t="b">
        <v>1</v>
      </c>
      <c r="H2692" t="s">
        <v>71</v>
      </c>
      <c r="I2692" t="b">
        <v>0</v>
      </c>
      <c r="J2692" t="s">
        <v>70</v>
      </c>
      <c r="K2692" t="b">
        <v>1</v>
      </c>
      <c r="L2692">
        <v>2</v>
      </c>
      <c r="M2692" t="b">
        <v>1</v>
      </c>
      <c r="N2692" t="b">
        <v>1</v>
      </c>
      <c r="O2692" t="b">
        <v>1</v>
      </c>
      <c r="P2692" t="s">
        <v>69</v>
      </c>
      <c r="Q2692" t="s">
        <v>8629</v>
      </c>
      <c r="R2692" t="s">
        <v>8628</v>
      </c>
      <c r="S2692" t="s">
        <v>161</v>
      </c>
      <c r="T2692" t="s">
        <v>8627</v>
      </c>
      <c r="U2692">
        <v>220</v>
      </c>
      <c r="V2692">
        <v>3.5</v>
      </c>
    </row>
    <row r="2693" spans="1:22" x14ac:dyDescent="0.35">
      <c r="A2693" t="s">
        <v>8626</v>
      </c>
      <c r="B2693" t="s">
        <v>111</v>
      </c>
      <c r="C2693" t="s">
        <v>82</v>
      </c>
      <c r="D2693" t="b">
        <v>1</v>
      </c>
      <c r="E2693" t="b">
        <v>1</v>
      </c>
      <c r="F2693" t="s">
        <v>106</v>
      </c>
      <c r="G2693" t="b">
        <v>1</v>
      </c>
      <c r="H2693" t="s">
        <v>71</v>
      </c>
      <c r="I2693" t="b">
        <v>1</v>
      </c>
      <c r="J2693" t="s">
        <v>70</v>
      </c>
      <c r="K2693" t="b">
        <v>1</v>
      </c>
      <c r="L2693">
        <v>1</v>
      </c>
      <c r="M2693" t="b">
        <v>1</v>
      </c>
      <c r="N2693" t="b">
        <v>1</v>
      </c>
      <c r="O2693" t="b">
        <v>1</v>
      </c>
      <c r="P2693" t="s">
        <v>88</v>
      </c>
      <c r="Q2693" t="s">
        <v>8625</v>
      </c>
      <c r="R2693" t="s">
        <v>206</v>
      </c>
      <c r="S2693" t="s">
        <v>1459</v>
      </c>
      <c r="T2693" t="s">
        <v>6748</v>
      </c>
      <c r="U2693">
        <v>219</v>
      </c>
      <c r="V2693">
        <v>3.5</v>
      </c>
    </row>
    <row r="2694" spans="1:22" x14ac:dyDescent="0.35">
      <c r="A2694" t="s">
        <v>8624</v>
      </c>
      <c r="B2694" t="s">
        <v>74</v>
      </c>
      <c r="C2694" t="s">
        <v>82</v>
      </c>
      <c r="D2694" t="b">
        <v>1</v>
      </c>
      <c r="E2694" t="b">
        <v>1</v>
      </c>
      <c r="F2694" t="s">
        <v>72</v>
      </c>
      <c r="G2694" t="b">
        <v>1</v>
      </c>
      <c r="H2694" t="s">
        <v>71</v>
      </c>
      <c r="I2694" t="b">
        <v>1</v>
      </c>
      <c r="J2694" t="s">
        <v>70</v>
      </c>
      <c r="K2694" t="b">
        <v>1</v>
      </c>
      <c r="L2694">
        <v>2</v>
      </c>
      <c r="M2694" t="b">
        <v>1</v>
      </c>
      <c r="N2694" t="b">
        <v>1</v>
      </c>
      <c r="O2694" t="b">
        <v>1</v>
      </c>
      <c r="P2694" t="s">
        <v>69</v>
      </c>
      <c r="Q2694" t="e">
        <f>-MuatiMmslPOvk9kOMyjkA</f>
        <v>#NAME?</v>
      </c>
      <c r="R2694" t="s">
        <v>8623</v>
      </c>
      <c r="S2694" t="s">
        <v>93</v>
      </c>
      <c r="T2694" t="s">
        <v>6236</v>
      </c>
      <c r="U2694">
        <v>219</v>
      </c>
      <c r="V2694">
        <v>4</v>
      </c>
    </row>
    <row r="2695" spans="1:22" x14ac:dyDescent="0.35">
      <c r="A2695" t="s">
        <v>8622</v>
      </c>
      <c r="B2695" t="s">
        <v>74</v>
      </c>
      <c r="C2695" t="s">
        <v>82</v>
      </c>
      <c r="D2695" t="b">
        <v>1</v>
      </c>
      <c r="E2695" t="b">
        <v>1</v>
      </c>
      <c r="F2695" t="s">
        <v>72</v>
      </c>
      <c r="G2695" t="b">
        <v>1</v>
      </c>
      <c r="H2695" t="s">
        <v>71</v>
      </c>
      <c r="I2695" t="b">
        <v>1</v>
      </c>
      <c r="J2695" t="s">
        <v>70</v>
      </c>
      <c r="K2695" t="b">
        <v>1</v>
      </c>
      <c r="L2695">
        <v>2</v>
      </c>
      <c r="M2695" t="b">
        <v>1</v>
      </c>
      <c r="N2695" t="b">
        <v>1</v>
      </c>
      <c r="O2695" t="b">
        <v>1</v>
      </c>
      <c r="P2695" t="s">
        <v>88</v>
      </c>
      <c r="Q2695" t="s">
        <v>8621</v>
      </c>
      <c r="R2695" t="s">
        <v>109</v>
      </c>
      <c r="S2695" t="s">
        <v>885</v>
      </c>
      <c r="T2695" t="s">
        <v>8620</v>
      </c>
      <c r="U2695">
        <v>219</v>
      </c>
      <c r="V2695">
        <v>4.5</v>
      </c>
    </row>
    <row r="2696" spans="1:22" x14ac:dyDescent="0.35">
      <c r="A2696" t="s">
        <v>8619</v>
      </c>
      <c r="B2696" t="s">
        <v>90</v>
      </c>
      <c r="C2696" t="s">
        <v>123</v>
      </c>
      <c r="D2696" t="b">
        <v>1</v>
      </c>
      <c r="E2696" t="b">
        <v>1</v>
      </c>
      <c r="F2696" t="s">
        <v>89</v>
      </c>
      <c r="G2696" t="b">
        <v>0</v>
      </c>
      <c r="H2696" t="s">
        <v>71</v>
      </c>
      <c r="I2696" t="b">
        <v>1</v>
      </c>
      <c r="J2696" t="s">
        <v>70</v>
      </c>
      <c r="K2696" t="b">
        <v>0</v>
      </c>
      <c r="L2696">
        <v>2</v>
      </c>
      <c r="M2696" t="b">
        <v>0</v>
      </c>
      <c r="N2696" t="b">
        <v>1</v>
      </c>
      <c r="O2696" t="b">
        <v>1</v>
      </c>
      <c r="P2696" t="s">
        <v>69</v>
      </c>
      <c r="Q2696" t="s">
        <v>8618</v>
      </c>
      <c r="R2696" t="s">
        <v>8617</v>
      </c>
      <c r="S2696" t="s">
        <v>120</v>
      </c>
      <c r="T2696" t="s">
        <v>8616</v>
      </c>
      <c r="U2696">
        <v>219</v>
      </c>
      <c r="V2696">
        <v>4</v>
      </c>
    </row>
    <row r="2697" spans="1:22" x14ac:dyDescent="0.35">
      <c r="A2697" t="s">
        <v>8615</v>
      </c>
      <c r="B2697" t="s">
        <v>74</v>
      </c>
      <c r="C2697" t="s">
        <v>82</v>
      </c>
      <c r="D2697" t="b">
        <v>1</v>
      </c>
      <c r="E2697" t="b">
        <v>1</v>
      </c>
      <c r="F2697" t="s">
        <v>81</v>
      </c>
      <c r="G2697" t="b">
        <v>1</v>
      </c>
      <c r="H2697" t="s">
        <v>71</v>
      </c>
      <c r="I2697" t="b">
        <v>0</v>
      </c>
      <c r="J2697" t="s">
        <v>70</v>
      </c>
      <c r="K2697" t="b">
        <v>1</v>
      </c>
      <c r="L2697">
        <v>2</v>
      </c>
      <c r="M2697" t="b">
        <v>0</v>
      </c>
      <c r="N2697" t="b">
        <v>1</v>
      </c>
      <c r="O2697" t="b">
        <v>1</v>
      </c>
      <c r="P2697" t="s">
        <v>69</v>
      </c>
      <c r="Q2697" t="s">
        <v>8614</v>
      </c>
      <c r="R2697" t="s">
        <v>8613</v>
      </c>
      <c r="S2697" t="s">
        <v>6</v>
      </c>
      <c r="T2697" t="s">
        <v>8612</v>
      </c>
      <c r="U2697">
        <v>219</v>
      </c>
      <c r="V2697">
        <v>3.5</v>
      </c>
    </row>
    <row r="2698" spans="1:22" x14ac:dyDescent="0.35">
      <c r="A2698" t="s">
        <v>8611</v>
      </c>
      <c r="B2698" t="s">
        <v>74</v>
      </c>
      <c r="C2698" t="s">
        <v>82</v>
      </c>
      <c r="D2698" t="b">
        <v>1</v>
      </c>
      <c r="E2698" t="b">
        <v>1</v>
      </c>
      <c r="F2698" t="s">
        <v>101</v>
      </c>
      <c r="G2698" t="b">
        <v>1</v>
      </c>
      <c r="H2698" t="s">
        <v>71</v>
      </c>
      <c r="I2698" t="b">
        <v>1</v>
      </c>
      <c r="J2698" t="s">
        <v>70</v>
      </c>
      <c r="K2698" t="b">
        <v>1</v>
      </c>
      <c r="L2698">
        <v>2</v>
      </c>
      <c r="M2698" t="b">
        <v>1</v>
      </c>
      <c r="N2698" t="b">
        <v>1</v>
      </c>
      <c r="O2698" t="b">
        <v>1</v>
      </c>
      <c r="P2698" t="s">
        <v>69</v>
      </c>
      <c r="Q2698" t="s">
        <v>8610</v>
      </c>
      <c r="R2698" t="s">
        <v>8609</v>
      </c>
      <c r="S2698" t="s">
        <v>93</v>
      </c>
      <c r="T2698" t="s">
        <v>7682</v>
      </c>
      <c r="U2698">
        <v>219</v>
      </c>
      <c r="V2698">
        <v>4</v>
      </c>
    </row>
    <row r="2699" spans="1:22" x14ac:dyDescent="0.35">
      <c r="A2699" t="s">
        <v>8608</v>
      </c>
      <c r="B2699" t="s">
        <v>74</v>
      </c>
      <c r="C2699" t="s">
        <v>297</v>
      </c>
      <c r="D2699" t="b">
        <v>1</v>
      </c>
      <c r="E2699" t="b">
        <v>0</v>
      </c>
      <c r="F2699" t="s">
        <v>72</v>
      </c>
      <c r="G2699" t="b">
        <v>0</v>
      </c>
      <c r="H2699" t="s">
        <v>100</v>
      </c>
      <c r="I2699" t="b">
        <v>1</v>
      </c>
      <c r="J2699" t="s">
        <v>235</v>
      </c>
      <c r="K2699" t="b">
        <v>1</v>
      </c>
      <c r="L2699">
        <v>4</v>
      </c>
      <c r="M2699" t="b">
        <v>1</v>
      </c>
      <c r="N2699" t="b">
        <v>1</v>
      </c>
      <c r="O2699" t="b">
        <v>0</v>
      </c>
      <c r="P2699" t="s">
        <v>88</v>
      </c>
      <c r="Q2699" t="s">
        <v>8607</v>
      </c>
      <c r="R2699" t="s">
        <v>8606</v>
      </c>
      <c r="S2699" t="s">
        <v>85</v>
      </c>
      <c r="T2699" t="s">
        <v>8605</v>
      </c>
      <c r="U2699">
        <v>219</v>
      </c>
      <c r="V2699">
        <v>3.5</v>
      </c>
    </row>
    <row r="2700" spans="1:22" x14ac:dyDescent="0.35">
      <c r="A2700" t="s">
        <v>8604</v>
      </c>
      <c r="B2700" t="s">
        <v>111</v>
      </c>
      <c r="C2700" t="s">
        <v>82</v>
      </c>
      <c r="D2700" t="b">
        <v>1</v>
      </c>
      <c r="E2700" t="b">
        <v>1</v>
      </c>
      <c r="F2700" t="s">
        <v>3661</v>
      </c>
      <c r="G2700" t="b">
        <v>0</v>
      </c>
      <c r="H2700" t="s">
        <v>71</v>
      </c>
      <c r="I2700" t="b">
        <v>1</v>
      </c>
      <c r="J2700" t="s">
        <v>70</v>
      </c>
      <c r="K2700" t="b">
        <v>1</v>
      </c>
      <c r="L2700">
        <v>2</v>
      </c>
      <c r="M2700" t="b">
        <v>0</v>
      </c>
      <c r="N2700" t="b">
        <v>0</v>
      </c>
      <c r="O2700" t="b">
        <v>1</v>
      </c>
      <c r="P2700" t="s">
        <v>69</v>
      </c>
      <c r="Q2700" t="s">
        <v>8603</v>
      </c>
      <c r="R2700" t="s">
        <v>8602</v>
      </c>
      <c r="S2700" t="s">
        <v>77</v>
      </c>
      <c r="T2700" t="s">
        <v>8601</v>
      </c>
      <c r="U2700">
        <v>219</v>
      </c>
      <c r="V2700">
        <v>4</v>
      </c>
    </row>
    <row r="2701" spans="1:22" x14ac:dyDescent="0.35">
      <c r="A2701" t="s">
        <v>8600</v>
      </c>
      <c r="B2701" t="s">
        <v>74</v>
      </c>
      <c r="C2701" t="s">
        <v>82</v>
      </c>
      <c r="D2701" t="b">
        <v>1</v>
      </c>
      <c r="E2701" t="b">
        <v>1</v>
      </c>
      <c r="F2701" t="s">
        <v>106</v>
      </c>
      <c r="G2701" t="b">
        <v>1</v>
      </c>
      <c r="H2701" t="s">
        <v>71</v>
      </c>
      <c r="I2701" t="b">
        <v>0</v>
      </c>
      <c r="J2701" t="s">
        <v>70</v>
      </c>
      <c r="K2701" t="b">
        <v>1</v>
      </c>
      <c r="L2701">
        <v>2</v>
      </c>
      <c r="M2701" t="b">
        <v>1</v>
      </c>
      <c r="N2701" t="b">
        <v>1</v>
      </c>
      <c r="O2701" t="b">
        <v>1</v>
      </c>
      <c r="P2701" t="s">
        <v>88</v>
      </c>
      <c r="Q2701" t="s">
        <v>8599</v>
      </c>
      <c r="R2701" t="s">
        <v>1770</v>
      </c>
      <c r="S2701" t="s">
        <v>6</v>
      </c>
      <c r="T2701" t="s">
        <v>8598</v>
      </c>
      <c r="U2701">
        <v>219</v>
      </c>
      <c r="V2701">
        <v>3.5</v>
      </c>
    </row>
    <row r="2702" spans="1:22" x14ac:dyDescent="0.35">
      <c r="A2702" t="s">
        <v>6083</v>
      </c>
      <c r="B2702" t="s">
        <v>74</v>
      </c>
      <c r="D2702" t="b">
        <v>1</v>
      </c>
      <c r="E2702" t="b">
        <v>0</v>
      </c>
      <c r="F2702" t="s">
        <v>72</v>
      </c>
      <c r="I2702" t="b">
        <v>1</v>
      </c>
      <c r="J2702" t="s">
        <v>235</v>
      </c>
      <c r="K2702" t="b">
        <v>1</v>
      </c>
      <c r="L2702">
        <v>4</v>
      </c>
      <c r="M2702" t="b">
        <v>1</v>
      </c>
      <c r="N2702" t="b">
        <v>1</v>
      </c>
      <c r="O2702" t="b">
        <v>0</v>
      </c>
      <c r="Q2702" t="s">
        <v>8597</v>
      </c>
      <c r="R2702" t="s">
        <v>5374</v>
      </c>
      <c r="S2702" t="s">
        <v>6</v>
      </c>
      <c r="T2702" t="s">
        <v>8596</v>
      </c>
      <c r="U2702">
        <v>219</v>
      </c>
      <c r="V2702">
        <v>4</v>
      </c>
    </row>
    <row r="2703" spans="1:22" x14ac:dyDescent="0.35">
      <c r="A2703" t="s">
        <v>8595</v>
      </c>
      <c r="B2703" t="s">
        <v>74</v>
      </c>
      <c r="C2703" t="s">
        <v>82</v>
      </c>
      <c r="D2703" t="b">
        <v>1</v>
      </c>
      <c r="E2703" t="b">
        <v>1</v>
      </c>
      <c r="F2703" t="s">
        <v>771</v>
      </c>
      <c r="G2703" t="b">
        <v>1</v>
      </c>
      <c r="H2703" t="s">
        <v>71</v>
      </c>
      <c r="I2703" t="b">
        <v>1</v>
      </c>
      <c r="J2703" t="s">
        <v>70</v>
      </c>
      <c r="K2703" t="b">
        <v>1</v>
      </c>
      <c r="L2703">
        <v>2</v>
      </c>
      <c r="M2703" t="b">
        <v>0</v>
      </c>
      <c r="N2703" t="b">
        <v>1</v>
      </c>
      <c r="O2703" t="b">
        <v>1</v>
      </c>
      <c r="P2703" t="s">
        <v>69</v>
      </c>
      <c r="Q2703" t="s">
        <v>8594</v>
      </c>
      <c r="R2703" t="s">
        <v>8593</v>
      </c>
      <c r="S2703" t="s">
        <v>93</v>
      </c>
      <c r="T2703" t="s">
        <v>1274</v>
      </c>
      <c r="U2703">
        <v>219</v>
      </c>
      <c r="V2703">
        <v>3</v>
      </c>
    </row>
    <row r="2704" spans="1:22" x14ac:dyDescent="0.35">
      <c r="A2704" t="s">
        <v>8592</v>
      </c>
      <c r="B2704" t="s">
        <v>111</v>
      </c>
      <c r="C2704" t="s">
        <v>82</v>
      </c>
      <c r="D2704" t="b">
        <v>1</v>
      </c>
      <c r="E2704" t="b">
        <v>1</v>
      </c>
      <c r="F2704" t="s">
        <v>359</v>
      </c>
      <c r="G2704" t="b">
        <v>1</v>
      </c>
      <c r="H2704" t="s">
        <v>71</v>
      </c>
      <c r="I2704" t="b">
        <v>1</v>
      </c>
      <c r="J2704" t="s">
        <v>70</v>
      </c>
      <c r="K2704" t="b">
        <v>1</v>
      </c>
      <c r="L2704">
        <v>2</v>
      </c>
      <c r="M2704" t="b">
        <v>0</v>
      </c>
      <c r="N2704" t="b">
        <v>0</v>
      </c>
      <c r="O2704" t="b">
        <v>1</v>
      </c>
      <c r="P2704" t="s">
        <v>69</v>
      </c>
      <c r="Q2704" t="s">
        <v>8591</v>
      </c>
      <c r="R2704" t="s">
        <v>8590</v>
      </c>
      <c r="S2704" t="s">
        <v>6</v>
      </c>
      <c r="T2704" t="s">
        <v>8589</v>
      </c>
      <c r="U2704">
        <v>219</v>
      </c>
      <c r="V2704">
        <v>3.5</v>
      </c>
    </row>
    <row r="2705" spans="1:22" x14ac:dyDescent="0.35">
      <c r="A2705" t="s">
        <v>8588</v>
      </c>
      <c r="B2705" t="s">
        <v>90</v>
      </c>
      <c r="C2705" t="s">
        <v>82</v>
      </c>
      <c r="D2705" t="b">
        <v>1</v>
      </c>
      <c r="E2705" t="b">
        <v>1</v>
      </c>
      <c r="F2705" t="s">
        <v>106</v>
      </c>
      <c r="G2705" t="b">
        <v>0</v>
      </c>
      <c r="H2705" t="s">
        <v>71</v>
      </c>
      <c r="I2705" t="b">
        <v>0</v>
      </c>
      <c r="J2705" t="s">
        <v>70</v>
      </c>
      <c r="K2705" t="b">
        <v>1</v>
      </c>
      <c r="L2705">
        <v>2</v>
      </c>
      <c r="M2705" t="b">
        <v>1</v>
      </c>
      <c r="N2705" t="b">
        <v>1</v>
      </c>
      <c r="O2705" t="b">
        <v>1</v>
      </c>
      <c r="P2705" t="s">
        <v>88</v>
      </c>
      <c r="Q2705" t="s">
        <v>8587</v>
      </c>
      <c r="R2705" t="s">
        <v>2663</v>
      </c>
      <c r="S2705" t="s">
        <v>66</v>
      </c>
      <c r="T2705" t="s">
        <v>8586</v>
      </c>
      <c r="U2705">
        <v>219</v>
      </c>
      <c r="V2705">
        <v>4</v>
      </c>
    </row>
    <row r="2706" spans="1:22" x14ac:dyDescent="0.35">
      <c r="A2706" t="s">
        <v>8585</v>
      </c>
      <c r="B2706" t="s">
        <v>74</v>
      </c>
      <c r="C2706" t="s">
        <v>82</v>
      </c>
      <c r="D2706" t="b">
        <v>1</v>
      </c>
      <c r="E2706" t="b">
        <v>1</v>
      </c>
      <c r="F2706" t="s">
        <v>106</v>
      </c>
      <c r="G2706" t="b">
        <v>1</v>
      </c>
      <c r="H2706" t="s">
        <v>71</v>
      </c>
      <c r="I2706" t="b">
        <v>0</v>
      </c>
      <c r="J2706" t="s">
        <v>70</v>
      </c>
      <c r="K2706" t="b">
        <v>1</v>
      </c>
      <c r="L2706">
        <v>2</v>
      </c>
      <c r="M2706" t="b">
        <v>1</v>
      </c>
      <c r="N2706" t="b">
        <v>1</v>
      </c>
      <c r="O2706" t="b">
        <v>1</v>
      </c>
      <c r="P2706" t="s">
        <v>88</v>
      </c>
      <c r="Q2706" t="s">
        <v>8584</v>
      </c>
      <c r="R2706" t="s">
        <v>8583</v>
      </c>
      <c r="S2706" t="s">
        <v>6</v>
      </c>
      <c r="T2706" t="s">
        <v>8582</v>
      </c>
      <c r="U2706">
        <v>219</v>
      </c>
      <c r="V2706">
        <v>3</v>
      </c>
    </row>
    <row r="2707" spans="1:22" x14ac:dyDescent="0.35">
      <c r="A2707" t="s">
        <v>8581</v>
      </c>
      <c r="B2707" t="s">
        <v>74</v>
      </c>
      <c r="C2707" t="s">
        <v>82</v>
      </c>
      <c r="D2707" t="b">
        <v>1</v>
      </c>
      <c r="E2707" t="b">
        <v>0</v>
      </c>
      <c r="F2707" t="s">
        <v>72</v>
      </c>
      <c r="G2707" t="b">
        <v>1</v>
      </c>
      <c r="H2707" t="s">
        <v>71</v>
      </c>
      <c r="I2707" t="b">
        <v>1</v>
      </c>
      <c r="J2707" t="s">
        <v>70</v>
      </c>
      <c r="K2707" t="b">
        <v>1</v>
      </c>
      <c r="L2707">
        <v>2</v>
      </c>
      <c r="M2707" t="b">
        <v>1</v>
      </c>
      <c r="N2707" t="b">
        <v>1</v>
      </c>
      <c r="O2707" t="b">
        <v>1</v>
      </c>
      <c r="P2707" t="s">
        <v>88</v>
      </c>
      <c r="Q2707" t="s">
        <v>8580</v>
      </c>
      <c r="R2707" t="s">
        <v>98</v>
      </c>
      <c r="S2707" t="s">
        <v>66</v>
      </c>
      <c r="T2707" t="s">
        <v>8579</v>
      </c>
      <c r="U2707">
        <v>219</v>
      </c>
      <c r="V2707">
        <v>2.5</v>
      </c>
    </row>
    <row r="2708" spans="1:22" x14ac:dyDescent="0.35">
      <c r="A2708" t="s">
        <v>8578</v>
      </c>
      <c r="B2708" t="s">
        <v>74</v>
      </c>
      <c r="C2708" t="s">
        <v>212</v>
      </c>
      <c r="D2708" t="b">
        <v>1</v>
      </c>
      <c r="E2708" t="b">
        <v>0</v>
      </c>
      <c r="F2708" t="s">
        <v>106</v>
      </c>
      <c r="G2708" t="b">
        <v>1</v>
      </c>
      <c r="H2708" t="s">
        <v>80</v>
      </c>
      <c r="I2708" t="b">
        <v>1</v>
      </c>
      <c r="J2708" t="s">
        <v>235</v>
      </c>
      <c r="K2708" t="b">
        <v>1</v>
      </c>
      <c r="L2708">
        <v>3</v>
      </c>
      <c r="M2708" t="b">
        <v>1</v>
      </c>
      <c r="N2708" t="b">
        <v>1</v>
      </c>
      <c r="O2708" t="b">
        <v>1</v>
      </c>
      <c r="P2708" t="s">
        <v>69</v>
      </c>
      <c r="Q2708" t="s">
        <v>8577</v>
      </c>
      <c r="R2708" t="s">
        <v>8576</v>
      </c>
      <c r="S2708" t="s">
        <v>120</v>
      </c>
      <c r="T2708" t="s">
        <v>8575</v>
      </c>
      <c r="U2708">
        <v>219</v>
      </c>
      <c r="V2708">
        <v>4</v>
      </c>
    </row>
    <row r="2709" spans="1:22" x14ac:dyDescent="0.35">
      <c r="A2709" t="s">
        <v>8574</v>
      </c>
      <c r="B2709" t="s">
        <v>74</v>
      </c>
      <c r="C2709" t="s">
        <v>82</v>
      </c>
      <c r="D2709" t="b">
        <v>1</v>
      </c>
      <c r="E2709" t="b">
        <v>1</v>
      </c>
      <c r="F2709" t="s">
        <v>106</v>
      </c>
      <c r="G2709" t="b">
        <v>1</v>
      </c>
      <c r="H2709" t="s">
        <v>100</v>
      </c>
      <c r="I2709" t="b">
        <v>0</v>
      </c>
      <c r="J2709" t="s">
        <v>70</v>
      </c>
      <c r="K2709" t="b">
        <v>1</v>
      </c>
      <c r="L2709">
        <v>2</v>
      </c>
      <c r="M2709" t="b">
        <v>1</v>
      </c>
      <c r="N2709" t="b">
        <v>1</v>
      </c>
      <c r="O2709" t="b">
        <v>1</v>
      </c>
      <c r="P2709" t="s">
        <v>88</v>
      </c>
      <c r="Q2709" t="s">
        <v>8573</v>
      </c>
      <c r="R2709" t="s">
        <v>8572</v>
      </c>
      <c r="S2709" t="s">
        <v>85</v>
      </c>
      <c r="T2709" t="s">
        <v>8571</v>
      </c>
      <c r="U2709">
        <v>219</v>
      </c>
      <c r="V2709">
        <v>3.5</v>
      </c>
    </row>
    <row r="2710" spans="1:22" x14ac:dyDescent="0.35">
      <c r="A2710" t="s">
        <v>8570</v>
      </c>
      <c r="B2710" t="s">
        <v>74</v>
      </c>
      <c r="C2710" t="s">
        <v>82</v>
      </c>
      <c r="D2710" t="b">
        <v>1</v>
      </c>
      <c r="E2710" t="b">
        <v>1</v>
      </c>
      <c r="F2710" t="s">
        <v>101</v>
      </c>
      <c r="G2710" t="b">
        <v>1</v>
      </c>
      <c r="H2710" t="s">
        <v>71</v>
      </c>
      <c r="I2710" t="b">
        <v>1</v>
      </c>
      <c r="J2710" t="s">
        <v>70</v>
      </c>
      <c r="K2710" t="b">
        <v>1</v>
      </c>
      <c r="L2710">
        <v>2</v>
      </c>
      <c r="M2710" t="b">
        <v>1</v>
      </c>
      <c r="N2710" t="b">
        <v>1</v>
      </c>
      <c r="O2710" t="b">
        <v>1</v>
      </c>
      <c r="P2710" t="s">
        <v>88</v>
      </c>
      <c r="Q2710" t="s">
        <v>8569</v>
      </c>
      <c r="R2710" t="s">
        <v>8568</v>
      </c>
      <c r="S2710" t="s">
        <v>6</v>
      </c>
      <c r="T2710" t="s">
        <v>1433</v>
      </c>
      <c r="U2710">
        <v>219</v>
      </c>
      <c r="V2710">
        <v>3.5</v>
      </c>
    </row>
    <row r="2711" spans="1:22" x14ac:dyDescent="0.35">
      <c r="A2711" t="s">
        <v>8567</v>
      </c>
      <c r="B2711" t="s">
        <v>111</v>
      </c>
      <c r="C2711" t="s">
        <v>82</v>
      </c>
      <c r="D2711" t="b">
        <v>1</v>
      </c>
      <c r="E2711" t="b">
        <v>1</v>
      </c>
      <c r="F2711" t="s">
        <v>106</v>
      </c>
      <c r="G2711" t="b">
        <v>0</v>
      </c>
      <c r="H2711" t="s">
        <v>71</v>
      </c>
      <c r="I2711" t="b">
        <v>1</v>
      </c>
      <c r="J2711" t="s">
        <v>70</v>
      </c>
      <c r="K2711" t="b">
        <v>1</v>
      </c>
      <c r="L2711">
        <v>2</v>
      </c>
      <c r="M2711" t="b">
        <v>0</v>
      </c>
      <c r="N2711" t="b">
        <v>1</v>
      </c>
      <c r="O2711" t="b">
        <v>1</v>
      </c>
      <c r="P2711" t="s">
        <v>88</v>
      </c>
      <c r="Q2711" t="s">
        <v>8566</v>
      </c>
      <c r="R2711" t="s">
        <v>389</v>
      </c>
      <c r="S2711" t="s">
        <v>401</v>
      </c>
      <c r="T2711" t="s">
        <v>8565</v>
      </c>
      <c r="U2711">
        <v>219</v>
      </c>
      <c r="V2711">
        <v>4</v>
      </c>
    </row>
    <row r="2712" spans="1:22" x14ac:dyDescent="0.35">
      <c r="A2712" t="s">
        <v>8564</v>
      </c>
      <c r="B2712" t="s">
        <v>74</v>
      </c>
      <c r="C2712" t="s">
        <v>721</v>
      </c>
      <c r="D2712" t="b">
        <v>1</v>
      </c>
      <c r="E2712" t="b">
        <v>0</v>
      </c>
      <c r="F2712" t="s">
        <v>72</v>
      </c>
      <c r="G2712" t="b">
        <v>0</v>
      </c>
      <c r="H2712" t="s">
        <v>71</v>
      </c>
      <c r="I2712" t="b">
        <v>1</v>
      </c>
      <c r="J2712" t="s">
        <v>235</v>
      </c>
      <c r="K2712" t="b">
        <v>1</v>
      </c>
      <c r="L2712">
        <v>4</v>
      </c>
      <c r="M2712" t="b">
        <v>1</v>
      </c>
      <c r="N2712" t="b">
        <v>1</v>
      </c>
      <c r="O2712" t="b">
        <v>0</v>
      </c>
      <c r="P2712" t="s">
        <v>88</v>
      </c>
      <c r="Q2712" t="s">
        <v>8563</v>
      </c>
      <c r="R2712" t="s">
        <v>8562</v>
      </c>
      <c r="S2712" t="s">
        <v>285</v>
      </c>
      <c r="T2712" t="s">
        <v>8561</v>
      </c>
      <c r="U2712">
        <v>219</v>
      </c>
      <c r="V2712">
        <v>4.5</v>
      </c>
    </row>
    <row r="2713" spans="1:22" x14ac:dyDescent="0.35">
      <c r="A2713" t="s">
        <v>8560</v>
      </c>
      <c r="B2713" t="s">
        <v>90</v>
      </c>
      <c r="C2713" t="s">
        <v>82</v>
      </c>
      <c r="D2713" t="b">
        <v>1</v>
      </c>
      <c r="E2713" t="b">
        <v>1</v>
      </c>
      <c r="F2713" t="s">
        <v>106</v>
      </c>
      <c r="G2713" t="b">
        <v>0</v>
      </c>
      <c r="H2713" t="s">
        <v>100</v>
      </c>
      <c r="I2713" t="b">
        <v>0</v>
      </c>
      <c r="J2713" t="s">
        <v>70</v>
      </c>
      <c r="K2713" t="b">
        <v>1</v>
      </c>
      <c r="L2713">
        <v>1</v>
      </c>
      <c r="M2713" t="b">
        <v>1</v>
      </c>
      <c r="N2713" t="b">
        <v>1</v>
      </c>
      <c r="O2713" t="b">
        <v>1</v>
      </c>
      <c r="P2713" t="s">
        <v>88</v>
      </c>
      <c r="Q2713" t="s">
        <v>8559</v>
      </c>
      <c r="R2713" t="s">
        <v>477</v>
      </c>
      <c r="S2713" t="s">
        <v>6</v>
      </c>
      <c r="T2713" t="s">
        <v>8558</v>
      </c>
      <c r="U2713">
        <v>219</v>
      </c>
      <c r="V2713">
        <v>4.5</v>
      </c>
    </row>
    <row r="2714" spans="1:22" x14ac:dyDescent="0.35">
      <c r="A2714" t="s">
        <v>8557</v>
      </c>
      <c r="B2714" t="s">
        <v>90</v>
      </c>
      <c r="C2714" t="s">
        <v>222</v>
      </c>
      <c r="E2714" t="b">
        <v>1</v>
      </c>
      <c r="F2714" t="s">
        <v>555</v>
      </c>
      <c r="G2714" t="b">
        <v>1</v>
      </c>
      <c r="H2714" t="s">
        <v>80</v>
      </c>
      <c r="I2714" t="b">
        <v>0</v>
      </c>
      <c r="J2714" t="s">
        <v>70</v>
      </c>
      <c r="K2714" t="b">
        <v>1</v>
      </c>
      <c r="L2714">
        <v>2</v>
      </c>
      <c r="M2714" t="b">
        <v>0</v>
      </c>
      <c r="N2714" t="b">
        <v>0</v>
      </c>
      <c r="O2714" t="b">
        <v>1</v>
      </c>
      <c r="Q2714" t="s">
        <v>8556</v>
      </c>
      <c r="R2714" t="s">
        <v>8555</v>
      </c>
      <c r="S2714" t="s">
        <v>150</v>
      </c>
      <c r="T2714" t="s">
        <v>8554</v>
      </c>
      <c r="U2714">
        <v>219</v>
      </c>
      <c r="V2714">
        <v>3.5</v>
      </c>
    </row>
    <row r="2715" spans="1:22" x14ac:dyDescent="0.35">
      <c r="A2715" t="s">
        <v>260</v>
      </c>
      <c r="B2715" t="s">
        <v>111</v>
      </c>
      <c r="C2715" t="s">
        <v>82</v>
      </c>
      <c r="D2715" t="b">
        <v>1</v>
      </c>
      <c r="E2715" t="b">
        <v>1</v>
      </c>
      <c r="F2715" t="s">
        <v>89</v>
      </c>
      <c r="G2715" t="b">
        <v>0</v>
      </c>
      <c r="H2715" t="s">
        <v>71</v>
      </c>
      <c r="I2715" t="b">
        <v>0</v>
      </c>
      <c r="J2715" t="s">
        <v>70</v>
      </c>
      <c r="K2715" t="b">
        <v>1</v>
      </c>
      <c r="L2715">
        <v>1</v>
      </c>
      <c r="M2715" t="b">
        <v>0</v>
      </c>
      <c r="N2715" t="b">
        <v>0</v>
      </c>
      <c r="O2715" t="b">
        <v>1</v>
      </c>
      <c r="P2715" t="s">
        <v>69</v>
      </c>
      <c r="Q2715" t="s">
        <v>8553</v>
      </c>
      <c r="R2715" t="s">
        <v>8552</v>
      </c>
      <c r="S2715" t="s">
        <v>6</v>
      </c>
      <c r="T2715" t="s">
        <v>51</v>
      </c>
      <c r="U2715">
        <v>219</v>
      </c>
      <c r="V2715">
        <v>4</v>
      </c>
    </row>
    <row r="2716" spans="1:22" x14ac:dyDescent="0.35">
      <c r="A2716" t="s">
        <v>8551</v>
      </c>
      <c r="B2716" t="s">
        <v>90</v>
      </c>
      <c r="C2716" t="s">
        <v>82</v>
      </c>
      <c r="D2716" t="b">
        <v>1</v>
      </c>
      <c r="E2716" t="b">
        <v>1</v>
      </c>
      <c r="F2716" t="s">
        <v>474</v>
      </c>
      <c r="G2716" t="b">
        <v>0</v>
      </c>
      <c r="H2716" t="s">
        <v>71</v>
      </c>
      <c r="I2716" t="b">
        <v>1</v>
      </c>
      <c r="J2716" t="s">
        <v>70</v>
      </c>
      <c r="K2716" t="b">
        <v>0</v>
      </c>
      <c r="L2716">
        <v>2</v>
      </c>
      <c r="M2716" t="b">
        <v>1</v>
      </c>
      <c r="N2716" t="b">
        <v>1</v>
      </c>
      <c r="O2716" t="b">
        <v>1</v>
      </c>
      <c r="P2716" t="s">
        <v>69</v>
      </c>
      <c r="Q2716" t="s">
        <v>8550</v>
      </c>
      <c r="R2716" t="s">
        <v>8549</v>
      </c>
      <c r="S2716" t="s">
        <v>6</v>
      </c>
      <c r="T2716" t="s">
        <v>8548</v>
      </c>
      <c r="U2716">
        <v>219</v>
      </c>
      <c r="V2716">
        <v>4</v>
      </c>
    </row>
    <row r="2717" spans="1:22" x14ac:dyDescent="0.35">
      <c r="A2717" t="s">
        <v>8547</v>
      </c>
      <c r="B2717" t="s">
        <v>90</v>
      </c>
      <c r="C2717" t="s">
        <v>123</v>
      </c>
      <c r="D2717" t="b">
        <v>1</v>
      </c>
      <c r="E2717" t="b">
        <v>1</v>
      </c>
      <c r="F2717" t="s">
        <v>474</v>
      </c>
      <c r="G2717" t="b">
        <v>1</v>
      </c>
      <c r="H2717" t="s">
        <v>71</v>
      </c>
      <c r="I2717" t="b">
        <v>0</v>
      </c>
      <c r="J2717" t="s">
        <v>70</v>
      </c>
      <c r="K2717" t="b">
        <v>1</v>
      </c>
      <c r="L2717">
        <v>2</v>
      </c>
      <c r="M2717" t="b">
        <v>0</v>
      </c>
      <c r="N2717" t="b">
        <v>1</v>
      </c>
      <c r="O2717" t="b">
        <v>1</v>
      </c>
      <c r="P2717" t="s">
        <v>88</v>
      </c>
      <c r="Q2717" t="s">
        <v>8546</v>
      </c>
      <c r="R2717" t="s">
        <v>8545</v>
      </c>
      <c r="S2717" t="s">
        <v>285</v>
      </c>
      <c r="T2717" t="s">
        <v>8544</v>
      </c>
      <c r="U2717">
        <v>219</v>
      </c>
      <c r="V2717">
        <v>4</v>
      </c>
    </row>
    <row r="2718" spans="1:22" x14ac:dyDescent="0.35">
      <c r="A2718" t="s">
        <v>8543</v>
      </c>
      <c r="B2718" t="s">
        <v>90</v>
      </c>
      <c r="C2718" t="s">
        <v>82</v>
      </c>
      <c r="D2718" t="b">
        <v>1</v>
      </c>
      <c r="E2718" t="b">
        <v>1</v>
      </c>
      <c r="F2718" t="s">
        <v>1166</v>
      </c>
      <c r="G2718" t="b">
        <v>1</v>
      </c>
      <c r="H2718" t="s">
        <v>100</v>
      </c>
      <c r="I2718" t="b">
        <v>1</v>
      </c>
      <c r="J2718" t="s">
        <v>70</v>
      </c>
      <c r="K2718" t="b">
        <v>1</v>
      </c>
      <c r="L2718">
        <v>1</v>
      </c>
      <c r="M2718" t="b">
        <v>0</v>
      </c>
      <c r="N2718" t="b">
        <v>0</v>
      </c>
      <c r="O2718" t="b">
        <v>1</v>
      </c>
      <c r="P2718" t="s">
        <v>69</v>
      </c>
      <c r="Q2718" t="s">
        <v>8542</v>
      </c>
      <c r="R2718" t="s">
        <v>8541</v>
      </c>
      <c r="S2718" t="s">
        <v>290</v>
      </c>
      <c r="T2718" t="s">
        <v>8540</v>
      </c>
      <c r="U2718">
        <v>219</v>
      </c>
      <c r="V2718">
        <v>4</v>
      </c>
    </row>
    <row r="2719" spans="1:22" x14ac:dyDescent="0.35">
      <c r="A2719" t="s">
        <v>8539</v>
      </c>
      <c r="B2719" t="s">
        <v>74</v>
      </c>
      <c r="C2719" t="s">
        <v>82</v>
      </c>
      <c r="D2719" t="b">
        <v>1</v>
      </c>
      <c r="E2719" t="b">
        <v>1</v>
      </c>
      <c r="F2719" t="s">
        <v>101</v>
      </c>
      <c r="G2719" t="b">
        <v>1</v>
      </c>
      <c r="H2719" t="s">
        <v>71</v>
      </c>
      <c r="I2719" t="b">
        <v>0</v>
      </c>
      <c r="J2719" t="s">
        <v>70</v>
      </c>
      <c r="K2719" t="b">
        <v>1</v>
      </c>
      <c r="L2719">
        <v>2</v>
      </c>
      <c r="M2719" t="b">
        <v>1</v>
      </c>
      <c r="N2719" t="b">
        <v>1</v>
      </c>
      <c r="O2719" t="b">
        <v>1</v>
      </c>
      <c r="P2719" t="s">
        <v>69</v>
      </c>
      <c r="Q2719" t="s">
        <v>8538</v>
      </c>
      <c r="R2719" t="s">
        <v>8537</v>
      </c>
      <c r="S2719" t="s">
        <v>161</v>
      </c>
      <c r="T2719" t="s">
        <v>6202</v>
      </c>
      <c r="U2719">
        <v>219</v>
      </c>
      <c r="V2719">
        <v>3.5</v>
      </c>
    </row>
    <row r="2720" spans="1:22" x14ac:dyDescent="0.35">
      <c r="A2720" t="s">
        <v>8536</v>
      </c>
      <c r="B2720" t="s">
        <v>74</v>
      </c>
      <c r="C2720" t="s">
        <v>82</v>
      </c>
      <c r="D2720" t="b">
        <v>1</v>
      </c>
      <c r="E2720" t="b">
        <v>0</v>
      </c>
      <c r="F2720" t="s">
        <v>1198</v>
      </c>
      <c r="G2720" t="b">
        <v>1</v>
      </c>
      <c r="H2720" t="s">
        <v>80</v>
      </c>
      <c r="I2720" t="b">
        <v>1</v>
      </c>
      <c r="J2720" t="s">
        <v>70</v>
      </c>
      <c r="K2720" t="b">
        <v>1</v>
      </c>
      <c r="L2720">
        <v>2</v>
      </c>
      <c r="M2720" t="b">
        <v>0</v>
      </c>
      <c r="N2720" t="b">
        <v>1</v>
      </c>
      <c r="O2720" t="b">
        <v>1</v>
      </c>
      <c r="P2720" t="s">
        <v>88</v>
      </c>
      <c r="Q2720" t="s">
        <v>8535</v>
      </c>
      <c r="R2720" t="s">
        <v>194</v>
      </c>
      <c r="S2720" t="s">
        <v>141</v>
      </c>
      <c r="T2720" t="s">
        <v>8534</v>
      </c>
      <c r="U2720">
        <v>218</v>
      </c>
      <c r="V2720">
        <v>2</v>
      </c>
    </row>
    <row r="2721" spans="1:22" x14ac:dyDescent="0.35">
      <c r="A2721" t="s">
        <v>8533</v>
      </c>
      <c r="B2721" t="s">
        <v>74</v>
      </c>
      <c r="C2721" t="s">
        <v>123</v>
      </c>
      <c r="D2721" t="b">
        <v>1</v>
      </c>
      <c r="E2721" t="b">
        <v>1</v>
      </c>
      <c r="F2721" t="s">
        <v>106</v>
      </c>
      <c r="G2721" t="b">
        <v>1</v>
      </c>
      <c r="H2721" t="s">
        <v>71</v>
      </c>
      <c r="I2721" t="b">
        <v>1</v>
      </c>
      <c r="J2721" t="s">
        <v>70</v>
      </c>
      <c r="K2721" t="b">
        <v>1</v>
      </c>
      <c r="L2721">
        <v>2</v>
      </c>
      <c r="M2721" t="b">
        <v>1</v>
      </c>
      <c r="N2721" t="b">
        <v>1</v>
      </c>
      <c r="O2721" t="b">
        <v>1</v>
      </c>
      <c r="P2721" t="s">
        <v>69</v>
      </c>
      <c r="Q2721" t="s">
        <v>8532</v>
      </c>
      <c r="R2721" t="s">
        <v>295</v>
      </c>
      <c r="S2721" t="s">
        <v>120</v>
      </c>
      <c r="T2721" t="s">
        <v>8422</v>
      </c>
      <c r="U2721">
        <v>218</v>
      </c>
      <c r="V2721">
        <v>3</v>
      </c>
    </row>
    <row r="2722" spans="1:22" x14ac:dyDescent="0.35">
      <c r="A2722" t="s">
        <v>8531</v>
      </c>
      <c r="B2722" t="s">
        <v>111</v>
      </c>
      <c r="C2722" t="s">
        <v>82</v>
      </c>
      <c r="D2722" t="b">
        <v>1</v>
      </c>
      <c r="E2722" t="b">
        <v>1</v>
      </c>
      <c r="F2722" t="s">
        <v>117</v>
      </c>
      <c r="G2722" t="b">
        <v>0</v>
      </c>
      <c r="H2722" t="s">
        <v>71</v>
      </c>
      <c r="I2722" t="b">
        <v>0</v>
      </c>
      <c r="J2722" t="s">
        <v>70</v>
      </c>
      <c r="K2722" t="b">
        <v>1</v>
      </c>
      <c r="L2722">
        <v>1</v>
      </c>
      <c r="M2722" t="b">
        <v>0</v>
      </c>
      <c r="N2722" t="b">
        <v>1</v>
      </c>
      <c r="O2722" t="b">
        <v>1</v>
      </c>
      <c r="P2722" t="s">
        <v>88</v>
      </c>
      <c r="Q2722" t="s">
        <v>8530</v>
      </c>
      <c r="R2722" t="s">
        <v>2024</v>
      </c>
      <c r="S2722" t="s">
        <v>166</v>
      </c>
      <c r="T2722" t="s">
        <v>8529</v>
      </c>
      <c r="U2722">
        <v>218</v>
      </c>
      <c r="V2722">
        <v>4</v>
      </c>
    </row>
    <row r="2723" spans="1:22" x14ac:dyDescent="0.35">
      <c r="A2723" t="s">
        <v>8528</v>
      </c>
      <c r="B2723" t="s">
        <v>111</v>
      </c>
      <c r="C2723" t="s">
        <v>82</v>
      </c>
      <c r="D2723" t="b">
        <v>1</v>
      </c>
      <c r="E2723" t="b">
        <v>1</v>
      </c>
      <c r="F2723" t="s">
        <v>106</v>
      </c>
      <c r="G2723" t="b">
        <v>1</v>
      </c>
      <c r="H2723" t="s">
        <v>100</v>
      </c>
      <c r="I2723" t="b">
        <v>1</v>
      </c>
      <c r="J2723" t="s">
        <v>70</v>
      </c>
      <c r="K2723" t="b">
        <v>1</v>
      </c>
      <c r="L2723">
        <v>2</v>
      </c>
      <c r="M2723" t="b">
        <v>1</v>
      </c>
      <c r="N2723" t="b">
        <v>1</v>
      </c>
      <c r="O2723" t="b">
        <v>1</v>
      </c>
      <c r="P2723" t="s">
        <v>88</v>
      </c>
      <c r="Q2723" t="s">
        <v>8527</v>
      </c>
      <c r="R2723" t="s">
        <v>389</v>
      </c>
      <c r="S2723" t="s">
        <v>323</v>
      </c>
      <c r="T2723" t="s">
        <v>8526</v>
      </c>
      <c r="U2723">
        <v>218</v>
      </c>
      <c r="V2723">
        <v>4</v>
      </c>
    </row>
    <row r="2724" spans="1:22" x14ac:dyDescent="0.35">
      <c r="A2724" t="s">
        <v>8525</v>
      </c>
      <c r="B2724" t="s">
        <v>74</v>
      </c>
      <c r="C2724" t="s">
        <v>82</v>
      </c>
      <c r="D2724" t="b">
        <v>1</v>
      </c>
      <c r="E2724" t="b">
        <v>0</v>
      </c>
      <c r="F2724" t="s">
        <v>106</v>
      </c>
      <c r="G2724" t="b">
        <v>0</v>
      </c>
      <c r="H2724" t="s">
        <v>71</v>
      </c>
      <c r="I2724" t="b">
        <v>0</v>
      </c>
      <c r="J2724" t="s">
        <v>70</v>
      </c>
      <c r="K2724" t="b">
        <v>1</v>
      </c>
      <c r="L2724">
        <v>2</v>
      </c>
      <c r="M2724" t="b">
        <v>0</v>
      </c>
      <c r="N2724" t="b">
        <v>1</v>
      </c>
      <c r="O2724" t="b">
        <v>1</v>
      </c>
      <c r="P2724" t="s">
        <v>88</v>
      </c>
      <c r="Q2724" t="s">
        <v>8524</v>
      </c>
      <c r="R2724" t="s">
        <v>220</v>
      </c>
      <c r="S2724" t="s">
        <v>6</v>
      </c>
      <c r="T2724" t="s">
        <v>8523</v>
      </c>
      <c r="U2724">
        <v>218</v>
      </c>
      <c r="V2724">
        <v>3.5</v>
      </c>
    </row>
    <row r="2725" spans="1:22" x14ac:dyDescent="0.35">
      <c r="A2725" t="s">
        <v>2431</v>
      </c>
      <c r="B2725" t="s">
        <v>74</v>
      </c>
      <c r="C2725" t="s">
        <v>426</v>
      </c>
      <c r="D2725" t="b">
        <v>1</v>
      </c>
      <c r="E2725" t="b">
        <v>1</v>
      </c>
      <c r="F2725" t="s">
        <v>272</v>
      </c>
      <c r="G2725" t="b">
        <v>1</v>
      </c>
      <c r="H2725" t="s">
        <v>71</v>
      </c>
      <c r="I2725" t="b">
        <v>1</v>
      </c>
      <c r="J2725" t="s">
        <v>70</v>
      </c>
      <c r="K2725" t="b">
        <v>1</v>
      </c>
      <c r="L2725">
        <v>2</v>
      </c>
      <c r="M2725" t="b">
        <v>1</v>
      </c>
      <c r="N2725" t="b">
        <v>1</v>
      </c>
      <c r="O2725" t="b">
        <v>1</v>
      </c>
      <c r="P2725" t="s">
        <v>88</v>
      </c>
      <c r="Q2725" t="s">
        <v>8522</v>
      </c>
      <c r="R2725" t="s">
        <v>8521</v>
      </c>
      <c r="S2725" t="s">
        <v>6</v>
      </c>
      <c r="T2725" t="s">
        <v>8520</v>
      </c>
      <c r="U2725">
        <v>218</v>
      </c>
      <c r="V2725">
        <v>4.5</v>
      </c>
    </row>
    <row r="2726" spans="1:22" x14ac:dyDescent="0.35">
      <c r="A2726" t="s">
        <v>8519</v>
      </c>
      <c r="B2726" t="s">
        <v>74</v>
      </c>
      <c r="C2726" t="s">
        <v>82</v>
      </c>
      <c r="D2726" t="b">
        <v>1</v>
      </c>
      <c r="G2726" t="b">
        <v>1</v>
      </c>
      <c r="H2726" t="s">
        <v>71</v>
      </c>
      <c r="I2726" t="b">
        <v>0</v>
      </c>
      <c r="K2726" t="b">
        <v>1</v>
      </c>
      <c r="L2726">
        <v>2</v>
      </c>
      <c r="M2726" t="b">
        <v>0</v>
      </c>
      <c r="Q2726" t="s">
        <v>8518</v>
      </c>
      <c r="R2726" t="s">
        <v>8517</v>
      </c>
      <c r="S2726" t="s">
        <v>6</v>
      </c>
      <c r="T2726" t="s">
        <v>4547</v>
      </c>
      <c r="U2726">
        <v>218</v>
      </c>
      <c r="V2726">
        <v>4.5</v>
      </c>
    </row>
    <row r="2727" spans="1:22" x14ac:dyDescent="0.35">
      <c r="A2727" t="s">
        <v>2495</v>
      </c>
      <c r="B2727" t="s">
        <v>111</v>
      </c>
      <c r="C2727" t="s">
        <v>82</v>
      </c>
      <c r="D2727" t="b">
        <v>1</v>
      </c>
      <c r="E2727" t="b">
        <v>1</v>
      </c>
      <c r="F2727" t="s">
        <v>106</v>
      </c>
      <c r="G2727" t="b">
        <v>1</v>
      </c>
      <c r="H2727" t="s">
        <v>71</v>
      </c>
      <c r="I2727" t="b">
        <v>0</v>
      </c>
      <c r="J2727" t="s">
        <v>70</v>
      </c>
      <c r="K2727" t="b">
        <v>1</v>
      </c>
      <c r="L2727">
        <v>2</v>
      </c>
      <c r="M2727" t="b">
        <v>1</v>
      </c>
      <c r="N2727" t="b">
        <v>1</v>
      </c>
      <c r="O2727" t="b">
        <v>1</v>
      </c>
      <c r="P2727" t="s">
        <v>88</v>
      </c>
      <c r="Q2727" t="s">
        <v>8516</v>
      </c>
      <c r="R2727" t="s">
        <v>8515</v>
      </c>
      <c r="S2727" t="s">
        <v>6</v>
      </c>
      <c r="T2727" t="s">
        <v>8514</v>
      </c>
      <c r="U2727">
        <v>218</v>
      </c>
      <c r="V2727">
        <v>4.5</v>
      </c>
    </row>
    <row r="2728" spans="1:22" x14ac:dyDescent="0.35">
      <c r="A2728" t="s">
        <v>8513</v>
      </c>
      <c r="B2728" t="s">
        <v>90</v>
      </c>
      <c r="C2728" t="s">
        <v>82</v>
      </c>
      <c r="D2728" t="b">
        <v>1</v>
      </c>
      <c r="E2728" t="b">
        <v>1</v>
      </c>
      <c r="F2728" t="s">
        <v>117</v>
      </c>
      <c r="G2728" t="b">
        <v>1</v>
      </c>
      <c r="H2728" t="s">
        <v>71</v>
      </c>
      <c r="I2728" t="b">
        <v>0</v>
      </c>
      <c r="J2728" t="s">
        <v>70</v>
      </c>
      <c r="K2728" t="b">
        <v>1</v>
      </c>
      <c r="L2728">
        <v>1</v>
      </c>
      <c r="M2728" t="b">
        <v>0</v>
      </c>
      <c r="N2728" t="b">
        <v>1</v>
      </c>
      <c r="O2728" t="b">
        <v>1</v>
      </c>
      <c r="P2728" t="s">
        <v>69</v>
      </c>
      <c r="Q2728" t="s">
        <v>8512</v>
      </c>
      <c r="R2728" t="s">
        <v>8511</v>
      </c>
      <c r="S2728" t="s">
        <v>239</v>
      </c>
      <c r="T2728" t="s">
        <v>8510</v>
      </c>
      <c r="U2728">
        <v>218</v>
      </c>
      <c r="V2728">
        <v>3.5</v>
      </c>
    </row>
    <row r="2729" spans="1:22" x14ac:dyDescent="0.35">
      <c r="A2729" t="s">
        <v>8509</v>
      </c>
      <c r="B2729" t="s">
        <v>111</v>
      </c>
      <c r="C2729" t="s">
        <v>82</v>
      </c>
      <c r="D2729" t="b">
        <v>1</v>
      </c>
      <c r="E2729" t="b">
        <v>1</v>
      </c>
      <c r="F2729" t="s">
        <v>106</v>
      </c>
      <c r="G2729" t="b">
        <v>1</v>
      </c>
      <c r="H2729" t="s">
        <v>71</v>
      </c>
      <c r="I2729" t="b">
        <v>1</v>
      </c>
      <c r="J2729" t="s">
        <v>70</v>
      </c>
      <c r="K2729" t="b">
        <v>1</v>
      </c>
      <c r="L2729">
        <v>2</v>
      </c>
      <c r="M2729" t="b">
        <v>1</v>
      </c>
      <c r="N2729" t="b">
        <v>1</v>
      </c>
      <c r="O2729" t="b">
        <v>1</v>
      </c>
      <c r="P2729" t="s">
        <v>88</v>
      </c>
      <c r="Q2729" t="s">
        <v>8508</v>
      </c>
      <c r="R2729" t="s">
        <v>8507</v>
      </c>
      <c r="S2729" t="s">
        <v>6</v>
      </c>
      <c r="T2729" t="s">
        <v>8506</v>
      </c>
      <c r="U2729">
        <v>218</v>
      </c>
      <c r="V2729">
        <v>4</v>
      </c>
    </row>
    <row r="2730" spans="1:22" x14ac:dyDescent="0.35">
      <c r="A2730" t="s">
        <v>8505</v>
      </c>
      <c r="B2730" t="s">
        <v>90</v>
      </c>
      <c r="C2730" t="s">
        <v>82</v>
      </c>
      <c r="D2730" t="b">
        <v>1</v>
      </c>
      <c r="E2730" t="b">
        <v>1</v>
      </c>
      <c r="F2730" t="s">
        <v>474</v>
      </c>
      <c r="G2730" t="b">
        <v>0</v>
      </c>
      <c r="H2730" t="s">
        <v>71</v>
      </c>
      <c r="I2730" t="b">
        <v>1</v>
      </c>
      <c r="J2730" t="s">
        <v>70</v>
      </c>
      <c r="K2730" t="b">
        <v>1</v>
      </c>
      <c r="L2730">
        <v>1</v>
      </c>
      <c r="M2730" t="b">
        <v>0</v>
      </c>
      <c r="N2730" t="b">
        <v>0</v>
      </c>
      <c r="O2730" t="b">
        <v>1</v>
      </c>
      <c r="P2730" t="s">
        <v>69</v>
      </c>
      <c r="Q2730" t="s">
        <v>8504</v>
      </c>
      <c r="R2730" t="s">
        <v>8503</v>
      </c>
      <c r="S2730" t="s">
        <v>239</v>
      </c>
      <c r="T2730" t="s">
        <v>8502</v>
      </c>
      <c r="U2730">
        <v>218</v>
      </c>
      <c r="V2730">
        <v>4</v>
      </c>
    </row>
    <row r="2731" spans="1:22" x14ac:dyDescent="0.35">
      <c r="A2731" t="s">
        <v>8501</v>
      </c>
      <c r="B2731" t="s">
        <v>90</v>
      </c>
      <c r="C2731" t="s">
        <v>82</v>
      </c>
      <c r="D2731" t="b">
        <v>1</v>
      </c>
      <c r="E2731" t="b">
        <v>1</v>
      </c>
      <c r="F2731" t="s">
        <v>106</v>
      </c>
      <c r="G2731" t="b">
        <v>1</v>
      </c>
      <c r="H2731" t="s">
        <v>100</v>
      </c>
      <c r="I2731" t="b">
        <v>0</v>
      </c>
      <c r="J2731" t="s">
        <v>70</v>
      </c>
      <c r="K2731" t="b">
        <v>1</v>
      </c>
      <c r="L2731">
        <v>1</v>
      </c>
      <c r="M2731" t="b">
        <v>1</v>
      </c>
      <c r="N2731" t="b">
        <v>1</v>
      </c>
      <c r="O2731" t="b">
        <v>1</v>
      </c>
      <c r="P2731" t="s">
        <v>88</v>
      </c>
      <c r="Q2731" t="s">
        <v>8500</v>
      </c>
      <c r="R2731" t="s">
        <v>8499</v>
      </c>
      <c r="S2731" t="s">
        <v>189</v>
      </c>
      <c r="T2731" t="s">
        <v>8498</v>
      </c>
      <c r="U2731">
        <v>218</v>
      </c>
      <c r="V2731">
        <v>4.5</v>
      </c>
    </row>
    <row r="2732" spans="1:22" x14ac:dyDescent="0.35">
      <c r="A2732" t="s">
        <v>8497</v>
      </c>
      <c r="B2732" t="s">
        <v>74</v>
      </c>
      <c r="C2732" t="s">
        <v>426</v>
      </c>
      <c r="D2732" t="b">
        <v>1</v>
      </c>
      <c r="E2732" t="b">
        <v>1</v>
      </c>
      <c r="F2732" t="s">
        <v>89</v>
      </c>
      <c r="G2732" t="b">
        <v>1</v>
      </c>
      <c r="H2732" t="s">
        <v>80</v>
      </c>
      <c r="I2732" t="b">
        <v>0</v>
      </c>
      <c r="J2732" t="s">
        <v>70</v>
      </c>
      <c r="K2732" t="b">
        <v>1</v>
      </c>
      <c r="L2732">
        <v>2</v>
      </c>
      <c r="M2732" t="b">
        <v>1</v>
      </c>
      <c r="N2732" t="b">
        <v>1</v>
      </c>
      <c r="O2732" t="b">
        <v>1</v>
      </c>
      <c r="P2732" t="s">
        <v>69</v>
      </c>
      <c r="Q2732" t="s">
        <v>8496</v>
      </c>
      <c r="R2732" t="s">
        <v>8495</v>
      </c>
      <c r="S2732" t="s">
        <v>239</v>
      </c>
      <c r="T2732" t="s">
        <v>8494</v>
      </c>
      <c r="U2732">
        <v>218</v>
      </c>
      <c r="V2732">
        <v>3</v>
      </c>
    </row>
    <row r="2733" spans="1:22" x14ac:dyDescent="0.35">
      <c r="A2733" t="s">
        <v>8493</v>
      </c>
      <c r="B2733" t="s">
        <v>74</v>
      </c>
      <c r="C2733" t="s">
        <v>123</v>
      </c>
      <c r="D2733" t="b">
        <v>1</v>
      </c>
      <c r="E2733" t="b">
        <v>0</v>
      </c>
      <c r="F2733" t="s">
        <v>81</v>
      </c>
      <c r="G2733" t="b">
        <v>1</v>
      </c>
      <c r="H2733" t="s">
        <v>80</v>
      </c>
      <c r="I2733" t="b">
        <v>0</v>
      </c>
      <c r="J2733" t="s">
        <v>70</v>
      </c>
      <c r="K2733" t="b">
        <v>1</v>
      </c>
      <c r="L2733">
        <v>2</v>
      </c>
      <c r="M2733" t="b">
        <v>1</v>
      </c>
      <c r="N2733" t="b">
        <v>1</v>
      </c>
      <c r="O2733" t="b">
        <v>1</v>
      </c>
      <c r="P2733" t="s">
        <v>69</v>
      </c>
      <c r="Q2733" t="s">
        <v>8492</v>
      </c>
      <c r="R2733" t="s">
        <v>8491</v>
      </c>
      <c r="S2733" t="s">
        <v>120</v>
      </c>
      <c r="T2733" t="s">
        <v>8490</v>
      </c>
      <c r="U2733">
        <v>218</v>
      </c>
      <c r="V2733">
        <v>3</v>
      </c>
    </row>
    <row r="2734" spans="1:22" x14ac:dyDescent="0.35">
      <c r="A2734" t="s">
        <v>693</v>
      </c>
      <c r="B2734" t="s">
        <v>90</v>
      </c>
      <c r="C2734" t="s">
        <v>360</v>
      </c>
      <c r="D2734" t="b">
        <v>1</v>
      </c>
      <c r="E2734" t="b">
        <v>1</v>
      </c>
      <c r="F2734" t="s">
        <v>474</v>
      </c>
      <c r="G2734" t="b">
        <v>0</v>
      </c>
      <c r="H2734" t="s">
        <v>71</v>
      </c>
      <c r="I2734" t="b">
        <v>0</v>
      </c>
      <c r="J2734" t="s">
        <v>70</v>
      </c>
      <c r="K2734" t="b">
        <v>1</v>
      </c>
      <c r="L2734">
        <v>1</v>
      </c>
      <c r="M2734" t="b">
        <v>0</v>
      </c>
      <c r="N2734" t="b">
        <v>0</v>
      </c>
      <c r="O2734" t="b">
        <v>1</v>
      </c>
      <c r="P2734" t="s">
        <v>69</v>
      </c>
      <c r="Q2734" t="s">
        <v>8489</v>
      </c>
      <c r="R2734" t="s">
        <v>8488</v>
      </c>
      <c r="S2734" t="s">
        <v>85</v>
      </c>
      <c r="T2734" t="s">
        <v>8487</v>
      </c>
      <c r="U2734">
        <v>218</v>
      </c>
      <c r="V2734">
        <v>4.5</v>
      </c>
    </row>
    <row r="2735" spans="1:22" x14ac:dyDescent="0.35">
      <c r="A2735" t="s">
        <v>8486</v>
      </c>
      <c r="B2735" t="s">
        <v>74</v>
      </c>
      <c r="C2735" t="s">
        <v>82</v>
      </c>
      <c r="D2735" t="b">
        <v>1</v>
      </c>
      <c r="E2735" t="b">
        <v>1</v>
      </c>
      <c r="F2735" t="s">
        <v>72</v>
      </c>
      <c r="G2735" t="b">
        <v>1</v>
      </c>
      <c r="H2735" t="s">
        <v>71</v>
      </c>
      <c r="I2735" t="b">
        <v>1</v>
      </c>
      <c r="J2735" t="s">
        <v>70</v>
      </c>
      <c r="K2735" t="b">
        <v>1</v>
      </c>
      <c r="L2735">
        <v>2</v>
      </c>
      <c r="M2735" t="b">
        <v>1</v>
      </c>
      <c r="N2735" t="b">
        <v>1</v>
      </c>
      <c r="O2735" t="b">
        <v>1</v>
      </c>
      <c r="P2735" t="s">
        <v>69</v>
      </c>
      <c r="Q2735" t="s">
        <v>8485</v>
      </c>
      <c r="R2735" t="s">
        <v>8484</v>
      </c>
      <c r="S2735" t="s">
        <v>3514</v>
      </c>
      <c r="T2735" t="s">
        <v>8483</v>
      </c>
      <c r="U2735">
        <v>218</v>
      </c>
      <c r="V2735">
        <v>4.5</v>
      </c>
    </row>
    <row r="2736" spans="1:22" x14ac:dyDescent="0.35">
      <c r="A2736" t="s">
        <v>8482</v>
      </c>
      <c r="B2736" t="s">
        <v>74</v>
      </c>
      <c r="C2736" t="s">
        <v>82</v>
      </c>
      <c r="D2736" t="b">
        <v>1</v>
      </c>
      <c r="E2736" t="b">
        <v>1</v>
      </c>
      <c r="F2736" t="s">
        <v>72</v>
      </c>
      <c r="G2736" t="b">
        <v>1</v>
      </c>
      <c r="H2736" t="s">
        <v>71</v>
      </c>
      <c r="I2736" t="b">
        <v>0</v>
      </c>
      <c r="J2736" t="s">
        <v>70</v>
      </c>
      <c r="K2736" t="b">
        <v>1</v>
      </c>
      <c r="L2736">
        <v>2</v>
      </c>
      <c r="M2736" t="b">
        <v>1</v>
      </c>
      <c r="N2736" t="b">
        <v>1</v>
      </c>
      <c r="O2736" t="b">
        <v>1</v>
      </c>
      <c r="P2736" t="s">
        <v>88</v>
      </c>
      <c r="Q2736" t="s">
        <v>8481</v>
      </c>
      <c r="R2736" t="s">
        <v>8480</v>
      </c>
      <c r="S2736" t="s">
        <v>189</v>
      </c>
      <c r="T2736" t="s">
        <v>7805</v>
      </c>
      <c r="U2736">
        <v>217</v>
      </c>
      <c r="V2736">
        <v>3.5</v>
      </c>
    </row>
    <row r="2737" spans="1:22" x14ac:dyDescent="0.35">
      <c r="A2737" t="s">
        <v>8479</v>
      </c>
      <c r="B2737" t="s">
        <v>90</v>
      </c>
      <c r="C2737" t="s">
        <v>123</v>
      </c>
      <c r="D2737" t="b">
        <v>0</v>
      </c>
      <c r="E2737" t="b">
        <v>0</v>
      </c>
      <c r="F2737" t="s">
        <v>106</v>
      </c>
      <c r="G2737" t="b">
        <v>0</v>
      </c>
      <c r="H2737" t="s">
        <v>71</v>
      </c>
      <c r="I2737" t="b">
        <v>0</v>
      </c>
      <c r="J2737" t="s">
        <v>70</v>
      </c>
      <c r="K2737" t="b">
        <v>0</v>
      </c>
      <c r="L2737">
        <v>1</v>
      </c>
      <c r="M2737" t="b">
        <v>0</v>
      </c>
      <c r="N2737" t="b">
        <v>0</v>
      </c>
      <c r="O2737" t="b">
        <v>1</v>
      </c>
      <c r="P2737" t="s">
        <v>88</v>
      </c>
      <c r="Q2737" t="s">
        <v>8478</v>
      </c>
      <c r="R2737" t="s">
        <v>2256</v>
      </c>
      <c r="S2737" t="s">
        <v>1074</v>
      </c>
      <c r="T2737" t="s">
        <v>8477</v>
      </c>
      <c r="U2737">
        <v>217</v>
      </c>
      <c r="V2737">
        <v>3.5</v>
      </c>
    </row>
    <row r="2738" spans="1:22" x14ac:dyDescent="0.35">
      <c r="A2738" t="s">
        <v>8476</v>
      </c>
      <c r="B2738" t="s">
        <v>90</v>
      </c>
      <c r="C2738" t="s">
        <v>123</v>
      </c>
      <c r="D2738" t="b">
        <v>1</v>
      </c>
      <c r="E2738" t="b">
        <v>1</v>
      </c>
      <c r="F2738" t="s">
        <v>89</v>
      </c>
      <c r="G2738" t="b">
        <v>0</v>
      </c>
      <c r="H2738" t="s">
        <v>71</v>
      </c>
      <c r="I2738" t="b">
        <v>0</v>
      </c>
      <c r="J2738" t="s">
        <v>70</v>
      </c>
      <c r="K2738" t="b">
        <v>0</v>
      </c>
      <c r="L2738">
        <v>2</v>
      </c>
      <c r="M2738" t="b">
        <v>0</v>
      </c>
      <c r="N2738" t="b">
        <v>0</v>
      </c>
      <c r="O2738" t="b">
        <v>1</v>
      </c>
      <c r="P2738" t="s">
        <v>88</v>
      </c>
      <c r="Q2738" t="s">
        <v>8475</v>
      </c>
      <c r="R2738" t="s">
        <v>8474</v>
      </c>
      <c r="S2738" t="s">
        <v>120</v>
      </c>
      <c r="T2738" t="s">
        <v>8473</v>
      </c>
      <c r="U2738">
        <v>217</v>
      </c>
      <c r="V2738">
        <v>3.5</v>
      </c>
    </row>
    <row r="2739" spans="1:22" x14ac:dyDescent="0.35">
      <c r="A2739" t="s">
        <v>8472</v>
      </c>
      <c r="B2739" t="s">
        <v>74</v>
      </c>
      <c r="C2739" t="s">
        <v>82</v>
      </c>
      <c r="D2739" t="b">
        <v>1</v>
      </c>
      <c r="E2739" t="b">
        <v>1</v>
      </c>
      <c r="F2739" t="s">
        <v>106</v>
      </c>
      <c r="G2739" t="b">
        <v>1</v>
      </c>
      <c r="H2739" t="s">
        <v>71</v>
      </c>
      <c r="I2739" t="b">
        <v>0</v>
      </c>
      <c r="J2739" t="s">
        <v>70</v>
      </c>
      <c r="K2739" t="b">
        <v>1</v>
      </c>
      <c r="L2739">
        <v>2</v>
      </c>
      <c r="M2739" t="b">
        <v>1</v>
      </c>
      <c r="N2739" t="b">
        <v>1</v>
      </c>
      <c r="O2739" t="b">
        <v>1</v>
      </c>
      <c r="P2739" t="s">
        <v>88</v>
      </c>
      <c r="Q2739" t="s">
        <v>8471</v>
      </c>
      <c r="R2739" t="s">
        <v>617</v>
      </c>
      <c r="S2739" t="s">
        <v>6</v>
      </c>
      <c r="T2739" t="s">
        <v>1960</v>
      </c>
      <c r="U2739">
        <v>217</v>
      </c>
      <c r="V2739">
        <v>3.5</v>
      </c>
    </row>
    <row r="2740" spans="1:22" x14ac:dyDescent="0.35">
      <c r="A2740" t="s">
        <v>4036</v>
      </c>
      <c r="B2740" t="s">
        <v>74</v>
      </c>
      <c r="C2740" t="s">
        <v>82</v>
      </c>
      <c r="D2740" t="b">
        <v>1</v>
      </c>
      <c r="E2740" t="b">
        <v>0</v>
      </c>
      <c r="F2740" t="s">
        <v>771</v>
      </c>
      <c r="G2740" t="b">
        <v>1</v>
      </c>
      <c r="H2740" t="s">
        <v>71</v>
      </c>
      <c r="I2740" t="b">
        <v>0</v>
      </c>
      <c r="J2740" t="s">
        <v>70</v>
      </c>
      <c r="K2740" t="b">
        <v>1</v>
      </c>
      <c r="L2740">
        <v>2</v>
      </c>
      <c r="M2740" t="b">
        <v>1</v>
      </c>
      <c r="N2740" t="b">
        <v>1</v>
      </c>
      <c r="O2740" t="b">
        <v>1</v>
      </c>
      <c r="P2740" t="s">
        <v>69</v>
      </c>
      <c r="Q2740" t="s">
        <v>8470</v>
      </c>
      <c r="R2740" t="s">
        <v>8469</v>
      </c>
      <c r="S2740" t="s">
        <v>6</v>
      </c>
      <c r="T2740" t="s">
        <v>8468</v>
      </c>
      <c r="U2740">
        <v>217</v>
      </c>
      <c r="V2740">
        <v>3</v>
      </c>
    </row>
    <row r="2741" spans="1:22" x14ac:dyDescent="0.35">
      <c r="A2741" t="s">
        <v>8467</v>
      </c>
      <c r="B2741" t="s">
        <v>74</v>
      </c>
      <c r="C2741" t="s">
        <v>123</v>
      </c>
      <c r="D2741" t="b">
        <v>0</v>
      </c>
      <c r="E2741" t="b">
        <v>1</v>
      </c>
      <c r="F2741" t="s">
        <v>474</v>
      </c>
      <c r="G2741" t="b">
        <v>0</v>
      </c>
      <c r="H2741" t="s">
        <v>71</v>
      </c>
      <c r="I2741" t="b">
        <v>1</v>
      </c>
      <c r="J2741" t="s">
        <v>70</v>
      </c>
      <c r="K2741" t="b">
        <v>1</v>
      </c>
      <c r="L2741">
        <v>2</v>
      </c>
      <c r="M2741" t="b">
        <v>1</v>
      </c>
      <c r="N2741" t="b">
        <v>1</v>
      </c>
      <c r="O2741" t="b">
        <v>1</v>
      </c>
      <c r="P2741" t="s">
        <v>88</v>
      </c>
      <c r="Q2741" t="s">
        <v>8466</v>
      </c>
      <c r="R2741" t="s">
        <v>8465</v>
      </c>
      <c r="S2741" t="s">
        <v>120</v>
      </c>
      <c r="T2741" t="s">
        <v>8464</v>
      </c>
      <c r="U2741">
        <v>217</v>
      </c>
      <c r="V2741">
        <v>4</v>
      </c>
    </row>
    <row r="2742" spans="1:22" x14ac:dyDescent="0.35">
      <c r="A2742" t="s">
        <v>8463</v>
      </c>
      <c r="B2742" t="s">
        <v>74</v>
      </c>
      <c r="C2742" t="s">
        <v>82</v>
      </c>
      <c r="D2742" t="b">
        <v>1</v>
      </c>
      <c r="E2742" t="b">
        <v>1</v>
      </c>
      <c r="F2742" t="s">
        <v>106</v>
      </c>
      <c r="G2742" t="b">
        <v>1</v>
      </c>
      <c r="H2742" t="s">
        <v>71</v>
      </c>
      <c r="I2742" t="b">
        <v>1</v>
      </c>
      <c r="J2742" t="s">
        <v>70</v>
      </c>
      <c r="K2742" t="b">
        <v>1</v>
      </c>
      <c r="L2742">
        <v>1</v>
      </c>
      <c r="M2742" t="b">
        <v>0</v>
      </c>
      <c r="N2742" t="b">
        <v>1</v>
      </c>
      <c r="O2742" t="b">
        <v>1</v>
      </c>
      <c r="P2742" t="s">
        <v>69</v>
      </c>
      <c r="Q2742" t="s">
        <v>8462</v>
      </c>
      <c r="R2742" t="s">
        <v>1201</v>
      </c>
      <c r="S2742" t="s">
        <v>161</v>
      </c>
      <c r="T2742" t="s">
        <v>8461</v>
      </c>
      <c r="U2742">
        <v>217</v>
      </c>
      <c r="V2742">
        <v>3.5</v>
      </c>
    </row>
    <row r="2743" spans="1:22" x14ac:dyDescent="0.35">
      <c r="A2743" t="s">
        <v>8460</v>
      </c>
      <c r="B2743" t="s">
        <v>74</v>
      </c>
      <c r="C2743" t="s">
        <v>73</v>
      </c>
      <c r="D2743" t="b">
        <v>1</v>
      </c>
      <c r="E2743" t="b">
        <v>0</v>
      </c>
      <c r="F2743" t="s">
        <v>106</v>
      </c>
      <c r="G2743" t="b">
        <v>1</v>
      </c>
      <c r="H2743" t="s">
        <v>71</v>
      </c>
      <c r="I2743" t="b">
        <v>1</v>
      </c>
      <c r="J2743" t="s">
        <v>70</v>
      </c>
      <c r="K2743" t="b">
        <v>1</v>
      </c>
      <c r="L2743">
        <v>2</v>
      </c>
      <c r="M2743" t="b">
        <v>1</v>
      </c>
      <c r="N2743" t="b">
        <v>1</v>
      </c>
      <c r="O2743" t="b">
        <v>1</v>
      </c>
      <c r="P2743" t="s">
        <v>69</v>
      </c>
      <c r="Q2743" t="s">
        <v>8459</v>
      </c>
      <c r="R2743" t="s">
        <v>8458</v>
      </c>
      <c r="S2743" t="s">
        <v>85</v>
      </c>
      <c r="T2743" t="s">
        <v>8457</v>
      </c>
      <c r="U2743">
        <v>217</v>
      </c>
      <c r="V2743">
        <v>4</v>
      </c>
    </row>
    <row r="2744" spans="1:22" x14ac:dyDescent="0.35">
      <c r="A2744" t="s">
        <v>8456</v>
      </c>
      <c r="B2744" t="s">
        <v>74</v>
      </c>
      <c r="C2744" t="s">
        <v>82</v>
      </c>
      <c r="D2744" t="b">
        <v>1</v>
      </c>
      <c r="E2744" t="b">
        <v>1</v>
      </c>
      <c r="F2744" t="s">
        <v>106</v>
      </c>
      <c r="G2744" t="b">
        <v>1</v>
      </c>
      <c r="H2744" t="s">
        <v>71</v>
      </c>
      <c r="I2744" t="b">
        <v>1</v>
      </c>
      <c r="J2744" t="s">
        <v>70</v>
      </c>
      <c r="K2744" t="b">
        <v>1</v>
      </c>
      <c r="L2744">
        <v>2</v>
      </c>
      <c r="M2744" t="b">
        <v>0</v>
      </c>
      <c r="N2744" t="b">
        <v>1</v>
      </c>
      <c r="O2744" t="b">
        <v>1</v>
      </c>
      <c r="P2744" t="s">
        <v>69</v>
      </c>
      <c r="Q2744" t="s">
        <v>8455</v>
      </c>
      <c r="R2744" t="s">
        <v>8454</v>
      </c>
      <c r="S2744" t="s">
        <v>93</v>
      </c>
      <c r="T2744" t="s">
        <v>8453</v>
      </c>
      <c r="U2744">
        <v>217</v>
      </c>
      <c r="V2744">
        <v>4</v>
      </c>
    </row>
    <row r="2745" spans="1:22" x14ac:dyDescent="0.35">
      <c r="A2745" t="s">
        <v>8452</v>
      </c>
      <c r="B2745" t="s">
        <v>90</v>
      </c>
      <c r="C2745" t="s">
        <v>82</v>
      </c>
      <c r="D2745" t="b">
        <v>1</v>
      </c>
      <c r="E2745" t="b">
        <v>1</v>
      </c>
      <c r="F2745" t="s">
        <v>106</v>
      </c>
      <c r="G2745" t="b">
        <v>1</v>
      </c>
      <c r="H2745" t="s">
        <v>71</v>
      </c>
      <c r="I2745" t="b">
        <v>0</v>
      </c>
      <c r="J2745" t="s">
        <v>70</v>
      </c>
      <c r="K2745" t="b">
        <v>1</v>
      </c>
      <c r="L2745">
        <v>2</v>
      </c>
      <c r="M2745" t="b">
        <v>0</v>
      </c>
      <c r="N2745" t="b">
        <v>1</v>
      </c>
      <c r="O2745" t="b">
        <v>1</v>
      </c>
      <c r="P2745" t="s">
        <v>88</v>
      </c>
      <c r="Q2745" t="s">
        <v>8451</v>
      </c>
      <c r="R2745" t="s">
        <v>8450</v>
      </c>
      <c r="S2745" t="s">
        <v>141</v>
      </c>
      <c r="T2745" t="s">
        <v>8449</v>
      </c>
      <c r="U2745">
        <v>217</v>
      </c>
      <c r="V2745">
        <v>3</v>
      </c>
    </row>
    <row r="2746" spans="1:22" x14ac:dyDescent="0.35">
      <c r="A2746" t="s">
        <v>8448</v>
      </c>
      <c r="B2746" t="s">
        <v>90</v>
      </c>
      <c r="C2746" t="s">
        <v>82</v>
      </c>
      <c r="D2746" t="b">
        <v>1</v>
      </c>
      <c r="E2746" t="b">
        <v>1</v>
      </c>
      <c r="F2746" t="s">
        <v>106</v>
      </c>
      <c r="G2746" t="b">
        <v>1</v>
      </c>
      <c r="H2746" t="s">
        <v>71</v>
      </c>
      <c r="I2746" t="b">
        <v>0</v>
      </c>
      <c r="J2746" t="s">
        <v>70</v>
      </c>
      <c r="K2746" t="b">
        <v>1</v>
      </c>
      <c r="L2746">
        <v>1</v>
      </c>
      <c r="M2746" t="b">
        <v>0</v>
      </c>
      <c r="N2746" t="b">
        <v>1</v>
      </c>
      <c r="O2746" t="b">
        <v>1</v>
      </c>
      <c r="P2746" t="s">
        <v>88</v>
      </c>
      <c r="Q2746" t="s">
        <v>8447</v>
      </c>
      <c r="R2746" t="s">
        <v>8446</v>
      </c>
      <c r="S2746" t="s">
        <v>6</v>
      </c>
      <c r="T2746" t="s">
        <v>8445</v>
      </c>
      <c r="U2746">
        <v>217</v>
      </c>
      <c r="V2746">
        <v>3.5</v>
      </c>
    </row>
    <row r="2747" spans="1:22" x14ac:dyDescent="0.35">
      <c r="A2747" t="s">
        <v>8444</v>
      </c>
      <c r="B2747" t="s">
        <v>74</v>
      </c>
      <c r="C2747" t="s">
        <v>297</v>
      </c>
      <c r="D2747" t="b">
        <v>1</v>
      </c>
      <c r="E2747" t="b">
        <v>0</v>
      </c>
      <c r="F2747" t="s">
        <v>72</v>
      </c>
      <c r="G2747" t="b">
        <v>1</v>
      </c>
      <c r="H2747" t="s">
        <v>71</v>
      </c>
      <c r="I2747" t="b">
        <v>1</v>
      </c>
      <c r="J2747" t="s">
        <v>70</v>
      </c>
      <c r="K2747" t="b">
        <v>1</v>
      </c>
      <c r="L2747">
        <v>3</v>
      </c>
      <c r="M2747" t="b">
        <v>1</v>
      </c>
      <c r="N2747" t="b">
        <v>1</v>
      </c>
      <c r="P2747" t="s">
        <v>69</v>
      </c>
      <c r="Q2747" t="s">
        <v>8443</v>
      </c>
      <c r="R2747" t="s">
        <v>5374</v>
      </c>
      <c r="S2747" t="s">
        <v>85</v>
      </c>
      <c r="T2747" t="s">
        <v>1579</v>
      </c>
      <c r="U2747">
        <v>217</v>
      </c>
      <c r="V2747">
        <v>4</v>
      </c>
    </row>
    <row r="2748" spans="1:22" x14ac:dyDescent="0.35">
      <c r="A2748" t="s">
        <v>8442</v>
      </c>
      <c r="B2748" t="s">
        <v>74</v>
      </c>
      <c r="C2748" t="s">
        <v>1470</v>
      </c>
      <c r="D2748" t="b">
        <v>1</v>
      </c>
      <c r="E2748" t="b">
        <v>0</v>
      </c>
      <c r="F2748" t="s">
        <v>72</v>
      </c>
      <c r="G2748" t="b">
        <v>0</v>
      </c>
      <c r="H2748" t="s">
        <v>71</v>
      </c>
      <c r="I2748" t="b">
        <v>0</v>
      </c>
      <c r="J2748" t="s">
        <v>235</v>
      </c>
      <c r="K2748" t="b">
        <v>1</v>
      </c>
      <c r="L2748">
        <v>3</v>
      </c>
      <c r="M2748" t="b">
        <v>1</v>
      </c>
      <c r="N2748" t="b">
        <v>1</v>
      </c>
      <c r="O2748" t="b">
        <v>0</v>
      </c>
      <c r="P2748" t="s">
        <v>69</v>
      </c>
      <c r="Q2748" t="s">
        <v>8441</v>
      </c>
      <c r="R2748" t="s">
        <v>8440</v>
      </c>
      <c r="S2748" t="s">
        <v>131</v>
      </c>
      <c r="T2748" t="s">
        <v>8439</v>
      </c>
      <c r="U2748">
        <v>217</v>
      </c>
      <c r="V2748">
        <v>4</v>
      </c>
    </row>
    <row r="2749" spans="1:22" x14ac:dyDescent="0.35">
      <c r="A2749" t="s">
        <v>8438</v>
      </c>
      <c r="B2749" t="s">
        <v>90</v>
      </c>
      <c r="C2749" t="s">
        <v>82</v>
      </c>
      <c r="D2749" t="b">
        <v>0</v>
      </c>
      <c r="E2749" t="b">
        <v>1</v>
      </c>
      <c r="F2749" t="s">
        <v>89</v>
      </c>
      <c r="G2749" t="b">
        <v>0</v>
      </c>
      <c r="H2749" t="s">
        <v>71</v>
      </c>
      <c r="I2749" t="b">
        <v>0</v>
      </c>
      <c r="J2749" t="s">
        <v>70</v>
      </c>
      <c r="K2749" t="b">
        <v>1</v>
      </c>
      <c r="L2749">
        <v>1</v>
      </c>
      <c r="M2749" t="b">
        <v>0</v>
      </c>
      <c r="N2749" t="b">
        <v>0</v>
      </c>
      <c r="O2749" t="b">
        <v>1</v>
      </c>
      <c r="P2749" t="s">
        <v>88</v>
      </c>
      <c r="Q2749" t="s">
        <v>8437</v>
      </c>
      <c r="R2749" t="s">
        <v>8436</v>
      </c>
      <c r="S2749" t="s">
        <v>93</v>
      </c>
      <c r="T2749" t="s">
        <v>8435</v>
      </c>
      <c r="U2749">
        <v>217</v>
      </c>
      <c r="V2749">
        <v>4.5</v>
      </c>
    </row>
    <row r="2750" spans="1:22" x14ac:dyDescent="0.35">
      <c r="A2750" t="s">
        <v>7134</v>
      </c>
      <c r="B2750" t="s">
        <v>111</v>
      </c>
      <c r="C2750" t="s">
        <v>82</v>
      </c>
      <c r="D2750" t="b">
        <v>1</v>
      </c>
      <c r="E2750" t="b">
        <v>1</v>
      </c>
      <c r="F2750" t="s">
        <v>106</v>
      </c>
      <c r="G2750" t="b">
        <v>1</v>
      </c>
      <c r="H2750" t="s">
        <v>71</v>
      </c>
      <c r="I2750" t="b">
        <v>1</v>
      </c>
      <c r="J2750" t="s">
        <v>70</v>
      </c>
      <c r="K2750" t="b">
        <v>1</v>
      </c>
      <c r="L2750">
        <v>2</v>
      </c>
      <c r="M2750" t="b">
        <v>1</v>
      </c>
      <c r="N2750" t="b">
        <v>1</v>
      </c>
      <c r="O2750" t="b">
        <v>1</v>
      </c>
      <c r="P2750" t="s">
        <v>69</v>
      </c>
      <c r="Q2750" t="s">
        <v>8434</v>
      </c>
      <c r="R2750" t="s">
        <v>8433</v>
      </c>
      <c r="S2750" t="s">
        <v>85</v>
      </c>
      <c r="T2750" t="s">
        <v>8432</v>
      </c>
      <c r="U2750">
        <v>217</v>
      </c>
      <c r="V2750">
        <v>4</v>
      </c>
    </row>
    <row r="2751" spans="1:22" x14ac:dyDescent="0.35">
      <c r="A2751" t="s">
        <v>8431</v>
      </c>
      <c r="B2751" t="s">
        <v>74</v>
      </c>
      <c r="C2751" t="s">
        <v>1470</v>
      </c>
      <c r="D2751" t="b">
        <v>1</v>
      </c>
      <c r="E2751" t="b">
        <v>0</v>
      </c>
      <c r="F2751" t="s">
        <v>72</v>
      </c>
      <c r="G2751" t="b">
        <v>0</v>
      </c>
      <c r="H2751" t="s">
        <v>100</v>
      </c>
      <c r="I2751" t="b">
        <v>0</v>
      </c>
      <c r="J2751" t="s">
        <v>235</v>
      </c>
      <c r="K2751" t="b">
        <v>1</v>
      </c>
      <c r="L2751">
        <v>4</v>
      </c>
      <c r="M2751" t="b">
        <v>1</v>
      </c>
      <c r="N2751" t="b">
        <v>1</v>
      </c>
      <c r="O2751" t="b">
        <v>0</v>
      </c>
      <c r="P2751" t="s">
        <v>88</v>
      </c>
      <c r="Q2751" t="s">
        <v>8430</v>
      </c>
      <c r="R2751" t="s">
        <v>317</v>
      </c>
      <c r="S2751" t="s">
        <v>131</v>
      </c>
      <c r="T2751" t="s">
        <v>8429</v>
      </c>
      <c r="U2751">
        <v>216</v>
      </c>
      <c r="V2751">
        <v>4.5</v>
      </c>
    </row>
    <row r="2752" spans="1:22" x14ac:dyDescent="0.35">
      <c r="A2752" t="s">
        <v>8428</v>
      </c>
      <c r="B2752" t="s">
        <v>111</v>
      </c>
      <c r="C2752" t="s">
        <v>82</v>
      </c>
      <c r="D2752" t="b">
        <v>1</v>
      </c>
      <c r="E2752" t="b">
        <v>1</v>
      </c>
      <c r="F2752" t="s">
        <v>106</v>
      </c>
      <c r="G2752" t="b">
        <v>1</v>
      </c>
      <c r="H2752" t="s">
        <v>100</v>
      </c>
      <c r="I2752" t="b">
        <v>1</v>
      </c>
      <c r="J2752" t="s">
        <v>70</v>
      </c>
      <c r="K2752" t="b">
        <v>1</v>
      </c>
      <c r="L2752">
        <v>2</v>
      </c>
      <c r="M2752" t="b">
        <v>1</v>
      </c>
      <c r="N2752" t="b">
        <v>1</v>
      </c>
      <c r="O2752" t="b">
        <v>1</v>
      </c>
      <c r="P2752" t="s">
        <v>88</v>
      </c>
      <c r="Q2752" t="s">
        <v>8427</v>
      </c>
      <c r="R2752" t="s">
        <v>8426</v>
      </c>
      <c r="S2752" t="s">
        <v>6</v>
      </c>
      <c r="T2752" t="s">
        <v>8425</v>
      </c>
      <c r="U2752">
        <v>216</v>
      </c>
      <c r="V2752">
        <v>4.5</v>
      </c>
    </row>
    <row r="2753" spans="1:22" x14ac:dyDescent="0.35">
      <c r="A2753" t="s">
        <v>8424</v>
      </c>
      <c r="B2753" t="s">
        <v>74</v>
      </c>
      <c r="C2753" t="s">
        <v>82</v>
      </c>
      <c r="D2753" t="b">
        <v>1</v>
      </c>
      <c r="E2753" t="b">
        <v>1</v>
      </c>
      <c r="F2753" t="s">
        <v>72</v>
      </c>
      <c r="G2753" t="b">
        <v>1</v>
      </c>
      <c r="H2753" t="s">
        <v>71</v>
      </c>
      <c r="I2753" t="b">
        <v>1</v>
      </c>
      <c r="J2753" t="s">
        <v>70</v>
      </c>
      <c r="K2753" t="b">
        <v>1</v>
      </c>
      <c r="L2753">
        <v>2</v>
      </c>
      <c r="M2753" t="b">
        <v>1</v>
      </c>
      <c r="N2753" t="b">
        <v>1</v>
      </c>
      <c r="O2753" t="b">
        <v>1</v>
      </c>
      <c r="P2753" t="s">
        <v>88</v>
      </c>
      <c r="Q2753" t="s">
        <v>8423</v>
      </c>
      <c r="R2753" t="s">
        <v>295</v>
      </c>
      <c r="S2753" t="s">
        <v>290</v>
      </c>
      <c r="T2753" t="s">
        <v>8422</v>
      </c>
      <c r="U2753">
        <v>216</v>
      </c>
      <c r="V2753">
        <v>3</v>
      </c>
    </row>
    <row r="2754" spans="1:22" x14ac:dyDescent="0.35">
      <c r="A2754" t="s">
        <v>8421</v>
      </c>
      <c r="B2754" t="s">
        <v>90</v>
      </c>
      <c r="C2754" t="s">
        <v>82</v>
      </c>
      <c r="D2754" t="b">
        <v>1</v>
      </c>
      <c r="E2754" t="b">
        <v>1</v>
      </c>
      <c r="F2754" t="s">
        <v>474</v>
      </c>
      <c r="G2754" t="b">
        <v>0</v>
      </c>
      <c r="H2754" t="s">
        <v>71</v>
      </c>
      <c r="I2754" t="b">
        <v>1</v>
      </c>
      <c r="J2754" t="s">
        <v>70</v>
      </c>
      <c r="K2754" t="b">
        <v>1</v>
      </c>
      <c r="L2754">
        <v>2</v>
      </c>
      <c r="M2754" t="b">
        <v>0</v>
      </c>
      <c r="N2754" t="b">
        <v>1</v>
      </c>
      <c r="O2754" t="b">
        <v>1</v>
      </c>
      <c r="P2754" t="s">
        <v>69</v>
      </c>
      <c r="Q2754" t="s">
        <v>8420</v>
      </c>
      <c r="R2754" t="s">
        <v>8419</v>
      </c>
      <c r="S2754" t="s">
        <v>275</v>
      </c>
      <c r="T2754" t="s">
        <v>6311</v>
      </c>
      <c r="U2754">
        <v>216</v>
      </c>
      <c r="V2754">
        <v>4</v>
      </c>
    </row>
    <row r="2755" spans="1:22" x14ac:dyDescent="0.35">
      <c r="A2755" t="s">
        <v>8418</v>
      </c>
      <c r="B2755" t="s">
        <v>90</v>
      </c>
      <c r="C2755" t="s">
        <v>82</v>
      </c>
      <c r="D2755" t="b">
        <v>1</v>
      </c>
      <c r="E2755" t="b">
        <v>1</v>
      </c>
      <c r="F2755" t="s">
        <v>474</v>
      </c>
      <c r="G2755" t="b">
        <v>0</v>
      </c>
      <c r="H2755" t="s">
        <v>71</v>
      </c>
      <c r="I2755" t="b">
        <v>1</v>
      </c>
      <c r="J2755" t="s">
        <v>70</v>
      </c>
      <c r="K2755" t="b">
        <v>1</v>
      </c>
      <c r="L2755">
        <v>2</v>
      </c>
      <c r="M2755" t="b">
        <v>0</v>
      </c>
      <c r="N2755" t="b">
        <v>0</v>
      </c>
      <c r="O2755" t="b">
        <v>1</v>
      </c>
      <c r="P2755" t="s">
        <v>69</v>
      </c>
      <c r="Q2755" t="s">
        <v>8417</v>
      </c>
      <c r="R2755" t="s">
        <v>8416</v>
      </c>
      <c r="S2755" t="s">
        <v>6</v>
      </c>
      <c r="T2755" t="s">
        <v>8415</v>
      </c>
      <c r="U2755">
        <v>216</v>
      </c>
      <c r="V2755">
        <v>4.5</v>
      </c>
    </row>
    <row r="2756" spans="1:22" x14ac:dyDescent="0.35">
      <c r="A2756" t="s">
        <v>8414</v>
      </c>
      <c r="B2756" t="s">
        <v>74</v>
      </c>
      <c r="C2756" t="s">
        <v>82</v>
      </c>
      <c r="D2756" t="b">
        <v>1</v>
      </c>
      <c r="E2756" t="b">
        <v>0</v>
      </c>
      <c r="F2756" t="s">
        <v>81</v>
      </c>
      <c r="G2756" t="b">
        <v>1</v>
      </c>
      <c r="H2756" t="s">
        <v>71</v>
      </c>
      <c r="I2756" t="b">
        <v>1</v>
      </c>
      <c r="J2756" t="s">
        <v>70</v>
      </c>
      <c r="K2756" t="b">
        <v>1</v>
      </c>
      <c r="L2756">
        <v>2</v>
      </c>
      <c r="M2756" t="b">
        <v>1</v>
      </c>
      <c r="N2756" t="b">
        <v>1</v>
      </c>
      <c r="O2756" t="b">
        <v>1</v>
      </c>
      <c r="P2756" t="s">
        <v>69</v>
      </c>
      <c r="Q2756" t="s">
        <v>8413</v>
      </c>
      <c r="R2756" t="s">
        <v>8412</v>
      </c>
      <c r="S2756" t="s">
        <v>166</v>
      </c>
      <c r="T2756" t="s">
        <v>8411</v>
      </c>
      <c r="U2756">
        <v>216</v>
      </c>
      <c r="V2756">
        <v>3.5</v>
      </c>
    </row>
    <row r="2757" spans="1:22" x14ac:dyDescent="0.35">
      <c r="A2757" t="s">
        <v>8410</v>
      </c>
      <c r="B2757" t="s">
        <v>90</v>
      </c>
      <c r="C2757" t="s">
        <v>82</v>
      </c>
      <c r="D2757" t="b">
        <v>1</v>
      </c>
      <c r="E2757" t="b">
        <v>1</v>
      </c>
      <c r="F2757" t="s">
        <v>474</v>
      </c>
      <c r="G2757" t="b">
        <v>0</v>
      </c>
      <c r="H2757" t="s">
        <v>71</v>
      </c>
      <c r="I2757" t="b">
        <v>1</v>
      </c>
      <c r="J2757" t="s">
        <v>70</v>
      </c>
      <c r="K2757" t="b">
        <v>1</v>
      </c>
      <c r="L2757">
        <v>1</v>
      </c>
      <c r="M2757" t="b">
        <v>0</v>
      </c>
      <c r="N2757" t="b">
        <v>0</v>
      </c>
      <c r="O2757" t="b">
        <v>1</v>
      </c>
      <c r="P2757" t="s">
        <v>69</v>
      </c>
      <c r="Q2757" t="s">
        <v>8409</v>
      </c>
      <c r="R2757" t="s">
        <v>8408</v>
      </c>
      <c r="S2757" t="s">
        <v>85</v>
      </c>
      <c r="T2757" t="s">
        <v>8407</v>
      </c>
      <c r="U2757">
        <v>216</v>
      </c>
      <c r="V2757">
        <v>4</v>
      </c>
    </row>
    <row r="2758" spans="1:22" x14ac:dyDescent="0.35">
      <c r="A2758" t="s">
        <v>8406</v>
      </c>
      <c r="B2758" t="s">
        <v>74</v>
      </c>
      <c r="C2758" t="s">
        <v>82</v>
      </c>
      <c r="D2758" t="b">
        <v>1</v>
      </c>
      <c r="E2758" t="b">
        <v>1</v>
      </c>
      <c r="F2758" t="s">
        <v>106</v>
      </c>
      <c r="G2758" t="b">
        <v>1</v>
      </c>
      <c r="H2758" t="s">
        <v>71</v>
      </c>
      <c r="I2758" t="b">
        <v>1</v>
      </c>
      <c r="J2758" t="s">
        <v>70</v>
      </c>
      <c r="K2758" t="b">
        <v>1</v>
      </c>
      <c r="L2758">
        <v>2</v>
      </c>
      <c r="M2758" t="b">
        <v>1</v>
      </c>
      <c r="N2758" t="b">
        <v>1</v>
      </c>
      <c r="O2758" t="b">
        <v>1</v>
      </c>
      <c r="P2758" t="s">
        <v>69</v>
      </c>
      <c r="Q2758" t="e">
        <f>-qb_3LLSnBcHA6zc8NRSxQ</f>
        <v>#NAME?</v>
      </c>
      <c r="R2758" t="s">
        <v>8405</v>
      </c>
      <c r="S2758" t="s">
        <v>401</v>
      </c>
      <c r="T2758" t="s">
        <v>8404</v>
      </c>
      <c r="U2758">
        <v>216</v>
      </c>
      <c r="V2758">
        <v>3.5</v>
      </c>
    </row>
    <row r="2759" spans="1:22" x14ac:dyDescent="0.35">
      <c r="A2759" t="s">
        <v>8403</v>
      </c>
      <c r="B2759" t="s">
        <v>111</v>
      </c>
      <c r="C2759" t="s">
        <v>82</v>
      </c>
      <c r="D2759" t="b">
        <v>1</v>
      </c>
      <c r="E2759" t="b">
        <v>1</v>
      </c>
      <c r="F2759" t="s">
        <v>106</v>
      </c>
      <c r="G2759" t="b">
        <v>1</v>
      </c>
      <c r="H2759" t="s">
        <v>71</v>
      </c>
      <c r="I2759" t="b">
        <v>0</v>
      </c>
      <c r="J2759" t="s">
        <v>70</v>
      </c>
      <c r="K2759" t="b">
        <v>1</v>
      </c>
      <c r="L2759">
        <v>2</v>
      </c>
      <c r="M2759" t="b">
        <v>0</v>
      </c>
      <c r="N2759" t="b">
        <v>1</v>
      </c>
      <c r="O2759" t="b">
        <v>1</v>
      </c>
      <c r="P2759" t="s">
        <v>88</v>
      </c>
      <c r="Q2759" t="s">
        <v>8402</v>
      </c>
      <c r="R2759" t="s">
        <v>609</v>
      </c>
      <c r="S2759" t="s">
        <v>6</v>
      </c>
      <c r="T2759" t="s">
        <v>8401</v>
      </c>
      <c r="U2759">
        <v>216</v>
      </c>
      <c r="V2759">
        <v>4</v>
      </c>
    </row>
    <row r="2760" spans="1:22" x14ac:dyDescent="0.35">
      <c r="A2760" t="s">
        <v>8400</v>
      </c>
      <c r="B2760" t="s">
        <v>90</v>
      </c>
      <c r="C2760" t="s">
        <v>82</v>
      </c>
      <c r="D2760" t="b">
        <v>1</v>
      </c>
      <c r="E2760" t="b">
        <v>1</v>
      </c>
      <c r="F2760" t="s">
        <v>106</v>
      </c>
      <c r="G2760" t="b">
        <v>1</v>
      </c>
      <c r="H2760" t="s">
        <v>71</v>
      </c>
      <c r="I2760" t="b">
        <v>0</v>
      </c>
      <c r="J2760" t="s">
        <v>70</v>
      </c>
      <c r="K2760" t="b">
        <v>1</v>
      </c>
      <c r="L2760">
        <v>2</v>
      </c>
      <c r="M2760" t="b">
        <v>0</v>
      </c>
      <c r="N2760" t="b">
        <v>1</v>
      </c>
      <c r="O2760" t="b">
        <v>1</v>
      </c>
      <c r="P2760" t="s">
        <v>88</v>
      </c>
      <c r="Q2760" t="s">
        <v>8399</v>
      </c>
      <c r="R2760" t="s">
        <v>8398</v>
      </c>
      <c r="S2760" t="s">
        <v>6</v>
      </c>
      <c r="T2760" t="s">
        <v>8397</v>
      </c>
      <c r="U2760">
        <v>216</v>
      </c>
      <c r="V2760">
        <v>4.5</v>
      </c>
    </row>
    <row r="2761" spans="1:22" x14ac:dyDescent="0.35">
      <c r="A2761" t="s">
        <v>8396</v>
      </c>
      <c r="B2761" t="s">
        <v>111</v>
      </c>
      <c r="C2761" t="s">
        <v>82</v>
      </c>
      <c r="D2761" t="b">
        <v>1</v>
      </c>
      <c r="E2761" t="b">
        <v>1</v>
      </c>
      <c r="F2761" t="s">
        <v>117</v>
      </c>
      <c r="G2761" t="b">
        <v>1</v>
      </c>
      <c r="H2761" t="s">
        <v>100</v>
      </c>
      <c r="I2761" t="b">
        <v>1</v>
      </c>
      <c r="J2761" t="s">
        <v>70</v>
      </c>
      <c r="K2761" t="b">
        <v>1</v>
      </c>
      <c r="L2761">
        <v>2</v>
      </c>
      <c r="M2761" t="b">
        <v>1</v>
      </c>
      <c r="N2761" t="b">
        <v>1</v>
      </c>
      <c r="O2761" t="b">
        <v>1</v>
      </c>
      <c r="P2761" t="s">
        <v>69</v>
      </c>
      <c r="Q2761" t="s">
        <v>8395</v>
      </c>
      <c r="R2761" t="s">
        <v>8394</v>
      </c>
      <c r="S2761" t="s">
        <v>6</v>
      </c>
      <c r="T2761" t="s">
        <v>8393</v>
      </c>
      <c r="U2761">
        <v>216</v>
      </c>
      <c r="V2761">
        <v>4.5</v>
      </c>
    </row>
    <row r="2762" spans="1:22" x14ac:dyDescent="0.35">
      <c r="A2762" t="s">
        <v>8392</v>
      </c>
      <c r="B2762" t="s">
        <v>111</v>
      </c>
      <c r="C2762" t="s">
        <v>82</v>
      </c>
      <c r="D2762" t="b">
        <v>1</v>
      </c>
      <c r="E2762" t="b">
        <v>1</v>
      </c>
      <c r="F2762" t="s">
        <v>72</v>
      </c>
      <c r="G2762" t="b">
        <v>1</v>
      </c>
      <c r="H2762" t="s">
        <v>71</v>
      </c>
      <c r="I2762" t="b">
        <v>0</v>
      </c>
      <c r="J2762" t="s">
        <v>70</v>
      </c>
      <c r="K2762" t="b">
        <v>1</v>
      </c>
      <c r="L2762">
        <v>2</v>
      </c>
      <c r="M2762" t="b">
        <v>1</v>
      </c>
      <c r="N2762" t="b">
        <v>1</v>
      </c>
      <c r="O2762" t="b">
        <v>1</v>
      </c>
      <c r="P2762" t="s">
        <v>69</v>
      </c>
      <c r="Q2762" t="e">
        <f>-RJ216TTIghZshCkUlD1WQ</f>
        <v>#NAME?</v>
      </c>
      <c r="R2762" t="s">
        <v>2039</v>
      </c>
      <c r="S2762" t="s">
        <v>6</v>
      </c>
      <c r="T2762" t="s">
        <v>8391</v>
      </c>
      <c r="U2762">
        <v>216</v>
      </c>
      <c r="V2762">
        <v>4.5</v>
      </c>
    </row>
    <row r="2763" spans="1:22" x14ac:dyDescent="0.35">
      <c r="A2763" t="s">
        <v>2617</v>
      </c>
      <c r="B2763" t="s">
        <v>74</v>
      </c>
      <c r="C2763" t="s">
        <v>123</v>
      </c>
      <c r="D2763" t="b">
        <v>1</v>
      </c>
      <c r="E2763" t="b">
        <v>1</v>
      </c>
      <c r="F2763" t="s">
        <v>720</v>
      </c>
      <c r="G2763" t="b">
        <v>0</v>
      </c>
      <c r="H2763" t="s">
        <v>71</v>
      </c>
      <c r="I2763" t="b">
        <v>0</v>
      </c>
      <c r="J2763" t="s">
        <v>70</v>
      </c>
      <c r="K2763" t="b">
        <v>1</v>
      </c>
      <c r="L2763">
        <v>2</v>
      </c>
      <c r="M2763" t="b">
        <v>1</v>
      </c>
      <c r="N2763" t="b">
        <v>1</v>
      </c>
      <c r="O2763" t="b">
        <v>1</v>
      </c>
      <c r="P2763" t="s">
        <v>69</v>
      </c>
      <c r="Q2763" t="s">
        <v>8390</v>
      </c>
      <c r="R2763" t="s">
        <v>8389</v>
      </c>
      <c r="S2763" t="s">
        <v>120</v>
      </c>
      <c r="T2763" t="s">
        <v>6416</v>
      </c>
      <c r="U2763">
        <v>216</v>
      </c>
      <c r="V2763">
        <v>3</v>
      </c>
    </row>
    <row r="2764" spans="1:22" x14ac:dyDescent="0.35">
      <c r="A2764" t="s">
        <v>8388</v>
      </c>
      <c r="B2764" t="s">
        <v>74</v>
      </c>
      <c r="C2764" t="s">
        <v>73</v>
      </c>
      <c r="D2764" t="b">
        <v>1</v>
      </c>
      <c r="E2764" t="b">
        <v>1</v>
      </c>
      <c r="F2764" t="s">
        <v>106</v>
      </c>
      <c r="G2764" t="b">
        <v>1</v>
      </c>
      <c r="H2764" t="s">
        <v>71</v>
      </c>
      <c r="I2764" t="b">
        <v>1</v>
      </c>
      <c r="J2764" t="s">
        <v>70</v>
      </c>
      <c r="K2764" t="b">
        <v>1</v>
      </c>
      <c r="L2764">
        <v>2</v>
      </c>
      <c r="M2764" t="b">
        <v>1</v>
      </c>
      <c r="N2764" t="b">
        <v>1</v>
      </c>
      <c r="O2764" t="b">
        <v>1</v>
      </c>
      <c r="P2764" t="s">
        <v>88</v>
      </c>
      <c r="Q2764" t="s">
        <v>8387</v>
      </c>
      <c r="R2764" t="s">
        <v>593</v>
      </c>
      <c r="S2764" t="s">
        <v>93</v>
      </c>
      <c r="T2764" t="s">
        <v>8386</v>
      </c>
      <c r="U2764">
        <v>216</v>
      </c>
      <c r="V2764">
        <v>4</v>
      </c>
    </row>
    <row r="2765" spans="1:22" x14ac:dyDescent="0.35">
      <c r="A2765" t="s">
        <v>8385</v>
      </c>
      <c r="B2765" t="s">
        <v>74</v>
      </c>
      <c r="C2765" t="s">
        <v>222</v>
      </c>
      <c r="D2765" t="b">
        <v>1</v>
      </c>
      <c r="E2765" t="b">
        <v>0</v>
      </c>
      <c r="F2765" t="s">
        <v>72</v>
      </c>
      <c r="G2765" t="b">
        <v>0</v>
      </c>
      <c r="H2765" t="s">
        <v>71</v>
      </c>
      <c r="I2765" t="b">
        <v>1</v>
      </c>
      <c r="J2765" t="s">
        <v>70</v>
      </c>
      <c r="K2765" t="b">
        <v>1</v>
      </c>
      <c r="L2765">
        <v>3</v>
      </c>
      <c r="M2765" t="b">
        <v>1</v>
      </c>
      <c r="N2765" t="b">
        <v>1</v>
      </c>
      <c r="O2765" t="b">
        <v>0</v>
      </c>
      <c r="P2765" t="s">
        <v>88</v>
      </c>
      <c r="Q2765" t="s">
        <v>8384</v>
      </c>
      <c r="R2765" t="s">
        <v>8383</v>
      </c>
      <c r="S2765" t="s">
        <v>120</v>
      </c>
      <c r="T2765" t="s">
        <v>8382</v>
      </c>
      <c r="U2765">
        <v>216</v>
      </c>
      <c r="V2765">
        <v>4</v>
      </c>
    </row>
    <row r="2766" spans="1:22" x14ac:dyDescent="0.35">
      <c r="A2766" t="s">
        <v>8381</v>
      </c>
      <c r="B2766" t="s">
        <v>90</v>
      </c>
      <c r="C2766" t="s">
        <v>82</v>
      </c>
      <c r="D2766" t="b">
        <v>1</v>
      </c>
      <c r="E2766" t="b">
        <v>1</v>
      </c>
      <c r="F2766" t="s">
        <v>474</v>
      </c>
      <c r="G2766" t="b">
        <v>0</v>
      </c>
      <c r="H2766" t="s">
        <v>71</v>
      </c>
      <c r="I2766" t="b">
        <v>1</v>
      </c>
      <c r="J2766" t="s">
        <v>70</v>
      </c>
      <c r="K2766" t="b">
        <v>1</v>
      </c>
      <c r="L2766">
        <v>1</v>
      </c>
      <c r="M2766" t="b">
        <v>0</v>
      </c>
      <c r="N2766" t="b">
        <v>0</v>
      </c>
      <c r="O2766" t="b">
        <v>1</v>
      </c>
      <c r="P2766" t="s">
        <v>69</v>
      </c>
      <c r="Q2766" t="s">
        <v>8380</v>
      </c>
      <c r="R2766" t="s">
        <v>8379</v>
      </c>
      <c r="S2766" t="s">
        <v>239</v>
      </c>
      <c r="T2766" t="s">
        <v>8378</v>
      </c>
      <c r="U2766">
        <v>216</v>
      </c>
      <c r="V2766">
        <v>4</v>
      </c>
    </row>
    <row r="2767" spans="1:22" x14ac:dyDescent="0.35">
      <c r="A2767" t="s">
        <v>8377</v>
      </c>
      <c r="B2767" t="s">
        <v>90</v>
      </c>
      <c r="C2767" t="s">
        <v>82</v>
      </c>
      <c r="D2767" t="b">
        <v>1</v>
      </c>
      <c r="E2767" t="b">
        <v>1</v>
      </c>
      <c r="F2767" t="s">
        <v>474</v>
      </c>
      <c r="G2767" t="b">
        <v>0</v>
      </c>
      <c r="H2767" t="s">
        <v>71</v>
      </c>
      <c r="I2767" t="b">
        <v>1</v>
      </c>
      <c r="J2767" t="s">
        <v>70</v>
      </c>
      <c r="K2767" t="b">
        <v>1</v>
      </c>
      <c r="L2767">
        <v>1</v>
      </c>
      <c r="M2767" t="b">
        <v>0</v>
      </c>
      <c r="N2767" t="b">
        <v>0</v>
      </c>
      <c r="O2767" t="b">
        <v>1</v>
      </c>
      <c r="P2767" t="s">
        <v>69</v>
      </c>
      <c r="Q2767" t="s">
        <v>8376</v>
      </c>
      <c r="R2767" t="s">
        <v>8375</v>
      </c>
      <c r="S2767" t="s">
        <v>85</v>
      </c>
      <c r="T2767" t="s">
        <v>8374</v>
      </c>
      <c r="U2767">
        <v>216</v>
      </c>
      <c r="V2767">
        <v>4</v>
      </c>
    </row>
    <row r="2768" spans="1:22" x14ac:dyDescent="0.35">
      <c r="A2768" t="s">
        <v>8373</v>
      </c>
      <c r="B2768" t="s">
        <v>74</v>
      </c>
      <c r="C2768" t="s">
        <v>440</v>
      </c>
      <c r="D2768" t="b">
        <v>1</v>
      </c>
      <c r="E2768" t="b">
        <v>0</v>
      </c>
      <c r="F2768" t="s">
        <v>72</v>
      </c>
      <c r="G2768" t="b">
        <v>1</v>
      </c>
      <c r="H2768" t="s">
        <v>71</v>
      </c>
      <c r="I2768" t="b">
        <v>1</v>
      </c>
      <c r="J2768" t="s">
        <v>70</v>
      </c>
      <c r="K2768" t="b">
        <v>1</v>
      </c>
      <c r="L2768">
        <v>2</v>
      </c>
      <c r="M2768" t="b">
        <v>1</v>
      </c>
      <c r="N2768" t="b">
        <v>1</v>
      </c>
      <c r="O2768" t="b">
        <v>1</v>
      </c>
      <c r="P2768" t="s">
        <v>69</v>
      </c>
      <c r="Q2768" t="s">
        <v>8372</v>
      </c>
      <c r="R2768" t="s">
        <v>8371</v>
      </c>
      <c r="S2768" t="s">
        <v>290</v>
      </c>
      <c r="T2768" t="s">
        <v>8370</v>
      </c>
      <c r="U2768">
        <v>216</v>
      </c>
      <c r="V2768">
        <v>4</v>
      </c>
    </row>
    <row r="2769" spans="1:22" x14ac:dyDescent="0.35">
      <c r="A2769" t="s">
        <v>8369</v>
      </c>
      <c r="B2769" t="s">
        <v>74</v>
      </c>
      <c r="C2769" t="s">
        <v>82</v>
      </c>
      <c r="D2769" t="b">
        <v>1</v>
      </c>
      <c r="E2769" t="b">
        <v>1</v>
      </c>
      <c r="F2769" t="s">
        <v>106</v>
      </c>
      <c r="G2769" t="b">
        <v>1</v>
      </c>
      <c r="H2769" t="s">
        <v>71</v>
      </c>
      <c r="I2769" t="b">
        <v>1</v>
      </c>
      <c r="J2769" t="s">
        <v>70</v>
      </c>
      <c r="K2769" t="b">
        <v>1</v>
      </c>
      <c r="L2769">
        <v>2</v>
      </c>
      <c r="M2769" t="b">
        <v>1</v>
      </c>
      <c r="N2769" t="b">
        <v>1</v>
      </c>
      <c r="O2769" t="b">
        <v>1</v>
      </c>
      <c r="P2769" t="s">
        <v>69</v>
      </c>
      <c r="Q2769" t="s">
        <v>8368</v>
      </c>
      <c r="R2769" t="s">
        <v>508</v>
      </c>
      <c r="S2769" t="s">
        <v>141</v>
      </c>
      <c r="T2769" t="s">
        <v>8367</v>
      </c>
      <c r="U2769">
        <v>216</v>
      </c>
      <c r="V2769">
        <v>3.5</v>
      </c>
    </row>
    <row r="2770" spans="1:22" x14ac:dyDescent="0.35">
      <c r="A2770" t="s">
        <v>8366</v>
      </c>
      <c r="B2770" t="s">
        <v>74</v>
      </c>
      <c r="C2770" t="s">
        <v>426</v>
      </c>
      <c r="D2770" t="b">
        <v>1</v>
      </c>
      <c r="E2770" t="b">
        <v>0</v>
      </c>
      <c r="F2770" t="s">
        <v>929</v>
      </c>
      <c r="G2770" t="b">
        <v>1</v>
      </c>
      <c r="H2770" t="s">
        <v>71</v>
      </c>
      <c r="I2770" t="b">
        <v>0</v>
      </c>
      <c r="J2770" t="s">
        <v>70</v>
      </c>
      <c r="K2770" t="b">
        <v>1</v>
      </c>
      <c r="L2770">
        <v>2</v>
      </c>
      <c r="M2770" t="b">
        <v>0</v>
      </c>
      <c r="N2770" t="b">
        <v>1</v>
      </c>
      <c r="O2770" t="b">
        <v>1</v>
      </c>
      <c r="P2770" t="s">
        <v>69</v>
      </c>
      <c r="Q2770" t="s">
        <v>8365</v>
      </c>
      <c r="R2770" t="s">
        <v>8364</v>
      </c>
      <c r="S2770" t="s">
        <v>189</v>
      </c>
      <c r="T2770" t="s">
        <v>8363</v>
      </c>
      <c r="U2770">
        <v>216</v>
      </c>
      <c r="V2770">
        <v>4</v>
      </c>
    </row>
    <row r="2771" spans="1:22" x14ac:dyDescent="0.35">
      <c r="A2771" t="s">
        <v>5492</v>
      </c>
      <c r="B2771" t="s">
        <v>74</v>
      </c>
      <c r="C2771" t="s">
        <v>82</v>
      </c>
      <c r="D2771" t="b">
        <v>1</v>
      </c>
      <c r="E2771" t="b">
        <v>1</v>
      </c>
      <c r="F2771" t="s">
        <v>2688</v>
      </c>
      <c r="G2771" t="b">
        <v>0</v>
      </c>
      <c r="H2771" t="s">
        <v>71</v>
      </c>
      <c r="I2771" t="b">
        <v>0</v>
      </c>
      <c r="J2771" t="s">
        <v>70</v>
      </c>
      <c r="K2771" t="b">
        <v>1</v>
      </c>
      <c r="L2771">
        <v>2</v>
      </c>
      <c r="M2771" t="b">
        <v>0</v>
      </c>
      <c r="N2771" t="b">
        <v>1</v>
      </c>
      <c r="O2771" t="b">
        <v>1</v>
      </c>
      <c r="P2771" t="s">
        <v>88</v>
      </c>
      <c r="Q2771" t="s">
        <v>8362</v>
      </c>
      <c r="R2771" t="s">
        <v>8361</v>
      </c>
      <c r="S2771" t="s">
        <v>6</v>
      </c>
      <c r="T2771" t="s">
        <v>8360</v>
      </c>
      <c r="U2771">
        <v>216</v>
      </c>
      <c r="V2771">
        <v>2.5</v>
      </c>
    </row>
    <row r="2772" spans="1:22" x14ac:dyDescent="0.35">
      <c r="A2772" t="s">
        <v>8359</v>
      </c>
      <c r="B2772" t="s">
        <v>74</v>
      </c>
      <c r="C2772" t="s">
        <v>82</v>
      </c>
      <c r="D2772" t="b">
        <v>1</v>
      </c>
      <c r="E2772" t="b">
        <v>1</v>
      </c>
      <c r="F2772" t="s">
        <v>106</v>
      </c>
      <c r="G2772" t="b">
        <v>1</v>
      </c>
      <c r="H2772" t="s">
        <v>71</v>
      </c>
      <c r="I2772" t="b">
        <v>0</v>
      </c>
      <c r="J2772" t="s">
        <v>70</v>
      </c>
      <c r="K2772" t="b">
        <v>1</v>
      </c>
      <c r="L2772">
        <v>2</v>
      </c>
      <c r="M2772" t="b">
        <v>1</v>
      </c>
      <c r="N2772" t="b">
        <v>1</v>
      </c>
      <c r="O2772" t="b">
        <v>1</v>
      </c>
      <c r="P2772" t="s">
        <v>88</v>
      </c>
      <c r="Q2772" t="s">
        <v>8358</v>
      </c>
      <c r="R2772" t="s">
        <v>295</v>
      </c>
      <c r="S2772" t="s">
        <v>3694</v>
      </c>
      <c r="T2772" t="s">
        <v>8357</v>
      </c>
      <c r="U2772">
        <v>216</v>
      </c>
      <c r="V2772">
        <v>4</v>
      </c>
    </row>
    <row r="2773" spans="1:22" x14ac:dyDescent="0.35">
      <c r="A2773" t="s">
        <v>8356</v>
      </c>
      <c r="B2773" t="s">
        <v>111</v>
      </c>
      <c r="C2773" t="s">
        <v>82</v>
      </c>
      <c r="D2773" t="b">
        <v>1</v>
      </c>
      <c r="E2773" t="b">
        <v>1</v>
      </c>
      <c r="F2773" t="s">
        <v>106</v>
      </c>
      <c r="G2773" t="b">
        <v>1</v>
      </c>
      <c r="H2773" t="s">
        <v>71</v>
      </c>
      <c r="I2773" t="b">
        <v>1</v>
      </c>
      <c r="J2773" t="s">
        <v>70</v>
      </c>
      <c r="K2773" t="b">
        <v>1</v>
      </c>
      <c r="L2773">
        <v>2</v>
      </c>
      <c r="M2773" t="b">
        <v>0</v>
      </c>
      <c r="N2773" t="b">
        <v>1</v>
      </c>
      <c r="O2773" t="b">
        <v>1</v>
      </c>
      <c r="P2773" t="s">
        <v>88</v>
      </c>
      <c r="Q2773" t="s">
        <v>8355</v>
      </c>
      <c r="R2773" t="s">
        <v>8354</v>
      </c>
      <c r="S2773" t="s">
        <v>161</v>
      </c>
      <c r="T2773" t="s">
        <v>8353</v>
      </c>
      <c r="U2773">
        <v>216</v>
      </c>
      <c r="V2773">
        <v>4</v>
      </c>
    </row>
    <row r="2774" spans="1:22" x14ac:dyDescent="0.35">
      <c r="A2774" t="s">
        <v>8352</v>
      </c>
      <c r="B2774" t="s">
        <v>74</v>
      </c>
      <c r="C2774" t="s">
        <v>82</v>
      </c>
      <c r="D2774" t="b">
        <v>1</v>
      </c>
      <c r="E2774" t="b">
        <v>1</v>
      </c>
      <c r="F2774" t="s">
        <v>106</v>
      </c>
      <c r="G2774" t="b">
        <v>1</v>
      </c>
      <c r="H2774" t="s">
        <v>80</v>
      </c>
      <c r="I2774" t="b">
        <v>1</v>
      </c>
      <c r="J2774" t="s">
        <v>70</v>
      </c>
      <c r="K2774" t="b">
        <v>1</v>
      </c>
      <c r="L2774">
        <v>2</v>
      </c>
      <c r="M2774" t="b">
        <v>0</v>
      </c>
      <c r="N2774" t="b">
        <v>1</v>
      </c>
      <c r="O2774" t="b">
        <v>1</v>
      </c>
      <c r="P2774" t="s">
        <v>69</v>
      </c>
      <c r="Q2774" t="s">
        <v>8351</v>
      </c>
      <c r="R2774" t="s">
        <v>8350</v>
      </c>
      <c r="S2774" t="s">
        <v>239</v>
      </c>
      <c r="T2774" t="s">
        <v>1212</v>
      </c>
      <c r="U2774">
        <v>216</v>
      </c>
      <c r="V2774">
        <v>2.5</v>
      </c>
    </row>
    <row r="2775" spans="1:22" x14ac:dyDescent="0.35">
      <c r="A2775" t="s">
        <v>8349</v>
      </c>
      <c r="B2775" t="s">
        <v>111</v>
      </c>
      <c r="C2775" t="s">
        <v>82</v>
      </c>
      <c r="D2775" t="b">
        <v>1</v>
      </c>
      <c r="E2775" t="b">
        <v>1</v>
      </c>
      <c r="F2775" t="s">
        <v>106</v>
      </c>
      <c r="G2775" t="b">
        <v>1</v>
      </c>
      <c r="H2775" t="s">
        <v>71</v>
      </c>
      <c r="I2775" t="b">
        <v>0</v>
      </c>
      <c r="J2775" t="s">
        <v>70</v>
      </c>
      <c r="K2775" t="b">
        <v>1</v>
      </c>
      <c r="L2775">
        <v>2</v>
      </c>
      <c r="M2775" t="b">
        <v>1</v>
      </c>
      <c r="N2775" t="b">
        <v>1</v>
      </c>
      <c r="O2775" t="b">
        <v>1</v>
      </c>
      <c r="P2775" t="s">
        <v>69</v>
      </c>
      <c r="Q2775" t="s">
        <v>8348</v>
      </c>
      <c r="R2775" t="s">
        <v>8347</v>
      </c>
      <c r="S2775" t="s">
        <v>6</v>
      </c>
      <c r="T2775" t="s">
        <v>8346</v>
      </c>
      <c r="U2775">
        <v>216</v>
      </c>
      <c r="V2775">
        <v>4.5</v>
      </c>
    </row>
    <row r="2776" spans="1:22" x14ac:dyDescent="0.35">
      <c r="A2776" t="s">
        <v>8345</v>
      </c>
      <c r="B2776" t="s">
        <v>90</v>
      </c>
      <c r="C2776" t="s">
        <v>82</v>
      </c>
      <c r="D2776" t="b">
        <v>1</v>
      </c>
      <c r="E2776" t="b">
        <v>0</v>
      </c>
      <c r="F2776" t="s">
        <v>449</v>
      </c>
      <c r="G2776" t="b">
        <v>0</v>
      </c>
      <c r="H2776" t="s">
        <v>71</v>
      </c>
      <c r="I2776" t="b">
        <v>1</v>
      </c>
      <c r="J2776" t="s">
        <v>70</v>
      </c>
      <c r="K2776" t="b">
        <v>1</v>
      </c>
      <c r="L2776">
        <v>2</v>
      </c>
      <c r="M2776" t="b">
        <v>1</v>
      </c>
      <c r="N2776" t="b">
        <v>1</v>
      </c>
      <c r="O2776" t="b">
        <v>1</v>
      </c>
      <c r="P2776" t="s">
        <v>88</v>
      </c>
      <c r="Q2776" t="s">
        <v>8344</v>
      </c>
      <c r="R2776" t="s">
        <v>8343</v>
      </c>
      <c r="S2776" t="s">
        <v>66</v>
      </c>
      <c r="T2776" t="s">
        <v>8342</v>
      </c>
      <c r="U2776">
        <v>215</v>
      </c>
      <c r="V2776">
        <v>4</v>
      </c>
    </row>
    <row r="2777" spans="1:22" x14ac:dyDescent="0.35">
      <c r="A2777" t="s">
        <v>8341</v>
      </c>
      <c r="B2777" t="s">
        <v>74</v>
      </c>
      <c r="C2777" t="s">
        <v>4833</v>
      </c>
      <c r="D2777" t="b">
        <v>1</v>
      </c>
      <c r="E2777" t="b">
        <v>0</v>
      </c>
      <c r="F2777" t="s">
        <v>72</v>
      </c>
      <c r="G2777" t="b">
        <v>1</v>
      </c>
      <c r="H2777" t="s">
        <v>71</v>
      </c>
      <c r="I2777" t="b">
        <v>1</v>
      </c>
      <c r="J2777" t="s">
        <v>235</v>
      </c>
      <c r="K2777" t="b">
        <v>1</v>
      </c>
      <c r="L2777">
        <v>4</v>
      </c>
      <c r="M2777" t="b">
        <v>0</v>
      </c>
      <c r="N2777" t="b">
        <v>1</v>
      </c>
      <c r="O2777" t="b">
        <v>1</v>
      </c>
      <c r="P2777" t="s">
        <v>69</v>
      </c>
      <c r="Q2777" t="s">
        <v>8340</v>
      </c>
      <c r="R2777" t="s">
        <v>8339</v>
      </c>
      <c r="S2777" t="s">
        <v>93</v>
      </c>
      <c r="T2777" t="s">
        <v>8338</v>
      </c>
      <c r="U2777">
        <v>215</v>
      </c>
      <c r="V2777">
        <v>4</v>
      </c>
    </row>
    <row r="2778" spans="1:22" x14ac:dyDescent="0.35">
      <c r="A2778" t="s">
        <v>8337</v>
      </c>
      <c r="D2778" t="b">
        <v>1</v>
      </c>
      <c r="L2778">
        <v>2</v>
      </c>
      <c r="O2778" t="b">
        <v>1</v>
      </c>
      <c r="Q2778" t="s">
        <v>8336</v>
      </c>
      <c r="R2778" t="s">
        <v>3124</v>
      </c>
      <c r="S2778" t="s">
        <v>131</v>
      </c>
      <c r="T2778" t="s">
        <v>8335</v>
      </c>
      <c r="U2778">
        <v>215</v>
      </c>
      <c r="V2778">
        <v>4</v>
      </c>
    </row>
    <row r="2779" spans="1:22" x14ac:dyDescent="0.35">
      <c r="A2779" t="s">
        <v>8334</v>
      </c>
      <c r="B2779" t="s">
        <v>74</v>
      </c>
      <c r="C2779" t="s">
        <v>82</v>
      </c>
      <c r="D2779" t="b">
        <v>1</v>
      </c>
      <c r="E2779" t="b">
        <v>1</v>
      </c>
      <c r="F2779" t="s">
        <v>771</v>
      </c>
      <c r="G2779" t="b">
        <v>1</v>
      </c>
      <c r="H2779" t="s">
        <v>80</v>
      </c>
      <c r="I2779" t="b">
        <v>0</v>
      </c>
      <c r="J2779" t="s">
        <v>70</v>
      </c>
      <c r="K2779" t="b">
        <v>1</v>
      </c>
      <c r="L2779">
        <v>2</v>
      </c>
      <c r="M2779" t="b">
        <v>0</v>
      </c>
      <c r="N2779" t="b">
        <v>1</v>
      </c>
      <c r="O2779" t="b">
        <v>1</v>
      </c>
      <c r="P2779" t="s">
        <v>69</v>
      </c>
      <c r="Q2779" t="s">
        <v>8333</v>
      </c>
      <c r="R2779" t="s">
        <v>8332</v>
      </c>
      <c r="S2779" t="s">
        <v>189</v>
      </c>
      <c r="T2779" t="s">
        <v>1212</v>
      </c>
      <c r="U2779">
        <v>215</v>
      </c>
      <c r="V2779">
        <v>3</v>
      </c>
    </row>
    <row r="2780" spans="1:22" x14ac:dyDescent="0.35">
      <c r="A2780" t="s">
        <v>8331</v>
      </c>
      <c r="B2780" t="s">
        <v>74</v>
      </c>
      <c r="C2780" t="s">
        <v>426</v>
      </c>
      <c r="D2780" t="b">
        <v>1</v>
      </c>
      <c r="E2780" t="b">
        <v>1</v>
      </c>
      <c r="F2780" t="s">
        <v>72</v>
      </c>
      <c r="G2780" t="b">
        <v>1</v>
      </c>
      <c r="H2780" t="s">
        <v>71</v>
      </c>
      <c r="I2780" t="b">
        <v>1</v>
      </c>
      <c r="J2780" t="s">
        <v>70</v>
      </c>
      <c r="K2780" t="b">
        <v>1</v>
      </c>
      <c r="L2780">
        <v>2</v>
      </c>
      <c r="M2780" t="b">
        <v>1</v>
      </c>
      <c r="N2780" t="b">
        <v>1</v>
      </c>
      <c r="O2780" t="b">
        <v>1</v>
      </c>
      <c r="P2780" t="s">
        <v>69</v>
      </c>
      <c r="Q2780" t="s">
        <v>8330</v>
      </c>
      <c r="R2780" t="s">
        <v>8329</v>
      </c>
      <c r="S2780" t="s">
        <v>6</v>
      </c>
      <c r="T2780" t="s">
        <v>8328</v>
      </c>
      <c r="U2780">
        <v>215</v>
      </c>
      <c r="V2780">
        <v>2</v>
      </c>
    </row>
    <row r="2781" spans="1:22" x14ac:dyDescent="0.35">
      <c r="A2781" t="s">
        <v>8327</v>
      </c>
      <c r="B2781" t="s">
        <v>74</v>
      </c>
      <c r="C2781" t="s">
        <v>82</v>
      </c>
      <c r="D2781" t="b">
        <v>1</v>
      </c>
      <c r="E2781" t="b">
        <v>1</v>
      </c>
      <c r="F2781" t="s">
        <v>106</v>
      </c>
      <c r="G2781" t="b">
        <v>1</v>
      </c>
      <c r="H2781" t="s">
        <v>71</v>
      </c>
      <c r="I2781" t="b">
        <v>0</v>
      </c>
      <c r="J2781" t="s">
        <v>70</v>
      </c>
      <c r="K2781" t="b">
        <v>1</v>
      </c>
      <c r="L2781">
        <v>2</v>
      </c>
      <c r="M2781" t="b">
        <v>1</v>
      </c>
      <c r="N2781" t="b">
        <v>1</v>
      </c>
      <c r="O2781" t="b">
        <v>1</v>
      </c>
      <c r="P2781" t="s">
        <v>69</v>
      </c>
      <c r="Q2781" t="s">
        <v>8326</v>
      </c>
      <c r="R2781" t="s">
        <v>8325</v>
      </c>
      <c r="S2781" t="s">
        <v>6</v>
      </c>
      <c r="T2781" t="s">
        <v>8324</v>
      </c>
      <c r="U2781">
        <v>215</v>
      </c>
      <c r="V2781">
        <v>3.5</v>
      </c>
    </row>
    <row r="2782" spans="1:22" x14ac:dyDescent="0.35">
      <c r="A2782" t="s">
        <v>8323</v>
      </c>
      <c r="B2782" t="s">
        <v>74</v>
      </c>
      <c r="C2782" t="s">
        <v>82</v>
      </c>
      <c r="D2782" t="b">
        <v>1</v>
      </c>
      <c r="E2782" t="b">
        <v>1</v>
      </c>
      <c r="F2782" t="s">
        <v>771</v>
      </c>
      <c r="G2782" t="b">
        <v>1</v>
      </c>
      <c r="H2782" t="s">
        <v>80</v>
      </c>
      <c r="I2782" t="b">
        <v>0</v>
      </c>
      <c r="J2782" t="s">
        <v>70</v>
      </c>
      <c r="K2782" t="b">
        <v>1</v>
      </c>
      <c r="L2782">
        <v>2</v>
      </c>
      <c r="M2782" t="b">
        <v>0</v>
      </c>
      <c r="N2782" t="b">
        <v>1</v>
      </c>
      <c r="O2782" t="b">
        <v>1</v>
      </c>
      <c r="P2782" t="s">
        <v>69</v>
      </c>
      <c r="Q2782" t="s">
        <v>8322</v>
      </c>
      <c r="R2782" t="s">
        <v>8321</v>
      </c>
      <c r="S2782" t="s">
        <v>6</v>
      </c>
      <c r="T2782" t="s">
        <v>1212</v>
      </c>
      <c r="U2782">
        <v>215</v>
      </c>
      <c r="V2782">
        <v>3</v>
      </c>
    </row>
    <row r="2783" spans="1:22" x14ac:dyDescent="0.35">
      <c r="A2783" t="s">
        <v>8320</v>
      </c>
      <c r="B2783" t="s">
        <v>74</v>
      </c>
      <c r="C2783" t="s">
        <v>236</v>
      </c>
      <c r="D2783" t="b">
        <v>1</v>
      </c>
      <c r="E2783" t="b">
        <v>0</v>
      </c>
      <c r="F2783" t="s">
        <v>72</v>
      </c>
      <c r="G2783" t="b">
        <v>1</v>
      </c>
      <c r="H2783" t="s">
        <v>71</v>
      </c>
      <c r="I2783" t="b">
        <v>1</v>
      </c>
      <c r="J2783" t="s">
        <v>70</v>
      </c>
      <c r="K2783" t="b">
        <v>1</v>
      </c>
      <c r="L2783">
        <v>2</v>
      </c>
      <c r="M2783" t="b">
        <v>1</v>
      </c>
      <c r="N2783" t="b">
        <v>1</v>
      </c>
      <c r="O2783" t="b">
        <v>1</v>
      </c>
      <c r="P2783" t="s">
        <v>88</v>
      </c>
      <c r="Q2783" t="s">
        <v>8319</v>
      </c>
      <c r="R2783" t="s">
        <v>489</v>
      </c>
      <c r="S2783" t="s">
        <v>6</v>
      </c>
      <c r="T2783" t="s">
        <v>8318</v>
      </c>
      <c r="U2783">
        <v>215</v>
      </c>
      <c r="V2783">
        <v>4</v>
      </c>
    </row>
    <row r="2784" spans="1:22" x14ac:dyDescent="0.35">
      <c r="A2784" t="s">
        <v>8317</v>
      </c>
      <c r="B2784" t="s">
        <v>111</v>
      </c>
      <c r="C2784" t="s">
        <v>82</v>
      </c>
      <c r="D2784" t="b">
        <v>1</v>
      </c>
      <c r="E2784" t="b">
        <v>1</v>
      </c>
      <c r="F2784" t="s">
        <v>106</v>
      </c>
      <c r="G2784" t="b">
        <v>1</v>
      </c>
      <c r="H2784" t="s">
        <v>71</v>
      </c>
      <c r="I2784" t="b">
        <v>0</v>
      </c>
      <c r="J2784" t="s">
        <v>70</v>
      </c>
      <c r="K2784" t="b">
        <v>1</v>
      </c>
      <c r="L2784">
        <v>2</v>
      </c>
      <c r="M2784" t="b">
        <v>1</v>
      </c>
      <c r="N2784" t="b">
        <v>1</v>
      </c>
      <c r="O2784" t="b">
        <v>1</v>
      </c>
      <c r="P2784" t="s">
        <v>88</v>
      </c>
      <c r="Q2784" t="e">
        <f>-hq09PjRpGcx4XXhrqh5xw</f>
        <v>#NAME?</v>
      </c>
      <c r="R2784" t="s">
        <v>593</v>
      </c>
      <c r="S2784" t="s">
        <v>85</v>
      </c>
      <c r="T2784" t="s">
        <v>8316</v>
      </c>
      <c r="U2784">
        <v>215</v>
      </c>
      <c r="V2784">
        <v>3.5</v>
      </c>
    </row>
    <row r="2785" spans="1:22" x14ac:dyDescent="0.35">
      <c r="A2785" t="s">
        <v>8315</v>
      </c>
      <c r="B2785" t="s">
        <v>74</v>
      </c>
      <c r="C2785" t="s">
        <v>73</v>
      </c>
      <c r="D2785" t="b">
        <v>1</v>
      </c>
      <c r="E2785" t="b">
        <v>1</v>
      </c>
      <c r="F2785" t="s">
        <v>417</v>
      </c>
      <c r="G2785" t="b">
        <v>1</v>
      </c>
      <c r="H2785" t="s">
        <v>71</v>
      </c>
      <c r="I2785" t="b">
        <v>1</v>
      </c>
      <c r="J2785" t="s">
        <v>70</v>
      </c>
      <c r="K2785" t="b">
        <v>1</v>
      </c>
      <c r="L2785">
        <v>2</v>
      </c>
      <c r="M2785" t="b">
        <v>1</v>
      </c>
      <c r="N2785" t="b">
        <v>1</v>
      </c>
      <c r="O2785" t="b">
        <v>1</v>
      </c>
      <c r="P2785" t="s">
        <v>69</v>
      </c>
      <c r="Q2785" t="s">
        <v>8314</v>
      </c>
      <c r="R2785" t="s">
        <v>8313</v>
      </c>
      <c r="S2785" t="s">
        <v>85</v>
      </c>
      <c r="T2785" t="s">
        <v>8312</v>
      </c>
      <c r="U2785">
        <v>215</v>
      </c>
      <c r="V2785">
        <v>4</v>
      </c>
    </row>
    <row r="2786" spans="1:22" x14ac:dyDescent="0.35">
      <c r="A2786" t="s">
        <v>8311</v>
      </c>
      <c r="B2786" t="s">
        <v>74</v>
      </c>
      <c r="C2786" t="s">
        <v>82</v>
      </c>
      <c r="D2786" t="b">
        <v>1</v>
      </c>
      <c r="E2786" t="b">
        <v>1</v>
      </c>
      <c r="F2786" t="s">
        <v>106</v>
      </c>
      <c r="G2786" t="b">
        <v>1</v>
      </c>
      <c r="H2786" t="s">
        <v>100</v>
      </c>
      <c r="I2786" t="b">
        <v>1</v>
      </c>
      <c r="J2786" t="s">
        <v>70</v>
      </c>
      <c r="K2786" t="b">
        <v>1</v>
      </c>
      <c r="L2786">
        <v>2</v>
      </c>
      <c r="M2786" t="b">
        <v>1</v>
      </c>
      <c r="N2786" t="b">
        <v>1</v>
      </c>
      <c r="O2786" t="b">
        <v>1</v>
      </c>
      <c r="P2786" t="s">
        <v>88</v>
      </c>
      <c r="Q2786" t="s">
        <v>8310</v>
      </c>
      <c r="R2786" t="s">
        <v>8309</v>
      </c>
      <c r="S2786" t="s">
        <v>156</v>
      </c>
      <c r="T2786" t="s">
        <v>5392</v>
      </c>
      <c r="U2786">
        <v>215</v>
      </c>
      <c r="V2786">
        <v>4</v>
      </c>
    </row>
    <row r="2787" spans="1:22" x14ac:dyDescent="0.35">
      <c r="A2787" t="s">
        <v>8308</v>
      </c>
      <c r="B2787" t="s">
        <v>74</v>
      </c>
      <c r="C2787" t="s">
        <v>82</v>
      </c>
      <c r="D2787" t="b">
        <v>1</v>
      </c>
      <c r="E2787" t="b">
        <v>1</v>
      </c>
      <c r="F2787" t="s">
        <v>72</v>
      </c>
      <c r="G2787" t="b">
        <v>1</v>
      </c>
      <c r="H2787" t="s">
        <v>71</v>
      </c>
      <c r="I2787" t="b">
        <v>1</v>
      </c>
      <c r="J2787" t="s">
        <v>70</v>
      </c>
      <c r="K2787" t="b">
        <v>1</v>
      </c>
      <c r="L2787">
        <v>2</v>
      </c>
      <c r="M2787" t="b">
        <v>0</v>
      </c>
      <c r="N2787" t="b">
        <v>1</v>
      </c>
      <c r="O2787" t="b">
        <v>1</v>
      </c>
      <c r="P2787" t="s">
        <v>69</v>
      </c>
      <c r="Q2787" t="s">
        <v>8307</v>
      </c>
      <c r="R2787" t="s">
        <v>407</v>
      </c>
      <c r="S2787" t="s">
        <v>85</v>
      </c>
      <c r="T2787" t="s">
        <v>8306</v>
      </c>
      <c r="U2787">
        <v>215</v>
      </c>
      <c r="V2787">
        <v>3</v>
      </c>
    </row>
    <row r="2788" spans="1:22" x14ac:dyDescent="0.35">
      <c r="A2788" t="s">
        <v>7514</v>
      </c>
      <c r="B2788" t="s">
        <v>74</v>
      </c>
      <c r="C2788" t="s">
        <v>82</v>
      </c>
      <c r="D2788" t="b">
        <v>1</v>
      </c>
      <c r="E2788" t="b">
        <v>1</v>
      </c>
      <c r="F2788" t="s">
        <v>72</v>
      </c>
      <c r="G2788" t="b">
        <v>1</v>
      </c>
      <c r="H2788" t="s">
        <v>71</v>
      </c>
      <c r="I2788" t="b">
        <v>0</v>
      </c>
      <c r="J2788" t="s">
        <v>70</v>
      </c>
      <c r="K2788" t="b">
        <v>1</v>
      </c>
      <c r="L2788">
        <v>2</v>
      </c>
      <c r="M2788" t="b">
        <v>1</v>
      </c>
      <c r="N2788" t="b">
        <v>1</v>
      </c>
      <c r="O2788" t="b">
        <v>1</v>
      </c>
      <c r="P2788" t="s">
        <v>69</v>
      </c>
      <c r="Q2788" t="s">
        <v>8305</v>
      </c>
      <c r="R2788" t="s">
        <v>98</v>
      </c>
      <c r="S2788" t="s">
        <v>6</v>
      </c>
      <c r="T2788" t="s">
        <v>8304</v>
      </c>
      <c r="U2788">
        <v>215</v>
      </c>
      <c r="V2788">
        <v>3.5</v>
      </c>
    </row>
    <row r="2789" spans="1:22" x14ac:dyDescent="0.35">
      <c r="A2789" t="s">
        <v>8303</v>
      </c>
      <c r="B2789" t="s">
        <v>74</v>
      </c>
      <c r="C2789" t="s">
        <v>82</v>
      </c>
      <c r="D2789" t="b">
        <v>1</v>
      </c>
      <c r="E2789" t="b">
        <v>1</v>
      </c>
      <c r="F2789" t="s">
        <v>72</v>
      </c>
      <c r="G2789" t="b">
        <v>0</v>
      </c>
      <c r="H2789" t="s">
        <v>71</v>
      </c>
      <c r="I2789" t="b">
        <v>1</v>
      </c>
      <c r="J2789" t="s">
        <v>70</v>
      </c>
      <c r="K2789" t="b">
        <v>1</v>
      </c>
      <c r="L2789">
        <v>2</v>
      </c>
      <c r="M2789" t="b">
        <v>1</v>
      </c>
      <c r="N2789" t="b">
        <v>1</v>
      </c>
      <c r="O2789" t="b">
        <v>1</v>
      </c>
      <c r="P2789" t="s">
        <v>69</v>
      </c>
      <c r="Q2789" t="s">
        <v>8302</v>
      </c>
      <c r="R2789" t="s">
        <v>8301</v>
      </c>
      <c r="S2789" t="s">
        <v>85</v>
      </c>
      <c r="T2789" t="s">
        <v>8300</v>
      </c>
      <c r="U2789">
        <v>215</v>
      </c>
      <c r="V2789">
        <v>4.5</v>
      </c>
    </row>
    <row r="2790" spans="1:22" x14ac:dyDescent="0.35">
      <c r="A2790" t="s">
        <v>8299</v>
      </c>
      <c r="B2790" t="s">
        <v>111</v>
      </c>
      <c r="C2790" t="s">
        <v>82</v>
      </c>
      <c r="D2790" t="b">
        <v>1</v>
      </c>
      <c r="E2790" t="b">
        <v>1</v>
      </c>
      <c r="F2790" t="s">
        <v>89</v>
      </c>
      <c r="G2790" t="b">
        <v>0</v>
      </c>
      <c r="H2790" t="s">
        <v>71</v>
      </c>
      <c r="I2790" t="b">
        <v>1</v>
      </c>
      <c r="J2790" t="s">
        <v>70</v>
      </c>
      <c r="K2790" t="b">
        <v>1</v>
      </c>
      <c r="L2790">
        <v>1</v>
      </c>
      <c r="M2790" t="b">
        <v>0</v>
      </c>
      <c r="N2790" t="b">
        <v>0</v>
      </c>
      <c r="O2790" t="b">
        <v>1</v>
      </c>
      <c r="P2790" t="s">
        <v>88</v>
      </c>
      <c r="Q2790" t="s">
        <v>8298</v>
      </c>
      <c r="R2790" t="s">
        <v>98</v>
      </c>
      <c r="S2790" t="s">
        <v>239</v>
      </c>
      <c r="T2790" t="s">
        <v>1880</v>
      </c>
      <c r="U2790">
        <v>215</v>
      </c>
      <c r="V2790">
        <v>3.5</v>
      </c>
    </row>
    <row r="2791" spans="1:22" x14ac:dyDescent="0.35">
      <c r="A2791" t="s">
        <v>8297</v>
      </c>
      <c r="B2791" t="s">
        <v>111</v>
      </c>
      <c r="C2791" t="s">
        <v>82</v>
      </c>
      <c r="D2791" t="b">
        <v>1</v>
      </c>
      <c r="E2791" t="b">
        <v>1</v>
      </c>
      <c r="F2791" t="s">
        <v>771</v>
      </c>
      <c r="G2791" t="b">
        <v>1</v>
      </c>
      <c r="H2791" t="s">
        <v>71</v>
      </c>
      <c r="I2791" t="b">
        <v>0</v>
      </c>
      <c r="J2791" t="s">
        <v>70</v>
      </c>
      <c r="K2791" t="b">
        <v>1</v>
      </c>
      <c r="L2791">
        <v>2</v>
      </c>
      <c r="M2791" t="b">
        <v>0</v>
      </c>
      <c r="N2791" t="b">
        <v>1</v>
      </c>
      <c r="O2791" t="b">
        <v>1</v>
      </c>
      <c r="P2791" t="s">
        <v>88</v>
      </c>
      <c r="Q2791" t="s">
        <v>8296</v>
      </c>
      <c r="R2791" t="s">
        <v>8295</v>
      </c>
      <c r="S2791" t="s">
        <v>141</v>
      </c>
      <c r="T2791" t="s">
        <v>8294</v>
      </c>
      <c r="U2791">
        <v>215</v>
      </c>
      <c r="V2791">
        <v>4</v>
      </c>
    </row>
    <row r="2792" spans="1:22" x14ac:dyDescent="0.35">
      <c r="A2792" t="s">
        <v>8293</v>
      </c>
      <c r="B2792" t="s">
        <v>90</v>
      </c>
      <c r="C2792" t="s">
        <v>82</v>
      </c>
      <c r="D2792" t="b">
        <v>1</v>
      </c>
      <c r="E2792" t="b">
        <v>1</v>
      </c>
      <c r="F2792" t="s">
        <v>89</v>
      </c>
      <c r="G2792" t="b">
        <v>0</v>
      </c>
      <c r="H2792" t="s">
        <v>71</v>
      </c>
      <c r="I2792" t="b">
        <v>0</v>
      </c>
      <c r="J2792" t="s">
        <v>70</v>
      </c>
      <c r="K2792" t="b">
        <v>0</v>
      </c>
      <c r="L2792">
        <v>1</v>
      </c>
      <c r="M2792" t="b">
        <v>0</v>
      </c>
      <c r="N2792" t="b">
        <v>0</v>
      </c>
      <c r="O2792" t="b">
        <v>1</v>
      </c>
      <c r="P2792" t="s">
        <v>88</v>
      </c>
      <c r="Q2792" t="s">
        <v>8292</v>
      </c>
      <c r="R2792" t="s">
        <v>8291</v>
      </c>
      <c r="S2792" t="s">
        <v>66</v>
      </c>
      <c r="T2792" t="s">
        <v>8290</v>
      </c>
      <c r="U2792">
        <v>214</v>
      </c>
      <c r="V2792">
        <v>4</v>
      </c>
    </row>
    <row r="2793" spans="1:22" x14ac:dyDescent="0.35">
      <c r="A2793" t="s">
        <v>8289</v>
      </c>
      <c r="B2793" t="s">
        <v>90</v>
      </c>
      <c r="C2793" t="s">
        <v>82</v>
      </c>
      <c r="D2793" t="b">
        <v>1</v>
      </c>
      <c r="E2793" t="b">
        <v>1</v>
      </c>
      <c r="F2793" t="s">
        <v>106</v>
      </c>
      <c r="G2793" t="b">
        <v>1</v>
      </c>
      <c r="H2793" t="s">
        <v>100</v>
      </c>
      <c r="I2793" t="b">
        <v>0</v>
      </c>
      <c r="J2793" t="s">
        <v>70</v>
      </c>
      <c r="K2793" t="b">
        <v>1</v>
      </c>
      <c r="L2793">
        <v>1</v>
      </c>
      <c r="M2793" t="b">
        <v>0</v>
      </c>
      <c r="N2793" t="b">
        <v>1</v>
      </c>
      <c r="O2793" t="b">
        <v>1</v>
      </c>
      <c r="P2793" t="s">
        <v>69</v>
      </c>
      <c r="Q2793" t="s">
        <v>8288</v>
      </c>
      <c r="R2793" t="s">
        <v>8287</v>
      </c>
      <c r="S2793" t="s">
        <v>85</v>
      </c>
      <c r="T2793" t="s">
        <v>8286</v>
      </c>
      <c r="U2793">
        <v>214</v>
      </c>
      <c r="V2793">
        <v>4</v>
      </c>
    </row>
    <row r="2794" spans="1:22" x14ac:dyDescent="0.35">
      <c r="A2794" t="s">
        <v>8285</v>
      </c>
      <c r="B2794" t="s">
        <v>74</v>
      </c>
      <c r="C2794" t="s">
        <v>212</v>
      </c>
      <c r="D2794" t="b">
        <v>1</v>
      </c>
      <c r="E2794" t="b">
        <v>0</v>
      </c>
      <c r="F2794" t="s">
        <v>72</v>
      </c>
      <c r="G2794" t="b">
        <v>0</v>
      </c>
      <c r="H2794" t="s">
        <v>71</v>
      </c>
      <c r="I2794" t="b">
        <v>1</v>
      </c>
      <c r="J2794" t="s">
        <v>70</v>
      </c>
      <c r="K2794" t="b">
        <v>1</v>
      </c>
      <c r="L2794">
        <v>3</v>
      </c>
      <c r="M2794" t="b">
        <v>1</v>
      </c>
      <c r="N2794" t="b">
        <v>1</v>
      </c>
      <c r="O2794" t="b">
        <v>0</v>
      </c>
      <c r="P2794" t="s">
        <v>88</v>
      </c>
      <c r="Q2794" t="s">
        <v>8284</v>
      </c>
      <c r="R2794" t="s">
        <v>8283</v>
      </c>
      <c r="S2794" t="s">
        <v>120</v>
      </c>
      <c r="T2794" t="s">
        <v>8282</v>
      </c>
      <c r="U2794">
        <v>214</v>
      </c>
      <c r="V2794">
        <v>3.5</v>
      </c>
    </row>
    <row r="2795" spans="1:22" x14ac:dyDescent="0.35">
      <c r="A2795" t="s">
        <v>8281</v>
      </c>
      <c r="B2795" t="s">
        <v>74</v>
      </c>
      <c r="C2795" t="s">
        <v>123</v>
      </c>
      <c r="D2795" t="b">
        <v>1</v>
      </c>
      <c r="E2795" t="b">
        <v>1</v>
      </c>
      <c r="F2795" t="s">
        <v>72</v>
      </c>
      <c r="G2795" t="b">
        <v>1</v>
      </c>
      <c r="H2795" t="s">
        <v>71</v>
      </c>
      <c r="I2795" t="b">
        <v>0</v>
      </c>
      <c r="J2795" t="s">
        <v>70</v>
      </c>
      <c r="K2795" t="b">
        <v>1</v>
      </c>
      <c r="L2795">
        <v>2</v>
      </c>
      <c r="M2795" t="b">
        <v>1</v>
      </c>
      <c r="N2795" t="b">
        <v>1</v>
      </c>
      <c r="O2795" t="b">
        <v>1</v>
      </c>
      <c r="P2795" t="s">
        <v>88</v>
      </c>
      <c r="Q2795" t="s">
        <v>8280</v>
      </c>
      <c r="R2795" t="s">
        <v>8279</v>
      </c>
      <c r="S2795" t="s">
        <v>120</v>
      </c>
      <c r="T2795" t="s">
        <v>8278</v>
      </c>
      <c r="U2795">
        <v>214</v>
      </c>
      <c r="V2795">
        <v>4</v>
      </c>
    </row>
    <row r="2796" spans="1:22" x14ac:dyDescent="0.35">
      <c r="A2796" t="s">
        <v>8277</v>
      </c>
      <c r="B2796" t="s">
        <v>90</v>
      </c>
      <c r="C2796" t="s">
        <v>82</v>
      </c>
      <c r="D2796" t="b">
        <v>1</v>
      </c>
      <c r="E2796" t="b">
        <v>1</v>
      </c>
      <c r="F2796" t="s">
        <v>474</v>
      </c>
      <c r="G2796" t="b">
        <v>1</v>
      </c>
      <c r="H2796" t="s">
        <v>71</v>
      </c>
      <c r="I2796" t="b">
        <v>1</v>
      </c>
      <c r="J2796" t="s">
        <v>70</v>
      </c>
      <c r="K2796" t="b">
        <v>1</v>
      </c>
      <c r="L2796">
        <v>2</v>
      </c>
      <c r="M2796" t="b">
        <v>0</v>
      </c>
      <c r="N2796" t="b">
        <v>1</v>
      </c>
      <c r="O2796" t="b">
        <v>1</v>
      </c>
      <c r="P2796" t="s">
        <v>69</v>
      </c>
      <c r="Q2796" t="s">
        <v>8276</v>
      </c>
      <c r="R2796" t="s">
        <v>8275</v>
      </c>
      <c r="S2796" t="s">
        <v>93</v>
      </c>
      <c r="T2796" t="s">
        <v>5309</v>
      </c>
      <c r="U2796">
        <v>214</v>
      </c>
      <c r="V2796">
        <v>4</v>
      </c>
    </row>
    <row r="2797" spans="1:22" x14ac:dyDescent="0.35">
      <c r="A2797" t="s">
        <v>8274</v>
      </c>
      <c r="B2797" t="s">
        <v>74</v>
      </c>
      <c r="C2797" t="s">
        <v>73</v>
      </c>
      <c r="D2797" t="b">
        <v>1</v>
      </c>
      <c r="E2797" t="b">
        <v>0</v>
      </c>
      <c r="F2797" t="s">
        <v>72</v>
      </c>
      <c r="G2797" t="b">
        <v>1</v>
      </c>
      <c r="H2797" t="s">
        <v>71</v>
      </c>
      <c r="I2797" t="b">
        <v>0</v>
      </c>
      <c r="J2797" t="s">
        <v>70</v>
      </c>
      <c r="K2797" t="b">
        <v>0</v>
      </c>
      <c r="L2797">
        <v>3</v>
      </c>
      <c r="M2797" t="b">
        <v>1</v>
      </c>
      <c r="N2797" t="b">
        <v>1</v>
      </c>
      <c r="O2797" t="b">
        <v>1</v>
      </c>
      <c r="P2797" t="s">
        <v>88</v>
      </c>
      <c r="Q2797" t="s">
        <v>8273</v>
      </c>
      <c r="R2797" t="s">
        <v>2039</v>
      </c>
      <c r="S2797" t="s">
        <v>166</v>
      </c>
      <c r="T2797" t="s">
        <v>8272</v>
      </c>
      <c r="U2797">
        <v>214</v>
      </c>
      <c r="V2797">
        <v>4.5</v>
      </c>
    </row>
    <row r="2798" spans="1:22" x14ac:dyDescent="0.35">
      <c r="A2798" t="s">
        <v>8271</v>
      </c>
      <c r="B2798" t="s">
        <v>90</v>
      </c>
      <c r="C2798" t="s">
        <v>82</v>
      </c>
      <c r="D2798" t="b">
        <v>1</v>
      </c>
      <c r="E2798" t="b">
        <v>1</v>
      </c>
      <c r="F2798" t="s">
        <v>106</v>
      </c>
      <c r="G2798" t="b">
        <v>0</v>
      </c>
      <c r="H2798" t="s">
        <v>71</v>
      </c>
      <c r="I2798" t="b">
        <v>1</v>
      </c>
      <c r="J2798" t="s">
        <v>70</v>
      </c>
      <c r="K2798" t="b">
        <v>1</v>
      </c>
      <c r="L2798">
        <v>2</v>
      </c>
      <c r="M2798" t="b">
        <v>0</v>
      </c>
      <c r="N2798" t="b">
        <v>0</v>
      </c>
      <c r="O2798" t="b">
        <v>1</v>
      </c>
      <c r="P2798" t="s">
        <v>88</v>
      </c>
      <c r="Q2798" t="s">
        <v>8270</v>
      </c>
      <c r="R2798" t="s">
        <v>8269</v>
      </c>
      <c r="S2798" t="s">
        <v>239</v>
      </c>
      <c r="T2798" t="s">
        <v>8268</v>
      </c>
      <c r="U2798">
        <v>214</v>
      </c>
      <c r="V2798">
        <v>4.5</v>
      </c>
    </row>
    <row r="2799" spans="1:22" x14ac:dyDescent="0.35">
      <c r="A2799" t="s">
        <v>8267</v>
      </c>
      <c r="B2799" t="s">
        <v>74</v>
      </c>
      <c r="C2799" t="s">
        <v>82</v>
      </c>
      <c r="D2799" t="b">
        <v>1</v>
      </c>
      <c r="E2799" t="b">
        <v>1</v>
      </c>
      <c r="F2799" t="s">
        <v>106</v>
      </c>
      <c r="G2799" t="b">
        <v>1</v>
      </c>
      <c r="H2799" t="s">
        <v>71</v>
      </c>
      <c r="I2799" t="b">
        <v>1</v>
      </c>
      <c r="J2799" t="s">
        <v>70</v>
      </c>
      <c r="K2799" t="b">
        <v>1</v>
      </c>
      <c r="L2799">
        <v>2</v>
      </c>
      <c r="M2799" t="b">
        <v>1</v>
      </c>
      <c r="N2799" t="b">
        <v>1</v>
      </c>
      <c r="O2799" t="b">
        <v>1</v>
      </c>
      <c r="P2799" t="s">
        <v>88</v>
      </c>
      <c r="Q2799" t="s">
        <v>8266</v>
      </c>
      <c r="R2799" t="s">
        <v>98</v>
      </c>
      <c r="S2799" t="s">
        <v>161</v>
      </c>
      <c r="T2799" t="s">
        <v>8265</v>
      </c>
      <c r="U2799">
        <v>214</v>
      </c>
      <c r="V2799">
        <v>3.5</v>
      </c>
    </row>
    <row r="2800" spans="1:22" x14ac:dyDescent="0.35">
      <c r="A2800" t="s">
        <v>8264</v>
      </c>
      <c r="B2800" t="s">
        <v>74</v>
      </c>
      <c r="C2800" t="s">
        <v>82</v>
      </c>
      <c r="D2800" t="b">
        <v>1</v>
      </c>
      <c r="E2800" t="b">
        <v>1</v>
      </c>
      <c r="F2800" t="s">
        <v>106</v>
      </c>
      <c r="G2800" t="b">
        <v>1</v>
      </c>
      <c r="H2800" t="s">
        <v>71</v>
      </c>
      <c r="I2800" t="b">
        <v>1</v>
      </c>
      <c r="J2800" t="s">
        <v>70</v>
      </c>
      <c r="K2800" t="b">
        <v>1</v>
      </c>
      <c r="L2800">
        <v>2</v>
      </c>
      <c r="M2800" t="b">
        <v>1</v>
      </c>
      <c r="N2800" t="b">
        <v>1</v>
      </c>
      <c r="O2800" t="b">
        <v>1</v>
      </c>
      <c r="P2800" t="s">
        <v>88</v>
      </c>
      <c r="Q2800" t="s">
        <v>8263</v>
      </c>
      <c r="R2800" t="s">
        <v>8262</v>
      </c>
      <c r="S2800" t="s">
        <v>239</v>
      </c>
      <c r="T2800" t="s">
        <v>8261</v>
      </c>
      <c r="U2800">
        <v>214</v>
      </c>
      <c r="V2800">
        <v>4</v>
      </c>
    </row>
    <row r="2801" spans="1:22" x14ac:dyDescent="0.35">
      <c r="A2801" t="s">
        <v>8260</v>
      </c>
      <c r="B2801" t="s">
        <v>90</v>
      </c>
      <c r="C2801" t="s">
        <v>82</v>
      </c>
      <c r="D2801" t="b">
        <v>1</v>
      </c>
      <c r="E2801" t="b">
        <v>1</v>
      </c>
      <c r="F2801" t="s">
        <v>106</v>
      </c>
      <c r="G2801" t="b">
        <v>0</v>
      </c>
      <c r="H2801" t="s">
        <v>71</v>
      </c>
      <c r="I2801" t="b">
        <v>1</v>
      </c>
      <c r="J2801" t="s">
        <v>70</v>
      </c>
      <c r="K2801" t="b">
        <v>1</v>
      </c>
      <c r="L2801">
        <v>2</v>
      </c>
      <c r="M2801" t="b">
        <v>0</v>
      </c>
      <c r="N2801" t="b">
        <v>1</v>
      </c>
      <c r="O2801" t="b">
        <v>1</v>
      </c>
      <c r="P2801" t="s">
        <v>69</v>
      </c>
      <c r="Q2801" t="s">
        <v>8259</v>
      </c>
      <c r="R2801" t="s">
        <v>8258</v>
      </c>
      <c r="S2801" t="s">
        <v>85</v>
      </c>
      <c r="T2801" t="s">
        <v>8257</v>
      </c>
      <c r="U2801">
        <v>214</v>
      </c>
      <c r="V2801">
        <v>4</v>
      </c>
    </row>
    <row r="2802" spans="1:22" x14ac:dyDescent="0.35">
      <c r="A2802" t="s">
        <v>8256</v>
      </c>
      <c r="B2802" t="s">
        <v>74</v>
      </c>
      <c r="C2802" t="s">
        <v>73</v>
      </c>
      <c r="D2802" t="b">
        <v>1</v>
      </c>
      <c r="E2802" t="b">
        <v>1</v>
      </c>
      <c r="F2802" t="s">
        <v>117</v>
      </c>
      <c r="G2802" t="b">
        <v>0</v>
      </c>
      <c r="H2802" t="s">
        <v>71</v>
      </c>
      <c r="I2802" t="b">
        <v>1</v>
      </c>
      <c r="J2802" t="s">
        <v>70</v>
      </c>
      <c r="K2802" t="b">
        <v>1</v>
      </c>
      <c r="L2802">
        <v>2</v>
      </c>
      <c r="M2802" t="b">
        <v>1</v>
      </c>
      <c r="N2802" t="b">
        <v>1</v>
      </c>
      <c r="O2802" t="b">
        <v>1</v>
      </c>
      <c r="P2802" t="s">
        <v>69</v>
      </c>
      <c r="Q2802" t="s">
        <v>8255</v>
      </c>
      <c r="R2802" t="s">
        <v>8254</v>
      </c>
      <c r="S2802" t="s">
        <v>77</v>
      </c>
      <c r="T2802" t="s">
        <v>8253</v>
      </c>
      <c r="U2802">
        <v>214</v>
      </c>
      <c r="V2802">
        <v>3.5</v>
      </c>
    </row>
    <row r="2803" spans="1:22" x14ac:dyDescent="0.35">
      <c r="A2803" t="s">
        <v>8252</v>
      </c>
      <c r="B2803" t="s">
        <v>90</v>
      </c>
      <c r="C2803" t="s">
        <v>138</v>
      </c>
      <c r="D2803" t="b">
        <v>1</v>
      </c>
      <c r="E2803" t="b">
        <v>1</v>
      </c>
      <c r="F2803" t="s">
        <v>3661</v>
      </c>
      <c r="G2803" t="b">
        <v>0</v>
      </c>
      <c r="H2803" t="s">
        <v>80</v>
      </c>
      <c r="I2803" t="b">
        <v>1</v>
      </c>
      <c r="J2803" t="s">
        <v>70</v>
      </c>
      <c r="K2803" t="b">
        <v>1</v>
      </c>
      <c r="L2803">
        <v>1</v>
      </c>
      <c r="M2803" t="b">
        <v>0</v>
      </c>
      <c r="N2803" t="b">
        <v>0</v>
      </c>
      <c r="O2803" t="b">
        <v>1</v>
      </c>
      <c r="P2803" t="s">
        <v>1660</v>
      </c>
      <c r="Q2803" t="s">
        <v>8251</v>
      </c>
      <c r="R2803" t="s">
        <v>8250</v>
      </c>
      <c r="S2803" t="s">
        <v>6</v>
      </c>
      <c r="T2803" t="s">
        <v>8249</v>
      </c>
      <c r="U2803">
        <v>214</v>
      </c>
      <c r="V2803">
        <v>4</v>
      </c>
    </row>
    <row r="2804" spans="1:22" x14ac:dyDescent="0.35">
      <c r="A2804" t="s">
        <v>8248</v>
      </c>
      <c r="B2804" t="s">
        <v>74</v>
      </c>
      <c r="C2804" t="s">
        <v>82</v>
      </c>
      <c r="D2804" t="b">
        <v>1</v>
      </c>
      <c r="E2804" t="b">
        <v>1</v>
      </c>
      <c r="F2804" t="s">
        <v>106</v>
      </c>
      <c r="G2804" t="b">
        <v>0</v>
      </c>
      <c r="H2804" t="s">
        <v>71</v>
      </c>
      <c r="I2804" t="b">
        <v>1</v>
      </c>
      <c r="J2804" t="s">
        <v>70</v>
      </c>
      <c r="K2804" t="b">
        <v>1</v>
      </c>
      <c r="L2804">
        <v>2</v>
      </c>
      <c r="M2804" t="b">
        <v>1</v>
      </c>
      <c r="N2804" t="b">
        <v>1</v>
      </c>
      <c r="O2804" t="b">
        <v>1</v>
      </c>
      <c r="P2804" t="s">
        <v>69</v>
      </c>
      <c r="Q2804" t="s">
        <v>8247</v>
      </c>
      <c r="R2804" t="s">
        <v>8246</v>
      </c>
      <c r="S2804" t="s">
        <v>6</v>
      </c>
      <c r="T2804" t="s">
        <v>900</v>
      </c>
      <c r="U2804">
        <v>214</v>
      </c>
      <c r="V2804">
        <v>3</v>
      </c>
    </row>
    <row r="2805" spans="1:22" x14ac:dyDescent="0.35">
      <c r="A2805" t="s">
        <v>8245</v>
      </c>
      <c r="B2805" t="s">
        <v>74</v>
      </c>
      <c r="C2805" t="s">
        <v>73</v>
      </c>
      <c r="D2805" t="b">
        <v>1</v>
      </c>
      <c r="E2805" t="b">
        <v>0</v>
      </c>
      <c r="F2805" t="s">
        <v>449</v>
      </c>
      <c r="G2805" t="b">
        <v>1</v>
      </c>
      <c r="H2805" t="s">
        <v>80</v>
      </c>
      <c r="I2805" t="b">
        <v>0</v>
      </c>
      <c r="J2805" t="s">
        <v>70</v>
      </c>
      <c r="K2805" t="b">
        <v>1</v>
      </c>
      <c r="L2805">
        <v>2</v>
      </c>
      <c r="M2805" t="b">
        <v>1</v>
      </c>
      <c r="N2805" t="b">
        <v>1</v>
      </c>
      <c r="O2805" t="b">
        <v>1</v>
      </c>
      <c r="P2805" t="s">
        <v>88</v>
      </c>
      <c r="Q2805" t="s">
        <v>8244</v>
      </c>
      <c r="R2805" t="s">
        <v>8243</v>
      </c>
      <c r="S2805" t="s">
        <v>66</v>
      </c>
      <c r="T2805" t="s">
        <v>8242</v>
      </c>
      <c r="U2805">
        <v>214</v>
      </c>
      <c r="V2805">
        <v>4</v>
      </c>
    </row>
    <row r="2806" spans="1:22" x14ac:dyDescent="0.35">
      <c r="A2806" t="s">
        <v>8241</v>
      </c>
      <c r="B2806" t="s">
        <v>111</v>
      </c>
      <c r="C2806" t="s">
        <v>2749</v>
      </c>
      <c r="D2806" t="b">
        <v>1</v>
      </c>
      <c r="E2806" t="b">
        <v>1</v>
      </c>
      <c r="F2806" t="s">
        <v>720</v>
      </c>
      <c r="G2806" t="b">
        <v>0</v>
      </c>
      <c r="H2806" t="s">
        <v>71</v>
      </c>
      <c r="I2806" t="b">
        <v>1</v>
      </c>
      <c r="J2806" t="s">
        <v>70</v>
      </c>
      <c r="K2806" t="b">
        <v>1</v>
      </c>
      <c r="L2806">
        <v>2</v>
      </c>
      <c r="M2806" t="b">
        <v>0</v>
      </c>
      <c r="N2806" t="b">
        <v>0</v>
      </c>
      <c r="O2806" t="b">
        <v>1</v>
      </c>
      <c r="P2806" t="s">
        <v>88</v>
      </c>
      <c r="Q2806" t="s">
        <v>8240</v>
      </c>
      <c r="R2806" t="s">
        <v>8239</v>
      </c>
      <c r="S2806" t="s">
        <v>85</v>
      </c>
      <c r="T2806" t="s">
        <v>8238</v>
      </c>
      <c r="U2806">
        <v>214</v>
      </c>
      <c r="V2806">
        <v>4.5</v>
      </c>
    </row>
    <row r="2807" spans="1:22" x14ac:dyDescent="0.35">
      <c r="A2807" t="s">
        <v>8237</v>
      </c>
      <c r="B2807" t="s">
        <v>74</v>
      </c>
      <c r="C2807" t="s">
        <v>297</v>
      </c>
      <c r="D2807" t="b">
        <v>1</v>
      </c>
      <c r="E2807" t="b">
        <v>0</v>
      </c>
      <c r="F2807" t="s">
        <v>72</v>
      </c>
      <c r="G2807" t="b">
        <v>0</v>
      </c>
      <c r="H2807" t="s">
        <v>71</v>
      </c>
      <c r="I2807" t="b">
        <v>1</v>
      </c>
      <c r="J2807" t="s">
        <v>70</v>
      </c>
      <c r="K2807" t="b">
        <v>1</v>
      </c>
      <c r="L2807">
        <v>2</v>
      </c>
      <c r="M2807" t="b">
        <v>1</v>
      </c>
      <c r="N2807" t="b">
        <v>1</v>
      </c>
      <c r="O2807" t="b">
        <v>1</v>
      </c>
      <c r="P2807" t="s">
        <v>88</v>
      </c>
      <c r="Q2807" t="s">
        <v>8236</v>
      </c>
      <c r="R2807" t="s">
        <v>295</v>
      </c>
      <c r="S2807" t="s">
        <v>77</v>
      </c>
      <c r="T2807" t="s">
        <v>8235</v>
      </c>
      <c r="U2807">
        <v>214</v>
      </c>
      <c r="V2807">
        <v>4</v>
      </c>
    </row>
    <row r="2808" spans="1:22" x14ac:dyDescent="0.35">
      <c r="A2808" t="s">
        <v>8234</v>
      </c>
      <c r="B2808" t="s">
        <v>74</v>
      </c>
      <c r="C2808" t="s">
        <v>82</v>
      </c>
      <c r="D2808" t="b">
        <v>1</v>
      </c>
      <c r="E2808" t="b">
        <v>1</v>
      </c>
      <c r="F2808" t="s">
        <v>106</v>
      </c>
      <c r="G2808" t="b">
        <v>1</v>
      </c>
      <c r="H2808" t="s">
        <v>71</v>
      </c>
      <c r="I2808" t="b">
        <v>1</v>
      </c>
      <c r="J2808" t="s">
        <v>70</v>
      </c>
      <c r="K2808" t="b">
        <v>1</v>
      </c>
      <c r="L2808">
        <v>2</v>
      </c>
      <c r="M2808" t="b">
        <v>1</v>
      </c>
      <c r="N2808" t="b">
        <v>1</v>
      </c>
      <c r="O2808" t="b">
        <v>1</v>
      </c>
      <c r="P2808" t="s">
        <v>88</v>
      </c>
      <c r="Q2808" t="s">
        <v>8233</v>
      </c>
      <c r="R2808" t="s">
        <v>5396</v>
      </c>
      <c r="S2808" t="s">
        <v>6</v>
      </c>
      <c r="T2808" t="s">
        <v>2484</v>
      </c>
      <c r="U2808">
        <v>214</v>
      </c>
      <c r="V2808">
        <v>3.5</v>
      </c>
    </row>
    <row r="2809" spans="1:22" x14ac:dyDescent="0.35">
      <c r="A2809" t="s">
        <v>8232</v>
      </c>
      <c r="B2809" t="s">
        <v>111</v>
      </c>
      <c r="C2809" t="s">
        <v>82</v>
      </c>
      <c r="D2809" t="b">
        <v>1</v>
      </c>
      <c r="E2809" t="b">
        <v>1</v>
      </c>
      <c r="F2809" t="s">
        <v>106</v>
      </c>
      <c r="G2809" t="b">
        <v>0</v>
      </c>
      <c r="H2809" t="s">
        <v>71</v>
      </c>
      <c r="I2809" t="b">
        <v>1</v>
      </c>
      <c r="J2809" t="s">
        <v>70</v>
      </c>
      <c r="K2809" t="b">
        <v>1</v>
      </c>
      <c r="L2809">
        <v>1</v>
      </c>
      <c r="M2809" t="b">
        <v>0</v>
      </c>
      <c r="N2809" t="b">
        <v>0</v>
      </c>
      <c r="O2809" t="b">
        <v>1</v>
      </c>
      <c r="P2809" t="s">
        <v>69</v>
      </c>
      <c r="Q2809" t="s">
        <v>8231</v>
      </c>
      <c r="R2809" t="s">
        <v>1770</v>
      </c>
      <c r="S2809" t="s">
        <v>6</v>
      </c>
      <c r="T2809" t="s">
        <v>807</v>
      </c>
      <c r="U2809">
        <v>214</v>
      </c>
      <c r="V2809">
        <v>3.5</v>
      </c>
    </row>
    <row r="2810" spans="1:22" x14ac:dyDescent="0.35">
      <c r="A2810" t="s">
        <v>8230</v>
      </c>
      <c r="B2810" t="s">
        <v>74</v>
      </c>
      <c r="C2810" t="s">
        <v>297</v>
      </c>
      <c r="D2810" t="b">
        <v>1</v>
      </c>
      <c r="E2810" t="b">
        <v>0</v>
      </c>
      <c r="F2810" t="s">
        <v>72</v>
      </c>
      <c r="G2810" t="b">
        <v>1</v>
      </c>
      <c r="H2810" t="s">
        <v>71</v>
      </c>
      <c r="I2810" t="b">
        <v>1</v>
      </c>
      <c r="J2810" t="s">
        <v>70</v>
      </c>
      <c r="K2810" t="b">
        <v>1</v>
      </c>
      <c r="L2810">
        <v>3</v>
      </c>
      <c r="M2810" t="b">
        <v>1</v>
      </c>
      <c r="N2810" t="b">
        <v>1</v>
      </c>
      <c r="O2810" t="b">
        <v>0</v>
      </c>
      <c r="P2810" t="s">
        <v>88</v>
      </c>
      <c r="Q2810" t="s">
        <v>8229</v>
      </c>
      <c r="R2810" t="s">
        <v>8228</v>
      </c>
      <c r="S2810" t="s">
        <v>166</v>
      </c>
      <c r="T2810" t="s">
        <v>8227</v>
      </c>
      <c r="U2810">
        <v>214</v>
      </c>
      <c r="V2810">
        <v>4</v>
      </c>
    </row>
    <row r="2811" spans="1:22" x14ac:dyDescent="0.35">
      <c r="A2811" t="s">
        <v>8226</v>
      </c>
      <c r="B2811" t="s">
        <v>111</v>
      </c>
      <c r="C2811" t="s">
        <v>82</v>
      </c>
      <c r="D2811" t="b">
        <v>1</v>
      </c>
      <c r="E2811" t="b">
        <v>1</v>
      </c>
      <c r="F2811" t="s">
        <v>106</v>
      </c>
      <c r="G2811" t="b">
        <v>0</v>
      </c>
      <c r="H2811" t="s">
        <v>71</v>
      </c>
      <c r="I2811" t="b">
        <v>0</v>
      </c>
      <c r="J2811" t="s">
        <v>70</v>
      </c>
      <c r="K2811" t="b">
        <v>1</v>
      </c>
      <c r="L2811">
        <v>2</v>
      </c>
      <c r="M2811" t="b">
        <v>0</v>
      </c>
      <c r="N2811" t="b">
        <v>1</v>
      </c>
      <c r="O2811" t="b">
        <v>1</v>
      </c>
      <c r="P2811" t="s">
        <v>88</v>
      </c>
      <c r="Q2811" t="s">
        <v>8225</v>
      </c>
      <c r="R2811" t="s">
        <v>389</v>
      </c>
      <c r="S2811" t="s">
        <v>85</v>
      </c>
      <c r="T2811" t="s">
        <v>8224</v>
      </c>
      <c r="U2811">
        <v>214</v>
      </c>
      <c r="V2811">
        <v>4</v>
      </c>
    </row>
    <row r="2812" spans="1:22" x14ac:dyDescent="0.35">
      <c r="A2812" t="s">
        <v>8223</v>
      </c>
      <c r="B2812" t="s">
        <v>90</v>
      </c>
      <c r="C2812" t="s">
        <v>123</v>
      </c>
      <c r="D2812" t="b">
        <v>0</v>
      </c>
      <c r="E2812" t="b">
        <v>1</v>
      </c>
      <c r="F2812" t="s">
        <v>771</v>
      </c>
      <c r="G2812" t="b">
        <v>0</v>
      </c>
      <c r="H2812" t="s">
        <v>71</v>
      </c>
      <c r="I2812" t="b">
        <v>0</v>
      </c>
      <c r="J2812" t="s">
        <v>70</v>
      </c>
      <c r="K2812" t="b">
        <v>1</v>
      </c>
      <c r="L2812">
        <v>2</v>
      </c>
      <c r="M2812" t="b">
        <v>0</v>
      </c>
      <c r="N2812" t="b">
        <v>1</v>
      </c>
      <c r="O2812" t="b">
        <v>1</v>
      </c>
      <c r="P2812" t="s">
        <v>88</v>
      </c>
      <c r="Q2812" t="s">
        <v>8222</v>
      </c>
      <c r="R2812" t="s">
        <v>2035</v>
      </c>
      <c r="S2812" t="s">
        <v>120</v>
      </c>
      <c r="T2812" t="s">
        <v>8221</v>
      </c>
      <c r="U2812">
        <v>213</v>
      </c>
      <c r="V2812">
        <v>4</v>
      </c>
    </row>
    <row r="2813" spans="1:22" x14ac:dyDescent="0.35">
      <c r="A2813" t="s">
        <v>8220</v>
      </c>
      <c r="B2813" t="s">
        <v>90</v>
      </c>
      <c r="C2813" t="s">
        <v>82</v>
      </c>
      <c r="D2813" t="b">
        <v>1</v>
      </c>
      <c r="E2813" t="b">
        <v>1</v>
      </c>
      <c r="F2813" t="s">
        <v>319</v>
      </c>
      <c r="G2813" t="b">
        <v>1</v>
      </c>
      <c r="H2813" t="s">
        <v>71</v>
      </c>
      <c r="I2813" t="b">
        <v>1</v>
      </c>
      <c r="J2813" t="s">
        <v>70</v>
      </c>
      <c r="K2813" t="b">
        <v>1</v>
      </c>
      <c r="L2813">
        <v>1</v>
      </c>
      <c r="M2813" t="b">
        <v>0</v>
      </c>
      <c r="N2813" t="b">
        <v>0</v>
      </c>
      <c r="O2813" t="b">
        <v>1</v>
      </c>
      <c r="P2813" t="s">
        <v>69</v>
      </c>
      <c r="Q2813" t="s">
        <v>8219</v>
      </c>
      <c r="R2813" t="s">
        <v>8218</v>
      </c>
      <c r="S2813" t="s">
        <v>290</v>
      </c>
      <c r="T2813" t="s">
        <v>8217</v>
      </c>
      <c r="U2813">
        <v>213</v>
      </c>
      <c r="V2813">
        <v>4.5</v>
      </c>
    </row>
    <row r="2814" spans="1:22" x14ac:dyDescent="0.35">
      <c r="A2814" t="s">
        <v>8216</v>
      </c>
      <c r="B2814" t="s">
        <v>74</v>
      </c>
      <c r="C2814" t="s">
        <v>236</v>
      </c>
      <c r="D2814" t="b">
        <v>1</v>
      </c>
      <c r="E2814" t="b">
        <v>0</v>
      </c>
      <c r="F2814" t="s">
        <v>72</v>
      </c>
      <c r="G2814" t="b">
        <v>1</v>
      </c>
      <c r="H2814" t="s">
        <v>71</v>
      </c>
      <c r="I2814" t="b">
        <v>1</v>
      </c>
      <c r="J2814" t="s">
        <v>235</v>
      </c>
      <c r="K2814" t="b">
        <v>1</v>
      </c>
      <c r="L2814">
        <v>3</v>
      </c>
      <c r="M2814" t="b">
        <v>1</v>
      </c>
      <c r="N2814" t="b">
        <v>1</v>
      </c>
      <c r="O2814" t="b">
        <v>1</v>
      </c>
      <c r="P2814" t="s">
        <v>69</v>
      </c>
      <c r="Q2814" t="s">
        <v>8215</v>
      </c>
      <c r="R2814" t="s">
        <v>8214</v>
      </c>
      <c r="S2814" t="s">
        <v>66</v>
      </c>
      <c r="T2814" t="s">
        <v>8213</v>
      </c>
      <c r="U2814">
        <v>213</v>
      </c>
      <c r="V2814">
        <v>3.5</v>
      </c>
    </row>
    <row r="2815" spans="1:22" x14ac:dyDescent="0.35">
      <c r="A2815" t="s">
        <v>8212</v>
      </c>
      <c r="B2815" t="s">
        <v>111</v>
      </c>
      <c r="C2815" t="s">
        <v>123</v>
      </c>
      <c r="D2815" t="b">
        <v>1</v>
      </c>
      <c r="E2815" t="b">
        <v>1</v>
      </c>
      <c r="F2815" t="s">
        <v>106</v>
      </c>
      <c r="G2815" t="b">
        <v>0</v>
      </c>
      <c r="H2815" t="s">
        <v>71</v>
      </c>
      <c r="I2815" t="b">
        <v>0</v>
      </c>
      <c r="J2815" t="s">
        <v>70</v>
      </c>
      <c r="K2815" t="b">
        <v>1</v>
      </c>
      <c r="L2815">
        <v>2</v>
      </c>
      <c r="M2815" t="b">
        <v>1</v>
      </c>
      <c r="N2815" t="b">
        <v>1</v>
      </c>
      <c r="O2815" t="b">
        <v>1</v>
      </c>
      <c r="P2815" t="s">
        <v>88</v>
      </c>
      <c r="Q2815" t="s">
        <v>8211</v>
      </c>
      <c r="R2815" t="s">
        <v>4478</v>
      </c>
      <c r="S2815" t="s">
        <v>120</v>
      </c>
      <c r="T2815" t="s">
        <v>8210</v>
      </c>
      <c r="U2815">
        <v>213</v>
      </c>
      <c r="V2815">
        <v>4</v>
      </c>
    </row>
    <row r="2816" spans="1:22" x14ac:dyDescent="0.35">
      <c r="A2816" t="s">
        <v>8209</v>
      </c>
      <c r="B2816" t="s">
        <v>74</v>
      </c>
      <c r="C2816" t="s">
        <v>82</v>
      </c>
      <c r="D2816" t="b">
        <v>1</v>
      </c>
      <c r="E2816" t="b">
        <v>1</v>
      </c>
      <c r="F2816" t="s">
        <v>106</v>
      </c>
      <c r="G2816" t="b">
        <v>0</v>
      </c>
      <c r="H2816" t="s">
        <v>71</v>
      </c>
      <c r="I2816" t="b">
        <v>0</v>
      </c>
      <c r="J2816" t="s">
        <v>70</v>
      </c>
      <c r="K2816" t="b">
        <v>1</v>
      </c>
      <c r="L2816">
        <v>2</v>
      </c>
      <c r="M2816" t="b">
        <v>1</v>
      </c>
      <c r="N2816" t="b">
        <v>1</v>
      </c>
      <c r="O2816" t="b">
        <v>1</v>
      </c>
      <c r="P2816" t="s">
        <v>88</v>
      </c>
      <c r="Q2816" t="s">
        <v>8208</v>
      </c>
      <c r="R2816" t="s">
        <v>2035</v>
      </c>
      <c r="S2816" t="s">
        <v>93</v>
      </c>
      <c r="T2816" t="s">
        <v>8207</v>
      </c>
      <c r="U2816">
        <v>213</v>
      </c>
      <c r="V2816">
        <v>3.5</v>
      </c>
    </row>
    <row r="2817" spans="1:22" x14ac:dyDescent="0.35">
      <c r="A2817" t="s">
        <v>8206</v>
      </c>
      <c r="B2817" t="s">
        <v>111</v>
      </c>
      <c r="C2817" t="s">
        <v>82</v>
      </c>
      <c r="D2817" t="b">
        <v>1</v>
      </c>
      <c r="E2817" t="b">
        <v>1</v>
      </c>
      <c r="F2817" t="s">
        <v>106</v>
      </c>
      <c r="G2817" t="b">
        <v>0</v>
      </c>
      <c r="H2817" t="s">
        <v>100</v>
      </c>
      <c r="I2817" t="b">
        <v>0</v>
      </c>
      <c r="J2817" t="s">
        <v>70</v>
      </c>
      <c r="K2817" t="b">
        <v>1</v>
      </c>
      <c r="L2817">
        <v>2</v>
      </c>
      <c r="M2817" t="b">
        <v>1</v>
      </c>
      <c r="N2817" t="b">
        <v>1</v>
      </c>
      <c r="O2817" t="b">
        <v>0</v>
      </c>
      <c r="P2817" t="s">
        <v>88</v>
      </c>
      <c r="Q2817" t="s">
        <v>8205</v>
      </c>
      <c r="R2817" t="s">
        <v>8204</v>
      </c>
      <c r="S2817" t="s">
        <v>189</v>
      </c>
      <c r="T2817" t="s">
        <v>8203</v>
      </c>
      <c r="U2817">
        <v>213</v>
      </c>
      <c r="V2817">
        <v>4.5</v>
      </c>
    </row>
    <row r="2818" spans="1:22" x14ac:dyDescent="0.35">
      <c r="A2818" t="s">
        <v>8202</v>
      </c>
      <c r="B2818" t="s">
        <v>74</v>
      </c>
      <c r="C2818" t="s">
        <v>504</v>
      </c>
      <c r="D2818" t="b">
        <v>1</v>
      </c>
      <c r="E2818" t="b">
        <v>0</v>
      </c>
      <c r="F2818" t="s">
        <v>81</v>
      </c>
      <c r="G2818" t="b">
        <v>0</v>
      </c>
      <c r="H2818" t="s">
        <v>80</v>
      </c>
      <c r="I2818" t="b">
        <v>0</v>
      </c>
      <c r="J2818" t="s">
        <v>70</v>
      </c>
      <c r="K2818" t="b">
        <v>1</v>
      </c>
      <c r="L2818">
        <v>2</v>
      </c>
      <c r="M2818" t="b">
        <v>1</v>
      </c>
      <c r="N2818" t="b">
        <v>1</v>
      </c>
      <c r="O2818" t="b">
        <v>1</v>
      </c>
      <c r="P2818" t="s">
        <v>88</v>
      </c>
      <c r="Q2818" t="s">
        <v>8201</v>
      </c>
      <c r="R2818" t="s">
        <v>8200</v>
      </c>
      <c r="S2818" t="s">
        <v>120</v>
      </c>
      <c r="T2818" t="s">
        <v>8199</v>
      </c>
      <c r="U2818">
        <v>213</v>
      </c>
      <c r="V2818">
        <v>3.5</v>
      </c>
    </row>
    <row r="2819" spans="1:22" x14ac:dyDescent="0.35">
      <c r="A2819" t="s">
        <v>8198</v>
      </c>
      <c r="B2819" t="s">
        <v>111</v>
      </c>
      <c r="C2819" t="s">
        <v>82</v>
      </c>
      <c r="D2819" t="b">
        <v>1</v>
      </c>
      <c r="E2819" t="b">
        <v>1</v>
      </c>
      <c r="F2819" t="s">
        <v>106</v>
      </c>
      <c r="G2819" t="b">
        <v>1</v>
      </c>
      <c r="H2819" t="s">
        <v>71</v>
      </c>
      <c r="I2819" t="b">
        <v>0</v>
      </c>
      <c r="J2819" t="s">
        <v>70</v>
      </c>
      <c r="K2819" t="b">
        <v>1</v>
      </c>
      <c r="L2819">
        <v>1</v>
      </c>
      <c r="M2819" t="b">
        <v>1</v>
      </c>
      <c r="N2819" t="b">
        <v>1</v>
      </c>
      <c r="O2819" t="b">
        <v>1</v>
      </c>
      <c r="P2819" t="s">
        <v>69</v>
      </c>
      <c r="Q2819" t="s">
        <v>8197</v>
      </c>
      <c r="R2819" t="s">
        <v>8196</v>
      </c>
      <c r="S2819" t="s">
        <v>6</v>
      </c>
      <c r="T2819" t="s">
        <v>8195</v>
      </c>
      <c r="U2819">
        <v>213</v>
      </c>
      <c r="V2819">
        <v>4</v>
      </c>
    </row>
    <row r="2820" spans="1:22" x14ac:dyDescent="0.35">
      <c r="A2820" t="s">
        <v>8194</v>
      </c>
      <c r="B2820" t="s">
        <v>90</v>
      </c>
      <c r="C2820" t="s">
        <v>82</v>
      </c>
      <c r="D2820" t="b">
        <v>1</v>
      </c>
      <c r="E2820" t="b">
        <v>1</v>
      </c>
      <c r="F2820" t="s">
        <v>359</v>
      </c>
      <c r="G2820" t="b">
        <v>0</v>
      </c>
      <c r="H2820" t="s">
        <v>71</v>
      </c>
      <c r="I2820" t="b">
        <v>1</v>
      </c>
      <c r="J2820" t="s">
        <v>70</v>
      </c>
      <c r="K2820" t="b">
        <v>1</v>
      </c>
      <c r="L2820">
        <v>2</v>
      </c>
      <c r="M2820" t="b">
        <v>0</v>
      </c>
      <c r="N2820" t="b">
        <v>0</v>
      </c>
      <c r="O2820" t="b">
        <v>1</v>
      </c>
      <c r="P2820" t="s">
        <v>69</v>
      </c>
      <c r="Q2820" t="s">
        <v>8193</v>
      </c>
      <c r="R2820" t="s">
        <v>8192</v>
      </c>
      <c r="S2820" t="s">
        <v>93</v>
      </c>
      <c r="T2820" t="s">
        <v>907</v>
      </c>
      <c r="U2820">
        <v>213</v>
      </c>
      <c r="V2820">
        <v>4.5</v>
      </c>
    </row>
    <row r="2821" spans="1:22" x14ac:dyDescent="0.35">
      <c r="A2821" t="s">
        <v>8191</v>
      </c>
      <c r="B2821" t="s">
        <v>74</v>
      </c>
      <c r="C2821" t="s">
        <v>250</v>
      </c>
      <c r="D2821" t="b">
        <v>1</v>
      </c>
      <c r="E2821" t="b">
        <v>0</v>
      </c>
      <c r="F2821" t="s">
        <v>72</v>
      </c>
      <c r="G2821" t="b">
        <v>0</v>
      </c>
      <c r="H2821" t="s">
        <v>80</v>
      </c>
      <c r="I2821" t="b">
        <v>1</v>
      </c>
      <c r="J2821" t="s">
        <v>70</v>
      </c>
      <c r="K2821" t="b">
        <v>1</v>
      </c>
      <c r="L2821">
        <v>2</v>
      </c>
      <c r="M2821" t="b">
        <v>0</v>
      </c>
      <c r="N2821" t="b">
        <v>1</v>
      </c>
      <c r="O2821" t="b">
        <v>1</v>
      </c>
      <c r="P2821" t="s">
        <v>88</v>
      </c>
      <c r="Q2821" t="s">
        <v>8190</v>
      </c>
      <c r="R2821" t="s">
        <v>8189</v>
      </c>
      <c r="S2821" t="s">
        <v>120</v>
      </c>
      <c r="T2821" t="s">
        <v>8188</v>
      </c>
      <c r="U2821">
        <v>213</v>
      </c>
      <c r="V2821">
        <v>4</v>
      </c>
    </row>
    <row r="2822" spans="1:22" x14ac:dyDescent="0.35">
      <c r="A2822" t="s">
        <v>2190</v>
      </c>
      <c r="B2822" t="s">
        <v>74</v>
      </c>
      <c r="C2822" t="s">
        <v>82</v>
      </c>
      <c r="D2822" t="b">
        <v>1</v>
      </c>
      <c r="E2822" t="b">
        <v>0</v>
      </c>
      <c r="F2822" t="s">
        <v>1198</v>
      </c>
      <c r="G2822" t="b">
        <v>1</v>
      </c>
      <c r="H2822" t="s">
        <v>71</v>
      </c>
      <c r="I2822" t="b">
        <v>1</v>
      </c>
      <c r="J2822" t="s">
        <v>70</v>
      </c>
      <c r="K2822" t="b">
        <v>1</v>
      </c>
      <c r="L2822">
        <v>2</v>
      </c>
      <c r="M2822" t="b">
        <v>1</v>
      </c>
      <c r="N2822" t="b">
        <v>1</v>
      </c>
      <c r="O2822" t="b">
        <v>1</v>
      </c>
      <c r="P2822" t="s">
        <v>69</v>
      </c>
      <c r="Q2822" t="s">
        <v>8187</v>
      </c>
      <c r="R2822" t="s">
        <v>8186</v>
      </c>
      <c r="S2822" t="s">
        <v>6</v>
      </c>
      <c r="T2822" t="s">
        <v>8185</v>
      </c>
      <c r="U2822">
        <v>213</v>
      </c>
      <c r="V2822">
        <v>4.5</v>
      </c>
    </row>
    <row r="2823" spans="1:22" x14ac:dyDescent="0.35">
      <c r="A2823" t="s">
        <v>8184</v>
      </c>
      <c r="B2823" t="s">
        <v>90</v>
      </c>
      <c r="C2823" t="s">
        <v>123</v>
      </c>
      <c r="D2823" t="b">
        <v>1</v>
      </c>
      <c r="E2823" t="b">
        <v>1</v>
      </c>
      <c r="F2823" t="s">
        <v>106</v>
      </c>
      <c r="G2823" t="b">
        <v>0</v>
      </c>
      <c r="H2823" t="s">
        <v>71</v>
      </c>
      <c r="I2823" t="b">
        <v>0</v>
      </c>
      <c r="J2823" t="s">
        <v>70</v>
      </c>
      <c r="K2823" t="b">
        <v>1</v>
      </c>
      <c r="L2823">
        <v>2</v>
      </c>
      <c r="M2823" t="b">
        <v>0</v>
      </c>
      <c r="N2823" t="b">
        <v>1</v>
      </c>
      <c r="O2823" t="b">
        <v>1</v>
      </c>
      <c r="P2823" t="s">
        <v>69</v>
      </c>
      <c r="Q2823" t="s">
        <v>8183</v>
      </c>
      <c r="R2823" t="s">
        <v>477</v>
      </c>
      <c r="S2823" t="s">
        <v>285</v>
      </c>
      <c r="T2823" t="s">
        <v>8182</v>
      </c>
      <c r="U2823">
        <v>213</v>
      </c>
      <c r="V2823">
        <v>4.5</v>
      </c>
    </row>
    <row r="2824" spans="1:22" x14ac:dyDescent="0.35">
      <c r="A2824" t="s">
        <v>8181</v>
      </c>
      <c r="B2824" t="s">
        <v>74</v>
      </c>
      <c r="C2824" t="s">
        <v>222</v>
      </c>
      <c r="D2824" t="b">
        <v>1</v>
      </c>
      <c r="E2824" t="b">
        <v>0</v>
      </c>
      <c r="F2824" t="s">
        <v>72</v>
      </c>
      <c r="G2824" t="b">
        <v>0</v>
      </c>
      <c r="H2824" t="s">
        <v>71</v>
      </c>
      <c r="I2824" t="b">
        <v>0</v>
      </c>
      <c r="J2824" t="s">
        <v>235</v>
      </c>
      <c r="K2824" t="b">
        <v>1</v>
      </c>
      <c r="L2824">
        <v>3</v>
      </c>
      <c r="M2824" t="b">
        <v>1</v>
      </c>
      <c r="N2824" t="b">
        <v>1</v>
      </c>
      <c r="O2824" t="b">
        <v>1</v>
      </c>
      <c r="P2824" t="s">
        <v>69</v>
      </c>
      <c r="Q2824" t="s">
        <v>8180</v>
      </c>
      <c r="R2824" t="s">
        <v>8179</v>
      </c>
      <c r="S2824" t="s">
        <v>120</v>
      </c>
      <c r="T2824" t="s">
        <v>8178</v>
      </c>
      <c r="U2824">
        <v>213</v>
      </c>
      <c r="V2824">
        <v>3</v>
      </c>
    </row>
    <row r="2825" spans="1:22" x14ac:dyDescent="0.35">
      <c r="A2825" t="s">
        <v>5660</v>
      </c>
      <c r="B2825" t="s">
        <v>90</v>
      </c>
      <c r="C2825" t="s">
        <v>82</v>
      </c>
      <c r="D2825" t="b">
        <v>1</v>
      </c>
      <c r="E2825" t="b">
        <v>1</v>
      </c>
      <c r="F2825" t="s">
        <v>117</v>
      </c>
      <c r="G2825" t="b">
        <v>0</v>
      </c>
      <c r="H2825" t="s">
        <v>71</v>
      </c>
      <c r="I2825" t="b">
        <v>1</v>
      </c>
      <c r="J2825" t="s">
        <v>70</v>
      </c>
      <c r="K2825" t="b">
        <v>1</v>
      </c>
      <c r="L2825">
        <v>2</v>
      </c>
      <c r="M2825" t="b">
        <v>0</v>
      </c>
      <c r="N2825" t="b">
        <v>1</v>
      </c>
      <c r="O2825" t="b">
        <v>1</v>
      </c>
      <c r="P2825" t="s">
        <v>88</v>
      </c>
      <c r="Q2825" t="s">
        <v>8177</v>
      </c>
      <c r="R2825" t="s">
        <v>8176</v>
      </c>
      <c r="S2825" t="s">
        <v>141</v>
      </c>
      <c r="T2825" t="s">
        <v>7554</v>
      </c>
      <c r="U2825">
        <v>213</v>
      </c>
      <c r="V2825">
        <v>3</v>
      </c>
    </row>
    <row r="2826" spans="1:22" x14ac:dyDescent="0.35">
      <c r="A2826" t="s">
        <v>4153</v>
      </c>
      <c r="B2826" t="s">
        <v>74</v>
      </c>
      <c r="C2826" t="s">
        <v>73</v>
      </c>
      <c r="D2826" t="b">
        <v>1</v>
      </c>
      <c r="E2826" t="b">
        <v>0</v>
      </c>
      <c r="F2826" t="s">
        <v>72</v>
      </c>
      <c r="G2826" t="b">
        <v>0</v>
      </c>
      <c r="H2826" t="s">
        <v>71</v>
      </c>
      <c r="I2826" t="b">
        <v>0</v>
      </c>
      <c r="J2826" t="s">
        <v>70</v>
      </c>
      <c r="K2826" t="b">
        <v>1</v>
      </c>
      <c r="L2826">
        <v>2</v>
      </c>
      <c r="M2826" t="b">
        <v>1</v>
      </c>
      <c r="N2826" t="b">
        <v>1</v>
      </c>
      <c r="O2826" t="b">
        <v>0</v>
      </c>
      <c r="P2826" t="s">
        <v>88</v>
      </c>
      <c r="Q2826" t="s">
        <v>8175</v>
      </c>
      <c r="R2826" t="s">
        <v>8174</v>
      </c>
      <c r="S2826" t="s">
        <v>189</v>
      </c>
      <c r="T2826" t="s">
        <v>8173</v>
      </c>
      <c r="U2826">
        <v>213</v>
      </c>
      <c r="V2826">
        <v>3.5</v>
      </c>
    </row>
    <row r="2827" spans="1:22" x14ac:dyDescent="0.35">
      <c r="A2827" t="s">
        <v>8172</v>
      </c>
      <c r="B2827" t="s">
        <v>111</v>
      </c>
      <c r="C2827" t="s">
        <v>82</v>
      </c>
      <c r="D2827" t="b">
        <v>1</v>
      </c>
      <c r="E2827" t="b">
        <v>1</v>
      </c>
      <c r="F2827" t="s">
        <v>106</v>
      </c>
      <c r="G2827" t="b">
        <v>1</v>
      </c>
      <c r="H2827" t="s">
        <v>71</v>
      </c>
      <c r="I2827" t="b">
        <v>1</v>
      </c>
      <c r="J2827" t="s">
        <v>70</v>
      </c>
      <c r="K2827" t="b">
        <v>1</v>
      </c>
      <c r="L2827">
        <v>1</v>
      </c>
      <c r="M2827" t="b">
        <v>0</v>
      </c>
      <c r="N2827" t="b">
        <v>0</v>
      </c>
      <c r="O2827" t="b">
        <v>1</v>
      </c>
      <c r="P2827" t="s">
        <v>69</v>
      </c>
      <c r="Q2827" t="s">
        <v>8171</v>
      </c>
      <c r="R2827" t="s">
        <v>8170</v>
      </c>
      <c r="S2827" t="s">
        <v>5007</v>
      </c>
      <c r="T2827" t="s">
        <v>8169</v>
      </c>
      <c r="U2827">
        <v>213</v>
      </c>
      <c r="V2827">
        <v>4.5</v>
      </c>
    </row>
    <row r="2828" spans="1:22" x14ac:dyDescent="0.35">
      <c r="A2828" t="s">
        <v>8168</v>
      </c>
      <c r="B2828" t="s">
        <v>90</v>
      </c>
      <c r="C2828" t="s">
        <v>320</v>
      </c>
      <c r="D2828" t="b">
        <v>1</v>
      </c>
      <c r="E2828" t="b">
        <v>1</v>
      </c>
      <c r="F2828" t="s">
        <v>435</v>
      </c>
      <c r="G2828" t="b">
        <v>1</v>
      </c>
      <c r="H2828" t="s">
        <v>100</v>
      </c>
      <c r="I2828" t="b">
        <v>1</v>
      </c>
      <c r="J2828" t="s">
        <v>70</v>
      </c>
      <c r="K2828" t="b">
        <v>1</v>
      </c>
      <c r="L2828">
        <v>1</v>
      </c>
      <c r="M2828" t="b">
        <v>0</v>
      </c>
      <c r="N2828" t="b">
        <v>0</v>
      </c>
      <c r="O2828" t="b">
        <v>1</v>
      </c>
      <c r="P2828" t="s">
        <v>88</v>
      </c>
      <c r="Q2828" t="s">
        <v>8167</v>
      </c>
      <c r="R2828" t="s">
        <v>8166</v>
      </c>
      <c r="S2828" t="s">
        <v>6</v>
      </c>
      <c r="T2828" t="s">
        <v>8165</v>
      </c>
      <c r="U2828">
        <v>213</v>
      </c>
      <c r="V2828">
        <v>4</v>
      </c>
    </row>
    <row r="2829" spans="1:22" x14ac:dyDescent="0.35">
      <c r="A2829" t="s">
        <v>8164</v>
      </c>
      <c r="B2829" t="s">
        <v>74</v>
      </c>
      <c r="C2829" t="s">
        <v>123</v>
      </c>
      <c r="D2829" t="b">
        <v>1</v>
      </c>
      <c r="E2829" t="b">
        <v>1</v>
      </c>
      <c r="F2829" t="s">
        <v>106</v>
      </c>
      <c r="G2829" t="b">
        <v>1</v>
      </c>
      <c r="H2829" t="s">
        <v>71</v>
      </c>
      <c r="I2829" t="b">
        <v>1</v>
      </c>
      <c r="J2829" t="s">
        <v>70</v>
      </c>
      <c r="K2829" t="b">
        <v>1</v>
      </c>
      <c r="L2829">
        <v>2</v>
      </c>
      <c r="M2829" t="b">
        <v>1</v>
      </c>
      <c r="N2829" t="b">
        <v>1</v>
      </c>
      <c r="O2829" t="b">
        <v>1</v>
      </c>
      <c r="P2829" t="s">
        <v>69</v>
      </c>
      <c r="Q2829" t="s">
        <v>8163</v>
      </c>
      <c r="R2829" t="s">
        <v>295</v>
      </c>
      <c r="S2829" t="s">
        <v>717</v>
      </c>
      <c r="T2829" t="s">
        <v>8162</v>
      </c>
      <c r="U2829">
        <v>213</v>
      </c>
      <c r="V2829">
        <v>3.5</v>
      </c>
    </row>
    <row r="2830" spans="1:22" x14ac:dyDescent="0.35">
      <c r="A2830" t="s">
        <v>8161</v>
      </c>
      <c r="B2830" t="s">
        <v>74</v>
      </c>
      <c r="C2830" t="s">
        <v>82</v>
      </c>
      <c r="D2830" t="b">
        <v>1</v>
      </c>
      <c r="E2830" t="b">
        <v>1</v>
      </c>
      <c r="F2830" t="s">
        <v>72</v>
      </c>
      <c r="G2830" t="b">
        <v>1</v>
      </c>
      <c r="H2830" t="s">
        <v>71</v>
      </c>
      <c r="I2830" t="b">
        <v>0</v>
      </c>
      <c r="J2830" t="s">
        <v>70</v>
      </c>
      <c r="K2830" t="b">
        <v>1</v>
      </c>
      <c r="L2830">
        <v>3</v>
      </c>
      <c r="M2830" t="b">
        <v>1</v>
      </c>
      <c r="N2830" t="b">
        <v>1</v>
      </c>
      <c r="O2830" t="b">
        <v>0</v>
      </c>
      <c r="P2830" t="s">
        <v>69</v>
      </c>
      <c r="Q2830" t="s">
        <v>8160</v>
      </c>
      <c r="R2830" t="s">
        <v>8159</v>
      </c>
      <c r="S2830" t="s">
        <v>189</v>
      </c>
      <c r="T2830" t="s">
        <v>8158</v>
      </c>
      <c r="U2830">
        <v>213</v>
      </c>
      <c r="V2830">
        <v>3</v>
      </c>
    </row>
    <row r="2831" spans="1:22" x14ac:dyDescent="0.35">
      <c r="A2831" t="s">
        <v>8157</v>
      </c>
      <c r="B2831" t="s">
        <v>111</v>
      </c>
      <c r="C2831" t="s">
        <v>82</v>
      </c>
      <c r="D2831" t="b">
        <v>1</v>
      </c>
      <c r="E2831" t="b">
        <v>1</v>
      </c>
      <c r="F2831" t="s">
        <v>106</v>
      </c>
      <c r="G2831" t="b">
        <v>0</v>
      </c>
      <c r="H2831" t="s">
        <v>71</v>
      </c>
      <c r="I2831" t="b">
        <v>1</v>
      </c>
      <c r="J2831" t="s">
        <v>70</v>
      </c>
      <c r="K2831" t="b">
        <v>1</v>
      </c>
      <c r="L2831">
        <v>2</v>
      </c>
      <c r="M2831" t="b">
        <v>0</v>
      </c>
      <c r="N2831" t="b">
        <v>0</v>
      </c>
      <c r="O2831" t="b">
        <v>1</v>
      </c>
      <c r="P2831" t="s">
        <v>88</v>
      </c>
      <c r="Q2831" t="s">
        <v>8156</v>
      </c>
      <c r="R2831" t="s">
        <v>8155</v>
      </c>
      <c r="S2831" t="s">
        <v>93</v>
      </c>
      <c r="T2831" t="s">
        <v>3351</v>
      </c>
      <c r="U2831">
        <v>213</v>
      </c>
      <c r="V2831">
        <v>3.5</v>
      </c>
    </row>
    <row r="2832" spans="1:22" x14ac:dyDescent="0.35">
      <c r="A2832" t="s">
        <v>8154</v>
      </c>
      <c r="B2832" t="s">
        <v>90</v>
      </c>
      <c r="C2832" t="s">
        <v>82</v>
      </c>
      <c r="D2832" t="b">
        <v>1</v>
      </c>
      <c r="E2832" t="b">
        <v>1</v>
      </c>
      <c r="F2832" t="s">
        <v>106</v>
      </c>
      <c r="G2832" t="b">
        <v>0</v>
      </c>
      <c r="H2832" t="s">
        <v>71</v>
      </c>
      <c r="I2832" t="b">
        <v>0</v>
      </c>
      <c r="J2832" t="s">
        <v>70</v>
      </c>
      <c r="K2832" t="b">
        <v>1</v>
      </c>
      <c r="L2832">
        <v>1</v>
      </c>
      <c r="M2832" t="b">
        <v>1</v>
      </c>
      <c r="N2832" t="b">
        <v>0</v>
      </c>
      <c r="O2832" t="b">
        <v>1</v>
      </c>
      <c r="P2832" t="s">
        <v>88</v>
      </c>
      <c r="Q2832" t="s">
        <v>8153</v>
      </c>
      <c r="R2832" t="s">
        <v>8152</v>
      </c>
      <c r="S2832" t="s">
        <v>141</v>
      </c>
      <c r="T2832" t="s">
        <v>8151</v>
      </c>
      <c r="U2832">
        <v>213</v>
      </c>
      <c r="V2832">
        <v>4.5</v>
      </c>
    </row>
    <row r="2833" spans="1:22" x14ac:dyDescent="0.35">
      <c r="A2833" t="s">
        <v>8150</v>
      </c>
      <c r="B2833" t="s">
        <v>74</v>
      </c>
      <c r="C2833" t="s">
        <v>212</v>
      </c>
      <c r="D2833" t="b">
        <v>1</v>
      </c>
      <c r="E2833" t="b">
        <v>0</v>
      </c>
      <c r="F2833" t="s">
        <v>81</v>
      </c>
      <c r="G2833" t="b">
        <v>0</v>
      </c>
      <c r="H2833" t="s">
        <v>80</v>
      </c>
      <c r="I2833" t="b">
        <v>0</v>
      </c>
      <c r="J2833" t="s">
        <v>70</v>
      </c>
      <c r="K2833" t="b">
        <v>1</v>
      </c>
      <c r="L2833">
        <v>3</v>
      </c>
      <c r="M2833" t="b">
        <v>1</v>
      </c>
      <c r="N2833" t="b">
        <v>1</v>
      </c>
      <c r="O2833" t="b">
        <v>0</v>
      </c>
      <c r="P2833" t="s">
        <v>69</v>
      </c>
      <c r="Q2833" t="s">
        <v>8149</v>
      </c>
      <c r="R2833" t="s">
        <v>8148</v>
      </c>
      <c r="S2833" t="s">
        <v>120</v>
      </c>
      <c r="T2833" t="s">
        <v>8147</v>
      </c>
      <c r="U2833">
        <v>213</v>
      </c>
      <c r="V2833">
        <v>3.5</v>
      </c>
    </row>
    <row r="2834" spans="1:22" x14ac:dyDescent="0.35">
      <c r="A2834" t="s">
        <v>8146</v>
      </c>
      <c r="B2834" t="s">
        <v>90</v>
      </c>
      <c r="C2834" t="s">
        <v>82</v>
      </c>
      <c r="D2834" t="b">
        <v>1</v>
      </c>
      <c r="E2834" t="b">
        <v>1</v>
      </c>
      <c r="F2834" t="s">
        <v>106</v>
      </c>
      <c r="G2834" t="b">
        <v>0</v>
      </c>
      <c r="H2834" t="s">
        <v>71</v>
      </c>
      <c r="I2834" t="b">
        <v>1</v>
      </c>
      <c r="J2834" t="s">
        <v>70</v>
      </c>
      <c r="K2834" t="b">
        <v>1</v>
      </c>
      <c r="L2834">
        <v>2</v>
      </c>
      <c r="M2834" t="b">
        <v>0</v>
      </c>
      <c r="N2834" t="b">
        <v>0</v>
      </c>
      <c r="O2834" t="b">
        <v>1</v>
      </c>
      <c r="P2834" t="s">
        <v>88</v>
      </c>
      <c r="Q2834" t="s">
        <v>8145</v>
      </c>
      <c r="R2834" t="s">
        <v>8144</v>
      </c>
      <c r="S2834" t="s">
        <v>6</v>
      </c>
      <c r="T2834" t="s">
        <v>8143</v>
      </c>
      <c r="U2834">
        <v>213</v>
      </c>
      <c r="V2834">
        <v>4</v>
      </c>
    </row>
    <row r="2835" spans="1:22" x14ac:dyDescent="0.35">
      <c r="A2835" t="s">
        <v>8142</v>
      </c>
      <c r="B2835" t="s">
        <v>74</v>
      </c>
      <c r="C2835" t="s">
        <v>82</v>
      </c>
      <c r="D2835" t="b">
        <v>1</v>
      </c>
      <c r="E2835" t="b">
        <v>1</v>
      </c>
      <c r="F2835" t="s">
        <v>106</v>
      </c>
      <c r="G2835" t="b">
        <v>1</v>
      </c>
      <c r="H2835" t="s">
        <v>71</v>
      </c>
      <c r="I2835" t="b">
        <v>1</v>
      </c>
      <c r="J2835" t="s">
        <v>70</v>
      </c>
      <c r="K2835" t="b">
        <v>1</v>
      </c>
      <c r="L2835">
        <v>2</v>
      </c>
      <c r="M2835" t="b">
        <v>1</v>
      </c>
      <c r="N2835" t="b">
        <v>1</v>
      </c>
      <c r="O2835" t="b">
        <v>1</v>
      </c>
      <c r="P2835" t="s">
        <v>69</v>
      </c>
      <c r="Q2835" t="s">
        <v>8141</v>
      </c>
      <c r="R2835" t="s">
        <v>8140</v>
      </c>
      <c r="S2835" t="s">
        <v>275</v>
      </c>
      <c r="T2835" t="s">
        <v>8139</v>
      </c>
      <c r="U2835">
        <v>212</v>
      </c>
      <c r="V2835">
        <v>4</v>
      </c>
    </row>
    <row r="2836" spans="1:22" x14ac:dyDescent="0.35">
      <c r="A2836" t="s">
        <v>8138</v>
      </c>
      <c r="B2836" t="s">
        <v>74</v>
      </c>
      <c r="C2836" t="s">
        <v>82</v>
      </c>
      <c r="D2836" t="b">
        <v>1</v>
      </c>
      <c r="E2836" t="b">
        <v>0</v>
      </c>
      <c r="F2836" t="s">
        <v>106</v>
      </c>
      <c r="G2836" t="b">
        <v>0</v>
      </c>
      <c r="H2836" t="s">
        <v>71</v>
      </c>
      <c r="I2836" t="b">
        <v>1</v>
      </c>
      <c r="J2836" t="s">
        <v>70</v>
      </c>
      <c r="K2836" t="b">
        <v>1</v>
      </c>
      <c r="L2836">
        <v>2</v>
      </c>
      <c r="M2836" t="b">
        <v>1</v>
      </c>
      <c r="N2836" t="b">
        <v>1</v>
      </c>
      <c r="O2836" t="b">
        <v>1</v>
      </c>
      <c r="P2836" t="s">
        <v>69</v>
      </c>
      <c r="Q2836" t="s">
        <v>8137</v>
      </c>
      <c r="R2836" t="s">
        <v>8136</v>
      </c>
      <c r="S2836" t="s">
        <v>8135</v>
      </c>
      <c r="T2836" t="s">
        <v>8134</v>
      </c>
      <c r="U2836">
        <v>212</v>
      </c>
      <c r="V2836">
        <v>3.5</v>
      </c>
    </row>
    <row r="2837" spans="1:22" x14ac:dyDescent="0.35">
      <c r="A2837" t="s">
        <v>8133</v>
      </c>
      <c r="B2837" t="s">
        <v>90</v>
      </c>
      <c r="C2837" t="s">
        <v>82</v>
      </c>
      <c r="D2837" t="b">
        <v>1</v>
      </c>
      <c r="E2837" t="b">
        <v>1</v>
      </c>
      <c r="F2837" t="s">
        <v>106</v>
      </c>
      <c r="G2837" t="b">
        <v>0</v>
      </c>
      <c r="H2837" t="s">
        <v>71</v>
      </c>
      <c r="I2837" t="b">
        <v>0</v>
      </c>
      <c r="J2837" t="s">
        <v>70</v>
      </c>
      <c r="K2837" t="b">
        <v>1</v>
      </c>
      <c r="L2837">
        <v>1</v>
      </c>
      <c r="M2837" t="b">
        <v>0</v>
      </c>
      <c r="N2837" t="b">
        <v>0</v>
      </c>
      <c r="O2837" t="b">
        <v>1</v>
      </c>
      <c r="P2837" t="s">
        <v>88</v>
      </c>
      <c r="Q2837" t="s">
        <v>8132</v>
      </c>
      <c r="R2837" t="s">
        <v>8131</v>
      </c>
      <c r="S2837" t="s">
        <v>229</v>
      </c>
      <c r="T2837" t="s">
        <v>8130</v>
      </c>
      <c r="U2837">
        <v>212</v>
      </c>
      <c r="V2837">
        <v>3.5</v>
      </c>
    </row>
    <row r="2838" spans="1:22" x14ac:dyDescent="0.35">
      <c r="A2838" t="s">
        <v>8129</v>
      </c>
      <c r="B2838" t="s">
        <v>74</v>
      </c>
      <c r="C2838" t="s">
        <v>82</v>
      </c>
      <c r="D2838" t="b">
        <v>1</v>
      </c>
      <c r="E2838" t="b">
        <v>1</v>
      </c>
      <c r="F2838" t="s">
        <v>106</v>
      </c>
      <c r="G2838" t="b">
        <v>1</v>
      </c>
      <c r="H2838" t="s">
        <v>71</v>
      </c>
      <c r="I2838" t="b">
        <v>0</v>
      </c>
      <c r="J2838" t="s">
        <v>70</v>
      </c>
      <c r="K2838" t="b">
        <v>1</v>
      </c>
      <c r="L2838">
        <v>2</v>
      </c>
      <c r="M2838" t="b">
        <v>1</v>
      </c>
      <c r="N2838" t="b">
        <v>1</v>
      </c>
      <c r="O2838" t="b">
        <v>1</v>
      </c>
      <c r="P2838" t="s">
        <v>69</v>
      </c>
      <c r="Q2838" t="s">
        <v>8128</v>
      </c>
      <c r="R2838" t="s">
        <v>8127</v>
      </c>
      <c r="S2838" t="s">
        <v>93</v>
      </c>
      <c r="T2838" t="s">
        <v>8126</v>
      </c>
      <c r="U2838">
        <v>212</v>
      </c>
      <c r="V2838">
        <v>4</v>
      </c>
    </row>
    <row r="2839" spans="1:22" x14ac:dyDescent="0.35">
      <c r="A2839" t="s">
        <v>8125</v>
      </c>
      <c r="B2839" t="s">
        <v>74</v>
      </c>
      <c r="C2839" t="s">
        <v>898</v>
      </c>
      <c r="D2839" t="b">
        <v>1</v>
      </c>
      <c r="E2839" t="b">
        <v>0</v>
      </c>
      <c r="F2839" t="s">
        <v>555</v>
      </c>
      <c r="G2839" t="b">
        <v>1</v>
      </c>
      <c r="H2839" t="s">
        <v>554</v>
      </c>
      <c r="I2839" t="b">
        <v>1</v>
      </c>
      <c r="J2839" t="s">
        <v>70</v>
      </c>
      <c r="K2839" t="b">
        <v>1</v>
      </c>
      <c r="L2839">
        <v>1</v>
      </c>
      <c r="M2839" t="b">
        <v>0</v>
      </c>
      <c r="N2839" t="b">
        <v>1</v>
      </c>
      <c r="O2839" t="b">
        <v>1</v>
      </c>
      <c r="P2839" t="s">
        <v>88</v>
      </c>
      <c r="Q2839" t="s">
        <v>8124</v>
      </c>
      <c r="R2839" t="s">
        <v>8123</v>
      </c>
      <c r="S2839" t="s">
        <v>120</v>
      </c>
      <c r="T2839" t="s">
        <v>8122</v>
      </c>
      <c r="U2839">
        <v>212</v>
      </c>
      <c r="V2839">
        <v>3</v>
      </c>
    </row>
    <row r="2840" spans="1:22" x14ac:dyDescent="0.35">
      <c r="A2840" t="s">
        <v>8121</v>
      </c>
      <c r="B2840" t="s">
        <v>90</v>
      </c>
      <c r="C2840" t="s">
        <v>82</v>
      </c>
      <c r="D2840" t="b">
        <v>1</v>
      </c>
      <c r="E2840" t="b">
        <v>1</v>
      </c>
      <c r="F2840" t="s">
        <v>106</v>
      </c>
      <c r="G2840" t="b">
        <v>1</v>
      </c>
      <c r="H2840" t="s">
        <v>100</v>
      </c>
      <c r="I2840" t="b">
        <v>0</v>
      </c>
      <c r="J2840" t="s">
        <v>70</v>
      </c>
      <c r="K2840" t="b">
        <v>1</v>
      </c>
      <c r="L2840">
        <v>1</v>
      </c>
      <c r="M2840" t="b">
        <v>1</v>
      </c>
      <c r="N2840" t="b">
        <v>1</v>
      </c>
      <c r="O2840" t="b">
        <v>1</v>
      </c>
      <c r="P2840" t="s">
        <v>88</v>
      </c>
      <c r="Q2840" t="s">
        <v>8120</v>
      </c>
      <c r="R2840" t="s">
        <v>389</v>
      </c>
      <c r="S2840" t="s">
        <v>189</v>
      </c>
      <c r="T2840" t="s">
        <v>8119</v>
      </c>
      <c r="U2840">
        <v>212</v>
      </c>
      <c r="V2840">
        <v>4</v>
      </c>
    </row>
    <row r="2841" spans="1:22" x14ac:dyDescent="0.35">
      <c r="A2841" t="s">
        <v>8118</v>
      </c>
      <c r="B2841" t="s">
        <v>74</v>
      </c>
      <c r="C2841" t="s">
        <v>320</v>
      </c>
      <c r="D2841" t="b">
        <v>1</v>
      </c>
      <c r="E2841" t="b">
        <v>0</v>
      </c>
      <c r="F2841" t="s">
        <v>771</v>
      </c>
      <c r="G2841" t="b">
        <v>1</v>
      </c>
      <c r="H2841" t="s">
        <v>71</v>
      </c>
      <c r="I2841" t="b">
        <v>0</v>
      </c>
      <c r="J2841" t="s">
        <v>70</v>
      </c>
      <c r="K2841" t="b">
        <v>1</v>
      </c>
      <c r="L2841">
        <v>1</v>
      </c>
      <c r="M2841" t="b">
        <v>0</v>
      </c>
      <c r="N2841" t="b">
        <v>1</v>
      </c>
      <c r="O2841" t="b">
        <v>1</v>
      </c>
      <c r="P2841" t="s">
        <v>69</v>
      </c>
      <c r="Q2841" t="s">
        <v>8117</v>
      </c>
      <c r="R2841" t="s">
        <v>8116</v>
      </c>
      <c r="S2841" t="s">
        <v>85</v>
      </c>
      <c r="T2841" t="s">
        <v>8115</v>
      </c>
      <c r="U2841">
        <v>212</v>
      </c>
      <c r="V2841">
        <v>4</v>
      </c>
    </row>
    <row r="2842" spans="1:22" x14ac:dyDescent="0.35">
      <c r="A2842" t="s">
        <v>8114</v>
      </c>
      <c r="B2842" t="s">
        <v>111</v>
      </c>
      <c r="C2842" t="s">
        <v>82</v>
      </c>
      <c r="D2842" t="b">
        <v>1</v>
      </c>
      <c r="E2842" t="b">
        <v>1</v>
      </c>
      <c r="F2842" t="s">
        <v>106</v>
      </c>
      <c r="G2842" t="b">
        <v>0</v>
      </c>
      <c r="H2842" t="s">
        <v>100</v>
      </c>
      <c r="I2842" t="b">
        <v>0</v>
      </c>
      <c r="J2842" t="s">
        <v>70</v>
      </c>
      <c r="K2842" t="b">
        <v>1</v>
      </c>
      <c r="L2842">
        <v>2</v>
      </c>
      <c r="M2842" t="b">
        <v>1</v>
      </c>
      <c r="N2842" t="b">
        <v>1</v>
      </c>
      <c r="O2842" t="b">
        <v>1</v>
      </c>
      <c r="P2842" t="s">
        <v>88</v>
      </c>
      <c r="Q2842" t="s">
        <v>8113</v>
      </c>
      <c r="R2842" t="s">
        <v>8112</v>
      </c>
      <c r="S2842" t="s">
        <v>85</v>
      </c>
      <c r="T2842" t="s">
        <v>8111</v>
      </c>
      <c r="U2842">
        <v>212</v>
      </c>
      <c r="V2842">
        <v>4</v>
      </c>
    </row>
    <row r="2843" spans="1:22" x14ac:dyDescent="0.35">
      <c r="A2843" t="s">
        <v>8110</v>
      </c>
      <c r="B2843" t="s">
        <v>74</v>
      </c>
      <c r="C2843" t="s">
        <v>82</v>
      </c>
      <c r="D2843" t="b">
        <v>1</v>
      </c>
      <c r="E2843" t="b">
        <v>1</v>
      </c>
      <c r="F2843" t="s">
        <v>106</v>
      </c>
      <c r="G2843" t="b">
        <v>1</v>
      </c>
      <c r="H2843" t="s">
        <v>71</v>
      </c>
      <c r="I2843" t="b">
        <v>0</v>
      </c>
      <c r="J2843" t="s">
        <v>70</v>
      </c>
      <c r="K2843" t="b">
        <v>1</v>
      </c>
      <c r="L2843">
        <v>2</v>
      </c>
      <c r="M2843" t="b">
        <v>0</v>
      </c>
      <c r="N2843" t="b">
        <v>1</v>
      </c>
      <c r="O2843" t="b">
        <v>1</v>
      </c>
      <c r="P2843" t="s">
        <v>69</v>
      </c>
      <c r="Q2843" t="s">
        <v>8109</v>
      </c>
      <c r="R2843" t="s">
        <v>8108</v>
      </c>
      <c r="S2843" t="s">
        <v>77</v>
      </c>
      <c r="T2843" t="s">
        <v>8107</v>
      </c>
      <c r="U2843">
        <v>212</v>
      </c>
      <c r="V2843">
        <v>4</v>
      </c>
    </row>
    <row r="2844" spans="1:22" x14ac:dyDescent="0.35">
      <c r="A2844" t="s">
        <v>8106</v>
      </c>
      <c r="B2844" t="s">
        <v>74</v>
      </c>
      <c r="C2844" t="s">
        <v>82</v>
      </c>
      <c r="D2844" t="b">
        <v>1</v>
      </c>
      <c r="E2844" t="b">
        <v>1</v>
      </c>
      <c r="F2844" t="s">
        <v>106</v>
      </c>
      <c r="G2844" t="b">
        <v>1</v>
      </c>
      <c r="H2844" t="s">
        <v>71</v>
      </c>
      <c r="I2844" t="b">
        <v>1</v>
      </c>
      <c r="J2844" t="s">
        <v>70</v>
      </c>
      <c r="K2844" t="b">
        <v>1</v>
      </c>
      <c r="L2844">
        <v>2</v>
      </c>
      <c r="M2844" t="b">
        <v>1</v>
      </c>
      <c r="N2844" t="b">
        <v>1</v>
      </c>
      <c r="O2844" t="b">
        <v>1</v>
      </c>
      <c r="P2844" t="s">
        <v>69</v>
      </c>
      <c r="Q2844" t="s">
        <v>8105</v>
      </c>
      <c r="R2844" t="s">
        <v>8104</v>
      </c>
      <c r="S2844" t="s">
        <v>141</v>
      </c>
      <c r="T2844" t="s">
        <v>5569</v>
      </c>
      <c r="U2844">
        <v>212</v>
      </c>
      <c r="V2844">
        <v>3.5</v>
      </c>
    </row>
    <row r="2845" spans="1:22" x14ac:dyDescent="0.35">
      <c r="A2845" t="s">
        <v>8103</v>
      </c>
      <c r="B2845" t="s">
        <v>74</v>
      </c>
      <c r="C2845" t="s">
        <v>73</v>
      </c>
      <c r="D2845" t="b">
        <v>1</v>
      </c>
      <c r="E2845" t="b">
        <v>0</v>
      </c>
      <c r="F2845" t="s">
        <v>106</v>
      </c>
      <c r="G2845" t="b">
        <v>1</v>
      </c>
      <c r="H2845" t="s">
        <v>71</v>
      </c>
      <c r="I2845" t="b">
        <v>1</v>
      </c>
      <c r="J2845" t="s">
        <v>70</v>
      </c>
      <c r="K2845" t="b">
        <v>1</v>
      </c>
      <c r="L2845">
        <v>2</v>
      </c>
      <c r="M2845" t="b">
        <v>0</v>
      </c>
      <c r="N2845" t="b">
        <v>1</v>
      </c>
      <c r="O2845" t="b">
        <v>1</v>
      </c>
      <c r="P2845" t="s">
        <v>88</v>
      </c>
      <c r="Q2845" t="s">
        <v>8102</v>
      </c>
      <c r="R2845" t="s">
        <v>8101</v>
      </c>
      <c r="S2845" t="s">
        <v>77</v>
      </c>
      <c r="T2845" t="s">
        <v>8100</v>
      </c>
      <c r="U2845">
        <v>212</v>
      </c>
      <c r="V2845">
        <v>3.5</v>
      </c>
    </row>
    <row r="2846" spans="1:22" x14ac:dyDescent="0.35">
      <c r="A2846" t="s">
        <v>8099</v>
      </c>
      <c r="B2846" t="s">
        <v>74</v>
      </c>
      <c r="C2846" t="s">
        <v>82</v>
      </c>
      <c r="D2846" t="b">
        <v>1</v>
      </c>
      <c r="E2846" t="b">
        <v>0</v>
      </c>
      <c r="F2846" t="s">
        <v>771</v>
      </c>
      <c r="G2846" t="b">
        <v>1</v>
      </c>
      <c r="H2846" t="s">
        <v>71</v>
      </c>
      <c r="I2846" t="b">
        <v>1</v>
      </c>
      <c r="J2846" t="s">
        <v>70</v>
      </c>
      <c r="K2846" t="b">
        <v>1</v>
      </c>
      <c r="L2846">
        <v>2</v>
      </c>
      <c r="M2846" t="b">
        <v>1</v>
      </c>
      <c r="N2846" t="b">
        <v>1</v>
      </c>
      <c r="O2846" t="b">
        <v>1</v>
      </c>
      <c r="P2846" t="s">
        <v>69</v>
      </c>
      <c r="Q2846" t="s">
        <v>8098</v>
      </c>
      <c r="R2846" t="s">
        <v>8097</v>
      </c>
      <c r="S2846" t="s">
        <v>6</v>
      </c>
      <c r="T2846" t="s">
        <v>8096</v>
      </c>
      <c r="U2846">
        <v>212</v>
      </c>
      <c r="V2846">
        <v>4</v>
      </c>
    </row>
    <row r="2847" spans="1:22" x14ac:dyDescent="0.35">
      <c r="A2847" t="s">
        <v>8095</v>
      </c>
      <c r="B2847" t="s">
        <v>74</v>
      </c>
      <c r="C2847" t="s">
        <v>82</v>
      </c>
      <c r="D2847" t="b">
        <v>1</v>
      </c>
      <c r="E2847" t="b">
        <v>1</v>
      </c>
      <c r="F2847" t="s">
        <v>101</v>
      </c>
      <c r="G2847" t="b">
        <v>1</v>
      </c>
      <c r="H2847" t="s">
        <v>71</v>
      </c>
      <c r="I2847" t="b">
        <v>0</v>
      </c>
      <c r="J2847" t="s">
        <v>70</v>
      </c>
      <c r="K2847" t="b">
        <v>1</v>
      </c>
      <c r="L2847">
        <v>2</v>
      </c>
      <c r="M2847" t="b">
        <v>0</v>
      </c>
      <c r="N2847" t="b">
        <v>1</v>
      </c>
      <c r="O2847" t="b">
        <v>1</v>
      </c>
      <c r="P2847" t="s">
        <v>88</v>
      </c>
      <c r="Q2847" t="s">
        <v>8094</v>
      </c>
      <c r="R2847" t="s">
        <v>494</v>
      </c>
      <c r="S2847" t="s">
        <v>6</v>
      </c>
      <c r="T2847" t="s">
        <v>991</v>
      </c>
      <c r="U2847">
        <v>212</v>
      </c>
      <c r="V2847">
        <v>2.5</v>
      </c>
    </row>
    <row r="2848" spans="1:22" x14ac:dyDescent="0.35">
      <c r="A2848" t="s">
        <v>8093</v>
      </c>
      <c r="B2848" t="s">
        <v>90</v>
      </c>
      <c r="C2848" t="s">
        <v>360</v>
      </c>
      <c r="D2848" t="b">
        <v>1</v>
      </c>
      <c r="E2848" t="b">
        <v>1</v>
      </c>
      <c r="F2848" t="s">
        <v>474</v>
      </c>
      <c r="G2848" t="b">
        <v>0</v>
      </c>
      <c r="H2848" t="s">
        <v>71</v>
      </c>
      <c r="I2848" t="b">
        <v>1</v>
      </c>
      <c r="J2848" t="s">
        <v>70</v>
      </c>
      <c r="K2848" t="b">
        <v>1</v>
      </c>
      <c r="L2848">
        <v>1</v>
      </c>
      <c r="M2848" t="b">
        <v>0</v>
      </c>
      <c r="N2848" t="b">
        <v>1</v>
      </c>
      <c r="O2848" t="b">
        <v>1</v>
      </c>
      <c r="P2848" t="s">
        <v>88</v>
      </c>
      <c r="Q2848" t="s">
        <v>8092</v>
      </c>
      <c r="R2848" t="s">
        <v>8091</v>
      </c>
      <c r="S2848" t="s">
        <v>85</v>
      </c>
      <c r="T2848" t="s">
        <v>8090</v>
      </c>
      <c r="U2848">
        <v>212</v>
      </c>
      <c r="V2848">
        <v>4</v>
      </c>
    </row>
    <row r="2849" spans="1:22" x14ac:dyDescent="0.35">
      <c r="A2849" t="s">
        <v>8089</v>
      </c>
      <c r="B2849" t="s">
        <v>111</v>
      </c>
      <c r="C2849" t="s">
        <v>82</v>
      </c>
      <c r="D2849" t="b">
        <v>1</v>
      </c>
      <c r="E2849" t="b">
        <v>1</v>
      </c>
      <c r="F2849" t="s">
        <v>106</v>
      </c>
      <c r="G2849" t="b">
        <v>1</v>
      </c>
      <c r="H2849" t="s">
        <v>71</v>
      </c>
      <c r="I2849" t="b">
        <v>0</v>
      </c>
      <c r="J2849" t="s">
        <v>70</v>
      </c>
      <c r="K2849" t="b">
        <v>1</v>
      </c>
      <c r="L2849">
        <v>2</v>
      </c>
      <c r="M2849" t="b">
        <v>1</v>
      </c>
      <c r="N2849" t="b">
        <v>1</v>
      </c>
      <c r="O2849" t="b">
        <v>1</v>
      </c>
      <c r="P2849" t="s">
        <v>88</v>
      </c>
      <c r="Q2849" t="s">
        <v>8088</v>
      </c>
      <c r="R2849" t="s">
        <v>8087</v>
      </c>
      <c r="S2849" t="s">
        <v>85</v>
      </c>
      <c r="T2849" t="s">
        <v>8086</v>
      </c>
      <c r="U2849">
        <v>212</v>
      </c>
      <c r="V2849">
        <v>3.5</v>
      </c>
    </row>
    <row r="2850" spans="1:22" x14ac:dyDescent="0.35">
      <c r="A2850" t="s">
        <v>8085</v>
      </c>
      <c r="B2850" t="s">
        <v>90</v>
      </c>
      <c r="C2850" t="s">
        <v>82</v>
      </c>
      <c r="D2850" t="b">
        <v>1</v>
      </c>
      <c r="E2850" t="b">
        <v>1</v>
      </c>
      <c r="F2850" t="s">
        <v>89</v>
      </c>
      <c r="G2850" t="b">
        <v>0</v>
      </c>
      <c r="H2850" t="s">
        <v>71</v>
      </c>
      <c r="I2850" t="b">
        <v>1</v>
      </c>
      <c r="J2850" t="s">
        <v>70</v>
      </c>
      <c r="K2850" t="b">
        <v>1</v>
      </c>
      <c r="L2850">
        <v>1</v>
      </c>
      <c r="M2850" t="b">
        <v>0</v>
      </c>
      <c r="N2850" t="b">
        <v>0</v>
      </c>
      <c r="O2850" t="b">
        <v>1</v>
      </c>
      <c r="P2850" t="s">
        <v>88</v>
      </c>
      <c r="Q2850" t="s">
        <v>8084</v>
      </c>
      <c r="R2850" t="s">
        <v>8083</v>
      </c>
      <c r="S2850" t="s">
        <v>85</v>
      </c>
      <c r="T2850" t="s">
        <v>3399</v>
      </c>
      <c r="U2850">
        <v>212</v>
      </c>
      <c r="V2850">
        <v>3</v>
      </c>
    </row>
    <row r="2851" spans="1:22" x14ac:dyDescent="0.35">
      <c r="A2851" t="s">
        <v>8082</v>
      </c>
      <c r="B2851" t="s">
        <v>111</v>
      </c>
      <c r="C2851" t="s">
        <v>82</v>
      </c>
      <c r="D2851" t="b">
        <v>1</v>
      </c>
      <c r="E2851" t="b">
        <v>1</v>
      </c>
      <c r="F2851" t="s">
        <v>106</v>
      </c>
      <c r="G2851" t="b">
        <v>0</v>
      </c>
      <c r="H2851" t="s">
        <v>71</v>
      </c>
      <c r="I2851" t="b">
        <v>1</v>
      </c>
      <c r="J2851" t="s">
        <v>70</v>
      </c>
      <c r="K2851" t="b">
        <v>1</v>
      </c>
      <c r="L2851">
        <v>1</v>
      </c>
      <c r="M2851" t="b">
        <v>0</v>
      </c>
      <c r="N2851" t="b">
        <v>0</v>
      </c>
      <c r="O2851" t="b">
        <v>1</v>
      </c>
      <c r="P2851" t="s">
        <v>88</v>
      </c>
      <c r="Q2851" t="s">
        <v>8081</v>
      </c>
      <c r="R2851" t="s">
        <v>8080</v>
      </c>
      <c r="S2851" t="s">
        <v>239</v>
      </c>
      <c r="T2851" t="s">
        <v>8079</v>
      </c>
      <c r="U2851">
        <v>211</v>
      </c>
      <c r="V2851">
        <v>2.5</v>
      </c>
    </row>
    <row r="2852" spans="1:22" x14ac:dyDescent="0.35">
      <c r="A2852" t="s">
        <v>2472</v>
      </c>
      <c r="B2852" t="s">
        <v>74</v>
      </c>
      <c r="C2852" t="s">
        <v>426</v>
      </c>
      <c r="D2852" t="b">
        <v>1</v>
      </c>
      <c r="E2852" t="b">
        <v>0</v>
      </c>
      <c r="F2852" t="s">
        <v>278</v>
      </c>
      <c r="G2852" t="b">
        <v>1</v>
      </c>
      <c r="H2852" t="s">
        <v>71</v>
      </c>
      <c r="I2852" t="b">
        <v>1</v>
      </c>
      <c r="J2852" t="s">
        <v>70</v>
      </c>
      <c r="K2852" t="b">
        <v>1</v>
      </c>
      <c r="L2852">
        <v>2</v>
      </c>
      <c r="M2852" t="b">
        <v>1</v>
      </c>
      <c r="N2852" t="b">
        <v>1</v>
      </c>
      <c r="O2852" t="b">
        <v>1</v>
      </c>
      <c r="P2852" t="s">
        <v>69</v>
      </c>
      <c r="Q2852" t="s">
        <v>8078</v>
      </c>
      <c r="R2852" t="s">
        <v>8077</v>
      </c>
      <c r="S2852" t="s">
        <v>85</v>
      </c>
      <c r="T2852" t="s">
        <v>8076</v>
      </c>
      <c r="U2852">
        <v>211</v>
      </c>
      <c r="V2852">
        <v>4</v>
      </c>
    </row>
    <row r="2853" spans="1:22" x14ac:dyDescent="0.35">
      <c r="A2853" t="s">
        <v>8075</v>
      </c>
      <c r="B2853" t="s">
        <v>74</v>
      </c>
      <c r="C2853" t="s">
        <v>82</v>
      </c>
      <c r="D2853" t="b">
        <v>1</v>
      </c>
      <c r="E2853" t="b">
        <v>1</v>
      </c>
      <c r="F2853" t="s">
        <v>106</v>
      </c>
      <c r="G2853" t="b">
        <v>1</v>
      </c>
      <c r="H2853" t="s">
        <v>71</v>
      </c>
      <c r="I2853" t="b">
        <v>1</v>
      </c>
      <c r="J2853" t="s">
        <v>70</v>
      </c>
      <c r="K2853" t="b">
        <v>1</v>
      </c>
      <c r="L2853">
        <v>2</v>
      </c>
      <c r="M2853" t="b">
        <v>0</v>
      </c>
      <c r="N2853" t="b">
        <v>1</v>
      </c>
      <c r="O2853" t="b">
        <v>1</v>
      </c>
      <c r="P2853" t="s">
        <v>69</v>
      </c>
      <c r="Q2853" t="s">
        <v>8074</v>
      </c>
      <c r="R2853" t="s">
        <v>206</v>
      </c>
      <c r="S2853" t="s">
        <v>161</v>
      </c>
      <c r="T2853" t="s">
        <v>4918</v>
      </c>
      <c r="U2853">
        <v>211</v>
      </c>
      <c r="V2853">
        <v>4</v>
      </c>
    </row>
    <row r="2854" spans="1:22" x14ac:dyDescent="0.35">
      <c r="A2854" t="s">
        <v>8073</v>
      </c>
      <c r="B2854" t="s">
        <v>74</v>
      </c>
      <c r="C2854" t="s">
        <v>82</v>
      </c>
      <c r="D2854" t="b">
        <v>1</v>
      </c>
      <c r="E2854" t="b">
        <v>1</v>
      </c>
      <c r="F2854" t="s">
        <v>106</v>
      </c>
      <c r="G2854" t="b">
        <v>1</v>
      </c>
      <c r="H2854" t="s">
        <v>71</v>
      </c>
      <c r="I2854" t="b">
        <v>0</v>
      </c>
      <c r="J2854" t="s">
        <v>70</v>
      </c>
      <c r="K2854" t="b">
        <v>1</v>
      </c>
      <c r="L2854">
        <v>2</v>
      </c>
      <c r="M2854" t="b">
        <v>0</v>
      </c>
      <c r="N2854" t="b">
        <v>1</v>
      </c>
      <c r="O2854" t="b">
        <v>1</v>
      </c>
      <c r="P2854" t="s">
        <v>88</v>
      </c>
      <c r="Q2854" t="s">
        <v>8072</v>
      </c>
      <c r="R2854" t="s">
        <v>8071</v>
      </c>
      <c r="S2854" t="s">
        <v>2179</v>
      </c>
      <c r="T2854" t="s">
        <v>8070</v>
      </c>
      <c r="U2854">
        <v>211</v>
      </c>
      <c r="V2854">
        <v>4</v>
      </c>
    </row>
    <row r="2855" spans="1:22" x14ac:dyDescent="0.35">
      <c r="A2855" t="s">
        <v>8069</v>
      </c>
      <c r="B2855" t="s">
        <v>74</v>
      </c>
      <c r="C2855" t="s">
        <v>82</v>
      </c>
      <c r="D2855" t="b">
        <v>1</v>
      </c>
      <c r="E2855" t="b">
        <v>1</v>
      </c>
      <c r="F2855" t="s">
        <v>72</v>
      </c>
      <c r="G2855" t="b">
        <v>1</v>
      </c>
      <c r="H2855" t="s">
        <v>80</v>
      </c>
      <c r="I2855" t="b">
        <v>1</v>
      </c>
      <c r="J2855" t="s">
        <v>70</v>
      </c>
      <c r="K2855" t="b">
        <v>1</v>
      </c>
      <c r="L2855">
        <v>2</v>
      </c>
      <c r="M2855" t="b">
        <v>0</v>
      </c>
      <c r="N2855" t="b">
        <v>1</v>
      </c>
      <c r="O2855" t="b">
        <v>1</v>
      </c>
      <c r="P2855" t="s">
        <v>88</v>
      </c>
      <c r="Q2855" t="s">
        <v>8068</v>
      </c>
      <c r="R2855" t="s">
        <v>8067</v>
      </c>
      <c r="S2855" t="s">
        <v>189</v>
      </c>
      <c r="T2855" t="s">
        <v>7034</v>
      </c>
      <c r="U2855">
        <v>211</v>
      </c>
      <c r="V2855">
        <v>3</v>
      </c>
    </row>
    <row r="2856" spans="1:22" x14ac:dyDescent="0.35">
      <c r="A2856" t="s">
        <v>8066</v>
      </c>
      <c r="B2856" t="s">
        <v>90</v>
      </c>
      <c r="C2856" t="s">
        <v>82</v>
      </c>
      <c r="D2856" t="b">
        <v>1</v>
      </c>
      <c r="E2856" t="b">
        <v>1</v>
      </c>
      <c r="F2856" t="s">
        <v>89</v>
      </c>
      <c r="G2856" t="b">
        <v>1</v>
      </c>
      <c r="H2856" t="s">
        <v>71</v>
      </c>
      <c r="I2856" t="b">
        <v>0</v>
      </c>
      <c r="J2856" t="s">
        <v>70</v>
      </c>
      <c r="K2856" t="b">
        <v>1</v>
      </c>
      <c r="L2856">
        <v>2</v>
      </c>
      <c r="M2856" t="b">
        <v>1</v>
      </c>
      <c r="N2856" t="b">
        <v>1</v>
      </c>
      <c r="O2856" t="b">
        <v>1</v>
      </c>
      <c r="P2856" t="s">
        <v>69</v>
      </c>
      <c r="Q2856" t="s">
        <v>8065</v>
      </c>
      <c r="R2856" t="s">
        <v>8064</v>
      </c>
      <c r="S2856" t="s">
        <v>6</v>
      </c>
      <c r="T2856" t="s">
        <v>8063</v>
      </c>
      <c r="U2856">
        <v>211</v>
      </c>
      <c r="V2856">
        <v>4</v>
      </c>
    </row>
    <row r="2857" spans="1:22" x14ac:dyDescent="0.35">
      <c r="A2857" t="s">
        <v>4153</v>
      </c>
      <c r="B2857" t="s">
        <v>74</v>
      </c>
      <c r="C2857" t="s">
        <v>1470</v>
      </c>
      <c r="D2857" t="b">
        <v>1</v>
      </c>
      <c r="E2857" t="b">
        <v>0</v>
      </c>
      <c r="F2857" t="s">
        <v>72</v>
      </c>
      <c r="G2857" t="b">
        <v>1</v>
      </c>
      <c r="H2857" t="s">
        <v>100</v>
      </c>
      <c r="I2857" t="b">
        <v>1</v>
      </c>
      <c r="J2857" t="s">
        <v>70</v>
      </c>
      <c r="K2857" t="b">
        <v>1</v>
      </c>
      <c r="L2857">
        <v>3</v>
      </c>
      <c r="M2857" t="b">
        <v>1</v>
      </c>
      <c r="N2857" t="b">
        <v>1</v>
      </c>
      <c r="O2857" t="b">
        <v>0</v>
      </c>
      <c r="P2857" t="s">
        <v>88</v>
      </c>
      <c r="Q2857" t="s">
        <v>8062</v>
      </c>
      <c r="R2857" t="s">
        <v>8061</v>
      </c>
      <c r="S2857" t="s">
        <v>189</v>
      </c>
      <c r="T2857" t="s">
        <v>8060</v>
      </c>
      <c r="U2857">
        <v>211</v>
      </c>
      <c r="V2857">
        <v>4</v>
      </c>
    </row>
    <row r="2858" spans="1:22" x14ac:dyDescent="0.35">
      <c r="A2858" t="s">
        <v>8059</v>
      </c>
      <c r="B2858" t="s">
        <v>74</v>
      </c>
      <c r="C2858" t="s">
        <v>138</v>
      </c>
      <c r="D2858" t="b">
        <v>1</v>
      </c>
      <c r="E2858" t="b">
        <v>1</v>
      </c>
      <c r="F2858" t="s">
        <v>72</v>
      </c>
      <c r="G2858" t="b">
        <v>1</v>
      </c>
      <c r="H2858" t="s">
        <v>71</v>
      </c>
      <c r="I2858" t="b">
        <v>1</v>
      </c>
      <c r="J2858" t="s">
        <v>70</v>
      </c>
      <c r="K2858" t="b">
        <v>1</v>
      </c>
      <c r="L2858">
        <v>2</v>
      </c>
      <c r="M2858" t="b">
        <v>1</v>
      </c>
      <c r="N2858" t="b">
        <v>1</v>
      </c>
      <c r="O2858" t="b">
        <v>1</v>
      </c>
      <c r="P2858" t="s">
        <v>69</v>
      </c>
      <c r="Q2858" t="s">
        <v>8058</v>
      </c>
      <c r="R2858" t="s">
        <v>8057</v>
      </c>
      <c r="S2858" t="s">
        <v>77</v>
      </c>
      <c r="T2858" t="s">
        <v>6284</v>
      </c>
      <c r="U2858">
        <v>211</v>
      </c>
      <c r="V2858">
        <v>4</v>
      </c>
    </row>
    <row r="2859" spans="1:22" x14ac:dyDescent="0.35">
      <c r="A2859" t="s">
        <v>8056</v>
      </c>
      <c r="B2859" t="s">
        <v>74</v>
      </c>
      <c r="C2859" t="s">
        <v>82</v>
      </c>
      <c r="D2859" t="b">
        <v>1</v>
      </c>
      <c r="E2859" t="b">
        <v>1</v>
      </c>
      <c r="F2859" t="s">
        <v>106</v>
      </c>
      <c r="G2859" t="b">
        <v>1</v>
      </c>
      <c r="H2859" t="s">
        <v>71</v>
      </c>
      <c r="I2859" t="b">
        <v>1</v>
      </c>
      <c r="J2859" t="s">
        <v>70</v>
      </c>
      <c r="K2859" t="b">
        <v>1</v>
      </c>
      <c r="L2859">
        <v>2</v>
      </c>
      <c r="M2859" t="b">
        <v>1</v>
      </c>
      <c r="N2859" t="b">
        <v>1</v>
      </c>
      <c r="O2859" t="b">
        <v>1</v>
      </c>
      <c r="P2859" t="s">
        <v>88</v>
      </c>
      <c r="Q2859" t="s">
        <v>8055</v>
      </c>
      <c r="R2859" t="s">
        <v>1173</v>
      </c>
      <c r="S2859" t="s">
        <v>239</v>
      </c>
      <c r="T2859" t="s">
        <v>8054</v>
      </c>
      <c r="U2859">
        <v>211</v>
      </c>
      <c r="V2859">
        <v>3.5</v>
      </c>
    </row>
    <row r="2860" spans="1:22" x14ac:dyDescent="0.35">
      <c r="A2860" t="s">
        <v>8053</v>
      </c>
      <c r="B2860" t="s">
        <v>74</v>
      </c>
      <c r="C2860" t="s">
        <v>440</v>
      </c>
      <c r="D2860" t="b">
        <v>1</v>
      </c>
      <c r="E2860" t="b">
        <v>1</v>
      </c>
      <c r="F2860" t="s">
        <v>106</v>
      </c>
      <c r="G2860" t="b">
        <v>0</v>
      </c>
      <c r="H2860" t="s">
        <v>100</v>
      </c>
      <c r="I2860" t="b">
        <v>0</v>
      </c>
      <c r="J2860" t="s">
        <v>70</v>
      </c>
      <c r="K2860" t="b">
        <v>1</v>
      </c>
      <c r="L2860">
        <v>2</v>
      </c>
      <c r="M2860" t="b">
        <v>1</v>
      </c>
      <c r="N2860" t="b">
        <v>1</v>
      </c>
      <c r="O2860" t="b">
        <v>1</v>
      </c>
      <c r="P2860" t="s">
        <v>88</v>
      </c>
      <c r="Q2860" t="s">
        <v>8052</v>
      </c>
      <c r="R2860" t="s">
        <v>194</v>
      </c>
      <c r="S2860" t="s">
        <v>85</v>
      </c>
      <c r="T2860" t="s">
        <v>8051</v>
      </c>
      <c r="U2860">
        <v>211</v>
      </c>
      <c r="V2860">
        <v>4</v>
      </c>
    </row>
    <row r="2861" spans="1:22" x14ac:dyDescent="0.35">
      <c r="A2861" t="s">
        <v>8050</v>
      </c>
      <c r="B2861" t="s">
        <v>74</v>
      </c>
      <c r="C2861" t="s">
        <v>82</v>
      </c>
      <c r="D2861" t="b">
        <v>1</v>
      </c>
      <c r="E2861" t="b">
        <v>1</v>
      </c>
      <c r="F2861" t="s">
        <v>5243</v>
      </c>
      <c r="G2861" t="b">
        <v>1</v>
      </c>
      <c r="H2861" t="s">
        <v>71</v>
      </c>
      <c r="I2861" t="b">
        <v>0</v>
      </c>
      <c r="J2861" t="s">
        <v>70</v>
      </c>
      <c r="K2861" t="b">
        <v>1</v>
      </c>
      <c r="L2861">
        <v>1</v>
      </c>
      <c r="M2861" t="b">
        <v>0</v>
      </c>
      <c r="N2861" t="b">
        <v>1</v>
      </c>
      <c r="O2861" t="b">
        <v>1</v>
      </c>
      <c r="P2861" t="s">
        <v>88</v>
      </c>
      <c r="Q2861" t="s">
        <v>8049</v>
      </c>
      <c r="R2861" t="s">
        <v>8048</v>
      </c>
      <c r="S2861" t="s">
        <v>77</v>
      </c>
      <c r="T2861" t="s">
        <v>8047</v>
      </c>
      <c r="U2861">
        <v>211</v>
      </c>
      <c r="V2861">
        <v>3.5</v>
      </c>
    </row>
    <row r="2862" spans="1:22" x14ac:dyDescent="0.35">
      <c r="A2862" t="s">
        <v>8046</v>
      </c>
      <c r="B2862" t="s">
        <v>90</v>
      </c>
      <c r="C2862" t="s">
        <v>82</v>
      </c>
      <c r="D2862" t="b">
        <v>1</v>
      </c>
      <c r="E2862" t="b">
        <v>1</v>
      </c>
      <c r="F2862" t="s">
        <v>417</v>
      </c>
      <c r="G2862" t="b">
        <v>0</v>
      </c>
      <c r="H2862" t="s">
        <v>71</v>
      </c>
      <c r="I2862" t="b">
        <v>1</v>
      </c>
      <c r="J2862" t="s">
        <v>70</v>
      </c>
      <c r="K2862" t="b">
        <v>1</v>
      </c>
      <c r="L2862">
        <v>1</v>
      </c>
      <c r="M2862" t="b">
        <v>0</v>
      </c>
      <c r="N2862" t="b">
        <v>0</v>
      </c>
      <c r="O2862" t="b">
        <v>1</v>
      </c>
      <c r="P2862" t="s">
        <v>69</v>
      </c>
      <c r="Q2862" t="s">
        <v>8045</v>
      </c>
      <c r="R2862" t="s">
        <v>8044</v>
      </c>
      <c r="S2862" t="s">
        <v>6</v>
      </c>
      <c r="T2862" t="s">
        <v>414</v>
      </c>
      <c r="U2862">
        <v>211</v>
      </c>
      <c r="V2862">
        <v>3.5</v>
      </c>
    </row>
    <row r="2863" spans="1:22" x14ac:dyDescent="0.35">
      <c r="A2863" t="s">
        <v>8043</v>
      </c>
      <c r="B2863" t="s">
        <v>74</v>
      </c>
      <c r="C2863" t="s">
        <v>82</v>
      </c>
      <c r="D2863" t="b">
        <v>1</v>
      </c>
      <c r="E2863" t="b">
        <v>1</v>
      </c>
      <c r="F2863" t="s">
        <v>106</v>
      </c>
      <c r="G2863" t="b">
        <v>1</v>
      </c>
      <c r="H2863" t="s">
        <v>71</v>
      </c>
      <c r="I2863" t="b">
        <v>1</v>
      </c>
      <c r="J2863" t="s">
        <v>70</v>
      </c>
      <c r="K2863" t="b">
        <v>1</v>
      </c>
      <c r="L2863">
        <v>2</v>
      </c>
      <c r="M2863" t="b">
        <v>1</v>
      </c>
      <c r="N2863" t="b">
        <v>1</v>
      </c>
      <c r="O2863" t="b">
        <v>1</v>
      </c>
      <c r="P2863" t="s">
        <v>88</v>
      </c>
      <c r="Q2863" t="s">
        <v>8042</v>
      </c>
      <c r="R2863" t="s">
        <v>2256</v>
      </c>
      <c r="S2863" t="s">
        <v>239</v>
      </c>
      <c r="T2863" t="s">
        <v>8041</v>
      </c>
      <c r="U2863">
        <v>211</v>
      </c>
      <c r="V2863">
        <v>3.5</v>
      </c>
    </row>
    <row r="2864" spans="1:22" x14ac:dyDescent="0.35">
      <c r="A2864" t="s">
        <v>8040</v>
      </c>
      <c r="B2864" t="s">
        <v>111</v>
      </c>
      <c r="C2864" t="s">
        <v>123</v>
      </c>
      <c r="D2864" t="b">
        <v>1</v>
      </c>
      <c r="E2864" t="b">
        <v>1</v>
      </c>
      <c r="F2864" t="s">
        <v>541</v>
      </c>
      <c r="G2864" t="b">
        <v>0</v>
      </c>
      <c r="H2864" t="s">
        <v>71</v>
      </c>
      <c r="I2864" t="b">
        <v>1</v>
      </c>
      <c r="J2864" t="s">
        <v>70</v>
      </c>
      <c r="K2864" t="b">
        <v>1</v>
      </c>
      <c r="L2864">
        <v>2</v>
      </c>
      <c r="M2864" t="b">
        <v>0</v>
      </c>
      <c r="N2864" t="b">
        <v>1</v>
      </c>
      <c r="O2864" t="b">
        <v>1</v>
      </c>
      <c r="P2864" t="s">
        <v>88</v>
      </c>
      <c r="Q2864" t="s">
        <v>8039</v>
      </c>
      <c r="R2864" t="s">
        <v>8038</v>
      </c>
      <c r="S2864" t="s">
        <v>8037</v>
      </c>
      <c r="T2864" t="s">
        <v>8036</v>
      </c>
      <c r="U2864">
        <v>211</v>
      </c>
      <c r="V2864">
        <v>4.5</v>
      </c>
    </row>
    <row r="2865" spans="1:22" x14ac:dyDescent="0.35">
      <c r="A2865" t="s">
        <v>8035</v>
      </c>
      <c r="B2865" t="s">
        <v>74</v>
      </c>
      <c r="C2865" t="s">
        <v>82</v>
      </c>
      <c r="D2865" t="b">
        <v>1</v>
      </c>
      <c r="E2865" t="b">
        <v>1</v>
      </c>
      <c r="F2865" t="s">
        <v>771</v>
      </c>
      <c r="G2865" t="b">
        <v>1</v>
      </c>
      <c r="H2865" t="s">
        <v>71</v>
      </c>
      <c r="I2865" t="b">
        <v>0</v>
      </c>
      <c r="J2865" t="s">
        <v>70</v>
      </c>
      <c r="K2865" t="b">
        <v>1</v>
      </c>
      <c r="L2865">
        <v>2</v>
      </c>
      <c r="M2865" t="b">
        <v>0</v>
      </c>
      <c r="N2865" t="b">
        <v>1</v>
      </c>
      <c r="O2865" t="b">
        <v>1</v>
      </c>
      <c r="P2865" t="s">
        <v>88</v>
      </c>
      <c r="Q2865" t="s">
        <v>8034</v>
      </c>
      <c r="R2865" t="s">
        <v>8033</v>
      </c>
      <c r="S2865" t="s">
        <v>189</v>
      </c>
      <c r="T2865" t="s">
        <v>8032</v>
      </c>
      <c r="U2865">
        <v>211</v>
      </c>
      <c r="V2865">
        <v>4</v>
      </c>
    </row>
    <row r="2866" spans="1:22" x14ac:dyDescent="0.35">
      <c r="A2866" t="s">
        <v>8031</v>
      </c>
      <c r="B2866" t="s">
        <v>74</v>
      </c>
      <c r="C2866" t="s">
        <v>73</v>
      </c>
      <c r="D2866" t="b">
        <v>1</v>
      </c>
      <c r="E2866" t="b">
        <v>0</v>
      </c>
      <c r="F2866" t="s">
        <v>72</v>
      </c>
      <c r="G2866" t="b">
        <v>0</v>
      </c>
      <c r="H2866" t="s">
        <v>71</v>
      </c>
      <c r="I2866" t="b">
        <v>0</v>
      </c>
      <c r="J2866" t="s">
        <v>70</v>
      </c>
      <c r="K2866" t="b">
        <v>0</v>
      </c>
      <c r="L2866">
        <v>3</v>
      </c>
      <c r="M2866" t="b">
        <v>0</v>
      </c>
      <c r="N2866" t="b">
        <v>1</v>
      </c>
      <c r="O2866" t="b">
        <v>0</v>
      </c>
      <c r="P2866" t="s">
        <v>88</v>
      </c>
      <c r="Q2866" t="s">
        <v>8030</v>
      </c>
      <c r="R2866" t="s">
        <v>489</v>
      </c>
      <c r="S2866" t="s">
        <v>131</v>
      </c>
      <c r="T2866" t="s">
        <v>8029</v>
      </c>
      <c r="U2866">
        <v>211</v>
      </c>
      <c r="V2866">
        <v>4</v>
      </c>
    </row>
    <row r="2867" spans="1:22" x14ac:dyDescent="0.35">
      <c r="A2867" t="s">
        <v>8028</v>
      </c>
      <c r="B2867" t="s">
        <v>111</v>
      </c>
      <c r="C2867" t="s">
        <v>82</v>
      </c>
      <c r="D2867" t="b">
        <v>1</v>
      </c>
      <c r="E2867" t="b">
        <v>1</v>
      </c>
      <c r="F2867" t="s">
        <v>106</v>
      </c>
      <c r="G2867" t="b">
        <v>1</v>
      </c>
      <c r="H2867" t="s">
        <v>100</v>
      </c>
      <c r="I2867" t="b">
        <v>0</v>
      </c>
      <c r="J2867" t="s">
        <v>70</v>
      </c>
      <c r="K2867" t="b">
        <v>1</v>
      </c>
      <c r="L2867">
        <v>2</v>
      </c>
      <c r="M2867" t="b">
        <v>1</v>
      </c>
      <c r="N2867" t="b">
        <v>1</v>
      </c>
      <c r="O2867" t="b">
        <v>1</v>
      </c>
      <c r="P2867" t="s">
        <v>88</v>
      </c>
      <c r="Q2867" t="s">
        <v>8027</v>
      </c>
      <c r="R2867" t="s">
        <v>8026</v>
      </c>
      <c r="S2867" t="s">
        <v>161</v>
      </c>
      <c r="T2867" t="s">
        <v>8025</v>
      </c>
      <c r="U2867">
        <v>211</v>
      </c>
      <c r="V2867">
        <v>4.5</v>
      </c>
    </row>
    <row r="2868" spans="1:22" x14ac:dyDescent="0.35">
      <c r="A2868" t="s">
        <v>8024</v>
      </c>
      <c r="B2868" t="s">
        <v>74</v>
      </c>
      <c r="C2868" t="s">
        <v>259</v>
      </c>
      <c r="D2868" t="b">
        <v>1</v>
      </c>
      <c r="E2868" t="b">
        <v>0</v>
      </c>
      <c r="F2868" t="s">
        <v>72</v>
      </c>
      <c r="G2868" t="b">
        <v>0</v>
      </c>
      <c r="H2868" t="s">
        <v>71</v>
      </c>
      <c r="I2868" t="b">
        <v>0</v>
      </c>
      <c r="J2868" t="s">
        <v>235</v>
      </c>
      <c r="K2868" t="b">
        <v>1</v>
      </c>
      <c r="L2868">
        <v>4</v>
      </c>
      <c r="M2868" t="b">
        <v>1</v>
      </c>
      <c r="N2868" t="b">
        <v>1</v>
      </c>
      <c r="O2868" t="b">
        <v>0</v>
      </c>
      <c r="P2868" t="s">
        <v>69</v>
      </c>
      <c r="Q2868" t="s">
        <v>8023</v>
      </c>
      <c r="R2868" t="s">
        <v>8022</v>
      </c>
      <c r="S2868" t="s">
        <v>66</v>
      </c>
      <c r="T2868" t="s">
        <v>8021</v>
      </c>
      <c r="U2868">
        <v>211</v>
      </c>
      <c r="V2868">
        <v>4</v>
      </c>
    </row>
    <row r="2869" spans="1:22" x14ac:dyDescent="0.35">
      <c r="A2869" t="s">
        <v>8020</v>
      </c>
      <c r="B2869" t="s">
        <v>90</v>
      </c>
      <c r="C2869" t="s">
        <v>82</v>
      </c>
      <c r="D2869" t="b">
        <v>1</v>
      </c>
      <c r="E2869" t="b">
        <v>1</v>
      </c>
      <c r="F2869" t="s">
        <v>117</v>
      </c>
      <c r="G2869" t="b">
        <v>0</v>
      </c>
      <c r="H2869" t="s">
        <v>100</v>
      </c>
      <c r="I2869" t="b">
        <v>1</v>
      </c>
      <c r="J2869" t="s">
        <v>70</v>
      </c>
      <c r="K2869" t="b">
        <v>0</v>
      </c>
      <c r="L2869">
        <v>2</v>
      </c>
      <c r="M2869" t="b">
        <v>0</v>
      </c>
      <c r="N2869" t="b">
        <v>1</v>
      </c>
      <c r="O2869" t="b">
        <v>1</v>
      </c>
      <c r="P2869" t="s">
        <v>69</v>
      </c>
      <c r="Q2869" t="s">
        <v>8019</v>
      </c>
      <c r="R2869" t="s">
        <v>8018</v>
      </c>
      <c r="S2869" t="s">
        <v>93</v>
      </c>
      <c r="T2869" t="s">
        <v>8017</v>
      </c>
      <c r="U2869">
        <v>211</v>
      </c>
      <c r="V2869">
        <v>4</v>
      </c>
    </row>
    <row r="2870" spans="1:22" x14ac:dyDescent="0.35">
      <c r="A2870" t="s">
        <v>8016</v>
      </c>
      <c r="B2870" t="s">
        <v>111</v>
      </c>
      <c r="C2870" t="s">
        <v>556</v>
      </c>
      <c r="D2870" t="b">
        <v>1</v>
      </c>
      <c r="E2870" t="b">
        <v>0</v>
      </c>
      <c r="F2870" t="s">
        <v>1198</v>
      </c>
      <c r="G2870" t="b">
        <v>0</v>
      </c>
      <c r="H2870" t="s">
        <v>71</v>
      </c>
      <c r="I2870" t="b">
        <v>0</v>
      </c>
      <c r="J2870" t="s">
        <v>70</v>
      </c>
      <c r="K2870" t="b">
        <v>0</v>
      </c>
      <c r="L2870">
        <v>2</v>
      </c>
      <c r="M2870" t="b">
        <v>0</v>
      </c>
      <c r="N2870" t="b">
        <v>1</v>
      </c>
      <c r="O2870" t="b">
        <v>0</v>
      </c>
      <c r="P2870" t="s">
        <v>88</v>
      </c>
      <c r="Q2870" t="s">
        <v>8015</v>
      </c>
      <c r="R2870" t="s">
        <v>3370</v>
      </c>
      <c r="S2870" t="s">
        <v>85</v>
      </c>
      <c r="T2870" t="s">
        <v>8014</v>
      </c>
      <c r="U2870">
        <v>211</v>
      </c>
      <c r="V2870">
        <v>4</v>
      </c>
    </row>
    <row r="2871" spans="1:22" x14ac:dyDescent="0.35">
      <c r="A2871" t="s">
        <v>8013</v>
      </c>
      <c r="B2871" t="s">
        <v>111</v>
      </c>
      <c r="C2871" t="s">
        <v>82</v>
      </c>
      <c r="D2871" t="b">
        <v>1</v>
      </c>
      <c r="E2871" t="b">
        <v>1</v>
      </c>
      <c r="F2871" t="s">
        <v>89</v>
      </c>
      <c r="G2871" t="b">
        <v>0</v>
      </c>
      <c r="H2871" t="s">
        <v>71</v>
      </c>
      <c r="I2871" t="b">
        <v>1</v>
      </c>
      <c r="J2871" t="s">
        <v>70</v>
      </c>
      <c r="K2871" t="b">
        <v>1</v>
      </c>
      <c r="L2871">
        <v>1</v>
      </c>
      <c r="M2871" t="b">
        <v>0</v>
      </c>
      <c r="N2871" t="b">
        <v>0</v>
      </c>
      <c r="O2871" t="b">
        <v>1</v>
      </c>
      <c r="P2871" t="s">
        <v>88</v>
      </c>
      <c r="Q2871" t="s">
        <v>8012</v>
      </c>
      <c r="R2871" t="s">
        <v>494</v>
      </c>
      <c r="S2871" t="s">
        <v>85</v>
      </c>
      <c r="T2871" t="s">
        <v>807</v>
      </c>
      <c r="U2871">
        <v>211</v>
      </c>
      <c r="V2871">
        <v>3.5</v>
      </c>
    </row>
    <row r="2872" spans="1:22" x14ac:dyDescent="0.35">
      <c r="A2872" t="s">
        <v>8011</v>
      </c>
      <c r="B2872" t="s">
        <v>90</v>
      </c>
      <c r="C2872" t="s">
        <v>82</v>
      </c>
      <c r="D2872" t="b">
        <v>1</v>
      </c>
      <c r="E2872" t="b">
        <v>1</v>
      </c>
      <c r="F2872" t="s">
        <v>106</v>
      </c>
      <c r="G2872" t="b">
        <v>1</v>
      </c>
      <c r="H2872" t="s">
        <v>71</v>
      </c>
      <c r="I2872" t="b">
        <v>0</v>
      </c>
      <c r="J2872" t="s">
        <v>70</v>
      </c>
      <c r="K2872" t="b">
        <v>1</v>
      </c>
      <c r="L2872">
        <v>1</v>
      </c>
      <c r="M2872" t="b">
        <v>0</v>
      </c>
      <c r="N2872" t="b">
        <v>0</v>
      </c>
      <c r="O2872" t="b">
        <v>1</v>
      </c>
      <c r="P2872" t="s">
        <v>88</v>
      </c>
      <c r="Q2872" t="s">
        <v>8010</v>
      </c>
      <c r="R2872" t="s">
        <v>8009</v>
      </c>
      <c r="S2872" t="s">
        <v>6</v>
      </c>
      <c r="T2872" t="s">
        <v>8008</v>
      </c>
      <c r="U2872">
        <v>211</v>
      </c>
      <c r="V2872">
        <v>4</v>
      </c>
    </row>
    <row r="2873" spans="1:22" x14ac:dyDescent="0.35">
      <c r="A2873" t="s">
        <v>8007</v>
      </c>
      <c r="B2873" t="s">
        <v>74</v>
      </c>
      <c r="C2873" t="s">
        <v>82</v>
      </c>
      <c r="D2873" t="b">
        <v>1</v>
      </c>
      <c r="E2873" t="b">
        <v>0</v>
      </c>
      <c r="F2873" t="s">
        <v>1198</v>
      </c>
      <c r="G2873" t="b">
        <v>1</v>
      </c>
      <c r="H2873" t="s">
        <v>80</v>
      </c>
      <c r="I2873" t="b">
        <v>1</v>
      </c>
      <c r="J2873" t="s">
        <v>70</v>
      </c>
      <c r="K2873" t="b">
        <v>1</v>
      </c>
      <c r="L2873">
        <v>2</v>
      </c>
      <c r="M2873" t="b">
        <v>0</v>
      </c>
      <c r="N2873" t="b">
        <v>1</v>
      </c>
      <c r="O2873" t="b">
        <v>1</v>
      </c>
      <c r="P2873" t="s">
        <v>69</v>
      </c>
      <c r="Q2873" t="s">
        <v>8006</v>
      </c>
      <c r="R2873" t="s">
        <v>8005</v>
      </c>
      <c r="S2873" t="s">
        <v>93</v>
      </c>
      <c r="T2873" t="s">
        <v>8004</v>
      </c>
      <c r="U2873">
        <v>210</v>
      </c>
      <c r="V2873">
        <v>3.5</v>
      </c>
    </row>
    <row r="2874" spans="1:22" x14ac:dyDescent="0.35">
      <c r="A2874" t="s">
        <v>8003</v>
      </c>
      <c r="B2874" t="s">
        <v>111</v>
      </c>
      <c r="C2874" t="s">
        <v>82</v>
      </c>
      <c r="D2874" t="b">
        <v>1</v>
      </c>
      <c r="E2874" t="b">
        <v>1</v>
      </c>
      <c r="F2874" t="s">
        <v>101</v>
      </c>
      <c r="G2874" t="b">
        <v>0</v>
      </c>
      <c r="H2874" t="s">
        <v>71</v>
      </c>
      <c r="I2874" t="b">
        <v>1</v>
      </c>
      <c r="J2874" t="s">
        <v>70</v>
      </c>
      <c r="K2874" t="b">
        <v>1</v>
      </c>
      <c r="L2874">
        <v>2</v>
      </c>
      <c r="M2874" t="b">
        <v>0</v>
      </c>
      <c r="N2874" t="b">
        <v>0</v>
      </c>
      <c r="O2874" t="b">
        <v>1</v>
      </c>
      <c r="P2874" t="s">
        <v>69</v>
      </c>
      <c r="Q2874" t="s">
        <v>8002</v>
      </c>
      <c r="R2874" t="s">
        <v>8001</v>
      </c>
      <c r="S2874" t="s">
        <v>77</v>
      </c>
      <c r="T2874" t="s">
        <v>8000</v>
      </c>
      <c r="U2874">
        <v>210</v>
      </c>
      <c r="V2874">
        <v>4.5</v>
      </c>
    </row>
    <row r="2875" spans="1:22" x14ac:dyDescent="0.35">
      <c r="A2875" t="s">
        <v>7999</v>
      </c>
      <c r="B2875" t="s">
        <v>90</v>
      </c>
      <c r="C2875" t="s">
        <v>82</v>
      </c>
      <c r="D2875" t="b">
        <v>1</v>
      </c>
      <c r="E2875" t="b">
        <v>1</v>
      </c>
      <c r="F2875" t="s">
        <v>106</v>
      </c>
      <c r="G2875" t="b">
        <v>1</v>
      </c>
      <c r="H2875" t="s">
        <v>71</v>
      </c>
      <c r="I2875" t="b">
        <v>1</v>
      </c>
      <c r="J2875" t="s">
        <v>70</v>
      </c>
      <c r="K2875" t="b">
        <v>1</v>
      </c>
      <c r="L2875">
        <v>2</v>
      </c>
      <c r="M2875" t="b">
        <v>0</v>
      </c>
      <c r="N2875" t="b">
        <v>1</v>
      </c>
      <c r="O2875" t="b">
        <v>1</v>
      </c>
      <c r="P2875" t="s">
        <v>69</v>
      </c>
      <c r="Q2875" t="s">
        <v>7998</v>
      </c>
      <c r="R2875" t="s">
        <v>7997</v>
      </c>
      <c r="S2875" t="s">
        <v>85</v>
      </c>
      <c r="T2875" t="s">
        <v>7996</v>
      </c>
      <c r="U2875">
        <v>210</v>
      </c>
      <c r="V2875">
        <v>4.5</v>
      </c>
    </row>
    <row r="2876" spans="1:22" x14ac:dyDescent="0.35">
      <c r="A2876" t="s">
        <v>7995</v>
      </c>
      <c r="B2876" t="s">
        <v>74</v>
      </c>
      <c r="C2876" t="s">
        <v>82</v>
      </c>
      <c r="D2876" t="b">
        <v>1</v>
      </c>
      <c r="E2876" t="b">
        <v>1</v>
      </c>
      <c r="F2876" t="s">
        <v>72</v>
      </c>
      <c r="G2876" t="b">
        <v>0</v>
      </c>
      <c r="H2876" t="s">
        <v>71</v>
      </c>
      <c r="I2876" t="b">
        <v>0</v>
      </c>
      <c r="J2876" t="s">
        <v>70</v>
      </c>
      <c r="K2876" t="b">
        <v>1</v>
      </c>
      <c r="L2876">
        <v>2</v>
      </c>
      <c r="M2876" t="b">
        <v>1</v>
      </c>
      <c r="N2876" t="b">
        <v>1</v>
      </c>
      <c r="O2876" t="b">
        <v>1</v>
      </c>
      <c r="P2876" t="s">
        <v>88</v>
      </c>
      <c r="Q2876" t="s">
        <v>7994</v>
      </c>
      <c r="R2876" t="s">
        <v>7993</v>
      </c>
      <c r="S2876" t="s">
        <v>6</v>
      </c>
      <c r="T2876" t="s">
        <v>2666</v>
      </c>
      <c r="U2876">
        <v>210</v>
      </c>
      <c r="V2876">
        <v>3</v>
      </c>
    </row>
    <row r="2877" spans="1:22" x14ac:dyDescent="0.35">
      <c r="A2877" t="s">
        <v>7992</v>
      </c>
      <c r="B2877" t="s">
        <v>90</v>
      </c>
      <c r="C2877" t="s">
        <v>82</v>
      </c>
      <c r="D2877" t="b">
        <v>1</v>
      </c>
      <c r="E2877" t="b">
        <v>1</v>
      </c>
      <c r="F2877" t="s">
        <v>106</v>
      </c>
      <c r="G2877" t="b">
        <v>1</v>
      </c>
      <c r="H2877" t="s">
        <v>71</v>
      </c>
      <c r="I2877" t="b">
        <v>0</v>
      </c>
      <c r="J2877" t="s">
        <v>70</v>
      </c>
      <c r="K2877" t="b">
        <v>1</v>
      </c>
      <c r="L2877">
        <v>1</v>
      </c>
      <c r="M2877" t="b">
        <v>0</v>
      </c>
      <c r="N2877" t="b">
        <v>1</v>
      </c>
      <c r="O2877" t="b">
        <v>1</v>
      </c>
      <c r="P2877" t="s">
        <v>88</v>
      </c>
      <c r="Q2877" t="s">
        <v>7991</v>
      </c>
      <c r="R2877" t="s">
        <v>381</v>
      </c>
      <c r="S2877" t="s">
        <v>189</v>
      </c>
      <c r="T2877" t="s">
        <v>7990</v>
      </c>
      <c r="U2877">
        <v>210</v>
      </c>
      <c r="V2877">
        <v>3.5</v>
      </c>
    </row>
    <row r="2878" spans="1:22" x14ac:dyDescent="0.35">
      <c r="A2878" t="s">
        <v>7989</v>
      </c>
      <c r="B2878" t="s">
        <v>111</v>
      </c>
      <c r="C2878" t="s">
        <v>82</v>
      </c>
      <c r="D2878" t="b">
        <v>1</v>
      </c>
      <c r="E2878" t="b">
        <v>1</v>
      </c>
      <c r="F2878" t="s">
        <v>106</v>
      </c>
      <c r="G2878" t="b">
        <v>0</v>
      </c>
      <c r="H2878" t="s">
        <v>71</v>
      </c>
      <c r="I2878" t="b">
        <v>0</v>
      </c>
      <c r="J2878" t="s">
        <v>70</v>
      </c>
      <c r="K2878" t="b">
        <v>1</v>
      </c>
      <c r="L2878">
        <v>2</v>
      </c>
      <c r="M2878" t="b">
        <v>0</v>
      </c>
      <c r="N2878" t="b">
        <v>1</v>
      </c>
      <c r="O2878" t="b">
        <v>1</v>
      </c>
      <c r="P2878" t="s">
        <v>88</v>
      </c>
      <c r="Q2878" t="s">
        <v>7988</v>
      </c>
      <c r="R2878" t="s">
        <v>7987</v>
      </c>
      <c r="S2878" t="s">
        <v>6</v>
      </c>
      <c r="T2878" t="s">
        <v>7986</v>
      </c>
      <c r="U2878">
        <v>210</v>
      </c>
      <c r="V2878">
        <v>3.5</v>
      </c>
    </row>
    <row r="2879" spans="1:22" x14ac:dyDescent="0.35">
      <c r="A2879" t="s">
        <v>7985</v>
      </c>
      <c r="B2879" t="s">
        <v>111</v>
      </c>
      <c r="C2879" t="s">
        <v>82</v>
      </c>
      <c r="D2879" t="b">
        <v>1</v>
      </c>
      <c r="E2879" t="b">
        <v>1</v>
      </c>
      <c r="F2879" t="s">
        <v>101</v>
      </c>
      <c r="G2879" t="b">
        <v>1</v>
      </c>
      <c r="H2879" t="s">
        <v>100</v>
      </c>
      <c r="I2879" t="b">
        <v>1</v>
      </c>
      <c r="J2879" t="s">
        <v>70</v>
      </c>
      <c r="K2879" t="b">
        <v>1</v>
      </c>
      <c r="L2879">
        <v>2</v>
      </c>
      <c r="M2879" t="b">
        <v>0</v>
      </c>
      <c r="N2879" t="b">
        <v>1</v>
      </c>
      <c r="O2879" t="b">
        <v>1</v>
      </c>
      <c r="P2879" t="s">
        <v>88</v>
      </c>
      <c r="Q2879" t="s">
        <v>7984</v>
      </c>
      <c r="R2879" t="s">
        <v>7983</v>
      </c>
      <c r="S2879" t="s">
        <v>189</v>
      </c>
      <c r="T2879" t="s">
        <v>7982</v>
      </c>
      <c r="U2879">
        <v>210</v>
      </c>
      <c r="V2879">
        <v>4.5</v>
      </c>
    </row>
    <row r="2880" spans="1:22" x14ac:dyDescent="0.35">
      <c r="A2880" t="s">
        <v>2645</v>
      </c>
      <c r="B2880" t="s">
        <v>90</v>
      </c>
      <c r="C2880" t="s">
        <v>1599</v>
      </c>
      <c r="D2880" t="b">
        <v>1</v>
      </c>
      <c r="E2880" t="b">
        <v>1</v>
      </c>
      <c r="F2880" t="s">
        <v>1198</v>
      </c>
      <c r="G2880" t="b">
        <v>1</v>
      </c>
      <c r="H2880" t="s">
        <v>71</v>
      </c>
      <c r="I2880" t="b">
        <v>0</v>
      </c>
      <c r="J2880" t="s">
        <v>70</v>
      </c>
      <c r="K2880" t="b">
        <v>1</v>
      </c>
      <c r="L2880">
        <v>1</v>
      </c>
      <c r="M2880" t="b">
        <v>0</v>
      </c>
      <c r="N2880" t="b">
        <v>0</v>
      </c>
      <c r="O2880" t="b">
        <v>1</v>
      </c>
      <c r="P2880" t="s">
        <v>69</v>
      </c>
      <c r="Q2880" t="s">
        <v>7981</v>
      </c>
      <c r="R2880" t="s">
        <v>7980</v>
      </c>
      <c r="S2880" t="s">
        <v>93</v>
      </c>
      <c r="T2880" t="s">
        <v>7979</v>
      </c>
      <c r="U2880">
        <v>210</v>
      </c>
      <c r="V2880">
        <v>3</v>
      </c>
    </row>
    <row r="2881" spans="1:22" x14ac:dyDescent="0.35">
      <c r="A2881" t="s">
        <v>7978</v>
      </c>
      <c r="B2881" t="s">
        <v>74</v>
      </c>
      <c r="C2881" t="s">
        <v>123</v>
      </c>
      <c r="D2881" t="b">
        <v>1</v>
      </c>
      <c r="E2881" t="b">
        <v>0</v>
      </c>
      <c r="F2881" t="s">
        <v>72</v>
      </c>
      <c r="G2881" t="b">
        <v>0</v>
      </c>
      <c r="H2881" t="s">
        <v>80</v>
      </c>
      <c r="I2881" t="b">
        <v>0</v>
      </c>
      <c r="J2881" t="s">
        <v>70</v>
      </c>
      <c r="K2881" t="b">
        <v>1</v>
      </c>
      <c r="L2881">
        <v>2</v>
      </c>
      <c r="M2881" t="b">
        <v>0</v>
      </c>
      <c r="N2881" t="b">
        <v>1</v>
      </c>
      <c r="O2881" t="b">
        <v>0</v>
      </c>
      <c r="P2881" t="s">
        <v>88</v>
      </c>
      <c r="Q2881" t="s">
        <v>7977</v>
      </c>
      <c r="R2881" t="s">
        <v>7976</v>
      </c>
      <c r="S2881" t="s">
        <v>120</v>
      </c>
      <c r="T2881" t="s">
        <v>7975</v>
      </c>
      <c r="U2881">
        <v>210</v>
      </c>
      <c r="V2881">
        <v>4</v>
      </c>
    </row>
    <row r="2882" spans="1:22" x14ac:dyDescent="0.35">
      <c r="A2882" t="s">
        <v>7974</v>
      </c>
      <c r="B2882" t="s">
        <v>111</v>
      </c>
      <c r="C2882" t="s">
        <v>123</v>
      </c>
      <c r="D2882" t="b">
        <v>1</v>
      </c>
      <c r="E2882" t="b">
        <v>1</v>
      </c>
      <c r="F2882" t="s">
        <v>106</v>
      </c>
      <c r="G2882" t="b">
        <v>0</v>
      </c>
      <c r="H2882" t="s">
        <v>71</v>
      </c>
      <c r="I2882" t="b">
        <v>0</v>
      </c>
      <c r="J2882" t="s">
        <v>70</v>
      </c>
      <c r="K2882" t="b">
        <v>1</v>
      </c>
      <c r="L2882">
        <v>2</v>
      </c>
      <c r="M2882" t="b">
        <v>1</v>
      </c>
      <c r="N2882" t="b">
        <v>1</v>
      </c>
      <c r="O2882" t="b">
        <v>1</v>
      </c>
      <c r="P2882" t="s">
        <v>88</v>
      </c>
      <c r="Q2882" t="s">
        <v>7973</v>
      </c>
      <c r="R2882" t="s">
        <v>7972</v>
      </c>
      <c r="S2882" t="s">
        <v>120</v>
      </c>
      <c r="T2882" t="s">
        <v>7971</v>
      </c>
      <c r="U2882">
        <v>210</v>
      </c>
      <c r="V2882">
        <v>4</v>
      </c>
    </row>
    <row r="2883" spans="1:22" x14ac:dyDescent="0.35">
      <c r="A2883" t="s">
        <v>7970</v>
      </c>
      <c r="B2883" t="s">
        <v>111</v>
      </c>
      <c r="C2883" t="s">
        <v>82</v>
      </c>
      <c r="D2883" t="b">
        <v>1</v>
      </c>
      <c r="E2883" t="b">
        <v>1</v>
      </c>
      <c r="F2883" t="s">
        <v>106</v>
      </c>
      <c r="G2883" t="b">
        <v>0</v>
      </c>
      <c r="H2883" t="s">
        <v>71</v>
      </c>
      <c r="I2883" t="b">
        <v>0</v>
      </c>
      <c r="J2883" t="s">
        <v>70</v>
      </c>
      <c r="K2883" t="b">
        <v>1</v>
      </c>
      <c r="L2883">
        <v>2</v>
      </c>
      <c r="M2883" t="b">
        <v>0</v>
      </c>
      <c r="N2883" t="b">
        <v>1</v>
      </c>
      <c r="O2883" t="b">
        <v>1</v>
      </c>
      <c r="P2883" t="s">
        <v>88</v>
      </c>
      <c r="Q2883" t="s">
        <v>7969</v>
      </c>
      <c r="R2883" t="s">
        <v>2585</v>
      </c>
      <c r="S2883" t="s">
        <v>275</v>
      </c>
      <c r="T2883" t="s">
        <v>7968</v>
      </c>
      <c r="U2883">
        <v>210</v>
      </c>
      <c r="V2883">
        <v>4.5</v>
      </c>
    </row>
    <row r="2884" spans="1:22" x14ac:dyDescent="0.35">
      <c r="A2884" t="s">
        <v>4464</v>
      </c>
      <c r="B2884" t="s">
        <v>74</v>
      </c>
      <c r="C2884" t="s">
        <v>82</v>
      </c>
      <c r="D2884" t="b">
        <v>1</v>
      </c>
      <c r="E2884" t="b">
        <v>1</v>
      </c>
      <c r="F2884" t="s">
        <v>117</v>
      </c>
      <c r="G2884" t="b">
        <v>1</v>
      </c>
      <c r="H2884" t="s">
        <v>71</v>
      </c>
      <c r="I2884" t="b">
        <v>1</v>
      </c>
      <c r="J2884" t="s">
        <v>70</v>
      </c>
      <c r="K2884" t="b">
        <v>1</v>
      </c>
      <c r="L2884">
        <v>2</v>
      </c>
      <c r="M2884" t="b">
        <v>0</v>
      </c>
      <c r="N2884" t="b">
        <v>1</v>
      </c>
      <c r="O2884" t="b">
        <v>1</v>
      </c>
      <c r="P2884" t="s">
        <v>88</v>
      </c>
      <c r="Q2884" t="s">
        <v>7967</v>
      </c>
      <c r="R2884" t="s">
        <v>2248</v>
      </c>
      <c r="S2884" t="s">
        <v>275</v>
      </c>
      <c r="T2884" t="s">
        <v>1624</v>
      </c>
      <c r="U2884">
        <v>210</v>
      </c>
      <c r="V2884">
        <v>3.5</v>
      </c>
    </row>
    <row r="2885" spans="1:22" x14ac:dyDescent="0.35">
      <c r="A2885" t="s">
        <v>7966</v>
      </c>
      <c r="B2885" t="s">
        <v>74</v>
      </c>
      <c r="C2885" t="s">
        <v>440</v>
      </c>
      <c r="D2885" t="b">
        <v>1</v>
      </c>
      <c r="E2885" t="b">
        <v>0</v>
      </c>
      <c r="F2885" t="s">
        <v>72</v>
      </c>
      <c r="G2885" t="b">
        <v>1</v>
      </c>
      <c r="H2885" t="s">
        <v>71</v>
      </c>
      <c r="I2885" t="b">
        <v>1</v>
      </c>
      <c r="J2885" t="s">
        <v>70</v>
      </c>
      <c r="K2885" t="b">
        <v>0</v>
      </c>
      <c r="L2885">
        <v>2</v>
      </c>
      <c r="M2885" t="b">
        <v>1</v>
      </c>
      <c r="N2885" t="b">
        <v>1</v>
      </c>
      <c r="O2885" t="b">
        <v>1</v>
      </c>
      <c r="P2885" t="s">
        <v>88</v>
      </c>
      <c r="Q2885" t="s">
        <v>7965</v>
      </c>
      <c r="R2885" t="s">
        <v>7964</v>
      </c>
      <c r="S2885" t="s">
        <v>85</v>
      </c>
      <c r="T2885" t="s">
        <v>7963</v>
      </c>
      <c r="U2885">
        <v>210</v>
      </c>
      <c r="V2885">
        <v>4</v>
      </c>
    </row>
    <row r="2886" spans="1:22" x14ac:dyDescent="0.35">
      <c r="A2886" t="s">
        <v>7962</v>
      </c>
      <c r="L2886">
        <v>2</v>
      </c>
      <c r="Q2886" t="s">
        <v>7961</v>
      </c>
      <c r="R2886" t="s">
        <v>7960</v>
      </c>
      <c r="S2886" t="s">
        <v>239</v>
      </c>
      <c r="T2886" t="s">
        <v>7959</v>
      </c>
      <c r="U2886">
        <v>210</v>
      </c>
      <c r="V2886">
        <v>3.5</v>
      </c>
    </row>
    <row r="2887" spans="1:22" x14ac:dyDescent="0.35">
      <c r="A2887" t="s">
        <v>7958</v>
      </c>
      <c r="B2887" t="s">
        <v>74</v>
      </c>
      <c r="C2887" t="s">
        <v>138</v>
      </c>
      <c r="D2887" t="b">
        <v>1</v>
      </c>
      <c r="E2887" t="b">
        <v>1</v>
      </c>
      <c r="F2887" t="s">
        <v>72</v>
      </c>
      <c r="G2887" t="b">
        <v>0</v>
      </c>
      <c r="H2887" t="s">
        <v>71</v>
      </c>
      <c r="I2887" t="b">
        <v>1</v>
      </c>
      <c r="J2887" t="s">
        <v>70</v>
      </c>
      <c r="K2887" t="b">
        <v>1</v>
      </c>
      <c r="L2887">
        <v>3</v>
      </c>
      <c r="M2887" t="b">
        <v>1</v>
      </c>
      <c r="N2887" t="b">
        <v>1</v>
      </c>
      <c r="O2887" t="b">
        <v>0</v>
      </c>
      <c r="P2887" t="s">
        <v>88</v>
      </c>
      <c r="Q2887" t="s">
        <v>7957</v>
      </c>
      <c r="R2887" t="s">
        <v>194</v>
      </c>
      <c r="S2887" t="s">
        <v>93</v>
      </c>
      <c r="T2887" t="s">
        <v>7956</v>
      </c>
      <c r="U2887">
        <v>210</v>
      </c>
      <c r="V2887">
        <v>4</v>
      </c>
    </row>
    <row r="2888" spans="1:22" x14ac:dyDescent="0.35">
      <c r="A2888" t="s">
        <v>7955</v>
      </c>
      <c r="B2888" t="s">
        <v>111</v>
      </c>
      <c r="C2888" t="s">
        <v>123</v>
      </c>
      <c r="D2888" t="b">
        <v>1</v>
      </c>
      <c r="E2888" t="b">
        <v>1</v>
      </c>
      <c r="F2888" t="s">
        <v>106</v>
      </c>
      <c r="G2888" t="b">
        <v>0</v>
      </c>
      <c r="H2888" t="s">
        <v>71</v>
      </c>
      <c r="I2888" t="b">
        <v>0</v>
      </c>
      <c r="J2888" t="s">
        <v>70</v>
      </c>
      <c r="K2888" t="b">
        <v>0</v>
      </c>
      <c r="L2888">
        <v>2</v>
      </c>
      <c r="M2888" t="b">
        <v>0</v>
      </c>
      <c r="N2888" t="b">
        <v>1</v>
      </c>
      <c r="O2888" t="b">
        <v>1</v>
      </c>
      <c r="P2888" t="s">
        <v>88</v>
      </c>
      <c r="Q2888" t="s">
        <v>7954</v>
      </c>
      <c r="R2888" t="s">
        <v>7953</v>
      </c>
      <c r="S2888" t="s">
        <v>120</v>
      </c>
      <c r="T2888" t="s">
        <v>5426</v>
      </c>
      <c r="U2888">
        <v>210</v>
      </c>
      <c r="V2888">
        <v>3</v>
      </c>
    </row>
    <row r="2889" spans="1:22" x14ac:dyDescent="0.35">
      <c r="A2889" t="s">
        <v>7952</v>
      </c>
      <c r="B2889" t="s">
        <v>90</v>
      </c>
      <c r="C2889" t="s">
        <v>82</v>
      </c>
      <c r="D2889" t="b">
        <v>1</v>
      </c>
      <c r="E2889" t="b">
        <v>1</v>
      </c>
      <c r="F2889" t="s">
        <v>474</v>
      </c>
      <c r="G2889" t="b">
        <v>0</v>
      </c>
      <c r="H2889" t="s">
        <v>71</v>
      </c>
      <c r="I2889" t="b">
        <v>0</v>
      </c>
      <c r="J2889" t="s">
        <v>70</v>
      </c>
      <c r="K2889" t="b">
        <v>1</v>
      </c>
      <c r="L2889">
        <v>2</v>
      </c>
      <c r="M2889" t="b">
        <v>0</v>
      </c>
      <c r="N2889" t="b">
        <v>1</v>
      </c>
      <c r="O2889" t="b">
        <v>1</v>
      </c>
      <c r="P2889" t="s">
        <v>88</v>
      </c>
      <c r="Q2889" t="s">
        <v>7951</v>
      </c>
      <c r="R2889" t="s">
        <v>7950</v>
      </c>
      <c r="S2889" t="s">
        <v>85</v>
      </c>
      <c r="T2889" t="s">
        <v>7949</v>
      </c>
      <c r="U2889">
        <v>210</v>
      </c>
      <c r="V2889">
        <v>4</v>
      </c>
    </row>
    <row r="2890" spans="1:22" x14ac:dyDescent="0.35">
      <c r="A2890" t="s">
        <v>7948</v>
      </c>
      <c r="B2890" t="s">
        <v>90</v>
      </c>
      <c r="C2890" t="s">
        <v>82</v>
      </c>
      <c r="D2890" t="b">
        <v>1</v>
      </c>
      <c r="E2890" t="b">
        <v>1</v>
      </c>
      <c r="F2890" t="s">
        <v>359</v>
      </c>
      <c r="G2890" t="b">
        <v>0</v>
      </c>
      <c r="H2890" t="s">
        <v>71</v>
      </c>
      <c r="I2890" t="b">
        <v>1</v>
      </c>
      <c r="J2890" t="s">
        <v>70</v>
      </c>
      <c r="K2890" t="b">
        <v>1</v>
      </c>
      <c r="L2890">
        <v>1</v>
      </c>
      <c r="M2890" t="b">
        <v>0</v>
      </c>
      <c r="N2890" t="b">
        <v>0</v>
      </c>
      <c r="O2890" t="b">
        <v>1</v>
      </c>
      <c r="P2890" t="s">
        <v>69</v>
      </c>
      <c r="Q2890" t="s">
        <v>7947</v>
      </c>
      <c r="R2890" t="s">
        <v>908</v>
      </c>
      <c r="S2890" t="s">
        <v>239</v>
      </c>
      <c r="T2890" t="s">
        <v>907</v>
      </c>
      <c r="U2890">
        <v>210</v>
      </c>
      <c r="V2890">
        <v>4</v>
      </c>
    </row>
    <row r="2891" spans="1:22" x14ac:dyDescent="0.35">
      <c r="A2891" t="s">
        <v>7946</v>
      </c>
      <c r="B2891" t="s">
        <v>74</v>
      </c>
      <c r="C2891" t="s">
        <v>82</v>
      </c>
      <c r="D2891" t="b">
        <v>1</v>
      </c>
      <c r="E2891" t="b">
        <v>0</v>
      </c>
      <c r="F2891" t="s">
        <v>1198</v>
      </c>
      <c r="G2891" t="b">
        <v>1</v>
      </c>
      <c r="H2891" t="s">
        <v>71</v>
      </c>
      <c r="I2891" t="b">
        <v>1</v>
      </c>
      <c r="J2891" t="s">
        <v>70</v>
      </c>
      <c r="K2891" t="b">
        <v>1</v>
      </c>
      <c r="L2891">
        <v>2</v>
      </c>
      <c r="M2891" t="b">
        <v>0</v>
      </c>
      <c r="N2891" t="b">
        <v>1</v>
      </c>
      <c r="O2891" t="b">
        <v>1</v>
      </c>
      <c r="P2891" t="s">
        <v>88</v>
      </c>
      <c r="Q2891" t="s">
        <v>7945</v>
      </c>
      <c r="R2891" t="s">
        <v>7944</v>
      </c>
      <c r="S2891" t="s">
        <v>239</v>
      </c>
      <c r="T2891" t="s">
        <v>6341</v>
      </c>
      <c r="U2891">
        <v>210</v>
      </c>
      <c r="V2891">
        <v>3</v>
      </c>
    </row>
    <row r="2892" spans="1:22" x14ac:dyDescent="0.35">
      <c r="A2892" t="s">
        <v>7943</v>
      </c>
      <c r="B2892" t="s">
        <v>74</v>
      </c>
      <c r="C2892" t="s">
        <v>82</v>
      </c>
      <c r="D2892" t="b">
        <v>1</v>
      </c>
      <c r="E2892" t="b">
        <v>1</v>
      </c>
      <c r="F2892" t="s">
        <v>106</v>
      </c>
      <c r="G2892" t="b">
        <v>1</v>
      </c>
      <c r="H2892" t="s">
        <v>71</v>
      </c>
      <c r="I2892" t="b">
        <v>1</v>
      </c>
      <c r="J2892" t="s">
        <v>70</v>
      </c>
      <c r="K2892" t="b">
        <v>1</v>
      </c>
      <c r="L2892">
        <v>2</v>
      </c>
      <c r="M2892" t="b">
        <v>0</v>
      </c>
      <c r="N2892" t="b">
        <v>1</v>
      </c>
      <c r="O2892" t="b">
        <v>1</v>
      </c>
      <c r="P2892" t="s">
        <v>88</v>
      </c>
      <c r="Q2892" t="s">
        <v>7942</v>
      </c>
      <c r="R2892" t="s">
        <v>6648</v>
      </c>
      <c r="S2892" t="s">
        <v>77</v>
      </c>
      <c r="T2892" t="s">
        <v>7941</v>
      </c>
      <c r="U2892">
        <v>209</v>
      </c>
      <c r="V2892">
        <v>3.5</v>
      </c>
    </row>
    <row r="2893" spans="1:22" x14ac:dyDescent="0.35">
      <c r="A2893" t="s">
        <v>7940</v>
      </c>
      <c r="B2893" t="s">
        <v>74</v>
      </c>
      <c r="C2893" t="s">
        <v>1599</v>
      </c>
      <c r="D2893" t="b">
        <v>1</v>
      </c>
      <c r="E2893" t="b">
        <v>1</v>
      </c>
      <c r="F2893" t="s">
        <v>106</v>
      </c>
      <c r="G2893" t="b">
        <v>1</v>
      </c>
      <c r="H2893" t="s">
        <v>71</v>
      </c>
      <c r="I2893" t="b">
        <v>1</v>
      </c>
      <c r="J2893" t="s">
        <v>70</v>
      </c>
      <c r="K2893" t="b">
        <v>1</v>
      </c>
      <c r="L2893">
        <v>1</v>
      </c>
      <c r="M2893" t="b">
        <v>0</v>
      </c>
      <c r="N2893" t="b">
        <v>1</v>
      </c>
      <c r="O2893" t="b">
        <v>1</v>
      </c>
      <c r="P2893" t="s">
        <v>88</v>
      </c>
      <c r="Q2893" t="s">
        <v>7939</v>
      </c>
      <c r="R2893" t="s">
        <v>194</v>
      </c>
      <c r="S2893" t="s">
        <v>77</v>
      </c>
      <c r="T2893" t="s">
        <v>7938</v>
      </c>
      <c r="U2893">
        <v>209</v>
      </c>
      <c r="V2893">
        <v>4</v>
      </c>
    </row>
    <row r="2894" spans="1:22" x14ac:dyDescent="0.35">
      <c r="A2894" t="s">
        <v>7937</v>
      </c>
      <c r="B2894" t="s">
        <v>74</v>
      </c>
      <c r="C2894" t="s">
        <v>2749</v>
      </c>
      <c r="D2894" t="b">
        <v>1</v>
      </c>
      <c r="E2894" t="b">
        <v>0</v>
      </c>
      <c r="F2894" t="s">
        <v>720</v>
      </c>
      <c r="G2894" t="b">
        <v>1</v>
      </c>
      <c r="H2894" t="s">
        <v>71</v>
      </c>
      <c r="I2894" t="b">
        <v>1</v>
      </c>
      <c r="J2894" t="s">
        <v>70</v>
      </c>
      <c r="K2894" t="b">
        <v>1</v>
      </c>
      <c r="L2894">
        <v>2</v>
      </c>
      <c r="M2894" t="b">
        <v>1</v>
      </c>
      <c r="N2894" t="b">
        <v>1</v>
      </c>
      <c r="O2894" t="b">
        <v>1</v>
      </c>
      <c r="P2894" t="s">
        <v>69</v>
      </c>
      <c r="Q2894" t="s">
        <v>7936</v>
      </c>
      <c r="R2894" t="s">
        <v>7935</v>
      </c>
      <c r="S2894" t="s">
        <v>85</v>
      </c>
      <c r="T2894" t="s">
        <v>7934</v>
      </c>
      <c r="U2894">
        <v>209</v>
      </c>
      <c r="V2894">
        <v>4</v>
      </c>
    </row>
    <row r="2895" spans="1:22" x14ac:dyDescent="0.35">
      <c r="A2895" t="s">
        <v>7933</v>
      </c>
      <c r="B2895" t="s">
        <v>90</v>
      </c>
      <c r="C2895" t="s">
        <v>82</v>
      </c>
      <c r="D2895" t="b">
        <v>1</v>
      </c>
      <c r="E2895" t="b">
        <v>1</v>
      </c>
      <c r="F2895" t="s">
        <v>89</v>
      </c>
      <c r="G2895" t="b">
        <v>0</v>
      </c>
      <c r="H2895" t="s">
        <v>71</v>
      </c>
      <c r="I2895" t="b">
        <v>0</v>
      </c>
      <c r="J2895" t="s">
        <v>70</v>
      </c>
      <c r="K2895" t="b">
        <v>1</v>
      </c>
      <c r="L2895">
        <v>1</v>
      </c>
      <c r="M2895" t="b">
        <v>0</v>
      </c>
      <c r="N2895" t="b">
        <v>0</v>
      </c>
      <c r="O2895" t="b">
        <v>1</v>
      </c>
      <c r="P2895" t="s">
        <v>88</v>
      </c>
      <c r="Q2895" t="s">
        <v>7932</v>
      </c>
      <c r="R2895" t="s">
        <v>7931</v>
      </c>
      <c r="S2895" t="s">
        <v>85</v>
      </c>
      <c r="T2895" t="s">
        <v>7930</v>
      </c>
      <c r="U2895">
        <v>209</v>
      </c>
      <c r="V2895">
        <v>3.5</v>
      </c>
    </row>
    <row r="2896" spans="1:22" x14ac:dyDescent="0.35">
      <c r="A2896" t="s">
        <v>7929</v>
      </c>
      <c r="B2896" t="s">
        <v>90</v>
      </c>
      <c r="C2896" t="s">
        <v>2749</v>
      </c>
      <c r="D2896" t="b">
        <v>1</v>
      </c>
      <c r="E2896" t="b">
        <v>1</v>
      </c>
      <c r="F2896" t="s">
        <v>3661</v>
      </c>
      <c r="G2896" t="b">
        <v>0</v>
      </c>
      <c r="H2896" t="s">
        <v>71</v>
      </c>
      <c r="I2896" t="b">
        <v>1</v>
      </c>
      <c r="J2896" t="s">
        <v>70</v>
      </c>
      <c r="K2896" t="b">
        <v>1</v>
      </c>
      <c r="L2896">
        <v>1</v>
      </c>
      <c r="M2896" t="b">
        <v>0</v>
      </c>
      <c r="N2896" t="b">
        <v>0</v>
      </c>
      <c r="O2896" t="b">
        <v>1</v>
      </c>
      <c r="P2896" t="s">
        <v>69</v>
      </c>
      <c r="Q2896" t="s">
        <v>7928</v>
      </c>
      <c r="R2896" t="s">
        <v>7927</v>
      </c>
      <c r="S2896" t="s">
        <v>85</v>
      </c>
      <c r="T2896" t="s">
        <v>7926</v>
      </c>
      <c r="U2896">
        <v>209</v>
      </c>
      <c r="V2896">
        <v>4</v>
      </c>
    </row>
    <row r="2897" spans="1:22" x14ac:dyDescent="0.35">
      <c r="A2897" t="s">
        <v>7925</v>
      </c>
      <c r="B2897" t="s">
        <v>74</v>
      </c>
      <c r="C2897" t="s">
        <v>82</v>
      </c>
      <c r="D2897" t="b">
        <v>1</v>
      </c>
      <c r="E2897" t="b">
        <v>1</v>
      </c>
      <c r="F2897" t="s">
        <v>72</v>
      </c>
      <c r="G2897" t="b">
        <v>1</v>
      </c>
      <c r="H2897" t="s">
        <v>71</v>
      </c>
      <c r="I2897" t="b">
        <v>0</v>
      </c>
      <c r="J2897" t="s">
        <v>70</v>
      </c>
      <c r="K2897" t="b">
        <v>1</v>
      </c>
      <c r="L2897">
        <v>2</v>
      </c>
      <c r="M2897" t="b">
        <v>0</v>
      </c>
      <c r="N2897" t="b">
        <v>1</v>
      </c>
      <c r="O2897" t="b">
        <v>1</v>
      </c>
      <c r="P2897" t="s">
        <v>69</v>
      </c>
      <c r="Q2897" t="s">
        <v>7924</v>
      </c>
      <c r="R2897" t="s">
        <v>220</v>
      </c>
      <c r="S2897" t="s">
        <v>323</v>
      </c>
      <c r="T2897" t="s">
        <v>7923</v>
      </c>
      <c r="U2897">
        <v>209</v>
      </c>
      <c r="V2897">
        <v>4</v>
      </c>
    </row>
    <row r="2898" spans="1:22" x14ac:dyDescent="0.35">
      <c r="A2898" t="s">
        <v>6598</v>
      </c>
      <c r="B2898" t="s">
        <v>111</v>
      </c>
      <c r="C2898" t="s">
        <v>82</v>
      </c>
      <c r="D2898" t="b">
        <v>1</v>
      </c>
      <c r="E2898" t="b">
        <v>1</v>
      </c>
      <c r="F2898" t="s">
        <v>106</v>
      </c>
      <c r="G2898" t="b">
        <v>1</v>
      </c>
      <c r="H2898" t="s">
        <v>100</v>
      </c>
      <c r="I2898" t="b">
        <v>0</v>
      </c>
      <c r="J2898" t="s">
        <v>70</v>
      </c>
      <c r="K2898" t="b">
        <v>1</v>
      </c>
      <c r="L2898">
        <v>2</v>
      </c>
      <c r="M2898" t="b">
        <v>1</v>
      </c>
      <c r="N2898" t="b">
        <v>1</v>
      </c>
      <c r="O2898" t="b">
        <v>1</v>
      </c>
      <c r="P2898" t="s">
        <v>88</v>
      </c>
      <c r="Q2898" t="s">
        <v>7922</v>
      </c>
      <c r="R2898" t="s">
        <v>7921</v>
      </c>
      <c r="S2898" t="s">
        <v>189</v>
      </c>
      <c r="T2898" t="s">
        <v>7920</v>
      </c>
      <c r="U2898">
        <v>209</v>
      </c>
      <c r="V2898">
        <v>3.5</v>
      </c>
    </row>
    <row r="2899" spans="1:22" x14ac:dyDescent="0.35">
      <c r="A2899" t="s">
        <v>7919</v>
      </c>
      <c r="B2899" t="s">
        <v>111</v>
      </c>
      <c r="C2899" t="s">
        <v>82</v>
      </c>
      <c r="D2899" t="b">
        <v>1</v>
      </c>
      <c r="E2899" t="b">
        <v>1</v>
      </c>
      <c r="F2899" t="s">
        <v>106</v>
      </c>
      <c r="G2899" t="b">
        <v>0</v>
      </c>
      <c r="H2899" t="s">
        <v>71</v>
      </c>
      <c r="I2899" t="b">
        <v>0</v>
      </c>
      <c r="J2899" t="s">
        <v>70</v>
      </c>
      <c r="K2899" t="b">
        <v>1</v>
      </c>
      <c r="L2899">
        <v>2</v>
      </c>
      <c r="M2899" t="b">
        <v>1</v>
      </c>
      <c r="N2899" t="b">
        <v>1</v>
      </c>
      <c r="O2899" t="b">
        <v>1</v>
      </c>
      <c r="P2899" t="s">
        <v>88</v>
      </c>
      <c r="Q2899" t="s">
        <v>7918</v>
      </c>
      <c r="R2899" t="s">
        <v>7917</v>
      </c>
      <c r="S2899" t="s">
        <v>6</v>
      </c>
      <c r="T2899" t="s">
        <v>7916</v>
      </c>
      <c r="U2899">
        <v>209</v>
      </c>
      <c r="V2899">
        <v>3.5</v>
      </c>
    </row>
    <row r="2900" spans="1:22" x14ac:dyDescent="0.35">
      <c r="A2900" t="s">
        <v>7915</v>
      </c>
      <c r="B2900" t="s">
        <v>111</v>
      </c>
      <c r="C2900" t="s">
        <v>82</v>
      </c>
      <c r="D2900" t="b">
        <v>1</v>
      </c>
      <c r="E2900" t="b">
        <v>1</v>
      </c>
      <c r="F2900" t="s">
        <v>106</v>
      </c>
      <c r="G2900" t="b">
        <v>0</v>
      </c>
      <c r="H2900" t="s">
        <v>71</v>
      </c>
      <c r="I2900" t="b">
        <v>0</v>
      </c>
      <c r="J2900" t="s">
        <v>70</v>
      </c>
      <c r="K2900" t="b">
        <v>1</v>
      </c>
      <c r="L2900">
        <v>2</v>
      </c>
      <c r="M2900" t="b">
        <v>0</v>
      </c>
      <c r="N2900" t="b">
        <v>1</v>
      </c>
      <c r="O2900" t="b">
        <v>1</v>
      </c>
      <c r="P2900" t="s">
        <v>88</v>
      </c>
      <c r="Q2900" t="s">
        <v>7914</v>
      </c>
      <c r="R2900" t="s">
        <v>7913</v>
      </c>
      <c r="S2900" t="s">
        <v>77</v>
      </c>
      <c r="T2900" t="s">
        <v>7912</v>
      </c>
      <c r="U2900">
        <v>209</v>
      </c>
      <c r="V2900">
        <v>4.5</v>
      </c>
    </row>
    <row r="2901" spans="1:22" x14ac:dyDescent="0.35">
      <c r="A2901" t="s">
        <v>7911</v>
      </c>
      <c r="B2901" t="s">
        <v>111</v>
      </c>
      <c r="C2901" t="s">
        <v>82</v>
      </c>
      <c r="D2901" t="b">
        <v>1</v>
      </c>
      <c r="E2901" t="b">
        <v>1</v>
      </c>
      <c r="F2901" t="s">
        <v>106</v>
      </c>
      <c r="G2901" t="b">
        <v>0</v>
      </c>
      <c r="H2901" t="s">
        <v>71</v>
      </c>
      <c r="I2901" t="b">
        <v>0</v>
      </c>
      <c r="J2901" t="s">
        <v>70</v>
      </c>
      <c r="K2901" t="b">
        <v>1</v>
      </c>
      <c r="L2901">
        <v>2</v>
      </c>
      <c r="M2901" t="b">
        <v>0</v>
      </c>
      <c r="N2901" t="b">
        <v>1</v>
      </c>
      <c r="O2901" t="b">
        <v>1</v>
      </c>
      <c r="P2901" t="s">
        <v>88</v>
      </c>
      <c r="Q2901" t="s">
        <v>7910</v>
      </c>
      <c r="R2901" t="s">
        <v>389</v>
      </c>
      <c r="S2901" t="s">
        <v>93</v>
      </c>
      <c r="T2901" t="s">
        <v>7909</v>
      </c>
      <c r="U2901">
        <v>209</v>
      </c>
      <c r="V2901">
        <v>4</v>
      </c>
    </row>
    <row r="2902" spans="1:22" x14ac:dyDescent="0.35">
      <c r="A2902" t="s">
        <v>7908</v>
      </c>
      <c r="B2902" t="s">
        <v>111</v>
      </c>
      <c r="C2902" t="s">
        <v>123</v>
      </c>
      <c r="D2902" t="b">
        <v>1</v>
      </c>
      <c r="E2902" t="b">
        <v>1</v>
      </c>
      <c r="F2902" t="s">
        <v>89</v>
      </c>
      <c r="G2902" t="b">
        <v>0</v>
      </c>
      <c r="H2902" t="s">
        <v>71</v>
      </c>
      <c r="I2902" t="b">
        <v>0</v>
      </c>
      <c r="J2902" t="s">
        <v>70</v>
      </c>
      <c r="K2902" t="b">
        <v>1</v>
      </c>
      <c r="L2902">
        <v>2</v>
      </c>
      <c r="M2902" t="b">
        <v>1</v>
      </c>
      <c r="N2902" t="b">
        <v>1</v>
      </c>
      <c r="O2902" t="b">
        <v>1</v>
      </c>
      <c r="P2902" t="s">
        <v>88</v>
      </c>
      <c r="Q2902" t="s">
        <v>7907</v>
      </c>
      <c r="R2902" t="s">
        <v>7906</v>
      </c>
      <c r="S2902" t="s">
        <v>150</v>
      </c>
      <c r="T2902" t="s">
        <v>7905</v>
      </c>
      <c r="U2902">
        <v>209</v>
      </c>
      <c r="V2902">
        <v>3.5</v>
      </c>
    </row>
    <row r="2903" spans="1:22" x14ac:dyDescent="0.35">
      <c r="A2903" t="s">
        <v>7904</v>
      </c>
      <c r="B2903" t="s">
        <v>74</v>
      </c>
      <c r="C2903" t="s">
        <v>212</v>
      </c>
      <c r="D2903" t="b">
        <v>1</v>
      </c>
      <c r="E2903" t="b">
        <v>0</v>
      </c>
      <c r="F2903" t="s">
        <v>81</v>
      </c>
      <c r="G2903" t="b">
        <v>0</v>
      </c>
      <c r="H2903" t="s">
        <v>554</v>
      </c>
      <c r="I2903" t="b">
        <v>1</v>
      </c>
      <c r="J2903" t="s">
        <v>70</v>
      </c>
      <c r="K2903" t="b">
        <v>1</v>
      </c>
      <c r="L2903">
        <v>2</v>
      </c>
      <c r="M2903" t="b">
        <v>1</v>
      </c>
      <c r="N2903" t="b">
        <v>1</v>
      </c>
      <c r="O2903" t="b">
        <v>1</v>
      </c>
      <c r="P2903" t="s">
        <v>88</v>
      </c>
      <c r="Q2903" t="s">
        <v>7903</v>
      </c>
      <c r="R2903" t="s">
        <v>7902</v>
      </c>
      <c r="S2903" t="s">
        <v>120</v>
      </c>
      <c r="T2903" t="s">
        <v>7901</v>
      </c>
      <c r="U2903">
        <v>209</v>
      </c>
      <c r="V2903">
        <v>3.5</v>
      </c>
    </row>
    <row r="2904" spans="1:22" x14ac:dyDescent="0.35">
      <c r="A2904" t="s">
        <v>7900</v>
      </c>
      <c r="B2904" t="s">
        <v>111</v>
      </c>
      <c r="C2904" t="s">
        <v>360</v>
      </c>
      <c r="D2904" t="b">
        <v>1</v>
      </c>
      <c r="E2904" t="b">
        <v>0</v>
      </c>
      <c r="F2904" t="s">
        <v>89</v>
      </c>
      <c r="G2904" t="b">
        <v>0</v>
      </c>
      <c r="H2904" t="s">
        <v>71</v>
      </c>
      <c r="I2904" t="b">
        <v>1</v>
      </c>
      <c r="J2904" t="s">
        <v>70</v>
      </c>
      <c r="K2904" t="b">
        <v>1</v>
      </c>
      <c r="L2904">
        <v>1</v>
      </c>
      <c r="M2904" t="b">
        <v>0</v>
      </c>
      <c r="N2904" t="b">
        <v>0</v>
      </c>
      <c r="O2904" t="b">
        <v>1</v>
      </c>
      <c r="P2904" t="s">
        <v>69</v>
      </c>
      <c r="Q2904" t="s">
        <v>7899</v>
      </c>
      <c r="R2904" t="s">
        <v>7898</v>
      </c>
      <c r="S2904" t="s">
        <v>77</v>
      </c>
      <c r="T2904" t="s">
        <v>6262</v>
      </c>
      <c r="U2904">
        <v>208</v>
      </c>
      <c r="V2904">
        <v>4.5</v>
      </c>
    </row>
    <row r="2905" spans="1:22" x14ac:dyDescent="0.35">
      <c r="A2905" t="s">
        <v>7897</v>
      </c>
      <c r="B2905" t="s">
        <v>90</v>
      </c>
      <c r="C2905" t="s">
        <v>82</v>
      </c>
      <c r="D2905" t="b">
        <v>1</v>
      </c>
      <c r="E2905" t="b">
        <v>1</v>
      </c>
      <c r="F2905" t="s">
        <v>474</v>
      </c>
      <c r="G2905" t="b">
        <v>0</v>
      </c>
      <c r="H2905" t="s">
        <v>100</v>
      </c>
      <c r="I2905" t="b">
        <v>1</v>
      </c>
      <c r="J2905" t="s">
        <v>70</v>
      </c>
      <c r="K2905" t="b">
        <v>1</v>
      </c>
      <c r="L2905">
        <v>1</v>
      </c>
      <c r="M2905" t="b">
        <v>0</v>
      </c>
      <c r="N2905" t="b">
        <v>0</v>
      </c>
      <c r="O2905" t="b">
        <v>1</v>
      </c>
      <c r="P2905" t="s">
        <v>69</v>
      </c>
      <c r="Q2905" t="s">
        <v>7896</v>
      </c>
      <c r="R2905" t="s">
        <v>7895</v>
      </c>
      <c r="S2905" t="s">
        <v>93</v>
      </c>
      <c r="T2905" t="s">
        <v>7894</v>
      </c>
      <c r="U2905">
        <v>208</v>
      </c>
      <c r="V2905">
        <v>4</v>
      </c>
    </row>
    <row r="2906" spans="1:22" x14ac:dyDescent="0.35">
      <c r="A2906" t="s">
        <v>7893</v>
      </c>
      <c r="B2906" t="s">
        <v>74</v>
      </c>
      <c r="C2906" t="s">
        <v>82</v>
      </c>
      <c r="D2906" t="b">
        <v>1</v>
      </c>
      <c r="E2906" t="b">
        <v>1</v>
      </c>
      <c r="F2906" t="s">
        <v>106</v>
      </c>
      <c r="G2906" t="b">
        <v>1</v>
      </c>
      <c r="H2906" t="s">
        <v>71</v>
      </c>
      <c r="I2906" t="b">
        <v>0</v>
      </c>
      <c r="J2906" t="s">
        <v>70</v>
      </c>
      <c r="K2906" t="b">
        <v>1</v>
      </c>
      <c r="L2906">
        <v>2</v>
      </c>
      <c r="M2906" t="b">
        <v>1</v>
      </c>
      <c r="N2906" t="b">
        <v>1</v>
      </c>
      <c r="O2906" t="b">
        <v>1</v>
      </c>
      <c r="P2906" t="s">
        <v>88</v>
      </c>
      <c r="Q2906" t="s">
        <v>7892</v>
      </c>
      <c r="R2906" t="s">
        <v>624</v>
      </c>
      <c r="S2906" t="s">
        <v>290</v>
      </c>
      <c r="T2906" t="s">
        <v>7891</v>
      </c>
      <c r="U2906">
        <v>208</v>
      </c>
      <c r="V2906">
        <v>3</v>
      </c>
    </row>
    <row r="2907" spans="1:22" x14ac:dyDescent="0.35">
      <c r="A2907" t="s">
        <v>7890</v>
      </c>
      <c r="B2907" t="s">
        <v>90</v>
      </c>
      <c r="C2907" t="s">
        <v>123</v>
      </c>
      <c r="D2907" t="b">
        <v>0</v>
      </c>
      <c r="E2907" t="b">
        <v>1</v>
      </c>
      <c r="F2907" t="s">
        <v>106</v>
      </c>
      <c r="G2907" t="b">
        <v>0</v>
      </c>
      <c r="H2907" t="s">
        <v>71</v>
      </c>
      <c r="I2907" t="b">
        <v>0</v>
      </c>
      <c r="J2907" t="s">
        <v>70</v>
      </c>
      <c r="K2907" t="b">
        <v>0</v>
      </c>
      <c r="L2907">
        <v>1</v>
      </c>
      <c r="M2907" t="b">
        <v>0</v>
      </c>
      <c r="N2907" t="b">
        <v>1</v>
      </c>
      <c r="O2907" t="b">
        <v>1</v>
      </c>
      <c r="P2907" t="s">
        <v>88</v>
      </c>
      <c r="Q2907" t="s">
        <v>7889</v>
      </c>
      <c r="R2907" t="s">
        <v>2035</v>
      </c>
      <c r="S2907" t="s">
        <v>285</v>
      </c>
      <c r="T2907" t="s">
        <v>7888</v>
      </c>
      <c r="U2907">
        <v>208</v>
      </c>
      <c r="V2907">
        <v>4</v>
      </c>
    </row>
    <row r="2908" spans="1:22" x14ac:dyDescent="0.35">
      <c r="A2908" t="s">
        <v>7887</v>
      </c>
      <c r="B2908" t="s">
        <v>74</v>
      </c>
      <c r="C2908" t="s">
        <v>82</v>
      </c>
      <c r="D2908" t="b">
        <v>1</v>
      </c>
      <c r="E2908" t="b">
        <v>0</v>
      </c>
      <c r="F2908" t="s">
        <v>106</v>
      </c>
      <c r="G2908" t="b">
        <v>1</v>
      </c>
      <c r="H2908" t="s">
        <v>71</v>
      </c>
      <c r="I2908" t="b">
        <v>1</v>
      </c>
      <c r="J2908" t="s">
        <v>70</v>
      </c>
      <c r="K2908" t="b">
        <v>1</v>
      </c>
      <c r="L2908">
        <v>2</v>
      </c>
      <c r="M2908" t="b">
        <v>1</v>
      </c>
      <c r="N2908" t="b">
        <v>1</v>
      </c>
      <c r="O2908" t="b">
        <v>1</v>
      </c>
      <c r="P2908" t="s">
        <v>69</v>
      </c>
      <c r="Q2908" t="s">
        <v>7886</v>
      </c>
      <c r="R2908" t="s">
        <v>7885</v>
      </c>
      <c r="S2908" t="s">
        <v>77</v>
      </c>
      <c r="T2908" t="s">
        <v>7884</v>
      </c>
      <c r="U2908">
        <v>208</v>
      </c>
      <c r="V2908">
        <v>4</v>
      </c>
    </row>
    <row r="2909" spans="1:22" x14ac:dyDescent="0.35">
      <c r="A2909" t="s">
        <v>7883</v>
      </c>
      <c r="B2909" t="s">
        <v>74</v>
      </c>
      <c r="C2909" t="s">
        <v>426</v>
      </c>
      <c r="D2909" t="b">
        <v>1</v>
      </c>
      <c r="E2909" t="b">
        <v>1</v>
      </c>
      <c r="F2909" t="s">
        <v>106</v>
      </c>
      <c r="G2909" t="b">
        <v>1</v>
      </c>
      <c r="H2909" t="s">
        <v>71</v>
      </c>
      <c r="I2909" t="b">
        <v>1</v>
      </c>
      <c r="J2909" t="s">
        <v>70</v>
      </c>
      <c r="K2909" t="b">
        <v>1</v>
      </c>
      <c r="L2909">
        <v>2</v>
      </c>
      <c r="M2909" t="b">
        <v>1</v>
      </c>
      <c r="N2909" t="b">
        <v>1</v>
      </c>
      <c r="O2909" t="b">
        <v>1</v>
      </c>
      <c r="P2909" t="s">
        <v>69</v>
      </c>
      <c r="Q2909" t="s">
        <v>7882</v>
      </c>
      <c r="R2909" t="s">
        <v>7881</v>
      </c>
      <c r="S2909" t="s">
        <v>93</v>
      </c>
      <c r="T2909" t="s">
        <v>7880</v>
      </c>
      <c r="U2909">
        <v>208</v>
      </c>
      <c r="V2909">
        <v>3.5</v>
      </c>
    </row>
    <row r="2910" spans="1:22" x14ac:dyDescent="0.35">
      <c r="A2910" t="s">
        <v>7879</v>
      </c>
      <c r="B2910" t="s">
        <v>74</v>
      </c>
      <c r="C2910" t="s">
        <v>82</v>
      </c>
      <c r="D2910" t="b">
        <v>1</v>
      </c>
      <c r="E2910" t="b">
        <v>0</v>
      </c>
      <c r="F2910" t="s">
        <v>72</v>
      </c>
      <c r="G2910" t="b">
        <v>1</v>
      </c>
      <c r="H2910" t="s">
        <v>71</v>
      </c>
      <c r="I2910" t="b">
        <v>1</v>
      </c>
      <c r="J2910" t="s">
        <v>70</v>
      </c>
      <c r="K2910" t="b">
        <v>1</v>
      </c>
      <c r="L2910">
        <v>2</v>
      </c>
      <c r="M2910" t="b">
        <v>0</v>
      </c>
      <c r="N2910" t="b">
        <v>1</v>
      </c>
      <c r="O2910" t="b">
        <v>1</v>
      </c>
      <c r="P2910" t="s">
        <v>69</v>
      </c>
      <c r="Q2910" t="s">
        <v>7878</v>
      </c>
      <c r="R2910" t="s">
        <v>7877</v>
      </c>
      <c r="S2910" t="s">
        <v>290</v>
      </c>
      <c r="T2910" t="s">
        <v>7876</v>
      </c>
      <c r="U2910">
        <v>208</v>
      </c>
      <c r="V2910">
        <v>4</v>
      </c>
    </row>
    <row r="2911" spans="1:22" x14ac:dyDescent="0.35">
      <c r="A2911" t="s">
        <v>7875</v>
      </c>
      <c r="B2911" t="s">
        <v>111</v>
      </c>
      <c r="C2911" t="s">
        <v>82</v>
      </c>
      <c r="D2911" t="b">
        <v>1</v>
      </c>
      <c r="E2911" t="b">
        <v>1</v>
      </c>
      <c r="F2911" t="s">
        <v>89</v>
      </c>
      <c r="G2911" t="b">
        <v>1</v>
      </c>
      <c r="H2911" t="s">
        <v>71</v>
      </c>
      <c r="I2911" t="b">
        <v>0</v>
      </c>
      <c r="J2911" t="s">
        <v>70</v>
      </c>
      <c r="K2911" t="b">
        <v>1</v>
      </c>
      <c r="L2911">
        <v>2</v>
      </c>
      <c r="M2911" t="b">
        <v>0</v>
      </c>
      <c r="N2911" t="b">
        <v>0</v>
      </c>
      <c r="O2911" t="b">
        <v>1</v>
      </c>
      <c r="P2911" t="s">
        <v>88</v>
      </c>
      <c r="Q2911" t="s">
        <v>7874</v>
      </c>
      <c r="R2911" t="s">
        <v>1392</v>
      </c>
      <c r="S2911" t="s">
        <v>6</v>
      </c>
      <c r="T2911" t="s">
        <v>7873</v>
      </c>
      <c r="U2911">
        <v>208</v>
      </c>
      <c r="V2911">
        <v>5</v>
      </c>
    </row>
    <row r="2912" spans="1:22" x14ac:dyDescent="0.35">
      <c r="A2912" t="s">
        <v>7872</v>
      </c>
      <c r="B2912" t="s">
        <v>111</v>
      </c>
      <c r="C2912" t="s">
        <v>123</v>
      </c>
      <c r="D2912" t="b">
        <v>1</v>
      </c>
      <c r="E2912" t="b">
        <v>1</v>
      </c>
      <c r="F2912" t="s">
        <v>106</v>
      </c>
      <c r="G2912" t="b">
        <v>0</v>
      </c>
      <c r="H2912" t="s">
        <v>71</v>
      </c>
      <c r="I2912" t="b">
        <v>0</v>
      </c>
      <c r="J2912" t="s">
        <v>70</v>
      </c>
      <c r="K2912" t="b">
        <v>1</v>
      </c>
      <c r="L2912">
        <v>2</v>
      </c>
      <c r="M2912" t="b">
        <v>1</v>
      </c>
      <c r="N2912" t="b">
        <v>1</v>
      </c>
      <c r="O2912" t="b">
        <v>1</v>
      </c>
      <c r="P2912" t="s">
        <v>88</v>
      </c>
      <c r="Q2912" t="s">
        <v>7871</v>
      </c>
      <c r="R2912" t="s">
        <v>2585</v>
      </c>
      <c r="S2912" t="s">
        <v>120</v>
      </c>
      <c r="T2912" t="s">
        <v>2678</v>
      </c>
      <c r="U2912">
        <v>208</v>
      </c>
      <c r="V2912">
        <v>3</v>
      </c>
    </row>
    <row r="2913" spans="1:22" x14ac:dyDescent="0.35">
      <c r="A2913" t="s">
        <v>7870</v>
      </c>
      <c r="B2913" t="s">
        <v>74</v>
      </c>
      <c r="C2913" t="s">
        <v>82</v>
      </c>
      <c r="D2913" t="b">
        <v>1</v>
      </c>
      <c r="E2913" t="b">
        <v>1</v>
      </c>
      <c r="F2913" t="s">
        <v>771</v>
      </c>
      <c r="G2913" t="b">
        <v>1</v>
      </c>
      <c r="H2913" t="s">
        <v>71</v>
      </c>
      <c r="I2913" t="b">
        <v>0</v>
      </c>
      <c r="J2913" t="s">
        <v>70</v>
      </c>
      <c r="K2913" t="b">
        <v>1</v>
      </c>
      <c r="L2913">
        <v>2</v>
      </c>
      <c r="M2913" t="b">
        <v>0</v>
      </c>
      <c r="N2913" t="b">
        <v>1</v>
      </c>
      <c r="O2913" t="b">
        <v>1</v>
      </c>
      <c r="P2913" t="s">
        <v>69</v>
      </c>
      <c r="Q2913" t="s">
        <v>7869</v>
      </c>
      <c r="R2913" t="s">
        <v>548</v>
      </c>
      <c r="S2913" t="s">
        <v>141</v>
      </c>
      <c r="T2913" t="s">
        <v>7868</v>
      </c>
      <c r="U2913">
        <v>208</v>
      </c>
      <c r="V2913">
        <v>4</v>
      </c>
    </row>
    <row r="2914" spans="1:22" x14ac:dyDescent="0.35">
      <c r="A2914" t="s">
        <v>7867</v>
      </c>
      <c r="B2914" t="s">
        <v>90</v>
      </c>
      <c r="C2914" t="s">
        <v>82</v>
      </c>
      <c r="D2914" t="b">
        <v>1</v>
      </c>
      <c r="E2914" t="b">
        <v>1</v>
      </c>
      <c r="F2914" t="s">
        <v>106</v>
      </c>
      <c r="G2914" t="b">
        <v>0</v>
      </c>
      <c r="H2914" t="s">
        <v>100</v>
      </c>
      <c r="I2914" t="b">
        <v>1</v>
      </c>
      <c r="J2914" t="s">
        <v>70</v>
      </c>
      <c r="K2914" t="b">
        <v>0</v>
      </c>
      <c r="L2914">
        <v>1</v>
      </c>
      <c r="M2914" t="b">
        <v>0</v>
      </c>
      <c r="N2914" t="b">
        <v>0</v>
      </c>
      <c r="O2914" t="b">
        <v>1</v>
      </c>
      <c r="P2914" t="s">
        <v>88</v>
      </c>
      <c r="Q2914" t="s">
        <v>7866</v>
      </c>
      <c r="R2914" t="s">
        <v>7865</v>
      </c>
      <c r="S2914" t="s">
        <v>275</v>
      </c>
      <c r="T2914" t="s">
        <v>7864</v>
      </c>
      <c r="U2914">
        <v>208</v>
      </c>
      <c r="V2914">
        <v>4.5</v>
      </c>
    </row>
    <row r="2915" spans="1:22" x14ac:dyDescent="0.35">
      <c r="A2915" t="s">
        <v>7863</v>
      </c>
      <c r="B2915" t="s">
        <v>90</v>
      </c>
      <c r="C2915" t="s">
        <v>123</v>
      </c>
      <c r="D2915" t="b">
        <v>0</v>
      </c>
      <c r="E2915" t="b">
        <v>1</v>
      </c>
      <c r="F2915" t="s">
        <v>89</v>
      </c>
      <c r="G2915" t="b">
        <v>0</v>
      </c>
      <c r="H2915" t="s">
        <v>71</v>
      </c>
      <c r="I2915" t="b">
        <v>0</v>
      </c>
      <c r="J2915" t="s">
        <v>70</v>
      </c>
      <c r="K2915" t="b">
        <v>1</v>
      </c>
      <c r="L2915">
        <v>1</v>
      </c>
      <c r="M2915" t="b">
        <v>0</v>
      </c>
      <c r="N2915" t="b">
        <v>1</v>
      </c>
      <c r="O2915" t="b">
        <v>1</v>
      </c>
      <c r="P2915" t="s">
        <v>88</v>
      </c>
      <c r="Q2915" t="s">
        <v>7862</v>
      </c>
      <c r="R2915" t="s">
        <v>2035</v>
      </c>
      <c r="S2915" t="s">
        <v>717</v>
      </c>
      <c r="T2915" t="s">
        <v>7861</v>
      </c>
      <c r="U2915">
        <v>208</v>
      </c>
      <c r="V2915">
        <v>4</v>
      </c>
    </row>
    <row r="2916" spans="1:22" x14ac:dyDescent="0.35">
      <c r="A2916" t="s">
        <v>7860</v>
      </c>
      <c r="B2916" t="s">
        <v>90</v>
      </c>
      <c r="C2916" t="s">
        <v>82</v>
      </c>
      <c r="D2916" t="b">
        <v>1</v>
      </c>
      <c r="E2916" t="b">
        <v>1</v>
      </c>
      <c r="F2916" t="s">
        <v>374</v>
      </c>
      <c r="G2916" t="b">
        <v>1</v>
      </c>
      <c r="H2916" t="s">
        <v>100</v>
      </c>
      <c r="I2916" t="b">
        <v>0</v>
      </c>
      <c r="J2916" t="s">
        <v>70</v>
      </c>
      <c r="K2916" t="b">
        <v>1</v>
      </c>
      <c r="L2916">
        <v>1</v>
      </c>
      <c r="M2916" t="b">
        <v>0</v>
      </c>
      <c r="N2916" t="b">
        <v>1</v>
      </c>
      <c r="O2916" t="b">
        <v>1</v>
      </c>
      <c r="P2916" t="s">
        <v>69</v>
      </c>
      <c r="Q2916" t="s">
        <v>7859</v>
      </c>
      <c r="R2916" t="s">
        <v>7858</v>
      </c>
      <c r="S2916" t="s">
        <v>6</v>
      </c>
      <c r="T2916" t="s">
        <v>7857</v>
      </c>
      <c r="U2916">
        <v>208</v>
      </c>
      <c r="V2916">
        <v>5</v>
      </c>
    </row>
    <row r="2917" spans="1:22" x14ac:dyDescent="0.35">
      <c r="A2917" t="s">
        <v>7856</v>
      </c>
      <c r="B2917" t="s">
        <v>74</v>
      </c>
      <c r="C2917" t="s">
        <v>82</v>
      </c>
      <c r="D2917" t="b">
        <v>1</v>
      </c>
      <c r="E2917" t="b">
        <v>1</v>
      </c>
      <c r="F2917" t="s">
        <v>89</v>
      </c>
      <c r="G2917" t="b">
        <v>1</v>
      </c>
      <c r="H2917" t="s">
        <v>71</v>
      </c>
      <c r="I2917" t="b">
        <v>1</v>
      </c>
      <c r="J2917" t="s">
        <v>70</v>
      </c>
      <c r="K2917" t="b">
        <v>1</v>
      </c>
      <c r="L2917">
        <v>2</v>
      </c>
      <c r="M2917" t="b">
        <v>1</v>
      </c>
      <c r="N2917" t="b">
        <v>1</v>
      </c>
      <c r="O2917" t="b">
        <v>1</v>
      </c>
      <c r="P2917" t="s">
        <v>69</v>
      </c>
      <c r="Q2917" t="s">
        <v>7855</v>
      </c>
      <c r="R2917" t="s">
        <v>7854</v>
      </c>
      <c r="S2917" t="s">
        <v>93</v>
      </c>
      <c r="T2917" t="s">
        <v>7853</v>
      </c>
      <c r="U2917">
        <v>208</v>
      </c>
      <c r="V2917">
        <v>3.5</v>
      </c>
    </row>
    <row r="2918" spans="1:22" x14ac:dyDescent="0.35">
      <c r="A2918" t="s">
        <v>7852</v>
      </c>
      <c r="B2918" t="s">
        <v>90</v>
      </c>
      <c r="C2918" t="s">
        <v>82</v>
      </c>
      <c r="D2918" t="b">
        <v>1</v>
      </c>
      <c r="E2918" t="b">
        <v>1</v>
      </c>
      <c r="F2918" t="s">
        <v>474</v>
      </c>
      <c r="G2918" t="b">
        <v>0</v>
      </c>
      <c r="H2918" t="s">
        <v>71</v>
      </c>
      <c r="I2918" t="b">
        <v>1</v>
      </c>
      <c r="J2918" t="s">
        <v>70</v>
      </c>
      <c r="K2918" t="b">
        <v>1</v>
      </c>
      <c r="L2918">
        <v>1</v>
      </c>
      <c r="M2918" t="b">
        <v>0</v>
      </c>
      <c r="N2918" t="b">
        <v>0</v>
      </c>
      <c r="O2918" t="b">
        <v>1</v>
      </c>
      <c r="P2918" t="s">
        <v>88</v>
      </c>
      <c r="Q2918" t="s">
        <v>7851</v>
      </c>
      <c r="R2918" t="s">
        <v>7850</v>
      </c>
      <c r="S2918" t="s">
        <v>141</v>
      </c>
      <c r="T2918" t="s">
        <v>7849</v>
      </c>
      <c r="U2918">
        <v>208</v>
      </c>
      <c r="V2918">
        <v>4.5</v>
      </c>
    </row>
    <row r="2919" spans="1:22" x14ac:dyDescent="0.35">
      <c r="A2919" t="s">
        <v>910</v>
      </c>
      <c r="B2919" t="s">
        <v>74</v>
      </c>
      <c r="C2919" t="s">
        <v>236</v>
      </c>
      <c r="D2919" t="b">
        <v>1</v>
      </c>
      <c r="E2919" t="b">
        <v>0</v>
      </c>
      <c r="F2919" t="s">
        <v>319</v>
      </c>
      <c r="G2919" t="b">
        <v>1</v>
      </c>
      <c r="H2919" t="s">
        <v>71</v>
      </c>
      <c r="I2919" t="b">
        <v>0</v>
      </c>
      <c r="J2919" t="s">
        <v>70</v>
      </c>
      <c r="K2919" t="b">
        <v>1</v>
      </c>
      <c r="L2919">
        <v>2</v>
      </c>
      <c r="M2919" t="b">
        <v>0</v>
      </c>
      <c r="N2919" t="b">
        <v>1</v>
      </c>
      <c r="O2919" t="b">
        <v>1</v>
      </c>
      <c r="P2919" t="s">
        <v>69</v>
      </c>
      <c r="Q2919" t="s">
        <v>7848</v>
      </c>
      <c r="R2919" t="s">
        <v>312</v>
      </c>
      <c r="S2919" t="s">
        <v>85</v>
      </c>
      <c r="T2919" t="s">
        <v>7847</v>
      </c>
      <c r="U2919">
        <v>208</v>
      </c>
      <c r="V2919">
        <v>3</v>
      </c>
    </row>
    <row r="2920" spans="1:22" x14ac:dyDescent="0.35">
      <c r="A2920" t="s">
        <v>7846</v>
      </c>
      <c r="B2920" t="s">
        <v>74</v>
      </c>
      <c r="C2920" t="s">
        <v>82</v>
      </c>
      <c r="D2920" t="b">
        <v>1</v>
      </c>
      <c r="E2920" t="b">
        <v>1</v>
      </c>
      <c r="F2920" t="s">
        <v>474</v>
      </c>
      <c r="G2920" t="b">
        <v>1</v>
      </c>
      <c r="H2920" t="s">
        <v>71</v>
      </c>
      <c r="I2920" t="b">
        <v>1</v>
      </c>
      <c r="J2920" t="s">
        <v>70</v>
      </c>
      <c r="K2920" t="b">
        <v>1</v>
      </c>
      <c r="L2920">
        <v>1</v>
      </c>
      <c r="M2920" t="b">
        <v>1</v>
      </c>
      <c r="N2920" t="b">
        <v>1</v>
      </c>
      <c r="O2920" t="b">
        <v>1</v>
      </c>
      <c r="P2920" t="s">
        <v>69</v>
      </c>
      <c r="Q2920" t="s">
        <v>7845</v>
      </c>
      <c r="R2920" t="s">
        <v>7844</v>
      </c>
      <c r="S2920" t="s">
        <v>93</v>
      </c>
      <c r="T2920" t="s">
        <v>7843</v>
      </c>
      <c r="U2920">
        <v>208</v>
      </c>
      <c r="V2920">
        <v>4</v>
      </c>
    </row>
    <row r="2921" spans="1:22" x14ac:dyDescent="0.35">
      <c r="A2921" t="s">
        <v>7842</v>
      </c>
      <c r="B2921" t="s">
        <v>74</v>
      </c>
      <c r="C2921" t="s">
        <v>82</v>
      </c>
      <c r="D2921" t="b">
        <v>1</v>
      </c>
      <c r="E2921" t="b">
        <v>1</v>
      </c>
      <c r="F2921" t="s">
        <v>106</v>
      </c>
      <c r="G2921" t="b">
        <v>1</v>
      </c>
      <c r="H2921" t="s">
        <v>71</v>
      </c>
      <c r="I2921" t="b">
        <v>1</v>
      </c>
      <c r="J2921" t="s">
        <v>70</v>
      </c>
      <c r="K2921" t="b">
        <v>1</v>
      </c>
      <c r="L2921">
        <v>2</v>
      </c>
      <c r="M2921" t="b">
        <v>1</v>
      </c>
      <c r="N2921" t="b">
        <v>1</v>
      </c>
      <c r="O2921" t="b">
        <v>1</v>
      </c>
      <c r="P2921" t="s">
        <v>69</v>
      </c>
      <c r="Q2921" t="s">
        <v>7841</v>
      </c>
      <c r="R2921" t="s">
        <v>7840</v>
      </c>
      <c r="S2921" t="s">
        <v>66</v>
      </c>
      <c r="T2921" t="s">
        <v>7839</v>
      </c>
      <c r="U2921">
        <v>208</v>
      </c>
      <c r="V2921">
        <v>3.5</v>
      </c>
    </row>
    <row r="2922" spans="1:22" x14ac:dyDescent="0.35">
      <c r="A2922" t="s">
        <v>7838</v>
      </c>
      <c r="B2922" t="s">
        <v>74</v>
      </c>
      <c r="C2922" t="s">
        <v>82</v>
      </c>
      <c r="D2922" t="b">
        <v>1</v>
      </c>
      <c r="E2922" t="b">
        <v>0</v>
      </c>
      <c r="F2922" t="s">
        <v>89</v>
      </c>
      <c r="G2922" t="b">
        <v>1</v>
      </c>
      <c r="H2922" t="s">
        <v>80</v>
      </c>
      <c r="I2922" t="b">
        <v>0</v>
      </c>
      <c r="J2922" t="s">
        <v>70</v>
      </c>
      <c r="K2922" t="b">
        <v>1</v>
      </c>
      <c r="L2922">
        <v>2</v>
      </c>
      <c r="M2922" t="b">
        <v>0</v>
      </c>
      <c r="N2922" t="b">
        <v>1</v>
      </c>
      <c r="O2922" t="b">
        <v>1</v>
      </c>
      <c r="Q2922" t="s">
        <v>7837</v>
      </c>
      <c r="R2922" t="s">
        <v>7836</v>
      </c>
      <c r="S2922" t="s">
        <v>6</v>
      </c>
      <c r="T2922" t="s">
        <v>7835</v>
      </c>
      <c r="U2922">
        <v>208</v>
      </c>
      <c r="V2922">
        <v>3</v>
      </c>
    </row>
    <row r="2923" spans="1:22" x14ac:dyDescent="0.35">
      <c r="A2923" t="s">
        <v>7834</v>
      </c>
      <c r="B2923" t="s">
        <v>74</v>
      </c>
      <c r="C2923" t="s">
        <v>82</v>
      </c>
      <c r="D2923" t="b">
        <v>1</v>
      </c>
      <c r="E2923" t="b">
        <v>1</v>
      </c>
      <c r="F2923" t="s">
        <v>106</v>
      </c>
      <c r="G2923" t="b">
        <v>1</v>
      </c>
      <c r="H2923" t="s">
        <v>71</v>
      </c>
      <c r="I2923" t="b">
        <v>0</v>
      </c>
      <c r="J2923" t="s">
        <v>70</v>
      </c>
      <c r="K2923" t="b">
        <v>0</v>
      </c>
      <c r="L2923">
        <v>2</v>
      </c>
      <c r="M2923" t="b">
        <v>1</v>
      </c>
      <c r="N2923" t="b">
        <v>1</v>
      </c>
      <c r="O2923" t="b">
        <v>1</v>
      </c>
      <c r="P2923" t="s">
        <v>88</v>
      </c>
      <c r="Q2923" t="s">
        <v>7833</v>
      </c>
      <c r="R2923" t="s">
        <v>7832</v>
      </c>
      <c r="S2923" t="s">
        <v>2763</v>
      </c>
      <c r="T2923" t="s">
        <v>7831</v>
      </c>
      <c r="U2923">
        <v>207</v>
      </c>
      <c r="V2923">
        <v>4</v>
      </c>
    </row>
    <row r="2924" spans="1:22" x14ac:dyDescent="0.35">
      <c r="A2924" t="s">
        <v>7830</v>
      </c>
      <c r="B2924" t="s">
        <v>74</v>
      </c>
      <c r="C2924" t="s">
        <v>82</v>
      </c>
      <c r="D2924" t="b">
        <v>1</v>
      </c>
      <c r="E2924" t="b">
        <v>1</v>
      </c>
      <c r="F2924" t="s">
        <v>106</v>
      </c>
      <c r="G2924" t="b">
        <v>1</v>
      </c>
      <c r="H2924" t="s">
        <v>71</v>
      </c>
      <c r="I2924" t="b">
        <v>1</v>
      </c>
      <c r="J2924" t="s">
        <v>70</v>
      </c>
      <c r="K2924" t="b">
        <v>1</v>
      </c>
      <c r="L2924">
        <v>2</v>
      </c>
      <c r="M2924" t="b">
        <v>1</v>
      </c>
      <c r="N2924" t="b">
        <v>1</v>
      </c>
      <c r="O2924" t="b">
        <v>1</v>
      </c>
      <c r="P2924" t="s">
        <v>88</v>
      </c>
      <c r="Q2924" t="e">
        <f>-rCIoxp7pqN3xY7E3-v56Q</f>
        <v>#NAME?</v>
      </c>
      <c r="R2924" t="s">
        <v>194</v>
      </c>
      <c r="S2924" t="s">
        <v>85</v>
      </c>
      <c r="T2924" t="s">
        <v>4281</v>
      </c>
      <c r="U2924">
        <v>207</v>
      </c>
      <c r="V2924">
        <v>3</v>
      </c>
    </row>
    <row r="2925" spans="1:22" x14ac:dyDescent="0.35">
      <c r="A2925" t="s">
        <v>7829</v>
      </c>
      <c r="B2925" t="s">
        <v>74</v>
      </c>
      <c r="C2925" t="s">
        <v>360</v>
      </c>
      <c r="D2925" t="b">
        <v>1</v>
      </c>
      <c r="E2925" t="b">
        <v>0</v>
      </c>
      <c r="F2925" t="s">
        <v>106</v>
      </c>
      <c r="G2925" t="b">
        <v>1</v>
      </c>
      <c r="H2925" t="s">
        <v>71</v>
      </c>
      <c r="I2925" t="b">
        <v>1</v>
      </c>
      <c r="J2925" t="s">
        <v>70</v>
      </c>
      <c r="K2925" t="b">
        <v>1</v>
      </c>
      <c r="L2925">
        <v>1</v>
      </c>
      <c r="M2925" t="b">
        <v>0</v>
      </c>
      <c r="N2925" t="b">
        <v>0</v>
      </c>
      <c r="O2925" t="b">
        <v>1</v>
      </c>
      <c r="P2925" t="s">
        <v>69</v>
      </c>
      <c r="Q2925" t="s">
        <v>7828</v>
      </c>
      <c r="R2925" t="s">
        <v>7827</v>
      </c>
      <c r="S2925" t="s">
        <v>6</v>
      </c>
      <c r="T2925" t="s">
        <v>7826</v>
      </c>
      <c r="U2925">
        <v>207</v>
      </c>
      <c r="V2925">
        <v>3.5</v>
      </c>
    </row>
    <row r="2926" spans="1:22" x14ac:dyDescent="0.35">
      <c r="A2926" t="s">
        <v>5724</v>
      </c>
      <c r="B2926" t="s">
        <v>74</v>
      </c>
      <c r="C2926" t="s">
        <v>212</v>
      </c>
      <c r="D2926" t="b">
        <v>1</v>
      </c>
      <c r="E2926" t="b">
        <v>1</v>
      </c>
      <c r="F2926" t="s">
        <v>1022</v>
      </c>
      <c r="G2926" t="b">
        <v>1</v>
      </c>
      <c r="H2926" t="s">
        <v>100</v>
      </c>
      <c r="I2926" t="b">
        <v>0</v>
      </c>
      <c r="J2926" t="s">
        <v>70</v>
      </c>
      <c r="K2926" t="b">
        <v>1</v>
      </c>
      <c r="L2926">
        <v>2</v>
      </c>
      <c r="M2926" t="b">
        <v>1</v>
      </c>
      <c r="N2926" t="b">
        <v>1</v>
      </c>
      <c r="O2926" t="b">
        <v>1</v>
      </c>
      <c r="P2926" t="s">
        <v>69</v>
      </c>
      <c r="Q2926" t="s">
        <v>7825</v>
      </c>
      <c r="R2926" t="s">
        <v>7824</v>
      </c>
      <c r="S2926" t="s">
        <v>120</v>
      </c>
      <c r="T2926" t="s">
        <v>7823</v>
      </c>
      <c r="U2926">
        <v>207</v>
      </c>
      <c r="V2926">
        <v>3</v>
      </c>
    </row>
    <row r="2927" spans="1:22" x14ac:dyDescent="0.35">
      <c r="A2927" t="s">
        <v>7822</v>
      </c>
      <c r="B2927" t="s">
        <v>74</v>
      </c>
      <c r="C2927" t="s">
        <v>73</v>
      </c>
      <c r="D2927" t="b">
        <v>1</v>
      </c>
      <c r="E2927" t="b">
        <v>0</v>
      </c>
      <c r="F2927" t="s">
        <v>106</v>
      </c>
      <c r="G2927" t="b">
        <v>1</v>
      </c>
      <c r="H2927" t="s">
        <v>71</v>
      </c>
      <c r="I2927" t="b">
        <v>1</v>
      </c>
      <c r="J2927" t="s">
        <v>70</v>
      </c>
      <c r="K2927" t="b">
        <v>1</v>
      </c>
      <c r="L2927">
        <v>2</v>
      </c>
      <c r="M2927" t="b">
        <v>1</v>
      </c>
      <c r="N2927" t="b">
        <v>1</v>
      </c>
      <c r="O2927" t="b">
        <v>1</v>
      </c>
      <c r="P2927" t="s">
        <v>88</v>
      </c>
      <c r="Q2927" t="s">
        <v>7821</v>
      </c>
      <c r="R2927" t="s">
        <v>7820</v>
      </c>
      <c r="S2927" t="s">
        <v>77</v>
      </c>
      <c r="T2927" t="s">
        <v>7819</v>
      </c>
      <c r="U2927">
        <v>207</v>
      </c>
      <c r="V2927">
        <v>3.5</v>
      </c>
    </row>
    <row r="2928" spans="1:22" x14ac:dyDescent="0.35">
      <c r="A2928" t="s">
        <v>7818</v>
      </c>
      <c r="B2928" t="s">
        <v>74</v>
      </c>
      <c r="C2928" t="s">
        <v>82</v>
      </c>
      <c r="D2928" t="b">
        <v>1</v>
      </c>
      <c r="E2928" t="b">
        <v>0</v>
      </c>
      <c r="F2928" t="s">
        <v>72</v>
      </c>
      <c r="G2928" t="b">
        <v>1</v>
      </c>
      <c r="H2928" t="s">
        <v>71</v>
      </c>
      <c r="I2928" t="b">
        <v>0</v>
      </c>
      <c r="J2928" t="s">
        <v>70</v>
      </c>
      <c r="K2928" t="b">
        <v>1</v>
      </c>
      <c r="L2928">
        <v>2</v>
      </c>
      <c r="M2928" t="b">
        <v>1</v>
      </c>
      <c r="N2928" t="b">
        <v>1</v>
      </c>
      <c r="O2928" t="b">
        <v>1</v>
      </c>
      <c r="P2928" t="s">
        <v>69</v>
      </c>
      <c r="Q2928" t="s">
        <v>7817</v>
      </c>
      <c r="R2928" t="s">
        <v>7816</v>
      </c>
      <c r="S2928" t="s">
        <v>66</v>
      </c>
      <c r="T2928" t="s">
        <v>7815</v>
      </c>
      <c r="U2928">
        <v>207</v>
      </c>
      <c r="V2928">
        <v>3.5</v>
      </c>
    </row>
    <row r="2929" spans="1:22" x14ac:dyDescent="0.35">
      <c r="A2929" t="s">
        <v>7814</v>
      </c>
      <c r="B2929" t="s">
        <v>90</v>
      </c>
      <c r="C2929" t="s">
        <v>82</v>
      </c>
      <c r="D2929" t="b">
        <v>1</v>
      </c>
      <c r="E2929" t="b">
        <v>1</v>
      </c>
      <c r="F2929" t="s">
        <v>117</v>
      </c>
      <c r="G2929" t="b">
        <v>0</v>
      </c>
      <c r="H2929" t="s">
        <v>71</v>
      </c>
      <c r="I2929" t="b">
        <v>1</v>
      </c>
      <c r="J2929" t="s">
        <v>70</v>
      </c>
      <c r="K2929" t="b">
        <v>1</v>
      </c>
      <c r="L2929">
        <v>1</v>
      </c>
      <c r="M2929" t="b">
        <v>0</v>
      </c>
      <c r="N2929" t="b">
        <v>1</v>
      </c>
      <c r="O2929" t="b">
        <v>1</v>
      </c>
      <c r="P2929" t="s">
        <v>69</v>
      </c>
      <c r="Q2929" t="s">
        <v>7813</v>
      </c>
      <c r="R2929" t="s">
        <v>7812</v>
      </c>
      <c r="S2929" t="s">
        <v>77</v>
      </c>
      <c r="T2929" t="s">
        <v>4485</v>
      </c>
      <c r="U2929">
        <v>207</v>
      </c>
      <c r="V2929">
        <v>4</v>
      </c>
    </row>
    <row r="2930" spans="1:22" x14ac:dyDescent="0.35">
      <c r="A2930" t="s">
        <v>7811</v>
      </c>
      <c r="B2930" t="s">
        <v>111</v>
      </c>
      <c r="C2930" t="s">
        <v>82</v>
      </c>
      <c r="D2930" t="b">
        <v>1</v>
      </c>
      <c r="E2930" t="b">
        <v>1</v>
      </c>
      <c r="F2930" t="s">
        <v>474</v>
      </c>
      <c r="G2930" t="b">
        <v>0</v>
      </c>
      <c r="H2930" t="s">
        <v>71</v>
      </c>
      <c r="I2930" t="b">
        <v>1</v>
      </c>
      <c r="J2930" t="s">
        <v>70</v>
      </c>
      <c r="K2930" t="b">
        <v>1</v>
      </c>
      <c r="L2930">
        <v>2</v>
      </c>
      <c r="M2930" t="b">
        <v>1</v>
      </c>
      <c r="N2930" t="b">
        <v>1</v>
      </c>
      <c r="O2930" t="b">
        <v>1</v>
      </c>
      <c r="P2930" t="s">
        <v>88</v>
      </c>
      <c r="Q2930" t="s">
        <v>7810</v>
      </c>
      <c r="R2930" t="s">
        <v>7809</v>
      </c>
      <c r="S2930" t="s">
        <v>6</v>
      </c>
      <c r="T2930" t="s">
        <v>6454</v>
      </c>
      <c r="U2930">
        <v>207</v>
      </c>
      <c r="V2930">
        <v>3</v>
      </c>
    </row>
    <row r="2931" spans="1:22" x14ac:dyDescent="0.35">
      <c r="A2931" t="s">
        <v>7808</v>
      </c>
      <c r="B2931" t="s">
        <v>74</v>
      </c>
      <c r="C2931" t="s">
        <v>82</v>
      </c>
      <c r="D2931" t="b">
        <v>1</v>
      </c>
      <c r="E2931" t="b">
        <v>1</v>
      </c>
      <c r="F2931" t="s">
        <v>72</v>
      </c>
      <c r="G2931" t="b">
        <v>1</v>
      </c>
      <c r="H2931" t="s">
        <v>71</v>
      </c>
      <c r="I2931" t="b">
        <v>1</v>
      </c>
      <c r="J2931" t="s">
        <v>70</v>
      </c>
      <c r="K2931" t="b">
        <v>1</v>
      </c>
      <c r="L2931">
        <v>2</v>
      </c>
      <c r="M2931" t="b">
        <v>1</v>
      </c>
      <c r="N2931" t="b">
        <v>1</v>
      </c>
      <c r="O2931" t="b">
        <v>1</v>
      </c>
      <c r="P2931" t="s">
        <v>88</v>
      </c>
      <c r="Q2931" t="s">
        <v>7807</v>
      </c>
      <c r="R2931" t="s">
        <v>7806</v>
      </c>
      <c r="S2931" t="s">
        <v>6</v>
      </c>
      <c r="T2931" t="s">
        <v>7805</v>
      </c>
      <c r="U2931">
        <v>207</v>
      </c>
      <c r="V2931">
        <v>3.5</v>
      </c>
    </row>
    <row r="2932" spans="1:22" x14ac:dyDescent="0.35">
      <c r="A2932" t="s">
        <v>7804</v>
      </c>
      <c r="B2932" t="s">
        <v>74</v>
      </c>
      <c r="C2932" t="s">
        <v>2312</v>
      </c>
      <c r="D2932" t="b">
        <v>1</v>
      </c>
      <c r="E2932" t="b">
        <v>0</v>
      </c>
      <c r="F2932" t="s">
        <v>72</v>
      </c>
      <c r="G2932" t="b">
        <v>0</v>
      </c>
      <c r="H2932" t="s">
        <v>71</v>
      </c>
      <c r="I2932" t="b">
        <v>0</v>
      </c>
      <c r="J2932" t="s">
        <v>235</v>
      </c>
      <c r="K2932" t="b">
        <v>1</v>
      </c>
      <c r="L2932">
        <v>3</v>
      </c>
      <c r="M2932" t="b">
        <v>1</v>
      </c>
      <c r="N2932" t="b">
        <v>1</v>
      </c>
      <c r="O2932" t="b">
        <v>0</v>
      </c>
      <c r="P2932" t="s">
        <v>69</v>
      </c>
      <c r="Q2932" t="s">
        <v>7803</v>
      </c>
      <c r="R2932" t="s">
        <v>312</v>
      </c>
      <c r="S2932" t="s">
        <v>285</v>
      </c>
      <c r="T2932" t="s">
        <v>7802</v>
      </c>
      <c r="U2932">
        <v>207</v>
      </c>
      <c r="V2932">
        <v>4.5</v>
      </c>
    </row>
    <row r="2933" spans="1:22" x14ac:dyDescent="0.35">
      <c r="A2933" t="s">
        <v>7801</v>
      </c>
      <c r="B2933" t="s">
        <v>111</v>
      </c>
      <c r="C2933" t="s">
        <v>82</v>
      </c>
      <c r="D2933" t="b">
        <v>1</v>
      </c>
      <c r="E2933" t="b">
        <v>1</v>
      </c>
      <c r="F2933" t="s">
        <v>106</v>
      </c>
      <c r="G2933" t="b">
        <v>0</v>
      </c>
      <c r="H2933" t="s">
        <v>71</v>
      </c>
      <c r="I2933" t="b">
        <v>0</v>
      </c>
      <c r="J2933" t="s">
        <v>70</v>
      </c>
      <c r="K2933" t="b">
        <v>1</v>
      </c>
      <c r="L2933">
        <v>2</v>
      </c>
      <c r="M2933" t="b">
        <v>0</v>
      </c>
      <c r="N2933" t="b">
        <v>1</v>
      </c>
      <c r="O2933" t="b">
        <v>1</v>
      </c>
      <c r="P2933" t="s">
        <v>88</v>
      </c>
      <c r="Q2933" t="s">
        <v>7800</v>
      </c>
      <c r="R2933" t="s">
        <v>7799</v>
      </c>
      <c r="S2933" t="s">
        <v>6</v>
      </c>
      <c r="T2933" t="s">
        <v>7798</v>
      </c>
      <c r="U2933">
        <v>207</v>
      </c>
      <c r="V2933">
        <v>2.5</v>
      </c>
    </row>
    <row r="2934" spans="1:22" x14ac:dyDescent="0.35">
      <c r="A2934" t="s">
        <v>7797</v>
      </c>
      <c r="B2934" t="s">
        <v>74</v>
      </c>
      <c r="C2934" t="s">
        <v>82</v>
      </c>
      <c r="D2934" t="b">
        <v>1</v>
      </c>
      <c r="E2934" t="b">
        <v>1</v>
      </c>
      <c r="F2934" t="s">
        <v>106</v>
      </c>
      <c r="G2934" t="b">
        <v>1</v>
      </c>
      <c r="H2934" t="s">
        <v>71</v>
      </c>
      <c r="I2934" t="b">
        <v>0</v>
      </c>
      <c r="J2934" t="s">
        <v>70</v>
      </c>
      <c r="K2934" t="b">
        <v>1</v>
      </c>
      <c r="L2934">
        <v>2</v>
      </c>
      <c r="M2934" t="b">
        <v>1</v>
      </c>
      <c r="N2934" t="b">
        <v>1</v>
      </c>
      <c r="O2934" t="b">
        <v>1</v>
      </c>
      <c r="P2934" t="s">
        <v>69</v>
      </c>
      <c r="Q2934" t="s">
        <v>7796</v>
      </c>
      <c r="R2934" t="s">
        <v>613</v>
      </c>
      <c r="S2934" t="s">
        <v>131</v>
      </c>
      <c r="T2934" t="s">
        <v>7795</v>
      </c>
      <c r="U2934">
        <v>207</v>
      </c>
      <c r="V2934">
        <v>4</v>
      </c>
    </row>
    <row r="2935" spans="1:22" x14ac:dyDescent="0.35">
      <c r="A2935" t="s">
        <v>7794</v>
      </c>
      <c r="B2935" t="s">
        <v>74</v>
      </c>
      <c r="C2935" t="s">
        <v>82</v>
      </c>
      <c r="D2935" t="b">
        <v>1</v>
      </c>
      <c r="E2935" t="b">
        <v>1</v>
      </c>
      <c r="F2935" t="s">
        <v>89</v>
      </c>
      <c r="G2935" t="b">
        <v>1</v>
      </c>
      <c r="H2935" t="s">
        <v>71</v>
      </c>
      <c r="I2935" t="b">
        <v>1</v>
      </c>
      <c r="J2935" t="s">
        <v>70</v>
      </c>
      <c r="K2935" t="b">
        <v>1</v>
      </c>
      <c r="L2935">
        <v>2</v>
      </c>
      <c r="M2935" t="b">
        <v>0</v>
      </c>
      <c r="N2935" t="b">
        <v>1</v>
      </c>
      <c r="O2935" t="b">
        <v>1</v>
      </c>
      <c r="P2935" t="s">
        <v>69</v>
      </c>
      <c r="Q2935" t="s">
        <v>7793</v>
      </c>
      <c r="R2935" t="s">
        <v>7792</v>
      </c>
      <c r="S2935" t="s">
        <v>239</v>
      </c>
      <c r="T2935" t="s">
        <v>4008</v>
      </c>
      <c r="U2935">
        <v>207</v>
      </c>
      <c r="V2935">
        <v>4</v>
      </c>
    </row>
    <row r="2936" spans="1:22" x14ac:dyDescent="0.35">
      <c r="A2936" t="s">
        <v>7514</v>
      </c>
      <c r="B2936" t="s">
        <v>74</v>
      </c>
      <c r="C2936" t="s">
        <v>82</v>
      </c>
      <c r="D2936" t="b">
        <v>1</v>
      </c>
      <c r="E2936" t="b">
        <v>1</v>
      </c>
      <c r="F2936" t="s">
        <v>117</v>
      </c>
      <c r="G2936" t="b">
        <v>0</v>
      </c>
      <c r="H2936" t="s">
        <v>71</v>
      </c>
      <c r="I2936" t="b">
        <v>0</v>
      </c>
      <c r="J2936" t="s">
        <v>70</v>
      </c>
      <c r="K2936" t="b">
        <v>1</v>
      </c>
      <c r="L2936">
        <v>2</v>
      </c>
      <c r="M2936" t="b">
        <v>0</v>
      </c>
      <c r="N2936" t="b">
        <v>1</v>
      </c>
      <c r="O2936" t="b">
        <v>1</v>
      </c>
      <c r="P2936" t="s">
        <v>69</v>
      </c>
      <c r="Q2936" t="s">
        <v>7791</v>
      </c>
      <c r="R2936" t="s">
        <v>7790</v>
      </c>
      <c r="S2936" t="s">
        <v>6</v>
      </c>
      <c r="T2936" t="s">
        <v>7789</v>
      </c>
      <c r="U2936">
        <v>207</v>
      </c>
      <c r="V2936">
        <v>3</v>
      </c>
    </row>
    <row r="2937" spans="1:22" x14ac:dyDescent="0.35">
      <c r="A2937" t="s">
        <v>237</v>
      </c>
      <c r="B2937" t="s">
        <v>74</v>
      </c>
      <c r="C2937" t="s">
        <v>82</v>
      </c>
      <c r="D2937" t="b">
        <v>1</v>
      </c>
      <c r="E2937" t="b">
        <v>1</v>
      </c>
      <c r="F2937" t="s">
        <v>359</v>
      </c>
      <c r="G2937" t="b">
        <v>1</v>
      </c>
      <c r="H2937" t="s">
        <v>71</v>
      </c>
      <c r="I2937" t="b">
        <v>1</v>
      </c>
      <c r="J2937" t="s">
        <v>70</v>
      </c>
      <c r="K2937" t="b">
        <v>1</v>
      </c>
      <c r="L2937">
        <v>2</v>
      </c>
      <c r="M2937" t="b">
        <v>1</v>
      </c>
      <c r="N2937" t="b">
        <v>1</v>
      </c>
      <c r="O2937" t="b">
        <v>1</v>
      </c>
      <c r="P2937" t="s">
        <v>1660</v>
      </c>
      <c r="Q2937" t="s">
        <v>7788</v>
      </c>
      <c r="R2937" t="s">
        <v>126</v>
      </c>
      <c r="S2937" t="s">
        <v>6</v>
      </c>
      <c r="T2937" t="s">
        <v>7787</v>
      </c>
      <c r="U2937">
        <v>207</v>
      </c>
      <c r="V2937">
        <v>3</v>
      </c>
    </row>
    <row r="2938" spans="1:22" x14ac:dyDescent="0.35">
      <c r="A2938" t="s">
        <v>7786</v>
      </c>
      <c r="B2938" t="s">
        <v>74</v>
      </c>
      <c r="C2938" t="s">
        <v>7785</v>
      </c>
      <c r="D2938" t="b">
        <v>1</v>
      </c>
      <c r="E2938" t="b">
        <v>0</v>
      </c>
      <c r="F2938" t="s">
        <v>72</v>
      </c>
      <c r="G2938" t="b">
        <v>0</v>
      </c>
      <c r="H2938" t="s">
        <v>71</v>
      </c>
      <c r="I2938" t="b">
        <v>1</v>
      </c>
      <c r="J2938" t="s">
        <v>235</v>
      </c>
      <c r="K2938" t="b">
        <v>1</v>
      </c>
      <c r="L2938">
        <v>4</v>
      </c>
      <c r="M2938" t="b">
        <v>1</v>
      </c>
      <c r="N2938" t="b">
        <v>1</v>
      </c>
      <c r="O2938" t="b">
        <v>0</v>
      </c>
      <c r="P2938" t="s">
        <v>88</v>
      </c>
      <c r="Q2938" t="s">
        <v>7784</v>
      </c>
      <c r="R2938" t="s">
        <v>1415</v>
      </c>
      <c r="S2938" t="s">
        <v>6</v>
      </c>
      <c r="T2938" t="s">
        <v>7783</v>
      </c>
      <c r="U2938">
        <v>207</v>
      </c>
      <c r="V2938">
        <v>4</v>
      </c>
    </row>
    <row r="2939" spans="1:22" x14ac:dyDescent="0.35">
      <c r="A2939" t="s">
        <v>7782</v>
      </c>
      <c r="B2939" t="s">
        <v>74</v>
      </c>
      <c r="C2939" t="s">
        <v>236</v>
      </c>
      <c r="D2939" t="b">
        <v>1</v>
      </c>
      <c r="E2939" t="b">
        <v>0</v>
      </c>
      <c r="F2939" t="s">
        <v>278</v>
      </c>
      <c r="G2939" t="b">
        <v>0</v>
      </c>
      <c r="H2939" t="s">
        <v>71</v>
      </c>
      <c r="I2939" t="b">
        <v>1</v>
      </c>
      <c r="J2939" t="s">
        <v>235</v>
      </c>
      <c r="K2939" t="b">
        <v>1</v>
      </c>
      <c r="L2939">
        <v>3</v>
      </c>
      <c r="M2939" t="b">
        <v>1</v>
      </c>
      <c r="N2939" t="b">
        <v>1</v>
      </c>
      <c r="O2939" t="b">
        <v>0</v>
      </c>
      <c r="P2939" t="s">
        <v>88</v>
      </c>
      <c r="Q2939" t="s">
        <v>7781</v>
      </c>
      <c r="R2939" t="s">
        <v>7780</v>
      </c>
      <c r="S2939" t="s">
        <v>131</v>
      </c>
      <c r="T2939" t="s">
        <v>7779</v>
      </c>
      <c r="U2939">
        <v>206</v>
      </c>
      <c r="V2939">
        <v>4.5</v>
      </c>
    </row>
    <row r="2940" spans="1:22" x14ac:dyDescent="0.35">
      <c r="A2940" t="s">
        <v>7778</v>
      </c>
      <c r="B2940" t="s">
        <v>74</v>
      </c>
      <c r="C2940" t="s">
        <v>123</v>
      </c>
      <c r="D2940" t="b">
        <v>1</v>
      </c>
      <c r="E2940" t="b">
        <v>1</v>
      </c>
      <c r="F2940" t="s">
        <v>72</v>
      </c>
      <c r="G2940" t="b">
        <v>1</v>
      </c>
      <c r="H2940" t="s">
        <v>71</v>
      </c>
      <c r="I2940" t="b">
        <v>1</v>
      </c>
      <c r="J2940" t="s">
        <v>70</v>
      </c>
      <c r="K2940" t="b">
        <v>1</v>
      </c>
      <c r="L2940">
        <v>2</v>
      </c>
      <c r="M2940" t="b">
        <v>1</v>
      </c>
      <c r="N2940" t="b">
        <v>1</v>
      </c>
      <c r="O2940" t="b">
        <v>1</v>
      </c>
      <c r="P2940" t="s">
        <v>88</v>
      </c>
      <c r="Q2940" t="s">
        <v>7777</v>
      </c>
      <c r="R2940" t="s">
        <v>1697</v>
      </c>
      <c r="S2940" t="s">
        <v>120</v>
      </c>
      <c r="T2940" t="s">
        <v>7776</v>
      </c>
      <c r="U2940">
        <v>206</v>
      </c>
      <c r="V2940">
        <v>4</v>
      </c>
    </row>
    <row r="2941" spans="1:22" x14ac:dyDescent="0.35">
      <c r="A2941" t="s">
        <v>7775</v>
      </c>
      <c r="B2941" t="s">
        <v>74</v>
      </c>
      <c r="C2941" t="s">
        <v>73</v>
      </c>
      <c r="D2941" t="b">
        <v>1</v>
      </c>
      <c r="E2941" t="b">
        <v>1</v>
      </c>
      <c r="F2941" t="s">
        <v>72</v>
      </c>
      <c r="G2941" t="b">
        <v>1</v>
      </c>
      <c r="H2941" t="s">
        <v>71</v>
      </c>
      <c r="I2941" t="b">
        <v>1</v>
      </c>
      <c r="J2941" t="s">
        <v>70</v>
      </c>
      <c r="K2941" t="b">
        <v>1</v>
      </c>
      <c r="L2941">
        <v>2</v>
      </c>
      <c r="M2941" t="b">
        <v>1</v>
      </c>
      <c r="N2941" t="b">
        <v>1</v>
      </c>
      <c r="O2941" t="b">
        <v>1</v>
      </c>
      <c r="P2941" t="s">
        <v>88</v>
      </c>
      <c r="Q2941" t="s">
        <v>7774</v>
      </c>
      <c r="R2941" t="s">
        <v>477</v>
      </c>
      <c r="S2941" t="s">
        <v>85</v>
      </c>
      <c r="T2941" t="s">
        <v>7773</v>
      </c>
      <c r="U2941">
        <v>206</v>
      </c>
      <c r="V2941">
        <v>2.5</v>
      </c>
    </row>
    <row r="2942" spans="1:22" x14ac:dyDescent="0.35">
      <c r="A2942" t="s">
        <v>7772</v>
      </c>
      <c r="B2942" t="s">
        <v>111</v>
      </c>
      <c r="C2942" t="s">
        <v>82</v>
      </c>
      <c r="D2942" t="b">
        <v>1</v>
      </c>
      <c r="E2942" t="b">
        <v>1</v>
      </c>
      <c r="F2942" t="s">
        <v>106</v>
      </c>
      <c r="G2942" t="b">
        <v>1</v>
      </c>
      <c r="H2942" t="s">
        <v>71</v>
      </c>
      <c r="I2942" t="b">
        <v>0</v>
      </c>
      <c r="J2942" t="s">
        <v>70</v>
      </c>
      <c r="K2942" t="b">
        <v>1</v>
      </c>
      <c r="L2942">
        <v>2</v>
      </c>
      <c r="M2942" t="b">
        <v>0</v>
      </c>
      <c r="N2942" t="b">
        <v>1</v>
      </c>
      <c r="O2942" t="b">
        <v>1</v>
      </c>
      <c r="P2942" t="s">
        <v>88</v>
      </c>
      <c r="Q2942" t="s">
        <v>7771</v>
      </c>
      <c r="R2942" t="s">
        <v>389</v>
      </c>
      <c r="S2942" t="s">
        <v>6</v>
      </c>
      <c r="T2942" t="s">
        <v>7770</v>
      </c>
      <c r="U2942">
        <v>206</v>
      </c>
      <c r="V2942">
        <v>4</v>
      </c>
    </row>
    <row r="2943" spans="1:22" x14ac:dyDescent="0.35">
      <c r="A2943" t="s">
        <v>7769</v>
      </c>
      <c r="B2943" t="s">
        <v>90</v>
      </c>
      <c r="C2943" t="s">
        <v>82</v>
      </c>
      <c r="D2943" t="b">
        <v>1</v>
      </c>
      <c r="E2943" t="b">
        <v>1</v>
      </c>
      <c r="F2943" t="s">
        <v>106</v>
      </c>
      <c r="G2943" t="b">
        <v>0</v>
      </c>
      <c r="H2943" t="s">
        <v>71</v>
      </c>
      <c r="I2943" t="b">
        <v>1</v>
      </c>
      <c r="J2943" t="s">
        <v>70</v>
      </c>
      <c r="K2943" t="b">
        <v>1</v>
      </c>
      <c r="L2943">
        <v>1</v>
      </c>
      <c r="M2943" t="b">
        <v>0</v>
      </c>
      <c r="N2943" t="b">
        <v>0</v>
      </c>
      <c r="O2943" t="b">
        <v>1</v>
      </c>
      <c r="P2943" t="s">
        <v>88</v>
      </c>
      <c r="Q2943" t="s">
        <v>7768</v>
      </c>
      <c r="R2943" t="s">
        <v>98</v>
      </c>
      <c r="S2943" t="s">
        <v>290</v>
      </c>
      <c r="T2943" t="s">
        <v>7767</v>
      </c>
      <c r="U2943">
        <v>206</v>
      </c>
      <c r="V2943">
        <v>4.5</v>
      </c>
    </row>
    <row r="2944" spans="1:22" x14ac:dyDescent="0.35">
      <c r="A2944" t="s">
        <v>7766</v>
      </c>
      <c r="B2944" t="s">
        <v>111</v>
      </c>
      <c r="C2944" t="s">
        <v>123</v>
      </c>
      <c r="D2944" t="b">
        <v>1</v>
      </c>
      <c r="E2944" t="b">
        <v>0</v>
      </c>
      <c r="F2944" t="s">
        <v>72</v>
      </c>
      <c r="G2944" t="b">
        <v>0</v>
      </c>
      <c r="H2944" t="s">
        <v>71</v>
      </c>
      <c r="I2944" t="b">
        <v>0</v>
      </c>
      <c r="J2944" t="s">
        <v>70</v>
      </c>
      <c r="K2944" t="b">
        <v>1</v>
      </c>
      <c r="L2944">
        <v>2</v>
      </c>
      <c r="M2944" t="b">
        <v>1</v>
      </c>
      <c r="N2944" t="b">
        <v>1</v>
      </c>
      <c r="O2944" t="b">
        <v>0</v>
      </c>
      <c r="P2944" t="s">
        <v>88</v>
      </c>
      <c r="Q2944" t="s">
        <v>7765</v>
      </c>
      <c r="R2944" t="s">
        <v>7764</v>
      </c>
      <c r="S2944" t="s">
        <v>120</v>
      </c>
      <c r="T2944" t="s">
        <v>7763</v>
      </c>
      <c r="U2944">
        <v>206</v>
      </c>
      <c r="V2944">
        <v>4</v>
      </c>
    </row>
    <row r="2945" spans="1:22" x14ac:dyDescent="0.35">
      <c r="A2945" t="s">
        <v>7762</v>
      </c>
      <c r="B2945" t="s">
        <v>74</v>
      </c>
      <c r="C2945" t="s">
        <v>138</v>
      </c>
      <c r="D2945" t="b">
        <v>1</v>
      </c>
      <c r="E2945" t="b">
        <v>1</v>
      </c>
      <c r="F2945" t="s">
        <v>72</v>
      </c>
      <c r="G2945" t="b">
        <v>1</v>
      </c>
      <c r="H2945" t="s">
        <v>71</v>
      </c>
      <c r="I2945" t="b">
        <v>1</v>
      </c>
      <c r="J2945" t="s">
        <v>70</v>
      </c>
      <c r="K2945" t="b">
        <v>1</v>
      </c>
      <c r="L2945">
        <v>2</v>
      </c>
      <c r="M2945" t="b">
        <v>1</v>
      </c>
      <c r="N2945" t="b">
        <v>1</v>
      </c>
      <c r="O2945" t="b">
        <v>1</v>
      </c>
      <c r="P2945" t="s">
        <v>69</v>
      </c>
      <c r="Q2945" t="s">
        <v>7761</v>
      </c>
      <c r="R2945" t="s">
        <v>7760</v>
      </c>
      <c r="S2945" t="s">
        <v>77</v>
      </c>
      <c r="T2945" t="s">
        <v>7759</v>
      </c>
      <c r="U2945">
        <v>206</v>
      </c>
      <c r="V2945">
        <v>4</v>
      </c>
    </row>
    <row r="2946" spans="1:22" x14ac:dyDescent="0.35">
      <c r="A2946" t="s">
        <v>7758</v>
      </c>
      <c r="B2946" t="s">
        <v>90</v>
      </c>
      <c r="C2946" t="s">
        <v>82</v>
      </c>
      <c r="D2946" t="b">
        <v>1</v>
      </c>
      <c r="E2946" t="b">
        <v>1</v>
      </c>
      <c r="F2946" t="s">
        <v>1052</v>
      </c>
      <c r="G2946" t="b">
        <v>1</v>
      </c>
      <c r="H2946" t="s">
        <v>100</v>
      </c>
      <c r="I2946" t="b">
        <v>0</v>
      </c>
      <c r="J2946" t="s">
        <v>70</v>
      </c>
      <c r="K2946" t="b">
        <v>1</v>
      </c>
      <c r="L2946">
        <v>1</v>
      </c>
      <c r="M2946" t="b">
        <v>0</v>
      </c>
      <c r="N2946" t="b">
        <v>1</v>
      </c>
      <c r="O2946" t="b">
        <v>1</v>
      </c>
      <c r="P2946" t="s">
        <v>88</v>
      </c>
      <c r="Q2946" t="s">
        <v>7757</v>
      </c>
      <c r="R2946" t="s">
        <v>7756</v>
      </c>
      <c r="S2946" t="s">
        <v>6</v>
      </c>
      <c r="T2946" t="s">
        <v>7755</v>
      </c>
      <c r="U2946">
        <v>206</v>
      </c>
      <c r="V2946">
        <v>3.5</v>
      </c>
    </row>
    <row r="2947" spans="1:22" x14ac:dyDescent="0.35">
      <c r="A2947" t="s">
        <v>7754</v>
      </c>
      <c r="B2947" t="s">
        <v>90</v>
      </c>
      <c r="C2947" t="s">
        <v>82</v>
      </c>
      <c r="D2947" t="b">
        <v>1</v>
      </c>
      <c r="E2947" t="b">
        <v>1</v>
      </c>
      <c r="F2947" t="s">
        <v>106</v>
      </c>
      <c r="G2947" t="b">
        <v>0</v>
      </c>
      <c r="H2947" t="s">
        <v>71</v>
      </c>
      <c r="I2947" t="b">
        <v>1</v>
      </c>
      <c r="J2947" t="s">
        <v>70</v>
      </c>
      <c r="K2947" t="b">
        <v>1</v>
      </c>
      <c r="L2947">
        <v>1</v>
      </c>
      <c r="M2947" t="b">
        <v>0</v>
      </c>
      <c r="N2947" t="b">
        <v>0</v>
      </c>
      <c r="O2947" t="b">
        <v>1</v>
      </c>
      <c r="P2947" t="s">
        <v>88</v>
      </c>
      <c r="Q2947" t="s">
        <v>7753</v>
      </c>
      <c r="R2947" t="s">
        <v>1770</v>
      </c>
      <c r="S2947" t="s">
        <v>239</v>
      </c>
      <c r="T2947" t="s">
        <v>2097</v>
      </c>
      <c r="U2947">
        <v>206</v>
      </c>
      <c r="V2947">
        <v>4</v>
      </c>
    </row>
    <row r="2948" spans="1:22" x14ac:dyDescent="0.35">
      <c r="A2948" t="s">
        <v>7752</v>
      </c>
      <c r="B2948" t="s">
        <v>74</v>
      </c>
      <c r="C2948" t="s">
        <v>82</v>
      </c>
      <c r="D2948" t="b">
        <v>1</v>
      </c>
      <c r="E2948" t="b">
        <v>1</v>
      </c>
      <c r="F2948" t="s">
        <v>106</v>
      </c>
      <c r="G2948" t="b">
        <v>1</v>
      </c>
      <c r="H2948" t="s">
        <v>71</v>
      </c>
      <c r="I2948" t="b">
        <v>1</v>
      </c>
      <c r="J2948" t="s">
        <v>70</v>
      </c>
      <c r="K2948" t="b">
        <v>1</v>
      </c>
      <c r="L2948">
        <v>2</v>
      </c>
      <c r="M2948" t="b">
        <v>0</v>
      </c>
      <c r="N2948" t="b">
        <v>1</v>
      </c>
      <c r="O2948" t="b">
        <v>1</v>
      </c>
      <c r="P2948" t="s">
        <v>69</v>
      </c>
      <c r="Q2948" t="s">
        <v>7751</v>
      </c>
      <c r="R2948" t="s">
        <v>7750</v>
      </c>
      <c r="S2948" t="s">
        <v>85</v>
      </c>
      <c r="T2948" t="s">
        <v>7749</v>
      </c>
      <c r="U2948">
        <v>206</v>
      </c>
      <c r="V2948">
        <v>4</v>
      </c>
    </row>
    <row r="2949" spans="1:22" x14ac:dyDescent="0.35">
      <c r="A2949" t="s">
        <v>7748</v>
      </c>
      <c r="B2949" t="s">
        <v>74</v>
      </c>
      <c r="C2949" t="s">
        <v>212</v>
      </c>
      <c r="D2949" t="b">
        <v>1</v>
      </c>
      <c r="E2949" t="b">
        <v>0</v>
      </c>
      <c r="F2949" t="s">
        <v>72</v>
      </c>
      <c r="G2949" t="b">
        <v>0</v>
      </c>
      <c r="H2949" t="s">
        <v>80</v>
      </c>
      <c r="I2949" t="b">
        <v>0</v>
      </c>
      <c r="J2949" t="s">
        <v>70</v>
      </c>
      <c r="K2949" t="b">
        <v>1</v>
      </c>
      <c r="L2949">
        <v>3</v>
      </c>
      <c r="M2949" t="b">
        <v>1</v>
      </c>
      <c r="N2949" t="b">
        <v>1</v>
      </c>
      <c r="O2949" t="b">
        <v>0</v>
      </c>
      <c r="P2949" t="s">
        <v>88</v>
      </c>
      <c r="Q2949" t="s">
        <v>7747</v>
      </c>
      <c r="R2949" t="s">
        <v>1993</v>
      </c>
      <c r="S2949" t="s">
        <v>120</v>
      </c>
      <c r="T2949" t="s">
        <v>7746</v>
      </c>
      <c r="U2949">
        <v>206</v>
      </c>
      <c r="V2949">
        <v>4.5</v>
      </c>
    </row>
    <row r="2950" spans="1:22" x14ac:dyDescent="0.35">
      <c r="A2950" t="s">
        <v>7314</v>
      </c>
      <c r="B2950" t="s">
        <v>90</v>
      </c>
      <c r="C2950" t="s">
        <v>82</v>
      </c>
      <c r="D2950" t="b">
        <v>1</v>
      </c>
      <c r="E2950" t="b">
        <v>1</v>
      </c>
      <c r="F2950" t="s">
        <v>417</v>
      </c>
      <c r="G2950" t="b">
        <v>1</v>
      </c>
      <c r="H2950" t="s">
        <v>71</v>
      </c>
      <c r="I2950" t="b">
        <v>0</v>
      </c>
      <c r="J2950" t="s">
        <v>70</v>
      </c>
      <c r="K2950" t="b">
        <v>1</v>
      </c>
      <c r="L2950">
        <v>1</v>
      </c>
      <c r="M2950" t="b">
        <v>0</v>
      </c>
      <c r="N2950" t="b">
        <v>1</v>
      </c>
      <c r="O2950" t="b">
        <v>1</v>
      </c>
      <c r="P2950" t="s">
        <v>69</v>
      </c>
      <c r="Q2950" t="s">
        <v>7745</v>
      </c>
      <c r="R2950" t="s">
        <v>7744</v>
      </c>
      <c r="S2950" t="s">
        <v>6</v>
      </c>
      <c r="T2950" t="s">
        <v>7743</v>
      </c>
      <c r="U2950">
        <v>206</v>
      </c>
      <c r="V2950">
        <v>4</v>
      </c>
    </row>
    <row r="2951" spans="1:22" x14ac:dyDescent="0.35">
      <c r="A2951" t="s">
        <v>7742</v>
      </c>
      <c r="B2951" t="s">
        <v>90</v>
      </c>
      <c r="C2951" t="s">
        <v>426</v>
      </c>
      <c r="D2951" t="b">
        <v>1</v>
      </c>
      <c r="E2951" t="b">
        <v>1</v>
      </c>
      <c r="F2951" t="s">
        <v>173</v>
      </c>
      <c r="G2951" t="b">
        <v>0</v>
      </c>
      <c r="H2951" t="s">
        <v>71</v>
      </c>
      <c r="I2951" t="b">
        <v>0</v>
      </c>
      <c r="J2951" t="s">
        <v>70</v>
      </c>
      <c r="K2951" t="b">
        <v>1</v>
      </c>
      <c r="L2951">
        <v>1</v>
      </c>
      <c r="M2951" t="b">
        <v>0</v>
      </c>
      <c r="N2951" t="b">
        <v>1</v>
      </c>
      <c r="O2951" t="b">
        <v>1</v>
      </c>
      <c r="P2951" t="s">
        <v>69</v>
      </c>
      <c r="Q2951" t="s">
        <v>7741</v>
      </c>
      <c r="R2951" t="s">
        <v>7740</v>
      </c>
      <c r="S2951" t="s">
        <v>6</v>
      </c>
      <c r="T2951" t="s">
        <v>7739</v>
      </c>
      <c r="U2951">
        <v>206</v>
      </c>
      <c r="V2951">
        <v>4</v>
      </c>
    </row>
    <row r="2952" spans="1:22" x14ac:dyDescent="0.35">
      <c r="A2952" t="s">
        <v>7738</v>
      </c>
      <c r="B2952" t="s">
        <v>74</v>
      </c>
      <c r="C2952" t="s">
        <v>82</v>
      </c>
      <c r="D2952" t="b">
        <v>1</v>
      </c>
      <c r="E2952" t="b">
        <v>1</v>
      </c>
      <c r="F2952" t="s">
        <v>106</v>
      </c>
      <c r="G2952" t="b">
        <v>1</v>
      </c>
      <c r="H2952" t="s">
        <v>71</v>
      </c>
      <c r="I2952" t="b">
        <v>1</v>
      </c>
      <c r="J2952" t="s">
        <v>70</v>
      </c>
      <c r="K2952" t="b">
        <v>1</v>
      </c>
      <c r="L2952">
        <v>1</v>
      </c>
      <c r="M2952" t="b">
        <v>0</v>
      </c>
      <c r="N2952" t="b">
        <v>1</v>
      </c>
      <c r="O2952" t="b">
        <v>1</v>
      </c>
      <c r="P2952" t="s">
        <v>69</v>
      </c>
      <c r="Q2952" t="s">
        <v>7737</v>
      </c>
      <c r="R2952" t="s">
        <v>194</v>
      </c>
      <c r="S2952" t="s">
        <v>290</v>
      </c>
      <c r="T2952" t="s">
        <v>7354</v>
      </c>
      <c r="U2952">
        <v>206</v>
      </c>
      <c r="V2952">
        <v>3.5</v>
      </c>
    </row>
    <row r="2953" spans="1:22" x14ac:dyDescent="0.35">
      <c r="A2953" t="s">
        <v>7736</v>
      </c>
      <c r="B2953" t="s">
        <v>74</v>
      </c>
      <c r="C2953" t="s">
        <v>259</v>
      </c>
      <c r="D2953" t="b">
        <v>1</v>
      </c>
      <c r="E2953" t="b">
        <v>0</v>
      </c>
      <c r="F2953" t="s">
        <v>72</v>
      </c>
      <c r="G2953" t="b">
        <v>1</v>
      </c>
      <c r="H2953" t="s">
        <v>71</v>
      </c>
      <c r="I2953" t="b">
        <v>0</v>
      </c>
      <c r="J2953" t="s">
        <v>235</v>
      </c>
      <c r="K2953" t="b">
        <v>1</v>
      </c>
      <c r="L2953">
        <v>3</v>
      </c>
      <c r="M2953" t="b">
        <v>1</v>
      </c>
      <c r="N2953" t="b">
        <v>1</v>
      </c>
      <c r="O2953" t="b">
        <v>0</v>
      </c>
      <c r="P2953" t="s">
        <v>88</v>
      </c>
      <c r="Q2953" t="s">
        <v>7735</v>
      </c>
      <c r="R2953" t="s">
        <v>7734</v>
      </c>
      <c r="S2953" t="s">
        <v>77</v>
      </c>
      <c r="T2953" t="s">
        <v>7733</v>
      </c>
      <c r="U2953">
        <v>206</v>
      </c>
      <c r="V2953">
        <v>3.5</v>
      </c>
    </row>
    <row r="2954" spans="1:22" x14ac:dyDescent="0.35">
      <c r="A2954" t="s">
        <v>7732</v>
      </c>
      <c r="B2954" t="s">
        <v>74</v>
      </c>
      <c r="C2954" t="s">
        <v>82</v>
      </c>
      <c r="D2954" t="b">
        <v>1</v>
      </c>
      <c r="E2954" t="b">
        <v>1</v>
      </c>
      <c r="F2954" t="s">
        <v>106</v>
      </c>
      <c r="G2954" t="b">
        <v>1</v>
      </c>
      <c r="H2954" t="s">
        <v>71</v>
      </c>
      <c r="I2954" t="b">
        <v>0</v>
      </c>
      <c r="J2954" t="s">
        <v>70</v>
      </c>
      <c r="K2954" t="b">
        <v>1</v>
      </c>
      <c r="L2954">
        <v>1</v>
      </c>
      <c r="M2954" t="b">
        <v>0</v>
      </c>
      <c r="N2954" t="b">
        <v>1</v>
      </c>
      <c r="O2954" t="b">
        <v>1</v>
      </c>
      <c r="P2954" t="s">
        <v>88</v>
      </c>
      <c r="Q2954" t="s">
        <v>7731</v>
      </c>
      <c r="R2954" t="s">
        <v>7730</v>
      </c>
      <c r="S2954" t="s">
        <v>2553</v>
      </c>
      <c r="T2954" t="s">
        <v>7729</v>
      </c>
      <c r="U2954">
        <v>206</v>
      </c>
      <c r="V2954">
        <v>4.5</v>
      </c>
    </row>
    <row r="2955" spans="1:22" x14ac:dyDescent="0.35">
      <c r="A2955" t="s">
        <v>7728</v>
      </c>
      <c r="B2955" t="s">
        <v>90</v>
      </c>
      <c r="C2955" t="s">
        <v>82</v>
      </c>
      <c r="D2955" t="b">
        <v>1</v>
      </c>
      <c r="E2955" t="b">
        <v>1</v>
      </c>
      <c r="F2955" t="s">
        <v>89</v>
      </c>
      <c r="G2955" t="b">
        <v>1</v>
      </c>
      <c r="H2955" t="s">
        <v>71</v>
      </c>
      <c r="I2955" t="b">
        <v>1</v>
      </c>
      <c r="J2955" t="s">
        <v>70</v>
      </c>
      <c r="K2955" t="b">
        <v>1</v>
      </c>
      <c r="L2955">
        <v>1</v>
      </c>
      <c r="M2955" t="b">
        <v>0</v>
      </c>
      <c r="N2955" t="b">
        <v>0</v>
      </c>
      <c r="O2955" t="b">
        <v>1</v>
      </c>
      <c r="P2955" t="s">
        <v>88</v>
      </c>
      <c r="Q2955" t="s">
        <v>7727</v>
      </c>
      <c r="R2955" t="s">
        <v>7726</v>
      </c>
      <c r="S2955" t="s">
        <v>239</v>
      </c>
      <c r="T2955" t="s">
        <v>7725</v>
      </c>
      <c r="U2955">
        <v>205</v>
      </c>
      <c r="V2955">
        <v>3.5</v>
      </c>
    </row>
    <row r="2956" spans="1:22" x14ac:dyDescent="0.35">
      <c r="A2956" t="s">
        <v>7724</v>
      </c>
      <c r="B2956" t="s">
        <v>74</v>
      </c>
      <c r="C2956" t="s">
        <v>123</v>
      </c>
      <c r="D2956" t="b">
        <v>0</v>
      </c>
      <c r="E2956" t="b">
        <v>0</v>
      </c>
      <c r="F2956" t="s">
        <v>72</v>
      </c>
      <c r="G2956" t="b">
        <v>1</v>
      </c>
      <c r="H2956" t="s">
        <v>71</v>
      </c>
      <c r="I2956" t="b">
        <v>0</v>
      </c>
      <c r="J2956" t="s">
        <v>70</v>
      </c>
      <c r="K2956" t="b">
        <v>0</v>
      </c>
      <c r="L2956">
        <v>1</v>
      </c>
      <c r="M2956" t="b">
        <v>0</v>
      </c>
      <c r="N2956" t="b">
        <v>1</v>
      </c>
      <c r="O2956" t="b">
        <v>1</v>
      </c>
      <c r="P2956" t="s">
        <v>88</v>
      </c>
      <c r="Q2956" t="s">
        <v>7723</v>
      </c>
      <c r="R2956" t="s">
        <v>7722</v>
      </c>
      <c r="S2956" t="s">
        <v>120</v>
      </c>
      <c r="T2956" t="s">
        <v>7721</v>
      </c>
      <c r="U2956">
        <v>205</v>
      </c>
      <c r="V2956">
        <v>4</v>
      </c>
    </row>
    <row r="2957" spans="1:22" x14ac:dyDescent="0.35">
      <c r="A2957" t="s">
        <v>7720</v>
      </c>
      <c r="B2957" t="s">
        <v>74</v>
      </c>
      <c r="C2957" t="s">
        <v>82</v>
      </c>
      <c r="D2957" t="b">
        <v>1</v>
      </c>
      <c r="E2957" t="b">
        <v>0</v>
      </c>
      <c r="F2957" t="s">
        <v>106</v>
      </c>
      <c r="G2957" t="b">
        <v>1</v>
      </c>
      <c r="H2957" t="s">
        <v>554</v>
      </c>
      <c r="I2957" t="b">
        <v>1</v>
      </c>
      <c r="J2957" t="s">
        <v>70</v>
      </c>
      <c r="K2957" t="b">
        <v>1</v>
      </c>
      <c r="L2957">
        <v>2</v>
      </c>
      <c r="M2957" t="b">
        <v>1</v>
      </c>
      <c r="N2957" t="b">
        <v>1</v>
      </c>
      <c r="O2957" t="b">
        <v>1</v>
      </c>
      <c r="P2957" t="s">
        <v>88</v>
      </c>
      <c r="Q2957" t="s">
        <v>7719</v>
      </c>
      <c r="R2957" t="s">
        <v>7718</v>
      </c>
      <c r="S2957" t="s">
        <v>141</v>
      </c>
      <c r="T2957" t="s">
        <v>7717</v>
      </c>
      <c r="U2957">
        <v>205</v>
      </c>
      <c r="V2957">
        <v>3.5</v>
      </c>
    </row>
    <row r="2958" spans="1:22" x14ac:dyDescent="0.35">
      <c r="A2958" t="s">
        <v>7716</v>
      </c>
      <c r="B2958" t="s">
        <v>111</v>
      </c>
      <c r="C2958" t="s">
        <v>82</v>
      </c>
      <c r="D2958" t="b">
        <v>1</v>
      </c>
      <c r="E2958" t="b">
        <v>1</v>
      </c>
      <c r="F2958" t="s">
        <v>305</v>
      </c>
      <c r="G2958" t="b">
        <v>1</v>
      </c>
      <c r="H2958" t="s">
        <v>71</v>
      </c>
      <c r="I2958" t="b">
        <v>1</v>
      </c>
      <c r="J2958" t="s">
        <v>70</v>
      </c>
      <c r="K2958" t="b">
        <v>1</v>
      </c>
      <c r="L2958">
        <v>1</v>
      </c>
      <c r="M2958" t="b">
        <v>0</v>
      </c>
      <c r="N2958" t="b">
        <v>0</v>
      </c>
      <c r="O2958" t="b">
        <v>1</v>
      </c>
      <c r="P2958" t="s">
        <v>69</v>
      </c>
      <c r="Q2958" t="s">
        <v>7715</v>
      </c>
      <c r="R2958" t="s">
        <v>7714</v>
      </c>
      <c r="S2958" t="s">
        <v>1679</v>
      </c>
      <c r="T2958" t="s">
        <v>7713</v>
      </c>
      <c r="U2958">
        <v>205</v>
      </c>
      <c r="V2958">
        <v>4.5</v>
      </c>
    </row>
    <row r="2959" spans="1:22" x14ac:dyDescent="0.35">
      <c r="A2959" t="s">
        <v>7712</v>
      </c>
      <c r="B2959" t="s">
        <v>90</v>
      </c>
      <c r="C2959" t="s">
        <v>82</v>
      </c>
      <c r="D2959" t="b">
        <v>1</v>
      </c>
      <c r="E2959" t="b">
        <v>1</v>
      </c>
      <c r="F2959" t="s">
        <v>474</v>
      </c>
      <c r="G2959" t="b">
        <v>0</v>
      </c>
      <c r="H2959" t="s">
        <v>71</v>
      </c>
      <c r="I2959" t="b">
        <v>1</v>
      </c>
      <c r="J2959" t="s">
        <v>70</v>
      </c>
      <c r="K2959" t="b">
        <v>1</v>
      </c>
      <c r="L2959">
        <v>1</v>
      </c>
      <c r="M2959" t="b">
        <v>0</v>
      </c>
      <c r="N2959" t="b">
        <v>0</v>
      </c>
      <c r="O2959" t="b">
        <v>1</v>
      </c>
      <c r="P2959" t="s">
        <v>69</v>
      </c>
      <c r="Q2959" t="s">
        <v>7711</v>
      </c>
      <c r="R2959" t="s">
        <v>7710</v>
      </c>
      <c r="S2959" t="s">
        <v>290</v>
      </c>
      <c r="T2959" t="s">
        <v>7709</v>
      </c>
      <c r="U2959">
        <v>205</v>
      </c>
      <c r="V2959">
        <v>4.5</v>
      </c>
    </row>
    <row r="2960" spans="1:22" x14ac:dyDescent="0.35">
      <c r="A2960" t="s">
        <v>7708</v>
      </c>
      <c r="B2960" t="s">
        <v>90</v>
      </c>
      <c r="C2960" t="s">
        <v>82</v>
      </c>
      <c r="D2960" t="b">
        <v>1</v>
      </c>
      <c r="E2960" t="b">
        <v>1</v>
      </c>
      <c r="F2960" t="s">
        <v>474</v>
      </c>
      <c r="G2960" t="b">
        <v>1</v>
      </c>
      <c r="H2960" t="s">
        <v>71</v>
      </c>
      <c r="I2960" t="b">
        <v>1</v>
      </c>
      <c r="J2960" t="s">
        <v>70</v>
      </c>
      <c r="K2960" t="b">
        <v>1</v>
      </c>
      <c r="L2960">
        <v>2</v>
      </c>
      <c r="M2960" t="b">
        <v>0</v>
      </c>
      <c r="N2960" t="b">
        <v>0</v>
      </c>
      <c r="O2960" t="b">
        <v>1</v>
      </c>
      <c r="P2960" t="s">
        <v>69</v>
      </c>
      <c r="Q2960" t="s">
        <v>7707</v>
      </c>
      <c r="R2960" t="s">
        <v>7706</v>
      </c>
      <c r="S2960" t="s">
        <v>189</v>
      </c>
      <c r="T2960" t="s">
        <v>7705</v>
      </c>
      <c r="U2960">
        <v>205</v>
      </c>
      <c r="V2960">
        <v>4</v>
      </c>
    </row>
    <row r="2961" spans="1:22" x14ac:dyDescent="0.35">
      <c r="A2961" t="s">
        <v>7704</v>
      </c>
      <c r="B2961" t="s">
        <v>111</v>
      </c>
      <c r="C2961" t="s">
        <v>82</v>
      </c>
      <c r="D2961" t="b">
        <v>1</v>
      </c>
      <c r="E2961" t="b">
        <v>1</v>
      </c>
      <c r="F2961" t="s">
        <v>106</v>
      </c>
      <c r="G2961" t="b">
        <v>0</v>
      </c>
      <c r="H2961" t="s">
        <v>71</v>
      </c>
      <c r="I2961" t="b">
        <v>1</v>
      </c>
      <c r="J2961" t="s">
        <v>70</v>
      </c>
      <c r="K2961" t="b">
        <v>1</v>
      </c>
      <c r="L2961">
        <v>2</v>
      </c>
      <c r="M2961" t="b">
        <v>0</v>
      </c>
      <c r="N2961" t="b">
        <v>0</v>
      </c>
      <c r="O2961" t="b">
        <v>1</v>
      </c>
      <c r="P2961" t="s">
        <v>88</v>
      </c>
      <c r="Q2961" t="s">
        <v>7703</v>
      </c>
      <c r="R2961" t="s">
        <v>7702</v>
      </c>
      <c r="S2961" t="s">
        <v>77</v>
      </c>
      <c r="T2961" t="s">
        <v>7701</v>
      </c>
      <c r="U2961">
        <v>205</v>
      </c>
      <c r="V2961">
        <v>4.5</v>
      </c>
    </row>
    <row r="2962" spans="1:22" x14ac:dyDescent="0.35">
      <c r="A2962" t="s">
        <v>7700</v>
      </c>
      <c r="B2962" t="s">
        <v>111</v>
      </c>
      <c r="C2962" t="s">
        <v>82</v>
      </c>
      <c r="D2962" t="b">
        <v>1</v>
      </c>
      <c r="E2962" t="b">
        <v>1</v>
      </c>
      <c r="F2962" t="s">
        <v>106</v>
      </c>
      <c r="G2962" t="b">
        <v>1</v>
      </c>
      <c r="H2962" t="s">
        <v>100</v>
      </c>
      <c r="I2962" t="b">
        <v>0</v>
      </c>
      <c r="J2962" t="s">
        <v>70</v>
      </c>
      <c r="K2962" t="b">
        <v>1</v>
      </c>
      <c r="L2962">
        <v>2</v>
      </c>
      <c r="M2962" t="b">
        <v>1</v>
      </c>
      <c r="N2962" t="b">
        <v>1</v>
      </c>
      <c r="O2962" t="b">
        <v>1</v>
      </c>
      <c r="P2962" t="s">
        <v>88</v>
      </c>
      <c r="Q2962" t="s">
        <v>7699</v>
      </c>
      <c r="R2962" t="s">
        <v>1460</v>
      </c>
      <c r="S2962" t="s">
        <v>6</v>
      </c>
      <c r="T2962" t="s">
        <v>612</v>
      </c>
      <c r="U2962">
        <v>205</v>
      </c>
      <c r="V2962">
        <v>3.5</v>
      </c>
    </row>
    <row r="2963" spans="1:22" x14ac:dyDescent="0.35">
      <c r="A2963" t="s">
        <v>7698</v>
      </c>
      <c r="B2963" t="s">
        <v>74</v>
      </c>
      <c r="C2963" t="s">
        <v>82</v>
      </c>
      <c r="D2963" t="b">
        <v>1</v>
      </c>
      <c r="E2963" t="b">
        <v>1</v>
      </c>
      <c r="F2963" t="s">
        <v>106</v>
      </c>
      <c r="G2963" t="b">
        <v>1</v>
      </c>
      <c r="H2963" t="s">
        <v>71</v>
      </c>
      <c r="I2963" t="b">
        <v>1</v>
      </c>
      <c r="J2963" t="s">
        <v>70</v>
      </c>
      <c r="K2963" t="b">
        <v>1</v>
      </c>
      <c r="L2963">
        <v>2</v>
      </c>
      <c r="M2963" t="b">
        <v>0</v>
      </c>
      <c r="N2963" t="b">
        <v>1</v>
      </c>
      <c r="O2963" t="b">
        <v>1</v>
      </c>
      <c r="P2963" t="s">
        <v>88</v>
      </c>
      <c r="Q2963" t="s">
        <v>7697</v>
      </c>
      <c r="R2963" t="s">
        <v>7696</v>
      </c>
      <c r="S2963" t="s">
        <v>93</v>
      </c>
      <c r="T2963" t="s">
        <v>7695</v>
      </c>
      <c r="U2963">
        <v>205</v>
      </c>
      <c r="V2963">
        <v>4</v>
      </c>
    </row>
    <row r="2964" spans="1:22" x14ac:dyDescent="0.35">
      <c r="A2964" t="s">
        <v>7694</v>
      </c>
      <c r="B2964" t="s">
        <v>74</v>
      </c>
      <c r="C2964" t="s">
        <v>426</v>
      </c>
      <c r="D2964" t="b">
        <v>1</v>
      </c>
      <c r="E2964" t="b">
        <v>1</v>
      </c>
      <c r="F2964" t="s">
        <v>106</v>
      </c>
      <c r="G2964" t="b">
        <v>1</v>
      </c>
      <c r="H2964" t="s">
        <v>71</v>
      </c>
      <c r="I2964" t="b">
        <v>1</v>
      </c>
      <c r="J2964" t="s">
        <v>70</v>
      </c>
      <c r="K2964" t="b">
        <v>1</v>
      </c>
      <c r="L2964">
        <v>2</v>
      </c>
      <c r="M2964" t="b">
        <v>1</v>
      </c>
      <c r="N2964" t="b">
        <v>1</v>
      </c>
      <c r="O2964" t="b">
        <v>1</v>
      </c>
      <c r="P2964" t="s">
        <v>69</v>
      </c>
      <c r="Q2964" t="s">
        <v>7693</v>
      </c>
      <c r="R2964" t="s">
        <v>7692</v>
      </c>
      <c r="S2964" t="s">
        <v>85</v>
      </c>
      <c r="T2964" t="s">
        <v>7691</v>
      </c>
      <c r="U2964">
        <v>205</v>
      </c>
      <c r="V2964">
        <v>4</v>
      </c>
    </row>
    <row r="2965" spans="1:22" x14ac:dyDescent="0.35">
      <c r="A2965" t="s">
        <v>7690</v>
      </c>
      <c r="B2965" t="s">
        <v>90</v>
      </c>
      <c r="C2965" t="s">
        <v>82</v>
      </c>
      <c r="D2965" t="b">
        <v>1</v>
      </c>
      <c r="E2965" t="b">
        <v>1</v>
      </c>
      <c r="F2965" t="s">
        <v>106</v>
      </c>
      <c r="G2965" t="b">
        <v>0</v>
      </c>
      <c r="H2965" t="s">
        <v>71</v>
      </c>
      <c r="I2965" t="b">
        <v>1</v>
      </c>
      <c r="J2965" t="s">
        <v>70</v>
      </c>
      <c r="K2965" t="b">
        <v>1</v>
      </c>
      <c r="L2965">
        <v>1</v>
      </c>
      <c r="M2965" t="b">
        <v>0</v>
      </c>
      <c r="N2965" t="b">
        <v>0</v>
      </c>
      <c r="O2965" t="b">
        <v>1</v>
      </c>
      <c r="P2965" t="s">
        <v>88</v>
      </c>
      <c r="Q2965" t="s">
        <v>7689</v>
      </c>
      <c r="R2965" t="s">
        <v>1770</v>
      </c>
      <c r="S2965" t="s">
        <v>6</v>
      </c>
      <c r="T2965" t="s">
        <v>2097</v>
      </c>
      <c r="U2965">
        <v>205</v>
      </c>
      <c r="V2965">
        <v>4.5</v>
      </c>
    </row>
    <row r="2966" spans="1:22" x14ac:dyDescent="0.35">
      <c r="A2966" t="s">
        <v>7688</v>
      </c>
      <c r="B2966" t="s">
        <v>74</v>
      </c>
      <c r="C2966" t="s">
        <v>82</v>
      </c>
      <c r="D2966" t="b">
        <v>1</v>
      </c>
      <c r="E2966" t="b">
        <v>1</v>
      </c>
      <c r="F2966" t="s">
        <v>106</v>
      </c>
      <c r="G2966" t="b">
        <v>0</v>
      </c>
      <c r="H2966" t="s">
        <v>71</v>
      </c>
      <c r="I2966" t="b">
        <v>0</v>
      </c>
      <c r="J2966" t="s">
        <v>70</v>
      </c>
      <c r="K2966" t="b">
        <v>1</v>
      </c>
      <c r="L2966">
        <v>1</v>
      </c>
      <c r="M2966" t="b">
        <v>1</v>
      </c>
      <c r="N2966" t="b">
        <v>1</v>
      </c>
      <c r="O2966" t="b">
        <v>1</v>
      </c>
      <c r="P2966" t="s">
        <v>88</v>
      </c>
      <c r="Q2966" t="s">
        <v>7687</v>
      </c>
      <c r="R2966" t="s">
        <v>98</v>
      </c>
      <c r="S2966" t="s">
        <v>239</v>
      </c>
      <c r="T2966" t="s">
        <v>7686</v>
      </c>
      <c r="U2966">
        <v>205</v>
      </c>
      <c r="V2966">
        <v>3.5</v>
      </c>
    </row>
    <row r="2967" spans="1:22" x14ac:dyDescent="0.35">
      <c r="A2967" t="s">
        <v>7685</v>
      </c>
      <c r="B2967" t="s">
        <v>74</v>
      </c>
      <c r="C2967" t="s">
        <v>82</v>
      </c>
      <c r="D2967" t="b">
        <v>1</v>
      </c>
      <c r="E2967" t="b">
        <v>1</v>
      </c>
      <c r="F2967" t="s">
        <v>89</v>
      </c>
      <c r="G2967" t="b">
        <v>1</v>
      </c>
      <c r="H2967" t="s">
        <v>71</v>
      </c>
      <c r="I2967" t="b">
        <v>1</v>
      </c>
      <c r="J2967" t="s">
        <v>70</v>
      </c>
      <c r="K2967" t="b">
        <v>1</v>
      </c>
      <c r="L2967">
        <v>2</v>
      </c>
      <c r="M2967" t="b">
        <v>1</v>
      </c>
      <c r="N2967" t="b">
        <v>1</v>
      </c>
      <c r="O2967" t="b">
        <v>1</v>
      </c>
      <c r="P2967" t="s">
        <v>69</v>
      </c>
      <c r="Q2967" t="s">
        <v>7684</v>
      </c>
      <c r="R2967" t="s">
        <v>7683</v>
      </c>
      <c r="S2967" t="s">
        <v>275</v>
      </c>
      <c r="T2967" t="s">
        <v>7682</v>
      </c>
      <c r="U2967">
        <v>205</v>
      </c>
      <c r="V2967">
        <v>3.5</v>
      </c>
    </row>
    <row r="2968" spans="1:22" x14ac:dyDescent="0.35">
      <c r="A2968" t="s">
        <v>7681</v>
      </c>
      <c r="B2968" t="s">
        <v>111</v>
      </c>
      <c r="C2968" t="s">
        <v>82</v>
      </c>
      <c r="D2968" t="b">
        <v>1</v>
      </c>
      <c r="E2968" t="b">
        <v>1</v>
      </c>
      <c r="F2968" t="s">
        <v>106</v>
      </c>
      <c r="G2968" t="b">
        <v>0</v>
      </c>
      <c r="H2968" t="s">
        <v>71</v>
      </c>
      <c r="I2968" t="b">
        <v>0</v>
      </c>
      <c r="J2968" t="s">
        <v>70</v>
      </c>
      <c r="K2968" t="b">
        <v>1</v>
      </c>
      <c r="L2968">
        <v>2</v>
      </c>
      <c r="M2968" t="b">
        <v>1</v>
      </c>
      <c r="N2968" t="b">
        <v>1</v>
      </c>
      <c r="O2968" t="b">
        <v>1</v>
      </c>
      <c r="P2968" t="s">
        <v>69</v>
      </c>
      <c r="Q2968" t="s">
        <v>7680</v>
      </c>
      <c r="R2968" t="s">
        <v>593</v>
      </c>
      <c r="S2968" t="s">
        <v>93</v>
      </c>
      <c r="T2968" t="s">
        <v>7679</v>
      </c>
      <c r="U2968">
        <v>205</v>
      </c>
      <c r="V2968">
        <v>4</v>
      </c>
    </row>
    <row r="2969" spans="1:22" x14ac:dyDescent="0.35">
      <c r="A2969" t="s">
        <v>7678</v>
      </c>
      <c r="B2969" t="s">
        <v>74</v>
      </c>
      <c r="C2969" t="s">
        <v>73</v>
      </c>
      <c r="D2969" t="b">
        <v>1</v>
      </c>
      <c r="E2969" t="b">
        <v>1</v>
      </c>
      <c r="F2969" t="s">
        <v>72</v>
      </c>
      <c r="G2969" t="b">
        <v>1</v>
      </c>
      <c r="H2969" t="s">
        <v>71</v>
      </c>
      <c r="I2969" t="b">
        <v>0</v>
      </c>
      <c r="J2969" t="s">
        <v>70</v>
      </c>
      <c r="K2969" t="b">
        <v>1</v>
      </c>
      <c r="L2969">
        <v>2</v>
      </c>
      <c r="M2969" t="b">
        <v>1</v>
      </c>
      <c r="N2969" t="b">
        <v>1</v>
      </c>
      <c r="O2969" t="b">
        <v>1</v>
      </c>
      <c r="P2969" t="s">
        <v>88</v>
      </c>
      <c r="Q2969" t="s">
        <v>7677</v>
      </c>
      <c r="R2969" t="s">
        <v>7676</v>
      </c>
      <c r="S2969" t="s">
        <v>93</v>
      </c>
      <c r="T2969" t="s">
        <v>7675</v>
      </c>
      <c r="U2969">
        <v>205</v>
      </c>
      <c r="V2969">
        <v>3.5</v>
      </c>
    </row>
    <row r="2970" spans="1:22" x14ac:dyDescent="0.35">
      <c r="A2970" t="s">
        <v>7674</v>
      </c>
      <c r="D2970" t="b">
        <v>1</v>
      </c>
      <c r="L2970">
        <v>3</v>
      </c>
      <c r="O2970" t="b">
        <v>1</v>
      </c>
      <c r="Q2970" t="s">
        <v>7673</v>
      </c>
      <c r="R2970" t="s">
        <v>7672</v>
      </c>
      <c r="S2970" t="s">
        <v>120</v>
      </c>
      <c r="T2970" t="s">
        <v>7671</v>
      </c>
      <c r="U2970">
        <v>205</v>
      </c>
      <c r="V2970">
        <v>3</v>
      </c>
    </row>
    <row r="2971" spans="1:22" x14ac:dyDescent="0.35">
      <c r="A2971" t="s">
        <v>7670</v>
      </c>
      <c r="B2971" t="s">
        <v>74</v>
      </c>
      <c r="C2971" t="s">
        <v>236</v>
      </c>
      <c r="D2971" t="b">
        <v>1</v>
      </c>
      <c r="E2971" t="b">
        <v>0</v>
      </c>
      <c r="F2971" t="s">
        <v>314</v>
      </c>
      <c r="G2971" t="b">
        <v>0</v>
      </c>
      <c r="H2971" t="s">
        <v>71</v>
      </c>
      <c r="I2971" t="b">
        <v>1</v>
      </c>
      <c r="J2971" t="s">
        <v>70</v>
      </c>
      <c r="K2971" t="b">
        <v>1</v>
      </c>
      <c r="L2971">
        <v>3</v>
      </c>
      <c r="M2971" t="b">
        <v>1</v>
      </c>
      <c r="N2971" t="b">
        <v>1</v>
      </c>
      <c r="O2971" t="b">
        <v>1</v>
      </c>
      <c r="P2971" t="s">
        <v>69</v>
      </c>
      <c r="Q2971" t="s">
        <v>7669</v>
      </c>
      <c r="R2971" t="s">
        <v>7668</v>
      </c>
      <c r="S2971" t="s">
        <v>166</v>
      </c>
      <c r="T2971" t="s">
        <v>7667</v>
      </c>
      <c r="U2971">
        <v>205</v>
      </c>
      <c r="V2971">
        <v>4</v>
      </c>
    </row>
    <row r="2972" spans="1:22" x14ac:dyDescent="0.35">
      <c r="A2972" t="s">
        <v>7666</v>
      </c>
      <c r="B2972" t="s">
        <v>90</v>
      </c>
      <c r="C2972" t="s">
        <v>138</v>
      </c>
      <c r="D2972" t="b">
        <v>1</v>
      </c>
      <c r="E2972" t="b">
        <v>1</v>
      </c>
      <c r="F2972" t="s">
        <v>435</v>
      </c>
      <c r="G2972" t="b">
        <v>0</v>
      </c>
      <c r="H2972" t="s">
        <v>100</v>
      </c>
      <c r="I2972" t="b">
        <v>1</v>
      </c>
      <c r="J2972" t="s">
        <v>70</v>
      </c>
      <c r="K2972" t="b">
        <v>1</v>
      </c>
      <c r="L2972">
        <v>1</v>
      </c>
      <c r="M2972" t="b">
        <v>0</v>
      </c>
      <c r="N2972" t="b">
        <v>0</v>
      </c>
      <c r="O2972" t="b">
        <v>1</v>
      </c>
      <c r="P2972" t="s">
        <v>69</v>
      </c>
      <c r="Q2972" t="s">
        <v>7665</v>
      </c>
      <c r="R2972" t="s">
        <v>7664</v>
      </c>
      <c r="S2972" t="s">
        <v>93</v>
      </c>
      <c r="T2972" t="s">
        <v>7663</v>
      </c>
      <c r="U2972">
        <v>205</v>
      </c>
      <c r="V2972">
        <v>4.5</v>
      </c>
    </row>
    <row r="2973" spans="1:22" x14ac:dyDescent="0.35">
      <c r="A2973" t="s">
        <v>7662</v>
      </c>
      <c r="B2973" t="s">
        <v>111</v>
      </c>
      <c r="C2973" t="s">
        <v>82</v>
      </c>
      <c r="D2973" t="b">
        <v>1</v>
      </c>
      <c r="E2973" t="b">
        <v>1</v>
      </c>
      <c r="F2973" t="s">
        <v>474</v>
      </c>
      <c r="G2973" t="b">
        <v>0</v>
      </c>
      <c r="H2973" t="s">
        <v>71</v>
      </c>
      <c r="I2973" t="b">
        <v>0</v>
      </c>
      <c r="J2973" t="s">
        <v>70</v>
      </c>
      <c r="K2973" t="b">
        <v>1</v>
      </c>
      <c r="L2973">
        <v>2</v>
      </c>
      <c r="M2973" t="b">
        <v>1</v>
      </c>
      <c r="N2973" t="b">
        <v>1</v>
      </c>
      <c r="O2973" t="b">
        <v>1</v>
      </c>
      <c r="P2973" t="s">
        <v>69</v>
      </c>
      <c r="Q2973" t="s">
        <v>7661</v>
      </c>
      <c r="R2973" t="s">
        <v>7660</v>
      </c>
      <c r="S2973" t="s">
        <v>189</v>
      </c>
      <c r="T2973" t="s">
        <v>6454</v>
      </c>
      <c r="U2973">
        <v>205</v>
      </c>
      <c r="V2973">
        <v>3.5</v>
      </c>
    </row>
    <row r="2974" spans="1:22" x14ac:dyDescent="0.35">
      <c r="A2974" t="s">
        <v>7659</v>
      </c>
      <c r="B2974" t="s">
        <v>90</v>
      </c>
      <c r="C2974" t="s">
        <v>82</v>
      </c>
      <c r="D2974" t="b">
        <v>1</v>
      </c>
      <c r="E2974" t="b">
        <v>1</v>
      </c>
      <c r="F2974" t="s">
        <v>89</v>
      </c>
      <c r="G2974" t="b">
        <v>0</v>
      </c>
      <c r="H2974" t="s">
        <v>71</v>
      </c>
      <c r="I2974" t="b">
        <v>1</v>
      </c>
      <c r="J2974" t="s">
        <v>70</v>
      </c>
      <c r="K2974" t="b">
        <v>1</v>
      </c>
      <c r="L2974">
        <v>1</v>
      </c>
      <c r="M2974" t="b">
        <v>0</v>
      </c>
      <c r="N2974" t="b">
        <v>0</v>
      </c>
      <c r="O2974" t="b">
        <v>1</v>
      </c>
      <c r="P2974" t="s">
        <v>88</v>
      </c>
      <c r="Q2974" t="s">
        <v>7658</v>
      </c>
      <c r="R2974" t="s">
        <v>7657</v>
      </c>
      <c r="S2974" t="s">
        <v>85</v>
      </c>
      <c r="T2974" t="s">
        <v>7656</v>
      </c>
      <c r="U2974">
        <v>205</v>
      </c>
      <c r="V2974">
        <v>4</v>
      </c>
    </row>
    <row r="2975" spans="1:22" x14ac:dyDescent="0.35">
      <c r="A2975" t="s">
        <v>5492</v>
      </c>
      <c r="B2975" t="s">
        <v>74</v>
      </c>
      <c r="C2975" t="s">
        <v>5933</v>
      </c>
      <c r="D2975" t="b">
        <v>1</v>
      </c>
      <c r="E2975" t="b">
        <v>0</v>
      </c>
      <c r="F2975" t="s">
        <v>72</v>
      </c>
      <c r="G2975" t="b">
        <v>1</v>
      </c>
      <c r="H2975" t="s">
        <v>71</v>
      </c>
      <c r="I2975" t="b">
        <v>0</v>
      </c>
      <c r="J2975" t="s">
        <v>70</v>
      </c>
      <c r="K2975" t="b">
        <v>1</v>
      </c>
      <c r="L2975">
        <v>2</v>
      </c>
      <c r="M2975" t="b">
        <v>1</v>
      </c>
      <c r="N2975" t="b">
        <v>1</v>
      </c>
      <c r="O2975" t="b">
        <v>0</v>
      </c>
      <c r="P2975" t="s">
        <v>88</v>
      </c>
      <c r="Q2975" t="s">
        <v>7655</v>
      </c>
      <c r="R2975" t="s">
        <v>7654</v>
      </c>
      <c r="S2975" t="s">
        <v>6</v>
      </c>
      <c r="T2975" t="s">
        <v>7653</v>
      </c>
      <c r="U2975">
        <v>205</v>
      </c>
      <c r="V2975">
        <v>4</v>
      </c>
    </row>
    <row r="2976" spans="1:22" x14ac:dyDescent="0.35">
      <c r="A2976" t="s">
        <v>7652</v>
      </c>
      <c r="B2976" t="s">
        <v>90</v>
      </c>
      <c r="C2976" t="s">
        <v>82</v>
      </c>
      <c r="D2976" t="b">
        <v>1</v>
      </c>
      <c r="E2976" t="b">
        <v>1</v>
      </c>
      <c r="F2976" t="s">
        <v>106</v>
      </c>
      <c r="G2976" t="b">
        <v>1</v>
      </c>
      <c r="H2976" t="s">
        <v>71</v>
      </c>
      <c r="I2976" t="b">
        <v>0</v>
      </c>
      <c r="J2976" t="s">
        <v>70</v>
      </c>
      <c r="K2976" t="b">
        <v>1</v>
      </c>
      <c r="L2976">
        <v>2</v>
      </c>
      <c r="M2976" t="b">
        <v>1</v>
      </c>
      <c r="N2976" t="b">
        <v>1</v>
      </c>
      <c r="O2976" t="b">
        <v>1</v>
      </c>
      <c r="P2976" t="s">
        <v>88</v>
      </c>
      <c r="Q2976" t="s">
        <v>7651</v>
      </c>
      <c r="R2976" t="s">
        <v>7650</v>
      </c>
      <c r="S2976" t="s">
        <v>166</v>
      </c>
      <c r="T2976" t="s">
        <v>7649</v>
      </c>
      <c r="U2976">
        <v>205</v>
      </c>
      <c r="V2976">
        <v>4</v>
      </c>
    </row>
    <row r="2977" spans="1:22" x14ac:dyDescent="0.35">
      <c r="A2977" t="s">
        <v>7648</v>
      </c>
      <c r="B2977" t="s">
        <v>111</v>
      </c>
      <c r="C2977" t="s">
        <v>82</v>
      </c>
      <c r="D2977" t="b">
        <v>1</v>
      </c>
      <c r="E2977" t="b">
        <v>1</v>
      </c>
      <c r="F2977" t="s">
        <v>7647</v>
      </c>
      <c r="G2977" t="b">
        <v>0</v>
      </c>
      <c r="H2977" t="s">
        <v>71</v>
      </c>
      <c r="I2977" t="b">
        <v>0</v>
      </c>
      <c r="J2977" t="s">
        <v>70</v>
      </c>
      <c r="K2977" t="b">
        <v>1</v>
      </c>
      <c r="L2977">
        <v>2</v>
      </c>
      <c r="M2977" t="b">
        <v>0</v>
      </c>
      <c r="N2977" t="b">
        <v>1</v>
      </c>
      <c r="O2977" t="b">
        <v>1</v>
      </c>
      <c r="P2977" t="s">
        <v>88</v>
      </c>
      <c r="Q2977" t="s">
        <v>7646</v>
      </c>
      <c r="R2977" t="s">
        <v>7645</v>
      </c>
      <c r="S2977" t="s">
        <v>1396</v>
      </c>
      <c r="T2977" t="s">
        <v>7644</v>
      </c>
      <c r="U2977">
        <v>204</v>
      </c>
      <c r="V2977">
        <v>3.5</v>
      </c>
    </row>
    <row r="2978" spans="1:22" x14ac:dyDescent="0.35">
      <c r="A2978" t="s">
        <v>7643</v>
      </c>
      <c r="B2978" t="s">
        <v>74</v>
      </c>
      <c r="C2978" t="s">
        <v>82</v>
      </c>
      <c r="D2978" t="b">
        <v>1</v>
      </c>
      <c r="E2978" t="b">
        <v>1</v>
      </c>
      <c r="F2978" t="s">
        <v>106</v>
      </c>
      <c r="G2978" t="b">
        <v>1</v>
      </c>
      <c r="H2978" t="s">
        <v>80</v>
      </c>
      <c r="I2978" t="b">
        <v>1</v>
      </c>
      <c r="J2978" t="s">
        <v>70</v>
      </c>
      <c r="K2978" t="b">
        <v>1</v>
      </c>
      <c r="L2978">
        <v>2</v>
      </c>
      <c r="M2978" t="b">
        <v>0</v>
      </c>
      <c r="N2978" t="b">
        <v>1</v>
      </c>
      <c r="O2978" t="b">
        <v>1</v>
      </c>
      <c r="P2978" t="s">
        <v>69</v>
      </c>
      <c r="Q2978" t="s">
        <v>7642</v>
      </c>
      <c r="R2978" t="s">
        <v>7641</v>
      </c>
      <c r="S2978" t="s">
        <v>77</v>
      </c>
      <c r="T2978" t="s">
        <v>5980</v>
      </c>
      <c r="U2978">
        <v>204</v>
      </c>
      <c r="V2978">
        <v>3.5</v>
      </c>
    </row>
    <row r="2979" spans="1:22" x14ac:dyDescent="0.35">
      <c r="A2979" t="s">
        <v>6740</v>
      </c>
      <c r="B2979" t="s">
        <v>74</v>
      </c>
      <c r="C2979" t="s">
        <v>138</v>
      </c>
      <c r="D2979" t="b">
        <v>1</v>
      </c>
      <c r="E2979" t="b">
        <v>0</v>
      </c>
      <c r="F2979" t="s">
        <v>72</v>
      </c>
      <c r="G2979" t="b">
        <v>0</v>
      </c>
      <c r="H2979" t="s">
        <v>100</v>
      </c>
      <c r="I2979" t="b">
        <v>0</v>
      </c>
      <c r="J2979" t="s">
        <v>70</v>
      </c>
      <c r="K2979" t="b">
        <v>1</v>
      </c>
      <c r="L2979">
        <v>2</v>
      </c>
      <c r="M2979" t="b">
        <v>1</v>
      </c>
      <c r="N2979" t="b">
        <v>1</v>
      </c>
      <c r="O2979" t="b">
        <v>0</v>
      </c>
      <c r="P2979" t="s">
        <v>88</v>
      </c>
      <c r="Q2979" t="s">
        <v>7640</v>
      </c>
      <c r="R2979" t="s">
        <v>7639</v>
      </c>
      <c r="S2979" t="s">
        <v>6</v>
      </c>
      <c r="T2979" t="s">
        <v>7638</v>
      </c>
      <c r="U2979">
        <v>204</v>
      </c>
      <c r="V2979">
        <v>3.5</v>
      </c>
    </row>
    <row r="2980" spans="1:22" x14ac:dyDescent="0.35">
      <c r="A2980" t="s">
        <v>7637</v>
      </c>
      <c r="B2980" t="s">
        <v>90</v>
      </c>
      <c r="C2980" t="s">
        <v>82</v>
      </c>
      <c r="D2980" t="b">
        <v>1</v>
      </c>
      <c r="E2980" t="b">
        <v>1</v>
      </c>
      <c r="F2980" t="s">
        <v>106</v>
      </c>
      <c r="G2980" t="b">
        <v>0</v>
      </c>
      <c r="H2980" t="s">
        <v>71</v>
      </c>
      <c r="I2980" t="b">
        <v>1</v>
      </c>
      <c r="J2980" t="s">
        <v>70</v>
      </c>
      <c r="K2980" t="b">
        <v>1</v>
      </c>
      <c r="L2980">
        <v>2</v>
      </c>
      <c r="M2980" t="b">
        <v>0</v>
      </c>
      <c r="N2980" t="b">
        <v>1</v>
      </c>
      <c r="O2980" t="b">
        <v>1</v>
      </c>
      <c r="P2980" t="s">
        <v>69</v>
      </c>
      <c r="Q2980" t="s">
        <v>7636</v>
      </c>
      <c r="R2980" t="s">
        <v>7635</v>
      </c>
      <c r="S2980" t="s">
        <v>7634</v>
      </c>
      <c r="T2980" t="s">
        <v>7633</v>
      </c>
      <c r="U2980">
        <v>204</v>
      </c>
      <c r="V2980">
        <v>4</v>
      </c>
    </row>
    <row r="2981" spans="1:22" x14ac:dyDescent="0.35">
      <c r="A2981" t="s">
        <v>129</v>
      </c>
      <c r="B2981" t="s">
        <v>74</v>
      </c>
      <c r="C2981" t="s">
        <v>82</v>
      </c>
      <c r="D2981" t="b">
        <v>1</v>
      </c>
      <c r="E2981" t="b">
        <v>1</v>
      </c>
      <c r="F2981" t="s">
        <v>106</v>
      </c>
      <c r="G2981" t="b">
        <v>1</v>
      </c>
      <c r="H2981" t="s">
        <v>71</v>
      </c>
      <c r="I2981" t="b">
        <v>0</v>
      </c>
      <c r="J2981" t="s">
        <v>70</v>
      </c>
      <c r="K2981" t="b">
        <v>1</v>
      </c>
      <c r="L2981">
        <v>2</v>
      </c>
      <c r="M2981" t="b">
        <v>1</v>
      </c>
      <c r="N2981" t="b">
        <v>1</v>
      </c>
      <c r="O2981" t="b">
        <v>1</v>
      </c>
      <c r="P2981" t="s">
        <v>88</v>
      </c>
      <c r="Q2981" t="s">
        <v>7632</v>
      </c>
      <c r="R2981" t="s">
        <v>98</v>
      </c>
      <c r="S2981" t="s">
        <v>6</v>
      </c>
      <c r="T2981" t="s">
        <v>7631</v>
      </c>
      <c r="U2981">
        <v>204</v>
      </c>
      <c r="V2981">
        <v>3</v>
      </c>
    </row>
    <row r="2982" spans="1:22" x14ac:dyDescent="0.35">
      <c r="A2982" t="s">
        <v>7630</v>
      </c>
      <c r="B2982" t="s">
        <v>74</v>
      </c>
      <c r="C2982" t="s">
        <v>82</v>
      </c>
      <c r="D2982" t="b">
        <v>1</v>
      </c>
      <c r="E2982" t="b">
        <v>1</v>
      </c>
      <c r="F2982" t="s">
        <v>771</v>
      </c>
      <c r="G2982" t="b">
        <v>1</v>
      </c>
      <c r="H2982" t="s">
        <v>80</v>
      </c>
      <c r="I2982" t="b">
        <v>1</v>
      </c>
      <c r="J2982" t="s">
        <v>70</v>
      </c>
      <c r="K2982" t="b">
        <v>1</v>
      </c>
      <c r="L2982">
        <v>2</v>
      </c>
      <c r="M2982" t="b">
        <v>0</v>
      </c>
      <c r="N2982" t="b">
        <v>1</v>
      </c>
      <c r="O2982" t="b">
        <v>1</v>
      </c>
      <c r="P2982" t="s">
        <v>69</v>
      </c>
      <c r="Q2982" t="s">
        <v>7629</v>
      </c>
      <c r="R2982" t="s">
        <v>7628</v>
      </c>
      <c r="S2982" t="s">
        <v>189</v>
      </c>
      <c r="T2982" t="s">
        <v>1212</v>
      </c>
      <c r="U2982">
        <v>204</v>
      </c>
      <c r="V2982">
        <v>3</v>
      </c>
    </row>
    <row r="2983" spans="1:22" x14ac:dyDescent="0.35">
      <c r="A2983" t="s">
        <v>7627</v>
      </c>
      <c r="B2983" t="s">
        <v>111</v>
      </c>
      <c r="C2983" t="s">
        <v>82</v>
      </c>
      <c r="D2983" t="b">
        <v>1</v>
      </c>
      <c r="E2983" t="b">
        <v>1</v>
      </c>
      <c r="F2983" t="s">
        <v>106</v>
      </c>
      <c r="G2983" t="b">
        <v>1</v>
      </c>
      <c r="H2983" t="s">
        <v>71</v>
      </c>
      <c r="I2983" t="b">
        <v>0</v>
      </c>
      <c r="J2983" t="s">
        <v>70</v>
      </c>
      <c r="K2983" t="b">
        <v>1</v>
      </c>
      <c r="L2983">
        <v>1</v>
      </c>
      <c r="M2983" t="b">
        <v>0</v>
      </c>
      <c r="N2983" t="b">
        <v>0</v>
      </c>
      <c r="O2983" t="b">
        <v>1</v>
      </c>
      <c r="P2983" t="s">
        <v>88</v>
      </c>
      <c r="Q2983" t="s">
        <v>7626</v>
      </c>
      <c r="R2983" t="s">
        <v>1697</v>
      </c>
      <c r="S2983" t="s">
        <v>85</v>
      </c>
      <c r="T2983" t="s">
        <v>7625</v>
      </c>
      <c r="U2983">
        <v>204</v>
      </c>
      <c r="V2983">
        <v>3.5</v>
      </c>
    </row>
    <row r="2984" spans="1:22" x14ac:dyDescent="0.35">
      <c r="A2984" t="s">
        <v>7624</v>
      </c>
      <c r="B2984" t="s">
        <v>111</v>
      </c>
      <c r="C2984" t="s">
        <v>82</v>
      </c>
      <c r="D2984" t="b">
        <v>1</v>
      </c>
      <c r="E2984" t="b">
        <v>1</v>
      </c>
      <c r="F2984" t="s">
        <v>106</v>
      </c>
      <c r="G2984" t="b">
        <v>0</v>
      </c>
      <c r="H2984" t="s">
        <v>71</v>
      </c>
      <c r="I2984" t="b">
        <v>0</v>
      </c>
      <c r="J2984" t="s">
        <v>70</v>
      </c>
      <c r="K2984" t="b">
        <v>1</v>
      </c>
      <c r="L2984">
        <v>1</v>
      </c>
      <c r="M2984" t="b">
        <v>0</v>
      </c>
      <c r="N2984" t="b">
        <v>1</v>
      </c>
      <c r="O2984" t="b">
        <v>1</v>
      </c>
      <c r="P2984" t="s">
        <v>88</v>
      </c>
      <c r="Q2984" t="s">
        <v>7623</v>
      </c>
      <c r="R2984" t="s">
        <v>1255</v>
      </c>
      <c r="S2984" t="s">
        <v>93</v>
      </c>
      <c r="T2984" t="s">
        <v>7622</v>
      </c>
      <c r="U2984">
        <v>204</v>
      </c>
      <c r="V2984">
        <v>4</v>
      </c>
    </row>
    <row r="2985" spans="1:22" x14ac:dyDescent="0.35">
      <c r="A2985" t="s">
        <v>7621</v>
      </c>
      <c r="B2985" t="s">
        <v>74</v>
      </c>
      <c r="C2985" t="s">
        <v>82</v>
      </c>
      <c r="D2985" t="b">
        <v>1</v>
      </c>
      <c r="E2985" t="b">
        <v>1</v>
      </c>
      <c r="F2985" t="s">
        <v>106</v>
      </c>
      <c r="G2985" t="b">
        <v>1</v>
      </c>
      <c r="H2985" t="s">
        <v>71</v>
      </c>
      <c r="I2985" t="b">
        <v>0</v>
      </c>
      <c r="J2985" t="s">
        <v>70</v>
      </c>
      <c r="K2985" t="b">
        <v>1</v>
      </c>
      <c r="L2985">
        <v>2</v>
      </c>
      <c r="M2985" t="b">
        <v>1</v>
      </c>
      <c r="N2985" t="b">
        <v>1</v>
      </c>
      <c r="O2985" t="b">
        <v>1</v>
      </c>
      <c r="P2985" t="s">
        <v>88</v>
      </c>
      <c r="Q2985" t="s">
        <v>7620</v>
      </c>
      <c r="R2985" t="s">
        <v>7619</v>
      </c>
      <c r="S2985" t="s">
        <v>6</v>
      </c>
      <c r="T2985" t="s">
        <v>7618</v>
      </c>
      <c r="U2985">
        <v>204</v>
      </c>
      <c r="V2985">
        <v>3</v>
      </c>
    </row>
    <row r="2986" spans="1:22" x14ac:dyDescent="0.35">
      <c r="A2986" t="s">
        <v>7617</v>
      </c>
      <c r="B2986" t="s">
        <v>90</v>
      </c>
      <c r="C2986" t="s">
        <v>138</v>
      </c>
      <c r="D2986" t="b">
        <v>1</v>
      </c>
      <c r="E2986" t="b">
        <v>0</v>
      </c>
      <c r="F2986" t="s">
        <v>72</v>
      </c>
      <c r="G2986" t="b">
        <v>0</v>
      </c>
      <c r="H2986" t="s">
        <v>71</v>
      </c>
      <c r="I2986" t="b">
        <v>1</v>
      </c>
      <c r="J2986" t="s">
        <v>70</v>
      </c>
      <c r="K2986" t="b">
        <v>1</v>
      </c>
      <c r="L2986">
        <v>3</v>
      </c>
      <c r="M2986" t="b">
        <v>1</v>
      </c>
      <c r="N2986" t="b">
        <v>1</v>
      </c>
      <c r="O2986" t="b">
        <v>0</v>
      </c>
      <c r="P2986" t="s">
        <v>88</v>
      </c>
      <c r="Q2986" t="s">
        <v>7616</v>
      </c>
      <c r="R2986" t="s">
        <v>317</v>
      </c>
      <c r="S2986" t="s">
        <v>66</v>
      </c>
      <c r="T2986" t="s">
        <v>7615</v>
      </c>
      <c r="U2986">
        <v>204</v>
      </c>
      <c r="V2986">
        <v>4</v>
      </c>
    </row>
    <row r="2987" spans="1:22" x14ac:dyDescent="0.35">
      <c r="A2987" t="s">
        <v>7614</v>
      </c>
      <c r="B2987" t="s">
        <v>111</v>
      </c>
      <c r="C2987" t="s">
        <v>82</v>
      </c>
      <c r="D2987" t="b">
        <v>1</v>
      </c>
      <c r="E2987" t="b">
        <v>1</v>
      </c>
      <c r="F2987" t="s">
        <v>106</v>
      </c>
      <c r="G2987" t="b">
        <v>1</v>
      </c>
      <c r="H2987" t="s">
        <v>71</v>
      </c>
      <c r="I2987" t="b">
        <v>0</v>
      </c>
      <c r="J2987" t="s">
        <v>70</v>
      </c>
      <c r="K2987" t="b">
        <v>1</v>
      </c>
      <c r="L2987">
        <v>1</v>
      </c>
      <c r="M2987" t="b">
        <v>0</v>
      </c>
      <c r="N2987" t="b">
        <v>1</v>
      </c>
      <c r="O2987" t="b">
        <v>1</v>
      </c>
      <c r="P2987" t="s">
        <v>88</v>
      </c>
      <c r="Q2987" t="s">
        <v>7613</v>
      </c>
      <c r="R2987" t="s">
        <v>703</v>
      </c>
      <c r="S2987" t="s">
        <v>6</v>
      </c>
      <c r="T2987" t="s">
        <v>7612</v>
      </c>
      <c r="U2987">
        <v>204</v>
      </c>
      <c r="V2987">
        <v>4</v>
      </c>
    </row>
    <row r="2988" spans="1:22" x14ac:dyDescent="0.35">
      <c r="A2988" t="s">
        <v>7611</v>
      </c>
      <c r="B2988" t="s">
        <v>74</v>
      </c>
      <c r="C2988" t="s">
        <v>82</v>
      </c>
      <c r="D2988" t="b">
        <v>1</v>
      </c>
      <c r="E2988" t="b">
        <v>1</v>
      </c>
      <c r="F2988" t="s">
        <v>474</v>
      </c>
      <c r="G2988" t="b">
        <v>0</v>
      </c>
      <c r="H2988" t="s">
        <v>71</v>
      </c>
      <c r="I2988" t="b">
        <v>0</v>
      </c>
      <c r="J2988" t="s">
        <v>70</v>
      </c>
      <c r="K2988" t="b">
        <v>1</v>
      </c>
      <c r="L2988">
        <v>2</v>
      </c>
      <c r="M2988" t="b">
        <v>0</v>
      </c>
      <c r="N2988" t="b">
        <v>0</v>
      </c>
      <c r="O2988" t="b">
        <v>1</v>
      </c>
      <c r="P2988" t="s">
        <v>88</v>
      </c>
      <c r="Q2988" t="s">
        <v>7610</v>
      </c>
      <c r="R2988" t="s">
        <v>7609</v>
      </c>
      <c r="S2988" t="s">
        <v>85</v>
      </c>
      <c r="T2988" t="s">
        <v>7608</v>
      </c>
      <c r="U2988">
        <v>204</v>
      </c>
      <c r="V2988">
        <v>4</v>
      </c>
    </row>
    <row r="2989" spans="1:22" x14ac:dyDescent="0.35">
      <c r="A2989" t="s">
        <v>7607</v>
      </c>
      <c r="B2989" t="s">
        <v>74</v>
      </c>
      <c r="C2989" t="s">
        <v>426</v>
      </c>
      <c r="D2989" t="b">
        <v>1</v>
      </c>
      <c r="E2989" t="b">
        <v>1</v>
      </c>
      <c r="F2989" t="s">
        <v>72</v>
      </c>
      <c r="G2989" t="b">
        <v>1</v>
      </c>
      <c r="H2989" t="s">
        <v>80</v>
      </c>
      <c r="I2989" t="b">
        <v>1</v>
      </c>
      <c r="J2989" t="s">
        <v>70</v>
      </c>
      <c r="K2989" t="b">
        <v>1</v>
      </c>
      <c r="L2989">
        <v>2</v>
      </c>
      <c r="M2989" t="b">
        <v>1</v>
      </c>
      <c r="N2989" t="b">
        <v>1</v>
      </c>
      <c r="O2989" t="b">
        <v>1</v>
      </c>
      <c r="P2989" t="s">
        <v>69</v>
      </c>
      <c r="Q2989" t="s">
        <v>7606</v>
      </c>
      <c r="R2989" t="s">
        <v>7605</v>
      </c>
      <c r="S2989" t="s">
        <v>7604</v>
      </c>
      <c r="T2989" t="s">
        <v>7603</v>
      </c>
      <c r="U2989">
        <v>204</v>
      </c>
      <c r="V2989">
        <v>4</v>
      </c>
    </row>
    <row r="2990" spans="1:22" x14ac:dyDescent="0.35">
      <c r="A2990" t="s">
        <v>7602</v>
      </c>
      <c r="B2990" t="s">
        <v>74</v>
      </c>
      <c r="C2990" t="s">
        <v>138</v>
      </c>
      <c r="D2990" t="b">
        <v>1</v>
      </c>
      <c r="E2990" t="b">
        <v>1</v>
      </c>
      <c r="F2990" t="s">
        <v>278</v>
      </c>
      <c r="G2990" t="b">
        <v>1</v>
      </c>
      <c r="H2990" t="s">
        <v>71</v>
      </c>
      <c r="I2990" t="b">
        <v>1</v>
      </c>
      <c r="J2990" t="s">
        <v>70</v>
      </c>
      <c r="K2990" t="b">
        <v>1</v>
      </c>
      <c r="L2990">
        <v>2</v>
      </c>
      <c r="M2990" t="b">
        <v>1</v>
      </c>
      <c r="N2990" t="b">
        <v>1</v>
      </c>
      <c r="O2990" t="b">
        <v>1</v>
      </c>
      <c r="P2990" t="s">
        <v>69</v>
      </c>
      <c r="Q2990" t="s">
        <v>7601</v>
      </c>
      <c r="R2990" t="s">
        <v>7600</v>
      </c>
      <c r="S2990" t="s">
        <v>66</v>
      </c>
      <c r="T2990" t="s">
        <v>3294</v>
      </c>
      <c r="U2990">
        <v>204</v>
      </c>
      <c r="V2990">
        <v>3.5</v>
      </c>
    </row>
    <row r="2991" spans="1:22" x14ac:dyDescent="0.35">
      <c r="A2991" t="s">
        <v>7599</v>
      </c>
      <c r="B2991" t="s">
        <v>74</v>
      </c>
      <c r="C2991" t="s">
        <v>82</v>
      </c>
      <c r="D2991" t="b">
        <v>1</v>
      </c>
      <c r="E2991" t="b">
        <v>1</v>
      </c>
      <c r="F2991" t="s">
        <v>72</v>
      </c>
      <c r="G2991" t="b">
        <v>1</v>
      </c>
      <c r="H2991" t="s">
        <v>71</v>
      </c>
      <c r="I2991" t="b">
        <v>1</v>
      </c>
      <c r="J2991" t="s">
        <v>70</v>
      </c>
      <c r="K2991" t="b">
        <v>1</v>
      </c>
      <c r="L2991">
        <v>2</v>
      </c>
      <c r="M2991" t="b">
        <v>1</v>
      </c>
      <c r="N2991" t="b">
        <v>1</v>
      </c>
      <c r="O2991" t="b">
        <v>1</v>
      </c>
      <c r="P2991" t="s">
        <v>88</v>
      </c>
      <c r="Q2991" t="s">
        <v>7598</v>
      </c>
      <c r="R2991" t="s">
        <v>7597</v>
      </c>
      <c r="S2991" t="s">
        <v>239</v>
      </c>
      <c r="T2991" t="s">
        <v>7596</v>
      </c>
      <c r="U2991">
        <v>204</v>
      </c>
      <c r="V2991">
        <v>4</v>
      </c>
    </row>
    <row r="2992" spans="1:22" x14ac:dyDescent="0.35">
      <c r="A2992" t="s">
        <v>6142</v>
      </c>
      <c r="B2992" t="s">
        <v>74</v>
      </c>
      <c r="C2992" t="s">
        <v>426</v>
      </c>
      <c r="D2992" t="b">
        <v>1</v>
      </c>
      <c r="E2992" t="b">
        <v>1</v>
      </c>
      <c r="F2992" t="s">
        <v>4297</v>
      </c>
      <c r="G2992" t="b">
        <v>1</v>
      </c>
      <c r="H2992" t="s">
        <v>71</v>
      </c>
      <c r="I2992" t="b">
        <v>1</v>
      </c>
      <c r="J2992" t="s">
        <v>70</v>
      </c>
      <c r="K2992" t="b">
        <v>1</v>
      </c>
      <c r="L2992">
        <v>2</v>
      </c>
      <c r="M2992" t="b">
        <v>1</v>
      </c>
      <c r="N2992" t="b">
        <v>1</v>
      </c>
      <c r="O2992" t="b">
        <v>1</v>
      </c>
      <c r="P2992" t="s">
        <v>69</v>
      </c>
      <c r="Q2992" t="s">
        <v>7595</v>
      </c>
      <c r="R2992" t="s">
        <v>7594</v>
      </c>
      <c r="S2992" t="s">
        <v>6</v>
      </c>
      <c r="T2992" t="s">
        <v>7593</v>
      </c>
      <c r="U2992">
        <v>204</v>
      </c>
      <c r="V2992">
        <v>4</v>
      </c>
    </row>
    <row r="2993" spans="1:22" x14ac:dyDescent="0.35">
      <c r="A2993" t="s">
        <v>7592</v>
      </c>
      <c r="B2993" t="s">
        <v>111</v>
      </c>
      <c r="C2993" t="s">
        <v>426</v>
      </c>
      <c r="D2993" t="b">
        <v>1</v>
      </c>
      <c r="E2993" t="b">
        <v>1</v>
      </c>
      <c r="F2993" t="s">
        <v>106</v>
      </c>
      <c r="G2993" t="b">
        <v>1</v>
      </c>
      <c r="H2993" t="s">
        <v>71</v>
      </c>
      <c r="I2993" t="b">
        <v>0</v>
      </c>
      <c r="J2993" t="s">
        <v>70</v>
      </c>
      <c r="K2993" t="b">
        <v>1</v>
      </c>
      <c r="L2993">
        <v>2</v>
      </c>
      <c r="M2993" t="b">
        <v>1</v>
      </c>
      <c r="N2993" t="b">
        <v>1</v>
      </c>
      <c r="O2993" t="b">
        <v>1</v>
      </c>
      <c r="P2993" t="s">
        <v>69</v>
      </c>
      <c r="Q2993" t="s">
        <v>7591</v>
      </c>
      <c r="R2993" t="s">
        <v>7590</v>
      </c>
      <c r="S2993" t="s">
        <v>6</v>
      </c>
      <c r="T2993" t="s">
        <v>7589</v>
      </c>
      <c r="U2993">
        <v>204</v>
      </c>
      <c r="V2993">
        <v>3</v>
      </c>
    </row>
    <row r="2994" spans="1:22" x14ac:dyDescent="0.35">
      <c r="A2994" t="s">
        <v>7588</v>
      </c>
      <c r="B2994" t="s">
        <v>74</v>
      </c>
      <c r="C2994" t="s">
        <v>586</v>
      </c>
      <c r="D2994" t="b">
        <v>1</v>
      </c>
      <c r="E2994" t="b">
        <v>1</v>
      </c>
      <c r="F2994" t="s">
        <v>1198</v>
      </c>
      <c r="G2994" t="b">
        <v>1</v>
      </c>
      <c r="H2994" t="s">
        <v>71</v>
      </c>
      <c r="I2994" t="b">
        <v>1</v>
      </c>
      <c r="J2994" t="s">
        <v>70</v>
      </c>
      <c r="K2994" t="b">
        <v>1</v>
      </c>
      <c r="L2994">
        <v>2</v>
      </c>
      <c r="M2994" t="b">
        <v>1</v>
      </c>
      <c r="N2994" t="b">
        <v>1</v>
      </c>
      <c r="O2994" t="b">
        <v>1</v>
      </c>
      <c r="P2994" t="s">
        <v>69</v>
      </c>
      <c r="Q2994" t="s">
        <v>7587</v>
      </c>
      <c r="R2994" t="s">
        <v>7586</v>
      </c>
      <c r="S2994" t="s">
        <v>120</v>
      </c>
      <c r="T2994" t="s">
        <v>7585</v>
      </c>
      <c r="U2994">
        <v>204</v>
      </c>
      <c r="V2994">
        <v>3</v>
      </c>
    </row>
    <row r="2995" spans="1:22" x14ac:dyDescent="0.35">
      <c r="A2995" t="s">
        <v>7584</v>
      </c>
      <c r="B2995" t="s">
        <v>90</v>
      </c>
      <c r="C2995" t="s">
        <v>82</v>
      </c>
      <c r="D2995" t="b">
        <v>1</v>
      </c>
      <c r="E2995" t="b">
        <v>1</v>
      </c>
      <c r="F2995" t="s">
        <v>72</v>
      </c>
      <c r="G2995" t="b">
        <v>0</v>
      </c>
      <c r="H2995" t="s">
        <v>71</v>
      </c>
      <c r="I2995" t="b">
        <v>0</v>
      </c>
      <c r="J2995" t="s">
        <v>70</v>
      </c>
      <c r="K2995" t="b">
        <v>1</v>
      </c>
      <c r="L2995">
        <v>2</v>
      </c>
      <c r="M2995" t="b">
        <v>1</v>
      </c>
      <c r="N2995" t="b">
        <v>1</v>
      </c>
      <c r="O2995" t="b">
        <v>1</v>
      </c>
      <c r="P2995" t="s">
        <v>88</v>
      </c>
      <c r="Q2995" t="s">
        <v>7583</v>
      </c>
      <c r="R2995" t="s">
        <v>593</v>
      </c>
      <c r="S2995" t="s">
        <v>66</v>
      </c>
      <c r="T2995" t="s">
        <v>1864</v>
      </c>
      <c r="U2995">
        <v>204</v>
      </c>
      <c r="V2995">
        <v>4</v>
      </c>
    </row>
    <row r="2996" spans="1:22" x14ac:dyDescent="0.35">
      <c r="A2996" t="s">
        <v>7582</v>
      </c>
      <c r="B2996" t="s">
        <v>74</v>
      </c>
      <c r="C2996" t="s">
        <v>1470</v>
      </c>
      <c r="D2996" t="b">
        <v>1</v>
      </c>
      <c r="E2996" t="b">
        <v>0</v>
      </c>
      <c r="F2996" t="s">
        <v>72</v>
      </c>
      <c r="G2996" t="b">
        <v>0</v>
      </c>
      <c r="H2996" t="s">
        <v>100</v>
      </c>
      <c r="I2996" t="b">
        <v>0</v>
      </c>
      <c r="J2996" t="s">
        <v>235</v>
      </c>
      <c r="K2996" t="b">
        <v>1</v>
      </c>
      <c r="L2996">
        <v>4</v>
      </c>
      <c r="M2996" t="b">
        <v>1</v>
      </c>
      <c r="N2996" t="b">
        <v>1</v>
      </c>
      <c r="O2996" t="b">
        <v>0</v>
      </c>
      <c r="P2996" t="s">
        <v>69</v>
      </c>
      <c r="Q2996" t="s">
        <v>7581</v>
      </c>
      <c r="R2996" t="s">
        <v>317</v>
      </c>
      <c r="S2996" t="s">
        <v>6</v>
      </c>
      <c r="T2996" t="s">
        <v>7580</v>
      </c>
      <c r="U2996">
        <v>204</v>
      </c>
      <c r="V2996">
        <v>4</v>
      </c>
    </row>
    <row r="2997" spans="1:22" x14ac:dyDescent="0.35">
      <c r="A2997" t="s">
        <v>7579</v>
      </c>
      <c r="B2997" t="s">
        <v>90</v>
      </c>
      <c r="C2997" t="s">
        <v>82</v>
      </c>
      <c r="D2997" t="b">
        <v>1</v>
      </c>
      <c r="E2997" t="b">
        <v>1</v>
      </c>
      <c r="F2997" t="s">
        <v>106</v>
      </c>
      <c r="G2997" t="b">
        <v>1</v>
      </c>
      <c r="H2997" t="s">
        <v>71</v>
      </c>
      <c r="I2997" t="b">
        <v>1</v>
      </c>
      <c r="J2997" t="s">
        <v>70</v>
      </c>
      <c r="K2997" t="b">
        <v>1</v>
      </c>
      <c r="L2997">
        <v>1</v>
      </c>
      <c r="M2997" t="b">
        <v>0</v>
      </c>
      <c r="N2997" t="b">
        <v>1</v>
      </c>
      <c r="O2997" t="b">
        <v>1</v>
      </c>
      <c r="P2997" t="s">
        <v>88</v>
      </c>
      <c r="Q2997" t="s">
        <v>7578</v>
      </c>
      <c r="R2997" t="s">
        <v>7577</v>
      </c>
      <c r="S2997" t="s">
        <v>323</v>
      </c>
      <c r="T2997" t="s">
        <v>7576</v>
      </c>
      <c r="U2997">
        <v>203</v>
      </c>
      <c r="V2997">
        <v>4</v>
      </c>
    </row>
    <row r="2998" spans="1:22" x14ac:dyDescent="0.35">
      <c r="A2998" t="s">
        <v>7575</v>
      </c>
      <c r="B2998" t="s">
        <v>74</v>
      </c>
      <c r="C2998" t="s">
        <v>82</v>
      </c>
      <c r="D2998" t="b">
        <v>1</v>
      </c>
      <c r="E2998" t="b">
        <v>0</v>
      </c>
      <c r="F2998" t="s">
        <v>1198</v>
      </c>
      <c r="G2998" t="b">
        <v>1</v>
      </c>
      <c r="H2998" t="s">
        <v>554</v>
      </c>
      <c r="I2998" t="b">
        <v>1</v>
      </c>
      <c r="J2998" t="s">
        <v>70</v>
      </c>
      <c r="K2998" t="b">
        <v>1</v>
      </c>
      <c r="L2998">
        <v>2</v>
      </c>
      <c r="M2998" t="b">
        <v>0</v>
      </c>
      <c r="N2998" t="b">
        <v>1</v>
      </c>
      <c r="O2998" t="b">
        <v>1</v>
      </c>
      <c r="P2998" t="s">
        <v>69</v>
      </c>
      <c r="Q2998" t="s">
        <v>7574</v>
      </c>
      <c r="R2998" t="s">
        <v>7573</v>
      </c>
      <c r="S2998" t="s">
        <v>77</v>
      </c>
      <c r="T2998" t="s">
        <v>7572</v>
      </c>
      <c r="U2998">
        <v>203</v>
      </c>
      <c r="V2998">
        <v>2.5</v>
      </c>
    </row>
    <row r="2999" spans="1:22" x14ac:dyDescent="0.35">
      <c r="A2999" t="s">
        <v>7571</v>
      </c>
      <c r="B2999" t="s">
        <v>74</v>
      </c>
      <c r="C2999" t="s">
        <v>82</v>
      </c>
      <c r="D2999" t="b">
        <v>1</v>
      </c>
      <c r="E2999" t="b">
        <v>1</v>
      </c>
      <c r="F2999" t="s">
        <v>417</v>
      </c>
      <c r="G2999" t="b">
        <v>0</v>
      </c>
      <c r="H2999" t="s">
        <v>71</v>
      </c>
      <c r="I2999" t="b">
        <v>0</v>
      </c>
      <c r="J2999" t="s">
        <v>70</v>
      </c>
      <c r="K2999" t="b">
        <v>1</v>
      </c>
      <c r="L2999">
        <v>2</v>
      </c>
      <c r="M2999" t="b">
        <v>0</v>
      </c>
      <c r="N2999" t="b">
        <v>1</v>
      </c>
      <c r="O2999" t="b">
        <v>0</v>
      </c>
      <c r="P2999" t="s">
        <v>88</v>
      </c>
      <c r="Q2999" t="s">
        <v>7570</v>
      </c>
      <c r="R2999" t="s">
        <v>7569</v>
      </c>
      <c r="S2999" t="s">
        <v>6</v>
      </c>
      <c r="T2999" t="s">
        <v>7568</v>
      </c>
      <c r="U2999">
        <v>203</v>
      </c>
      <c r="V2999">
        <v>2.5</v>
      </c>
    </row>
    <row r="3000" spans="1:22" x14ac:dyDescent="0.35">
      <c r="A3000" t="s">
        <v>7567</v>
      </c>
      <c r="B3000" t="s">
        <v>74</v>
      </c>
      <c r="C3000" t="s">
        <v>236</v>
      </c>
      <c r="D3000" t="b">
        <v>1</v>
      </c>
      <c r="E3000" t="b">
        <v>0</v>
      </c>
      <c r="F3000" t="s">
        <v>1198</v>
      </c>
      <c r="G3000" t="b">
        <v>0</v>
      </c>
      <c r="H3000" t="s">
        <v>71</v>
      </c>
      <c r="I3000" t="b">
        <v>1</v>
      </c>
      <c r="J3000" t="s">
        <v>235</v>
      </c>
      <c r="K3000" t="b">
        <v>1</v>
      </c>
      <c r="L3000">
        <v>2</v>
      </c>
      <c r="M3000" t="b">
        <v>1</v>
      </c>
      <c r="N3000" t="b">
        <v>1</v>
      </c>
      <c r="O3000" t="b">
        <v>1</v>
      </c>
      <c r="P3000" t="s">
        <v>88</v>
      </c>
      <c r="Q3000" t="s">
        <v>7566</v>
      </c>
      <c r="R3000" t="s">
        <v>7565</v>
      </c>
      <c r="S3000" t="s">
        <v>93</v>
      </c>
      <c r="T3000" t="s">
        <v>7564</v>
      </c>
      <c r="U3000">
        <v>203</v>
      </c>
      <c r="V3000">
        <v>4</v>
      </c>
    </row>
    <row r="3001" spans="1:22" x14ac:dyDescent="0.35">
      <c r="A3001" t="s">
        <v>7563</v>
      </c>
      <c r="B3001" t="s">
        <v>74</v>
      </c>
      <c r="C3001" t="s">
        <v>123</v>
      </c>
      <c r="D3001" t="b">
        <v>1</v>
      </c>
      <c r="E3001" t="b">
        <v>0</v>
      </c>
      <c r="F3001" t="s">
        <v>72</v>
      </c>
      <c r="G3001" t="b">
        <v>0</v>
      </c>
      <c r="H3001" t="s">
        <v>80</v>
      </c>
      <c r="I3001" t="b">
        <v>1</v>
      </c>
      <c r="J3001" t="s">
        <v>70</v>
      </c>
      <c r="K3001" t="b">
        <v>1</v>
      </c>
      <c r="L3001">
        <v>3</v>
      </c>
      <c r="M3001" t="b">
        <v>1</v>
      </c>
      <c r="N3001" t="b">
        <v>1</v>
      </c>
      <c r="O3001" t="b">
        <v>0</v>
      </c>
      <c r="P3001" t="s">
        <v>88</v>
      </c>
      <c r="Q3001" t="s">
        <v>7562</v>
      </c>
      <c r="R3001" t="s">
        <v>477</v>
      </c>
      <c r="S3001" t="s">
        <v>120</v>
      </c>
      <c r="T3001" t="s">
        <v>7561</v>
      </c>
      <c r="U3001">
        <v>203</v>
      </c>
      <c r="V3001">
        <v>4</v>
      </c>
    </row>
    <row r="3002" spans="1:22" x14ac:dyDescent="0.35">
      <c r="A3002" t="s">
        <v>7560</v>
      </c>
      <c r="B3002" t="s">
        <v>111</v>
      </c>
      <c r="C3002" t="s">
        <v>82</v>
      </c>
      <c r="D3002" t="b">
        <v>1</v>
      </c>
      <c r="E3002" t="b">
        <v>1</v>
      </c>
      <c r="F3002" t="s">
        <v>101</v>
      </c>
      <c r="G3002" t="b">
        <v>1</v>
      </c>
      <c r="H3002" t="s">
        <v>100</v>
      </c>
      <c r="I3002" t="b">
        <v>0</v>
      </c>
      <c r="J3002" t="s">
        <v>70</v>
      </c>
      <c r="K3002" t="b">
        <v>1</v>
      </c>
      <c r="L3002">
        <v>2</v>
      </c>
      <c r="M3002" t="b">
        <v>1</v>
      </c>
      <c r="N3002" t="b">
        <v>1</v>
      </c>
      <c r="O3002" t="b">
        <v>1</v>
      </c>
      <c r="P3002" t="s">
        <v>88</v>
      </c>
      <c r="Q3002" t="s">
        <v>7559</v>
      </c>
      <c r="R3002" t="s">
        <v>389</v>
      </c>
      <c r="S3002" t="s">
        <v>1459</v>
      </c>
      <c r="T3002" t="s">
        <v>7558</v>
      </c>
      <c r="U3002">
        <v>203</v>
      </c>
      <c r="V3002">
        <v>4</v>
      </c>
    </row>
    <row r="3003" spans="1:22" x14ac:dyDescent="0.35">
      <c r="A3003" t="s">
        <v>7557</v>
      </c>
      <c r="B3003" t="s">
        <v>90</v>
      </c>
      <c r="C3003" t="s">
        <v>82</v>
      </c>
      <c r="D3003" t="b">
        <v>1</v>
      </c>
      <c r="E3003" t="b">
        <v>1</v>
      </c>
      <c r="F3003" t="s">
        <v>474</v>
      </c>
      <c r="G3003" t="b">
        <v>0</v>
      </c>
      <c r="H3003" t="s">
        <v>71</v>
      </c>
      <c r="I3003" t="b">
        <v>1</v>
      </c>
      <c r="J3003" t="s">
        <v>70</v>
      </c>
      <c r="K3003" t="b">
        <v>1</v>
      </c>
      <c r="L3003">
        <v>2</v>
      </c>
      <c r="M3003" t="b">
        <v>0</v>
      </c>
      <c r="N3003" t="b">
        <v>1</v>
      </c>
      <c r="O3003" t="b">
        <v>1</v>
      </c>
      <c r="P3003" t="s">
        <v>69</v>
      </c>
      <c r="Q3003" t="s">
        <v>7556</v>
      </c>
      <c r="R3003" t="s">
        <v>7555</v>
      </c>
      <c r="S3003" t="s">
        <v>290</v>
      </c>
      <c r="T3003" t="s">
        <v>7554</v>
      </c>
      <c r="U3003">
        <v>203</v>
      </c>
      <c r="V3003">
        <v>3.5</v>
      </c>
    </row>
    <row r="3004" spans="1:22" x14ac:dyDescent="0.35">
      <c r="A3004" t="s">
        <v>7553</v>
      </c>
      <c r="B3004" t="s">
        <v>74</v>
      </c>
      <c r="C3004" t="s">
        <v>138</v>
      </c>
      <c r="D3004" t="b">
        <v>1</v>
      </c>
      <c r="E3004" t="b">
        <v>1</v>
      </c>
      <c r="F3004" t="s">
        <v>106</v>
      </c>
      <c r="G3004" t="b">
        <v>1</v>
      </c>
      <c r="H3004" t="s">
        <v>71</v>
      </c>
      <c r="I3004" t="b">
        <v>0</v>
      </c>
      <c r="J3004" t="s">
        <v>70</v>
      </c>
      <c r="K3004" t="b">
        <v>1</v>
      </c>
      <c r="L3004">
        <v>2</v>
      </c>
      <c r="M3004" t="b">
        <v>1</v>
      </c>
      <c r="N3004" t="b">
        <v>1</v>
      </c>
      <c r="O3004" t="b">
        <v>1</v>
      </c>
      <c r="P3004" t="s">
        <v>88</v>
      </c>
      <c r="Q3004" t="e">
        <f>-PUPEpMsjBjk_rX5lFaWng</f>
        <v>#NAME?</v>
      </c>
      <c r="R3004" t="s">
        <v>7552</v>
      </c>
      <c r="S3004" t="s">
        <v>290</v>
      </c>
      <c r="T3004" t="s">
        <v>7551</v>
      </c>
      <c r="U3004">
        <v>203</v>
      </c>
      <c r="V3004">
        <v>4</v>
      </c>
    </row>
    <row r="3005" spans="1:22" x14ac:dyDescent="0.35">
      <c r="A3005" t="s">
        <v>7550</v>
      </c>
      <c r="B3005" t="s">
        <v>74</v>
      </c>
      <c r="C3005" t="s">
        <v>82</v>
      </c>
      <c r="D3005" t="b">
        <v>1</v>
      </c>
      <c r="E3005" t="b">
        <v>1</v>
      </c>
      <c r="F3005" t="s">
        <v>72</v>
      </c>
      <c r="G3005" t="b">
        <v>1</v>
      </c>
      <c r="H3005" t="s">
        <v>71</v>
      </c>
      <c r="I3005" t="b">
        <v>1</v>
      </c>
      <c r="J3005" t="s">
        <v>70</v>
      </c>
      <c r="K3005" t="b">
        <v>1</v>
      </c>
      <c r="L3005">
        <v>2</v>
      </c>
      <c r="M3005" t="b">
        <v>1</v>
      </c>
      <c r="N3005" t="b">
        <v>1</v>
      </c>
      <c r="O3005" t="b">
        <v>1</v>
      </c>
      <c r="P3005" t="s">
        <v>69</v>
      </c>
      <c r="Q3005" t="s">
        <v>7549</v>
      </c>
      <c r="R3005" t="s">
        <v>7548</v>
      </c>
      <c r="S3005" t="s">
        <v>141</v>
      </c>
      <c r="T3005" t="s">
        <v>3743</v>
      </c>
      <c r="U3005">
        <v>203</v>
      </c>
      <c r="V3005">
        <v>3.5</v>
      </c>
    </row>
    <row r="3006" spans="1:22" x14ac:dyDescent="0.35">
      <c r="A3006" t="s">
        <v>7547</v>
      </c>
      <c r="B3006" t="s">
        <v>111</v>
      </c>
      <c r="C3006" t="s">
        <v>82</v>
      </c>
      <c r="D3006" t="b">
        <v>1</v>
      </c>
      <c r="E3006" t="b">
        <v>1</v>
      </c>
      <c r="F3006" t="s">
        <v>72</v>
      </c>
      <c r="G3006" t="b">
        <v>0</v>
      </c>
      <c r="H3006" t="s">
        <v>71</v>
      </c>
      <c r="I3006" t="b">
        <v>1</v>
      </c>
      <c r="J3006" t="s">
        <v>70</v>
      </c>
      <c r="K3006" t="b">
        <v>1</v>
      </c>
      <c r="L3006">
        <v>2</v>
      </c>
      <c r="M3006" t="b">
        <v>1</v>
      </c>
      <c r="N3006" t="b">
        <v>1</v>
      </c>
      <c r="O3006" t="b">
        <v>1</v>
      </c>
      <c r="P3006" t="s">
        <v>88</v>
      </c>
      <c r="Q3006" t="s">
        <v>7546</v>
      </c>
      <c r="R3006" t="s">
        <v>7545</v>
      </c>
      <c r="S3006" t="s">
        <v>6</v>
      </c>
      <c r="T3006" t="s">
        <v>7544</v>
      </c>
      <c r="U3006">
        <v>203</v>
      </c>
      <c r="V3006">
        <v>4</v>
      </c>
    </row>
    <row r="3007" spans="1:22" x14ac:dyDescent="0.35">
      <c r="A3007" t="s">
        <v>7543</v>
      </c>
      <c r="B3007" t="s">
        <v>90</v>
      </c>
      <c r="C3007" t="s">
        <v>73</v>
      </c>
      <c r="D3007" t="b">
        <v>1</v>
      </c>
      <c r="E3007" t="b">
        <v>1</v>
      </c>
      <c r="F3007" t="s">
        <v>449</v>
      </c>
      <c r="G3007" t="b">
        <v>0</v>
      </c>
      <c r="H3007" t="s">
        <v>71</v>
      </c>
      <c r="I3007" t="b">
        <v>1</v>
      </c>
      <c r="J3007" t="s">
        <v>70</v>
      </c>
      <c r="K3007" t="b">
        <v>1</v>
      </c>
      <c r="L3007">
        <v>2</v>
      </c>
      <c r="M3007" t="b">
        <v>0</v>
      </c>
      <c r="N3007" t="b">
        <v>0</v>
      </c>
      <c r="O3007" t="b">
        <v>1</v>
      </c>
      <c r="P3007" t="s">
        <v>69</v>
      </c>
      <c r="Q3007" t="s">
        <v>7542</v>
      </c>
      <c r="R3007" t="s">
        <v>7541</v>
      </c>
      <c r="S3007" t="s">
        <v>6</v>
      </c>
      <c r="T3007" t="s">
        <v>7540</v>
      </c>
      <c r="U3007">
        <v>203</v>
      </c>
      <c r="V3007">
        <v>4.5</v>
      </c>
    </row>
    <row r="3008" spans="1:22" x14ac:dyDescent="0.35">
      <c r="A3008" t="s">
        <v>7539</v>
      </c>
      <c r="B3008" t="s">
        <v>74</v>
      </c>
      <c r="C3008" t="s">
        <v>426</v>
      </c>
      <c r="D3008" t="b">
        <v>1</v>
      </c>
      <c r="E3008" t="b">
        <v>1</v>
      </c>
      <c r="F3008" t="s">
        <v>1052</v>
      </c>
      <c r="G3008" t="b">
        <v>1</v>
      </c>
      <c r="H3008" t="s">
        <v>71</v>
      </c>
      <c r="I3008" t="b">
        <v>1</v>
      </c>
      <c r="J3008" t="s">
        <v>70</v>
      </c>
      <c r="K3008" t="b">
        <v>1</v>
      </c>
      <c r="L3008">
        <v>2</v>
      </c>
      <c r="M3008" t="b">
        <v>1</v>
      </c>
      <c r="N3008" t="b">
        <v>1</v>
      </c>
      <c r="O3008" t="b">
        <v>0</v>
      </c>
      <c r="P3008" t="s">
        <v>88</v>
      </c>
      <c r="Q3008" t="s">
        <v>7538</v>
      </c>
      <c r="R3008" t="s">
        <v>7537</v>
      </c>
      <c r="S3008" t="s">
        <v>93</v>
      </c>
      <c r="T3008" t="s">
        <v>7536</v>
      </c>
      <c r="U3008">
        <v>203</v>
      </c>
      <c r="V3008">
        <v>4</v>
      </c>
    </row>
    <row r="3009" spans="1:22" x14ac:dyDescent="0.35">
      <c r="A3009" t="s">
        <v>7535</v>
      </c>
      <c r="B3009" t="s">
        <v>90</v>
      </c>
      <c r="C3009" t="s">
        <v>123</v>
      </c>
      <c r="D3009" t="b">
        <v>0</v>
      </c>
      <c r="E3009" t="b">
        <v>1</v>
      </c>
      <c r="F3009" t="s">
        <v>106</v>
      </c>
      <c r="G3009" t="b">
        <v>0</v>
      </c>
      <c r="H3009" t="s">
        <v>71</v>
      </c>
      <c r="I3009" t="b">
        <v>0</v>
      </c>
      <c r="J3009" t="s">
        <v>70</v>
      </c>
      <c r="K3009" t="b">
        <v>0</v>
      </c>
      <c r="L3009">
        <v>2</v>
      </c>
      <c r="M3009" t="b">
        <v>0</v>
      </c>
      <c r="N3009" t="b">
        <v>0</v>
      </c>
      <c r="O3009" t="b">
        <v>1</v>
      </c>
      <c r="P3009" t="s">
        <v>88</v>
      </c>
      <c r="Q3009" t="s">
        <v>7534</v>
      </c>
      <c r="R3009" t="s">
        <v>1770</v>
      </c>
      <c r="S3009" t="s">
        <v>120</v>
      </c>
      <c r="T3009" t="s">
        <v>7533</v>
      </c>
      <c r="U3009">
        <v>203</v>
      </c>
      <c r="V3009">
        <v>3.5</v>
      </c>
    </row>
    <row r="3010" spans="1:22" x14ac:dyDescent="0.35">
      <c r="A3010" t="s">
        <v>7532</v>
      </c>
      <c r="B3010" t="s">
        <v>74</v>
      </c>
      <c r="C3010" t="s">
        <v>82</v>
      </c>
      <c r="D3010" t="b">
        <v>1</v>
      </c>
      <c r="E3010" t="b">
        <v>1</v>
      </c>
      <c r="F3010" t="s">
        <v>89</v>
      </c>
      <c r="G3010" t="b">
        <v>1</v>
      </c>
      <c r="H3010" t="s">
        <v>80</v>
      </c>
      <c r="I3010" t="b">
        <v>1</v>
      </c>
      <c r="J3010" t="s">
        <v>70</v>
      </c>
      <c r="K3010" t="b">
        <v>1</v>
      </c>
      <c r="L3010">
        <v>2</v>
      </c>
      <c r="M3010" t="b">
        <v>0</v>
      </c>
      <c r="N3010" t="b">
        <v>1</v>
      </c>
      <c r="O3010" t="b">
        <v>1</v>
      </c>
      <c r="P3010" t="s">
        <v>69</v>
      </c>
      <c r="Q3010" t="s">
        <v>7531</v>
      </c>
      <c r="R3010" t="s">
        <v>7530</v>
      </c>
      <c r="S3010" t="s">
        <v>141</v>
      </c>
      <c r="T3010" t="s">
        <v>1212</v>
      </c>
      <c r="U3010">
        <v>203</v>
      </c>
      <c r="V3010">
        <v>2.5</v>
      </c>
    </row>
    <row r="3011" spans="1:22" x14ac:dyDescent="0.35">
      <c r="A3011" t="s">
        <v>7529</v>
      </c>
      <c r="B3011" t="s">
        <v>74</v>
      </c>
      <c r="C3011" t="s">
        <v>360</v>
      </c>
      <c r="D3011" t="b">
        <v>1</v>
      </c>
      <c r="E3011" t="b">
        <v>0</v>
      </c>
      <c r="F3011" t="s">
        <v>81</v>
      </c>
      <c r="G3011" t="b">
        <v>1</v>
      </c>
      <c r="H3011" t="s">
        <v>71</v>
      </c>
      <c r="I3011" t="b">
        <v>1</v>
      </c>
      <c r="J3011" t="s">
        <v>70</v>
      </c>
      <c r="K3011" t="b">
        <v>1</v>
      </c>
      <c r="L3011">
        <v>2</v>
      </c>
      <c r="M3011" t="b">
        <v>1</v>
      </c>
      <c r="N3011" t="b">
        <v>1</v>
      </c>
      <c r="O3011" t="b">
        <v>1</v>
      </c>
      <c r="P3011" t="s">
        <v>69</v>
      </c>
      <c r="Q3011" t="s">
        <v>7528</v>
      </c>
      <c r="R3011" t="s">
        <v>7527</v>
      </c>
      <c r="S3011" t="s">
        <v>166</v>
      </c>
      <c r="T3011" t="s">
        <v>7526</v>
      </c>
      <c r="U3011">
        <v>203</v>
      </c>
      <c r="V3011">
        <v>3.5</v>
      </c>
    </row>
    <row r="3012" spans="1:22" x14ac:dyDescent="0.35">
      <c r="A3012" t="s">
        <v>7525</v>
      </c>
      <c r="B3012" t="s">
        <v>74</v>
      </c>
      <c r="C3012" t="s">
        <v>82</v>
      </c>
      <c r="D3012" t="b">
        <v>1</v>
      </c>
      <c r="E3012" t="b">
        <v>0</v>
      </c>
      <c r="F3012" t="s">
        <v>5815</v>
      </c>
      <c r="G3012" t="b">
        <v>1</v>
      </c>
      <c r="H3012" t="s">
        <v>71</v>
      </c>
      <c r="I3012" t="b">
        <v>0</v>
      </c>
      <c r="J3012" t="s">
        <v>70</v>
      </c>
      <c r="K3012" t="b">
        <v>1</v>
      </c>
      <c r="L3012">
        <v>2</v>
      </c>
      <c r="M3012" t="b">
        <v>0</v>
      </c>
      <c r="N3012" t="b">
        <v>1</v>
      </c>
      <c r="O3012" t="b">
        <v>1</v>
      </c>
      <c r="P3012" t="s">
        <v>69</v>
      </c>
      <c r="Q3012" t="s">
        <v>7524</v>
      </c>
      <c r="R3012" t="s">
        <v>7523</v>
      </c>
      <c r="S3012" t="s">
        <v>6</v>
      </c>
      <c r="T3012" t="s">
        <v>7522</v>
      </c>
      <c r="U3012">
        <v>203</v>
      </c>
      <c r="V3012">
        <v>3.5</v>
      </c>
    </row>
    <row r="3013" spans="1:22" x14ac:dyDescent="0.35">
      <c r="A3013" t="s">
        <v>7521</v>
      </c>
      <c r="B3013" t="s">
        <v>111</v>
      </c>
      <c r="C3013" t="s">
        <v>426</v>
      </c>
      <c r="D3013" t="b">
        <v>1</v>
      </c>
      <c r="E3013" t="b">
        <v>0</v>
      </c>
      <c r="F3013" t="s">
        <v>720</v>
      </c>
      <c r="G3013" t="b">
        <v>0</v>
      </c>
      <c r="H3013" t="s">
        <v>71</v>
      </c>
      <c r="I3013" t="b">
        <v>1</v>
      </c>
      <c r="J3013" t="s">
        <v>70</v>
      </c>
      <c r="K3013" t="b">
        <v>1</v>
      </c>
      <c r="L3013">
        <v>2</v>
      </c>
      <c r="M3013" t="b">
        <v>0</v>
      </c>
      <c r="N3013" t="b">
        <v>1</v>
      </c>
      <c r="O3013" t="b">
        <v>1</v>
      </c>
      <c r="P3013" t="s">
        <v>69</v>
      </c>
      <c r="Q3013" t="s">
        <v>7520</v>
      </c>
      <c r="R3013" t="s">
        <v>7519</v>
      </c>
      <c r="S3013" t="s">
        <v>93</v>
      </c>
      <c r="T3013" t="s">
        <v>7518</v>
      </c>
      <c r="U3013">
        <v>203</v>
      </c>
      <c r="V3013">
        <v>4</v>
      </c>
    </row>
    <row r="3014" spans="1:22" x14ac:dyDescent="0.35">
      <c r="A3014" t="s">
        <v>7517</v>
      </c>
      <c r="B3014" t="s">
        <v>90</v>
      </c>
      <c r="C3014" t="s">
        <v>82</v>
      </c>
      <c r="D3014" t="b">
        <v>1</v>
      </c>
      <c r="E3014" t="b">
        <v>1</v>
      </c>
      <c r="F3014" t="s">
        <v>106</v>
      </c>
      <c r="G3014" t="b">
        <v>1</v>
      </c>
      <c r="H3014" t="s">
        <v>71</v>
      </c>
      <c r="I3014" t="b">
        <v>0</v>
      </c>
      <c r="J3014" t="s">
        <v>70</v>
      </c>
      <c r="K3014" t="b">
        <v>1</v>
      </c>
      <c r="L3014">
        <v>1</v>
      </c>
      <c r="M3014" t="b">
        <v>0</v>
      </c>
      <c r="N3014" t="b">
        <v>1</v>
      </c>
      <c r="O3014" t="b">
        <v>1</v>
      </c>
      <c r="P3014" t="s">
        <v>88</v>
      </c>
      <c r="Q3014" t="s">
        <v>7516</v>
      </c>
      <c r="R3014" t="s">
        <v>7515</v>
      </c>
      <c r="S3014" t="s">
        <v>6</v>
      </c>
      <c r="T3014" t="s">
        <v>5646</v>
      </c>
      <c r="U3014">
        <v>203</v>
      </c>
      <c r="V3014">
        <v>3.5</v>
      </c>
    </row>
    <row r="3015" spans="1:22" x14ac:dyDescent="0.35">
      <c r="A3015" t="s">
        <v>7514</v>
      </c>
      <c r="B3015" t="s">
        <v>74</v>
      </c>
      <c r="C3015" t="s">
        <v>73</v>
      </c>
      <c r="D3015" t="b">
        <v>1</v>
      </c>
      <c r="E3015" t="b">
        <v>0</v>
      </c>
      <c r="F3015" t="s">
        <v>72</v>
      </c>
      <c r="G3015" t="b">
        <v>1</v>
      </c>
      <c r="H3015" t="s">
        <v>71</v>
      </c>
      <c r="I3015" t="b">
        <v>0</v>
      </c>
      <c r="J3015" t="s">
        <v>70</v>
      </c>
      <c r="K3015" t="b">
        <v>1</v>
      </c>
      <c r="L3015">
        <v>3</v>
      </c>
      <c r="M3015" t="b">
        <v>1</v>
      </c>
      <c r="N3015" t="b">
        <v>1</v>
      </c>
      <c r="O3015" t="b">
        <v>0</v>
      </c>
      <c r="P3015" t="s">
        <v>88</v>
      </c>
      <c r="Q3015" t="s">
        <v>7513</v>
      </c>
      <c r="R3015" t="s">
        <v>7512</v>
      </c>
      <c r="S3015" t="s">
        <v>6</v>
      </c>
      <c r="T3015" t="s">
        <v>7511</v>
      </c>
      <c r="U3015">
        <v>203</v>
      </c>
      <c r="V3015">
        <v>3.5</v>
      </c>
    </row>
    <row r="3016" spans="1:22" x14ac:dyDescent="0.35">
      <c r="A3016" t="s">
        <v>7510</v>
      </c>
      <c r="B3016" t="s">
        <v>74</v>
      </c>
      <c r="C3016" t="s">
        <v>82</v>
      </c>
      <c r="D3016" t="b">
        <v>1</v>
      </c>
      <c r="E3016" t="b">
        <v>1</v>
      </c>
      <c r="F3016" t="s">
        <v>106</v>
      </c>
      <c r="G3016" t="b">
        <v>1</v>
      </c>
      <c r="H3016" t="s">
        <v>71</v>
      </c>
      <c r="I3016" t="b">
        <v>0</v>
      </c>
      <c r="J3016" t="s">
        <v>70</v>
      </c>
      <c r="K3016" t="b">
        <v>1</v>
      </c>
      <c r="L3016">
        <v>2</v>
      </c>
      <c r="M3016" t="b">
        <v>1</v>
      </c>
      <c r="N3016" t="b">
        <v>1</v>
      </c>
      <c r="O3016" t="b">
        <v>1</v>
      </c>
      <c r="P3016" t="s">
        <v>69</v>
      </c>
      <c r="Q3016" t="s">
        <v>7509</v>
      </c>
      <c r="R3016" t="s">
        <v>7508</v>
      </c>
      <c r="S3016" t="s">
        <v>819</v>
      </c>
      <c r="T3016" t="s">
        <v>2015</v>
      </c>
      <c r="U3016">
        <v>203</v>
      </c>
      <c r="V3016">
        <v>4.5</v>
      </c>
    </row>
    <row r="3017" spans="1:22" x14ac:dyDescent="0.35">
      <c r="A3017" t="s">
        <v>7507</v>
      </c>
      <c r="B3017" t="s">
        <v>74</v>
      </c>
      <c r="C3017" t="s">
        <v>7264</v>
      </c>
      <c r="D3017" t="b">
        <v>1</v>
      </c>
      <c r="E3017" t="b">
        <v>0</v>
      </c>
      <c r="F3017" t="s">
        <v>81</v>
      </c>
      <c r="G3017" t="b">
        <v>1</v>
      </c>
      <c r="H3017" t="s">
        <v>80</v>
      </c>
      <c r="I3017" t="b">
        <v>1</v>
      </c>
      <c r="J3017" t="s">
        <v>70</v>
      </c>
      <c r="K3017" t="b">
        <v>1</v>
      </c>
      <c r="L3017">
        <v>2</v>
      </c>
      <c r="M3017" t="b">
        <v>1</v>
      </c>
      <c r="N3017" t="b">
        <v>1</v>
      </c>
      <c r="O3017" t="b">
        <v>1</v>
      </c>
      <c r="P3017" t="s">
        <v>69</v>
      </c>
      <c r="Q3017" t="s">
        <v>7506</v>
      </c>
      <c r="R3017" t="s">
        <v>7505</v>
      </c>
      <c r="S3017" t="s">
        <v>166</v>
      </c>
      <c r="T3017" t="s">
        <v>7504</v>
      </c>
      <c r="U3017">
        <v>203</v>
      </c>
      <c r="V3017">
        <v>3.5</v>
      </c>
    </row>
    <row r="3018" spans="1:22" x14ac:dyDescent="0.35">
      <c r="A3018" t="s">
        <v>7503</v>
      </c>
      <c r="B3018" t="s">
        <v>74</v>
      </c>
      <c r="C3018" t="s">
        <v>440</v>
      </c>
      <c r="D3018" t="b">
        <v>1</v>
      </c>
      <c r="E3018" t="b">
        <v>1</v>
      </c>
      <c r="F3018" t="s">
        <v>72</v>
      </c>
      <c r="G3018" t="b">
        <v>1</v>
      </c>
      <c r="H3018" t="s">
        <v>71</v>
      </c>
      <c r="I3018" t="b">
        <v>1</v>
      </c>
      <c r="J3018" t="s">
        <v>70</v>
      </c>
      <c r="K3018" t="b">
        <v>1</v>
      </c>
      <c r="L3018">
        <v>2</v>
      </c>
      <c r="M3018" t="b">
        <v>1</v>
      </c>
      <c r="N3018" t="b">
        <v>1</v>
      </c>
      <c r="O3018" t="b">
        <v>1</v>
      </c>
      <c r="P3018" t="s">
        <v>88</v>
      </c>
      <c r="Q3018" t="s">
        <v>7502</v>
      </c>
      <c r="R3018" t="s">
        <v>295</v>
      </c>
      <c r="S3018" t="s">
        <v>85</v>
      </c>
      <c r="T3018" t="s">
        <v>7467</v>
      </c>
      <c r="U3018">
        <v>203</v>
      </c>
      <c r="V3018">
        <v>4</v>
      </c>
    </row>
    <row r="3019" spans="1:22" x14ac:dyDescent="0.35">
      <c r="A3019" t="s">
        <v>7501</v>
      </c>
      <c r="B3019" t="s">
        <v>74</v>
      </c>
      <c r="C3019" t="s">
        <v>236</v>
      </c>
      <c r="D3019" t="b">
        <v>1</v>
      </c>
      <c r="E3019" t="b">
        <v>1</v>
      </c>
      <c r="F3019" t="s">
        <v>72</v>
      </c>
      <c r="G3019" t="b">
        <v>1</v>
      </c>
      <c r="H3019" t="s">
        <v>71</v>
      </c>
      <c r="I3019" t="b">
        <v>1</v>
      </c>
      <c r="J3019" t="s">
        <v>70</v>
      </c>
      <c r="K3019" t="b">
        <v>1</v>
      </c>
      <c r="L3019">
        <v>2</v>
      </c>
      <c r="M3019" t="b">
        <v>1</v>
      </c>
      <c r="N3019" t="b">
        <v>1</v>
      </c>
      <c r="O3019" t="b">
        <v>1</v>
      </c>
      <c r="P3019" t="s">
        <v>88</v>
      </c>
      <c r="Q3019" t="s">
        <v>7500</v>
      </c>
      <c r="R3019" t="s">
        <v>7499</v>
      </c>
      <c r="S3019" t="s">
        <v>7498</v>
      </c>
      <c r="T3019" t="s">
        <v>7497</v>
      </c>
      <c r="U3019">
        <v>202</v>
      </c>
      <c r="V3019">
        <v>4</v>
      </c>
    </row>
    <row r="3020" spans="1:22" x14ac:dyDescent="0.35">
      <c r="A3020" t="s">
        <v>7496</v>
      </c>
      <c r="B3020" t="s">
        <v>111</v>
      </c>
      <c r="C3020" t="s">
        <v>82</v>
      </c>
      <c r="D3020" t="b">
        <v>1</v>
      </c>
      <c r="E3020" t="b">
        <v>1</v>
      </c>
      <c r="F3020" t="s">
        <v>106</v>
      </c>
      <c r="G3020" t="b">
        <v>1</v>
      </c>
      <c r="H3020" t="s">
        <v>71</v>
      </c>
      <c r="I3020" t="b">
        <v>1</v>
      </c>
      <c r="J3020" t="s">
        <v>70</v>
      </c>
      <c r="K3020" t="b">
        <v>1</v>
      </c>
      <c r="L3020">
        <v>1</v>
      </c>
      <c r="M3020" t="b">
        <v>1</v>
      </c>
      <c r="N3020" t="b">
        <v>1</v>
      </c>
      <c r="O3020" t="b">
        <v>1</v>
      </c>
      <c r="P3020" t="s">
        <v>88</v>
      </c>
      <c r="Q3020" t="s">
        <v>7495</v>
      </c>
      <c r="R3020" t="s">
        <v>7494</v>
      </c>
      <c r="S3020" t="s">
        <v>161</v>
      </c>
      <c r="T3020" t="s">
        <v>7493</v>
      </c>
      <c r="U3020">
        <v>202</v>
      </c>
      <c r="V3020">
        <v>4.5</v>
      </c>
    </row>
    <row r="3021" spans="1:22" x14ac:dyDescent="0.35">
      <c r="A3021" t="s">
        <v>7492</v>
      </c>
      <c r="B3021" t="s">
        <v>111</v>
      </c>
      <c r="C3021" t="s">
        <v>82</v>
      </c>
      <c r="D3021" t="b">
        <v>1</v>
      </c>
      <c r="E3021" t="b">
        <v>1</v>
      </c>
      <c r="F3021" t="s">
        <v>106</v>
      </c>
      <c r="G3021" t="b">
        <v>0</v>
      </c>
      <c r="H3021" t="s">
        <v>100</v>
      </c>
      <c r="I3021" t="b">
        <v>0</v>
      </c>
      <c r="J3021" t="s">
        <v>70</v>
      </c>
      <c r="K3021" t="b">
        <v>1</v>
      </c>
      <c r="L3021">
        <v>2</v>
      </c>
      <c r="M3021" t="b">
        <v>0</v>
      </c>
      <c r="N3021" t="b">
        <v>1</v>
      </c>
      <c r="O3021" t="b">
        <v>1</v>
      </c>
      <c r="P3021" t="s">
        <v>69</v>
      </c>
      <c r="Q3021" t="s">
        <v>7491</v>
      </c>
      <c r="R3021" t="s">
        <v>7490</v>
      </c>
      <c r="S3021" t="s">
        <v>77</v>
      </c>
      <c r="T3021" t="s">
        <v>7489</v>
      </c>
      <c r="U3021">
        <v>202</v>
      </c>
      <c r="V3021">
        <v>4</v>
      </c>
    </row>
    <row r="3022" spans="1:22" x14ac:dyDescent="0.35">
      <c r="A3022" t="s">
        <v>7488</v>
      </c>
      <c r="B3022" t="s">
        <v>74</v>
      </c>
      <c r="C3022" t="s">
        <v>138</v>
      </c>
      <c r="D3022" t="b">
        <v>1</v>
      </c>
      <c r="E3022" t="b">
        <v>0</v>
      </c>
      <c r="F3022" t="s">
        <v>72</v>
      </c>
      <c r="G3022" t="b">
        <v>1</v>
      </c>
      <c r="H3022" t="s">
        <v>71</v>
      </c>
      <c r="I3022" t="b">
        <v>0</v>
      </c>
      <c r="J3022" t="s">
        <v>235</v>
      </c>
      <c r="K3022" t="b">
        <v>1</v>
      </c>
      <c r="L3022">
        <v>3</v>
      </c>
      <c r="M3022" t="b">
        <v>1</v>
      </c>
      <c r="N3022" t="b">
        <v>1</v>
      </c>
      <c r="O3022" t="b">
        <v>1</v>
      </c>
      <c r="P3022" t="s">
        <v>88</v>
      </c>
      <c r="Q3022" t="s">
        <v>7487</v>
      </c>
      <c r="R3022" t="s">
        <v>7486</v>
      </c>
      <c r="S3022" t="s">
        <v>77</v>
      </c>
      <c r="T3022" t="s">
        <v>5185</v>
      </c>
      <c r="U3022">
        <v>202</v>
      </c>
      <c r="V3022">
        <v>3.5</v>
      </c>
    </row>
    <row r="3023" spans="1:22" x14ac:dyDescent="0.35">
      <c r="A3023" t="s">
        <v>7485</v>
      </c>
      <c r="B3023" t="s">
        <v>90</v>
      </c>
      <c r="C3023" t="s">
        <v>82</v>
      </c>
      <c r="D3023" t="b">
        <v>1</v>
      </c>
      <c r="E3023" t="b">
        <v>1</v>
      </c>
      <c r="F3023" t="s">
        <v>474</v>
      </c>
      <c r="G3023" t="b">
        <v>1</v>
      </c>
      <c r="H3023" t="s">
        <v>71</v>
      </c>
      <c r="I3023" t="b">
        <v>0</v>
      </c>
      <c r="J3023" t="s">
        <v>70</v>
      </c>
      <c r="K3023" t="b">
        <v>0</v>
      </c>
      <c r="L3023">
        <v>1</v>
      </c>
      <c r="M3023" t="b">
        <v>0</v>
      </c>
      <c r="N3023" t="b">
        <v>1</v>
      </c>
      <c r="O3023" t="b">
        <v>1</v>
      </c>
      <c r="P3023" t="s">
        <v>88</v>
      </c>
      <c r="Q3023" t="s">
        <v>7484</v>
      </c>
      <c r="R3023" t="s">
        <v>7483</v>
      </c>
      <c r="S3023" t="s">
        <v>2360</v>
      </c>
      <c r="T3023" t="s">
        <v>7482</v>
      </c>
      <c r="U3023">
        <v>202</v>
      </c>
      <c r="V3023">
        <v>4.5</v>
      </c>
    </row>
    <row r="3024" spans="1:22" x14ac:dyDescent="0.35">
      <c r="A3024" t="s">
        <v>7481</v>
      </c>
      <c r="B3024" t="s">
        <v>74</v>
      </c>
      <c r="C3024" t="s">
        <v>236</v>
      </c>
      <c r="D3024" t="b">
        <v>1</v>
      </c>
      <c r="E3024" t="b">
        <v>1</v>
      </c>
      <c r="F3024" t="s">
        <v>72</v>
      </c>
      <c r="G3024" t="b">
        <v>1</v>
      </c>
      <c r="H3024" t="s">
        <v>71</v>
      </c>
      <c r="I3024" t="b">
        <v>1</v>
      </c>
      <c r="J3024" t="s">
        <v>70</v>
      </c>
      <c r="K3024" t="b">
        <v>1</v>
      </c>
      <c r="L3024">
        <v>2</v>
      </c>
      <c r="M3024" t="b">
        <v>1</v>
      </c>
      <c r="N3024" t="b">
        <v>1</v>
      </c>
      <c r="O3024" t="b">
        <v>1</v>
      </c>
      <c r="P3024" t="s">
        <v>88</v>
      </c>
      <c r="Q3024" t="s">
        <v>7480</v>
      </c>
      <c r="R3024" t="s">
        <v>628</v>
      </c>
      <c r="S3024" t="s">
        <v>93</v>
      </c>
      <c r="T3024" t="s">
        <v>7479</v>
      </c>
      <c r="U3024">
        <v>202</v>
      </c>
      <c r="V3024">
        <v>4</v>
      </c>
    </row>
    <row r="3025" spans="1:22" x14ac:dyDescent="0.35">
      <c r="A3025" t="s">
        <v>7478</v>
      </c>
      <c r="B3025" t="s">
        <v>90</v>
      </c>
      <c r="C3025" t="s">
        <v>82</v>
      </c>
      <c r="D3025" t="b">
        <v>1</v>
      </c>
      <c r="E3025" t="b">
        <v>1</v>
      </c>
      <c r="F3025" t="s">
        <v>106</v>
      </c>
      <c r="G3025" t="b">
        <v>0</v>
      </c>
      <c r="H3025" t="s">
        <v>71</v>
      </c>
      <c r="I3025" t="b">
        <v>0</v>
      </c>
      <c r="J3025" t="s">
        <v>70</v>
      </c>
      <c r="K3025" t="b">
        <v>1</v>
      </c>
      <c r="L3025">
        <v>1</v>
      </c>
      <c r="M3025" t="b">
        <v>0</v>
      </c>
      <c r="N3025" t="b">
        <v>0</v>
      </c>
      <c r="O3025" t="b">
        <v>1</v>
      </c>
      <c r="P3025" t="s">
        <v>88</v>
      </c>
      <c r="Q3025" t="s">
        <v>7477</v>
      </c>
      <c r="R3025" t="s">
        <v>7476</v>
      </c>
      <c r="S3025" t="s">
        <v>189</v>
      </c>
      <c r="T3025" t="s">
        <v>7475</v>
      </c>
      <c r="U3025">
        <v>202</v>
      </c>
      <c r="V3025">
        <v>4.5</v>
      </c>
    </row>
    <row r="3026" spans="1:22" x14ac:dyDescent="0.35">
      <c r="A3026" t="s">
        <v>7474</v>
      </c>
      <c r="B3026" t="s">
        <v>90</v>
      </c>
      <c r="C3026" t="s">
        <v>138</v>
      </c>
      <c r="D3026" t="b">
        <v>1</v>
      </c>
      <c r="E3026" t="b">
        <v>1</v>
      </c>
      <c r="F3026" t="s">
        <v>435</v>
      </c>
      <c r="G3026" t="b">
        <v>0</v>
      </c>
      <c r="I3026" t="b">
        <v>1</v>
      </c>
      <c r="J3026" t="s">
        <v>70</v>
      </c>
      <c r="K3026" t="b">
        <v>1</v>
      </c>
      <c r="L3026">
        <v>1</v>
      </c>
      <c r="M3026" t="b">
        <v>0</v>
      </c>
      <c r="N3026" t="b">
        <v>0</v>
      </c>
      <c r="O3026" t="b">
        <v>1</v>
      </c>
      <c r="P3026" t="s">
        <v>69</v>
      </c>
      <c r="Q3026" t="s">
        <v>7473</v>
      </c>
      <c r="R3026" t="s">
        <v>7472</v>
      </c>
      <c r="S3026" t="s">
        <v>6</v>
      </c>
      <c r="T3026" t="s">
        <v>7471</v>
      </c>
      <c r="U3026">
        <v>202</v>
      </c>
      <c r="V3026">
        <v>4.5</v>
      </c>
    </row>
    <row r="3027" spans="1:22" x14ac:dyDescent="0.35">
      <c r="A3027" t="s">
        <v>7470</v>
      </c>
      <c r="B3027" t="s">
        <v>74</v>
      </c>
      <c r="C3027" t="s">
        <v>440</v>
      </c>
      <c r="D3027" t="b">
        <v>1</v>
      </c>
      <c r="E3027" t="b">
        <v>1</v>
      </c>
      <c r="F3027" t="s">
        <v>72</v>
      </c>
      <c r="G3027" t="b">
        <v>1</v>
      </c>
      <c r="H3027" t="s">
        <v>71</v>
      </c>
      <c r="I3027" t="b">
        <v>0</v>
      </c>
      <c r="J3027" t="s">
        <v>70</v>
      </c>
      <c r="K3027" t="b">
        <v>1</v>
      </c>
      <c r="L3027">
        <v>2</v>
      </c>
      <c r="M3027" t="b">
        <v>1</v>
      </c>
      <c r="N3027" t="b">
        <v>1</v>
      </c>
      <c r="O3027" t="b">
        <v>1</v>
      </c>
      <c r="P3027" t="s">
        <v>69</v>
      </c>
      <c r="Q3027" t="s">
        <v>7469</v>
      </c>
      <c r="R3027" t="s">
        <v>7468</v>
      </c>
      <c r="S3027" t="s">
        <v>93</v>
      </c>
      <c r="T3027" t="s">
        <v>7467</v>
      </c>
      <c r="U3027">
        <v>202</v>
      </c>
      <c r="V3027">
        <v>4.5</v>
      </c>
    </row>
    <row r="3028" spans="1:22" x14ac:dyDescent="0.35">
      <c r="A3028" t="s">
        <v>7466</v>
      </c>
      <c r="B3028" t="s">
        <v>111</v>
      </c>
      <c r="C3028" t="s">
        <v>82</v>
      </c>
      <c r="D3028" t="b">
        <v>1</v>
      </c>
      <c r="E3028" t="b">
        <v>1</v>
      </c>
      <c r="F3028" t="s">
        <v>72</v>
      </c>
      <c r="G3028" t="b">
        <v>1</v>
      </c>
      <c r="H3028" t="s">
        <v>71</v>
      </c>
      <c r="I3028" t="b">
        <v>1</v>
      </c>
      <c r="J3028" t="s">
        <v>70</v>
      </c>
      <c r="K3028" t="b">
        <v>1</v>
      </c>
      <c r="L3028">
        <v>2</v>
      </c>
      <c r="M3028" t="b">
        <v>0</v>
      </c>
      <c r="N3028" t="b">
        <v>1</v>
      </c>
      <c r="O3028" t="b">
        <v>1</v>
      </c>
      <c r="P3028" t="s">
        <v>88</v>
      </c>
      <c r="Q3028" t="s">
        <v>7465</v>
      </c>
      <c r="R3028" t="s">
        <v>7464</v>
      </c>
      <c r="S3028" t="s">
        <v>85</v>
      </c>
      <c r="T3028" t="s">
        <v>7463</v>
      </c>
      <c r="U3028">
        <v>202</v>
      </c>
      <c r="V3028">
        <v>4.5</v>
      </c>
    </row>
    <row r="3029" spans="1:22" x14ac:dyDescent="0.35">
      <c r="A3029" t="s">
        <v>4161</v>
      </c>
      <c r="B3029" t="s">
        <v>111</v>
      </c>
      <c r="C3029" t="s">
        <v>82</v>
      </c>
      <c r="D3029" t="b">
        <v>1</v>
      </c>
      <c r="E3029" t="b">
        <v>1</v>
      </c>
      <c r="F3029" t="s">
        <v>89</v>
      </c>
      <c r="G3029" t="b">
        <v>0</v>
      </c>
      <c r="H3029" t="s">
        <v>71</v>
      </c>
      <c r="I3029" t="b">
        <v>1</v>
      </c>
      <c r="J3029" t="s">
        <v>70</v>
      </c>
      <c r="K3029" t="b">
        <v>1</v>
      </c>
      <c r="L3029">
        <v>1</v>
      </c>
      <c r="M3029" t="b">
        <v>0</v>
      </c>
      <c r="N3029" t="b">
        <v>0</v>
      </c>
      <c r="O3029" t="b">
        <v>1</v>
      </c>
      <c r="P3029" t="s">
        <v>88</v>
      </c>
      <c r="Q3029" t="s">
        <v>7462</v>
      </c>
      <c r="R3029" t="s">
        <v>7461</v>
      </c>
      <c r="S3029" t="s">
        <v>85</v>
      </c>
      <c r="T3029" t="s">
        <v>3783</v>
      </c>
      <c r="U3029">
        <v>202</v>
      </c>
      <c r="V3029">
        <v>4</v>
      </c>
    </row>
    <row r="3030" spans="1:22" x14ac:dyDescent="0.35">
      <c r="A3030" t="s">
        <v>7460</v>
      </c>
      <c r="B3030" t="s">
        <v>74</v>
      </c>
      <c r="C3030" t="s">
        <v>82</v>
      </c>
      <c r="D3030" t="b">
        <v>1</v>
      </c>
      <c r="E3030" t="b">
        <v>1</v>
      </c>
      <c r="F3030" t="s">
        <v>106</v>
      </c>
      <c r="G3030" t="b">
        <v>1</v>
      </c>
      <c r="H3030" t="s">
        <v>71</v>
      </c>
      <c r="I3030" t="b">
        <v>1</v>
      </c>
      <c r="J3030" t="s">
        <v>70</v>
      </c>
      <c r="K3030" t="b">
        <v>1</v>
      </c>
      <c r="L3030">
        <v>2</v>
      </c>
      <c r="M3030" t="b">
        <v>1</v>
      </c>
      <c r="N3030" t="b">
        <v>1</v>
      </c>
      <c r="O3030" t="b">
        <v>1</v>
      </c>
      <c r="P3030" t="s">
        <v>88</v>
      </c>
      <c r="Q3030" t="s">
        <v>7459</v>
      </c>
      <c r="R3030" t="s">
        <v>98</v>
      </c>
      <c r="S3030" t="s">
        <v>93</v>
      </c>
      <c r="T3030" t="s">
        <v>7458</v>
      </c>
      <c r="U3030">
        <v>202</v>
      </c>
      <c r="V3030">
        <v>4</v>
      </c>
    </row>
    <row r="3031" spans="1:22" x14ac:dyDescent="0.35">
      <c r="A3031" t="s">
        <v>7457</v>
      </c>
      <c r="B3031" t="s">
        <v>90</v>
      </c>
      <c r="C3031" t="s">
        <v>82</v>
      </c>
      <c r="D3031" t="b">
        <v>1</v>
      </c>
      <c r="E3031" t="b">
        <v>1</v>
      </c>
      <c r="F3031" t="s">
        <v>766</v>
      </c>
      <c r="G3031" t="b">
        <v>0</v>
      </c>
      <c r="H3031" t="s">
        <v>71</v>
      </c>
      <c r="I3031" t="b">
        <v>0</v>
      </c>
      <c r="J3031" t="s">
        <v>70</v>
      </c>
      <c r="K3031" t="b">
        <v>1</v>
      </c>
      <c r="L3031">
        <v>1</v>
      </c>
      <c r="M3031" t="b">
        <v>1</v>
      </c>
      <c r="N3031" t="b">
        <v>1</v>
      </c>
      <c r="O3031" t="b">
        <v>1</v>
      </c>
      <c r="P3031" t="s">
        <v>69</v>
      </c>
      <c r="Q3031" t="s">
        <v>7456</v>
      </c>
      <c r="R3031" t="s">
        <v>7455</v>
      </c>
      <c r="S3031" t="s">
        <v>6</v>
      </c>
      <c r="T3031" t="s">
        <v>7454</v>
      </c>
      <c r="U3031">
        <v>202</v>
      </c>
      <c r="V3031">
        <v>3.5</v>
      </c>
    </row>
    <row r="3032" spans="1:22" x14ac:dyDescent="0.35">
      <c r="A3032" t="s">
        <v>7453</v>
      </c>
      <c r="B3032" t="s">
        <v>74</v>
      </c>
      <c r="C3032" t="s">
        <v>73</v>
      </c>
      <c r="D3032" t="b">
        <v>1</v>
      </c>
      <c r="E3032" t="b">
        <v>1</v>
      </c>
      <c r="F3032" t="s">
        <v>106</v>
      </c>
      <c r="G3032" t="b">
        <v>1</v>
      </c>
      <c r="H3032" t="s">
        <v>71</v>
      </c>
      <c r="I3032" t="b">
        <v>1</v>
      </c>
      <c r="J3032" t="s">
        <v>70</v>
      </c>
      <c r="K3032" t="b">
        <v>1</v>
      </c>
      <c r="L3032">
        <v>2</v>
      </c>
      <c r="M3032" t="b">
        <v>1</v>
      </c>
      <c r="N3032" t="b">
        <v>1</v>
      </c>
      <c r="O3032" t="b">
        <v>1</v>
      </c>
      <c r="P3032" t="s">
        <v>69</v>
      </c>
      <c r="Q3032" t="s">
        <v>7452</v>
      </c>
      <c r="R3032" t="s">
        <v>7451</v>
      </c>
      <c r="S3032" t="s">
        <v>1543</v>
      </c>
      <c r="T3032" t="s">
        <v>7450</v>
      </c>
      <c r="U3032">
        <v>202</v>
      </c>
      <c r="V3032">
        <v>4</v>
      </c>
    </row>
    <row r="3033" spans="1:22" x14ac:dyDescent="0.35">
      <c r="A3033" t="s">
        <v>7449</v>
      </c>
      <c r="B3033" t="s">
        <v>90</v>
      </c>
      <c r="C3033" t="s">
        <v>82</v>
      </c>
      <c r="D3033" t="b">
        <v>1</v>
      </c>
      <c r="E3033" t="b">
        <v>1</v>
      </c>
      <c r="F3033" t="s">
        <v>106</v>
      </c>
      <c r="G3033" t="b">
        <v>0</v>
      </c>
      <c r="H3033" t="s">
        <v>71</v>
      </c>
      <c r="I3033" t="b">
        <v>0</v>
      </c>
      <c r="J3033" t="s">
        <v>70</v>
      </c>
      <c r="K3033" t="b">
        <v>1</v>
      </c>
      <c r="L3033">
        <v>2</v>
      </c>
      <c r="M3033" t="b">
        <v>1</v>
      </c>
      <c r="N3033" t="b">
        <v>1</v>
      </c>
      <c r="O3033" t="b">
        <v>1</v>
      </c>
      <c r="P3033" t="s">
        <v>88</v>
      </c>
      <c r="Q3033" t="s">
        <v>7448</v>
      </c>
      <c r="R3033" t="s">
        <v>2035</v>
      </c>
      <c r="S3033" t="s">
        <v>66</v>
      </c>
      <c r="T3033" t="s">
        <v>7447</v>
      </c>
      <c r="U3033">
        <v>202</v>
      </c>
      <c r="V3033">
        <v>4</v>
      </c>
    </row>
    <row r="3034" spans="1:22" x14ac:dyDescent="0.35">
      <c r="A3034" t="s">
        <v>7446</v>
      </c>
      <c r="B3034" t="s">
        <v>74</v>
      </c>
      <c r="C3034" t="s">
        <v>82</v>
      </c>
      <c r="D3034" t="b">
        <v>1</v>
      </c>
      <c r="E3034" t="b">
        <v>1</v>
      </c>
      <c r="F3034" t="s">
        <v>72</v>
      </c>
      <c r="G3034" t="b">
        <v>1</v>
      </c>
      <c r="H3034" t="s">
        <v>71</v>
      </c>
      <c r="I3034" t="b">
        <v>1</v>
      </c>
      <c r="J3034" t="s">
        <v>70</v>
      </c>
      <c r="K3034" t="b">
        <v>1</v>
      </c>
      <c r="L3034">
        <v>2</v>
      </c>
      <c r="M3034" t="b">
        <v>1</v>
      </c>
      <c r="N3034" t="b">
        <v>1</v>
      </c>
      <c r="O3034" t="b">
        <v>1</v>
      </c>
      <c r="P3034" t="s">
        <v>69</v>
      </c>
      <c r="Q3034" t="s">
        <v>7445</v>
      </c>
      <c r="R3034" t="s">
        <v>7444</v>
      </c>
      <c r="S3034" t="s">
        <v>166</v>
      </c>
      <c r="T3034" t="s">
        <v>7443</v>
      </c>
      <c r="U3034">
        <v>202</v>
      </c>
      <c r="V3034">
        <v>3.5</v>
      </c>
    </row>
    <row r="3035" spans="1:22" x14ac:dyDescent="0.35">
      <c r="A3035" t="s">
        <v>7442</v>
      </c>
      <c r="B3035" t="s">
        <v>74</v>
      </c>
      <c r="C3035" t="s">
        <v>82</v>
      </c>
      <c r="D3035" t="b">
        <v>1</v>
      </c>
      <c r="E3035" t="b">
        <v>1</v>
      </c>
      <c r="F3035" t="s">
        <v>106</v>
      </c>
      <c r="G3035" t="b">
        <v>1</v>
      </c>
      <c r="H3035" t="s">
        <v>71</v>
      </c>
      <c r="I3035" t="b">
        <v>1</v>
      </c>
      <c r="J3035" t="s">
        <v>70</v>
      </c>
      <c r="K3035" t="b">
        <v>1</v>
      </c>
      <c r="L3035">
        <v>2</v>
      </c>
      <c r="M3035" t="b">
        <v>1</v>
      </c>
      <c r="N3035" t="b">
        <v>1</v>
      </c>
      <c r="O3035" t="b">
        <v>1</v>
      </c>
      <c r="P3035" t="s">
        <v>69</v>
      </c>
      <c r="Q3035" t="s">
        <v>7441</v>
      </c>
      <c r="R3035" t="s">
        <v>7440</v>
      </c>
      <c r="S3035" t="s">
        <v>77</v>
      </c>
      <c r="T3035" t="s">
        <v>7439</v>
      </c>
      <c r="U3035">
        <v>202</v>
      </c>
      <c r="V3035">
        <v>3</v>
      </c>
    </row>
    <row r="3036" spans="1:22" x14ac:dyDescent="0.35">
      <c r="A3036" t="s">
        <v>7438</v>
      </c>
      <c r="B3036" t="s">
        <v>74</v>
      </c>
      <c r="C3036" t="s">
        <v>123</v>
      </c>
      <c r="D3036" t="b">
        <v>1</v>
      </c>
      <c r="E3036" t="b">
        <v>1</v>
      </c>
      <c r="F3036" t="s">
        <v>106</v>
      </c>
      <c r="G3036" t="b">
        <v>1</v>
      </c>
      <c r="H3036" t="s">
        <v>71</v>
      </c>
      <c r="I3036" t="b">
        <v>1</v>
      </c>
      <c r="J3036" t="s">
        <v>70</v>
      </c>
      <c r="K3036" t="b">
        <v>1</v>
      </c>
      <c r="L3036">
        <v>2</v>
      </c>
      <c r="M3036" t="b">
        <v>1</v>
      </c>
      <c r="N3036" t="b">
        <v>1</v>
      </c>
      <c r="O3036" t="b">
        <v>1</v>
      </c>
      <c r="P3036" t="s">
        <v>88</v>
      </c>
      <c r="Q3036" t="s">
        <v>7437</v>
      </c>
      <c r="R3036" t="s">
        <v>1201</v>
      </c>
      <c r="S3036" t="s">
        <v>120</v>
      </c>
      <c r="T3036" t="s">
        <v>7436</v>
      </c>
      <c r="U3036">
        <v>202</v>
      </c>
      <c r="V3036">
        <v>3.5</v>
      </c>
    </row>
    <row r="3037" spans="1:22" x14ac:dyDescent="0.35">
      <c r="A3037" t="s">
        <v>7435</v>
      </c>
      <c r="B3037" t="s">
        <v>111</v>
      </c>
      <c r="C3037" t="s">
        <v>82</v>
      </c>
      <c r="D3037" t="b">
        <v>1</v>
      </c>
      <c r="E3037" t="b">
        <v>1</v>
      </c>
      <c r="F3037" t="s">
        <v>117</v>
      </c>
      <c r="G3037" t="b">
        <v>0</v>
      </c>
      <c r="H3037" t="s">
        <v>71</v>
      </c>
      <c r="I3037" t="b">
        <v>1</v>
      </c>
      <c r="J3037" t="s">
        <v>70</v>
      </c>
      <c r="K3037" t="b">
        <v>1</v>
      </c>
      <c r="L3037">
        <v>2</v>
      </c>
      <c r="M3037" t="b">
        <v>0</v>
      </c>
      <c r="N3037" t="b">
        <v>1</v>
      </c>
      <c r="O3037" t="b">
        <v>1</v>
      </c>
      <c r="P3037" t="s">
        <v>69</v>
      </c>
      <c r="Q3037" t="s">
        <v>7434</v>
      </c>
      <c r="R3037" t="s">
        <v>7433</v>
      </c>
      <c r="S3037" t="s">
        <v>77</v>
      </c>
      <c r="T3037" t="s">
        <v>7432</v>
      </c>
      <c r="U3037">
        <v>202</v>
      </c>
      <c r="V3037">
        <v>3.5</v>
      </c>
    </row>
    <row r="3038" spans="1:22" x14ac:dyDescent="0.35">
      <c r="A3038" t="s">
        <v>7431</v>
      </c>
      <c r="B3038" t="s">
        <v>90</v>
      </c>
      <c r="C3038" t="s">
        <v>82</v>
      </c>
      <c r="D3038" t="b">
        <v>1</v>
      </c>
      <c r="E3038" t="b">
        <v>1</v>
      </c>
      <c r="F3038" t="s">
        <v>128</v>
      </c>
      <c r="G3038" t="b">
        <v>0</v>
      </c>
      <c r="H3038" t="s">
        <v>80</v>
      </c>
      <c r="I3038" t="b">
        <v>0</v>
      </c>
      <c r="J3038" t="s">
        <v>70</v>
      </c>
      <c r="K3038" t="b">
        <v>1</v>
      </c>
      <c r="L3038">
        <v>2</v>
      </c>
      <c r="M3038" t="b">
        <v>1</v>
      </c>
      <c r="N3038" t="b">
        <v>1</v>
      </c>
      <c r="O3038" t="b">
        <v>1</v>
      </c>
      <c r="P3038" t="s">
        <v>88</v>
      </c>
      <c r="Q3038" t="s">
        <v>7430</v>
      </c>
      <c r="R3038" t="s">
        <v>7429</v>
      </c>
      <c r="S3038" t="s">
        <v>1459</v>
      </c>
      <c r="T3038" t="s">
        <v>4121</v>
      </c>
      <c r="U3038">
        <v>202</v>
      </c>
      <c r="V3038">
        <v>3</v>
      </c>
    </row>
    <row r="3039" spans="1:22" x14ac:dyDescent="0.35">
      <c r="A3039" t="s">
        <v>7428</v>
      </c>
      <c r="B3039" t="s">
        <v>111</v>
      </c>
      <c r="C3039" t="s">
        <v>82</v>
      </c>
      <c r="D3039" t="b">
        <v>1</v>
      </c>
      <c r="E3039" t="b">
        <v>1</v>
      </c>
      <c r="F3039" t="s">
        <v>106</v>
      </c>
      <c r="G3039" t="b">
        <v>1</v>
      </c>
      <c r="H3039" t="s">
        <v>71</v>
      </c>
      <c r="I3039" t="b">
        <v>0</v>
      </c>
      <c r="J3039" t="s">
        <v>70</v>
      </c>
      <c r="K3039" t="b">
        <v>1</v>
      </c>
      <c r="L3039">
        <v>1</v>
      </c>
      <c r="M3039" t="b">
        <v>0</v>
      </c>
      <c r="N3039" t="b">
        <v>1</v>
      </c>
      <c r="O3039" t="b">
        <v>1</v>
      </c>
      <c r="P3039" t="s">
        <v>1660</v>
      </c>
      <c r="Q3039" t="s">
        <v>7427</v>
      </c>
      <c r="R3039" t="s">
        <v>7426</v>
      </c>
      <c r="S3039" t="s">
        <v>239</v>
      </c>
      <c r="T3039" t="s">
        <v>7425</v>
      </c>
      <c r="U3039">
        <v>202</v>
      </c>
      <c r="V3039">
        <v>4</v>
      </c>
    </row>
    <row r="3040" spans="1:22" x14ac:dyDescent="0.35">
      <c r="A3040" t="s">
        <v>7424</v>
      </c>
      <c r="B3040" t="s">
        <v>111</v>
      </c>
      <c r="C3040" t="s">
        <v>123</v>
      </c>
      <c r="D3040" t="b">
        <v>1</v>
      </c>
      <c r="E3040" t="b">
        <v>1</v>
      </c>
      <c r="F3040" t="s">
        <v>106</v>
      </c>
      <c r="G3040" t="b">
        <v>0</v>
      </c>
      <c r="H3040" t="s">
        <v>71</v>
      </c>
      <c r="I3040" t="b">
        <v>0</v>
      </c>
      <c r="J3040" t="s">
        <v>70</v>
      </c>
      <c r="K3040" t="b">
        <v>1</v>
      </c>
      <c r="L3040">
        <v>2</v>
      </c>
      <c r="M3040" t="b">
        <v>1</v>
      </c>
      <c r="N3040" t="b">
        <v>1</v>
      </c>
      <c r="O3040" t="b">
        <v>1</v>
      </c>
      <c r="P3040" t="s">
        <v>88</v>
      </c>
      <c r="Q3040" t="s">
        <v>7423</v>
      </c>
      <c r="R3040" t="s">
        <v>7422</v>
      </c>
      <c r="S3040" t="s">
        <v>285</v>
      </c>
      <c r="T3040" t="s">
        <v>7421</v>
      </c>
      <c r="U3040">
        <v>202</v>
      </c>
      <c r="V3040">
        <v>4.5</v>
      </c>
    </row>
    <row r="3041" spans="1:22" x14ac:dyDescent="0.35">
      <c r="A3041" t="s">
        <v>7420</v>
      </c>
      <c r="B3041" t="s">
        <v>90</v>
      </c>
      <c r="C3041" t="s">
        <v>82</v>
      </c>
      <c r="D3041" t="b">
        <v>1</v>
      </c>
      <c r="E3041" t="b">
        <v>1</v>
      </c>
      <c r="F3041" t="s">
        <v>474</v>
      </c>
      <c r="G3041" t="b">
        <v>0</v>
      </c>
      <c r="H3041" t="s">
        <v>71</v>
      </c>
      <c r="I3041" t="b">
        <v>1</v>
      </c>
      <c r="J3041" t="s">
        <v>70</v>
      </c>
      <c r="K3041" t="b">
        <v>1</v>
      </c>
      <c r="L3041">
        <v>2</v>
      </c>
      <c r="M3041" t="b">
        <v>0</v>
      </c>
      <c r="N3041" t="b">
        <v>1</v>
      </c>
      <c r="O3041" t="b">
        <v>1</v>
      </c>
      <c r="P3041" t="s">
        <v>88</v>
      </c>
      <c r="Q3041" t="s">
        <v>7419</v>
      </c>
      <c r="R3041" t="s">
        <v>7418</v>
      </c>
      <c r="S3041" t="s">
        <v>6</v>
      </c>
      <c r="T3041" t="s">
        <v>7417</v>
      </c>
      <c r="U3041">
        <v>202</v>
      </c>
      <c r="V3041">
        <v>4</v>
      </c>
    </row>
    <row r="3042" spans="1:22" x14ac:dyDescent="0.35">
      <c r="A3042" t="s">
        <v>7416</v>
      </c>
      <c r="B3042" t="s">
        <v>90</v>
      </c>
      <c r="C3042" t="s">
        <v>82</v>
      </c>
      <c r="D3042" t="b">
        <v>1</v>
      </c>
      <c r="E3042" t="b">
        <v>1</v>
      </c>
      <c r="F3042" t="s">
        <v>435</v>
      </c>
      <c r="G3042" t="b">
        <v>0</v>
      </c>
      <c r="H3042" t="s">
        <v>71</v>
      </c>
      <c r="I3042" t="b">
        <v>1</v>
      </c>
      <c r="J3042" t="s">
        <v>70</v>
      </c>
      <c r="K3042" t="b">
        <v>1</v>
      </c>
      <c r="L3042">
        <v>1</v>
      </c>
      <c r="M3042" t="b">
        <v>1</v>
      </c>
      <c r="N3042" t="b">
        <v>0</v>
      </c>
      <c r="O3042" t="b">
        <v>1</v>
      </c>
      <c r="P3042" t="s">
        <v>88</v>
      </c>
      <c r="Q3042" t="s">
        <v>7415</v>
      </c>
      <c r="R3042" t="s">
        <v>7414</v>
      </c>
      <c r="S3042" t="s">
        <v>6</v>
      </c>
      <c r="T3042" t="s">
        <v>7413</v>
      </c>
      <c r="U3042">
        <v>202</v>
      </c>
      <c r="V3042">
        <v>4</v>
      </c>
    </row>
    <row r="3043" spans="1:22" x14ac:dyDescent="0.35">
      <c r="A3043" t="s">
        <v>7412</v>
      </c>
      <c r="B3043" t="s">
        <v>74</v>
      </c>
      <c r="C3043" t="s">
        <v>82</v>
      </c>
      <c r="D3043" t="b">
        <v>1</v>
      </c>
      <c r="E3043" t="b">
        <v>1</v>
      </c>
      <c r="F3043" t="s">
        <v>106</v>
      </c>
      <c r="G3043" t="b">
        <v>1</v>
      </c>
      <c r="H3043" t="s">
        <v>71</v>
      </c>
      <c r="I3043" t="b">
        <v>1</v>
      </c>
      <c r="J3043" t="s">
        <v>70</v>
      </c>
      <c r="K3043" t="b">
        <v>1</v>
      </c>
      <c r="L3043">
        <v>2</v>
      </c>
      <c r="M3043" t="b">
        <v>1</v>
      </c>
      <c r="N3043" t="b">
        <v>1</v>
      </c>
      <c r="O3043" t="b">
        <v>1</v>
      </c>
      <c r="P3043" t="s">
        <v>69</v>
      </c>
      <c r="Q3043" t="s">
        <v>7411</v>
      </c>
      <c r="R3043" t="s">
        <v>7410</v>
      </c>
      <c r="S3043" t="s">
        <v>6</v>
      </c>
      <c r="T3043" t="s">
        <v>7409</v>
      </c>
      <c r="U3043">
        <v>202</v>
      </c>
      <c r="V3043">
        <v>4</v>
      </c>
    </row>
    <row r="3044" spans="1:22" x14ac:dyDescent="0.35">
      <c r="A3044" t="s">
        <v>7408</v>
      </c>
      <c r="B3044" t="s">
        <v>90</v>
      </c>
      <c r="C3044" t="s">
        <v>898</v>
      </c>
      <c r="D3044" t="b">
        <v>1</v>
      </c>
      <c r="E3044" t="b">
        <v>1</v>
      </c>
      <c r="F3044" t="s">
        <v>117</v>
      </c>
      <c r="G3044" t="b">
        <v>0</v>
      </c>
      <c r="H3044" t="s">
        <v>71</v>
      </c>
      <c r="I3044" t="b">
        <v>1</v>
      </c>
      <c r="J3044" t="s">
        <v>70</v>
      </c>
      <c r="K3044" t="b">
        <v>1</v>
      </c>
      <c r="L3044">
        <v>2</v>
      </c>
      <c r="M3044" t="b">
        <v>0</v>
      </c>
      <c r="N3044" t="b">
        <v>1</v>
      </c>
      <c r="O3044" t="b">
        <v>1</v>
      </c>
      <c r="P3044" t="s">
        <v>88</v>
      </c>
      <c r="Q3044" t="s">
        <v>7407</v>
      </c>
      <c r="R3044" t="s">
        <v>115</v>
      </c>
      <c r="S3044" t="s">
        <v>120</v>
      </c>
      <c r="T3044" t="s">
        <v>7406</v>
      </c>
      <c r="U3044">
        <v>201</v>
      </c>
      <c r="V3044">
        <v>3.5</v>
      </c>
    </row>
    <row r="3045" spans="1:22" x14ac:dyDescent="0.35">
      <c r="A3045" t="s">
        <v>7405</v>
      </c>
      <c r="B3045" t="s">
        <v>74</v>
      </c>
      <c r="C3045" t="s">
        <v>82</v>
      </c>
      <c r="D3045" t="b">
        <v>1</v>
      </c>
      <c r="E3045" t="b">
        <v>0</v>
      </c>
      <c r="F3045" t="s">
        <v>72</v>
      </c>
      <c r="G3045" t="b">
        <v>0</v>
      </c>
      <c r="H3045" t="s">
        <v>71</v>
      </c>
      <c r="I3045" t="b">
        <v>0</v>
      </c>
      <c r="J3045" t="s">
        <v>70</v>
      </c>
      <c r="K3045" t="b">
        <v>0</v>
      </c>
      <c r="L3045">
        <v>2</v>
      </c>
      <c r="M3045" t="b">
        <v>0</v>
      </c>
      <c r="N3045" t="b">
        <v>1</v>
      </c>
      <c r="O3045" t="b">
        <v>1</v>
      </c>
      <c r="P3045" t="s">
        <v>1660</v>
      </c>
      <c r="Q3045" t="s">
        <v>7404</v>
      </c>
      <c r="R3045" t="s">
        <v>7403</v>
      </c>
      <c r="S3045" t="s">
        <v>93</v>
      </c>
      <c r="T3045" t="s">
        <v>7402</v>
      </c>
      <c r="U3045">
        <v>201</v>
      </c>
      <c r="V3045">
        <v>4.5</v>
      </c>
    </row>
    <row r="3046" spans="1:22" x14ac:dyDescent="0.35">
      <c r="A3046" t="s">
        <v>7401</v>
      </c>
      <c r="B3046" t="s">
        <v>111</v>
      </c>
      <c r="C3046" t="s">
        <v>82</v>
      </c>
      <c r="D3046" t="b">
        <v>1</v>
      </c>
      <c r="E3046" t="b">
        <v>1</v>
      </c>
      <c r="F3046" t="s">
        <v>474</v>
      </c>
      <c r="G3046" t="b">
        <v>1</v>
      </c>
      <c r="H3046" t="s">
        <v>71</v>
      </c>
      <c r="I3046" t="b">
        <v>0</v>
      </c>
      <c r="J3046" t="s">
        <v>70</v>
      </c>
      <c r="K3046" t="b">
        <v>1</v>
      </c>
      <c r="L3046">
        <v>2</v>
      </c>
      <c r="M3046" t="b">
        <v>0</v>
      </c>
      <c r="N3046" t="b">
        <v>1</v>
      </c>
      <c r="O3046" t="b">
        <v>1</v>
      </c>
      <c r="P3046" t="s">
        <v>88</v>
      </c>
      <c r="Q3046" t="s">
        <v>7400</v>
      </c>
      <c r="R3046" t="s">
        <v>7399</v>
      </c>
      <c r="S3046" t="s">
        <v>6</v>
      </c>
      <c r="T3046" t="s">
        <v>7398</v>
      </c>
      <c r="U3046">
        <v>201</v>
      </c>
      <c r="V3046">
        <v>4</v>
      </c>
    </row>
    <row r="3047" spans="1:22" x14ac:dyDescent="0.35">
      <c r="A3047" t="s">
        <v>7397</v>
      </c>
      <c r="B3047" t="s">
        <v>74</v>
      </c>
      <c r="C3047" t="s">
        <v>82</v>
      </c>
      <c r="D3047" t="b">
        <v>1</v>
      </c>
      <c r="E3047" t="b">
        <v>1</v>
      </c>
      <c r="F3047" t="s">
        <v>106</v>
      </c>
      <c r="G3047" t="b">
        <v>1</v>
      </c>
      <c r="H3047" t="s">
        <v>80</v>
      </c>
      <c r="I3047" t="b">
        <v>1</v>
      </c>
      <c r="J3047" t="s">
        <v>70</v>
      </c>
      <c r="K3047" t="b">
        <v>1</v>
      </c>
      <c r="L3047">
        <v>2</v>
      </c>
      <c r="M3047" t="b">
        <v>0</v>
      </c>
      <c r="N3047" t="b">
        <v>1</v>
      </c>
      <c r="O3047" t="b">
        <v>1</v>
      </c>
      <c r="P3047" t="s">
        <v>69</v>
      </c>
      <c r="Q3047" t="s">
        <v>7396</v>
      </c>
      <c r="R3047" t="s">
        <v>7395</v>
      </c>
      <c r="S3047" t="s">
        <v>85</v>
      </c>
      <c r="T3047" t="s">
        <v>1212</v>
      </c>
      <c r="U3047">
        <v>201</v>
      </c>
      <c r="V3047">
        <v>2.5</v>
      </c>
    </row>
    <row r="3048" spans="1:22" x14ac:dyDescent="0.35">
      <c r="A3048" t="s">
        <v>5466</v>
      </c>
      <c r="B3048" t="s">
        <v>74</v>
      </c>
      <c r="C3048" t="s">
        <v>82</v>
      </c>
      <c r="D3048" t="b">
        <v>1</v>
      </c>
      <c r="E3048" t="b">
        <v>1</v>
      </c>
      <c r="F3048" t="s">
        <v>319</v>
      </c>
      <c r="G3048" t="b">
        <v>1</v>
      </c>
      <c r="H3048" t="s">
        <v>71</v>
      </c>
      <c r="I3048" t="b">
        <v>1</v>
      </c>
      <c r="J3048" t="s">
        <v>70</v>
      </c>
      <c r="K3048" t="b">
        <v>1</v>
      </c>
      <c r="L3048">
        <v>2</v>
      </c>
      <c r="M3048" t="b">
        <v>0</v>
      </c>
      <c r="N3048" t="b">
        <v>1</v>
      </c>
      <c r="O3048" t="b">
        <v>1</v>
      </c>
      <c r="P3048" t="s">
        <v>88</v>
      </c>
      <c r="Q3048" t="s">
        <v>7394</v>
      </c>
      <c r="R3048" t="s">
        <v>7393</v>
      </c>
      <c r="S3048" t="s">
        <v>275</v>
      </c>
      <c r="T3048" t="s">
        <v>7392</v>
      </c>
      <c r="U3048">
        <v>201</v>
      </c>
      <c r="V3048">
        <v>3.5</v>
      </c>
    </row>
    <row r="3049" spans="1:22" x14ac:dyDescent="0.35">
      <c r="A3049" t="s">
        <v>7391</v>
      </c>
      <c r="B3049" t="s">
        <v>74</v>
      </c>
      <c r="C3049" t="s">
        <v>82</v>
      </c>
      <c r="D3049" t="b">
        <v>1</v>
      </c>
      <c r="E3049" t="b">
        <v>0</v>
      </c>
      <c r="F3049" t="s">
        <v>771</v>
      </c>
      <c r="G3049" t="b">
        <v>1</v>
      </c>
      <c r="H3049" t="s">
        <v>71</v>
      </c>
      <c r="I3049" t="b">
        <v>0</v>
      </c>
      <c r="J3049" t="s">
        <v>70</v>
      </c>
      <c r="K3049" t="b">
        <v>1</v>
      </c>
      <c r="L3049">
        <v>2</v>
      </c>
      <c r="M3049" t="b">
        <v>0</v>
      </c>
      <c r="N3049" t="b">
        <v>1</v>
      </c>
      <c r="O3049" t="b">
        <v>1</v>
      </c>
      <c r="P3049" t="s">
        <v>88</v>
      </c>
      <c r="Q3049" t="s">
        <v>7390</v>
      </c>
      <c r="R3049" t="s">
        <v>7389</v>
      </c>
      <c r="S3049" t="s">
        <v>6</v>
      </c>
      <c r="T3049" t="s">
        <v>7388</v>
      </c>
      <c r="U3049">
        <v>201</v>
      </c>
      <c r="V3049">
        <v>4</v>
      </c>
    </row>
    <row r="3050" spans="1:22" x14ac:dyDescent="0.35">
      <c r="A3050" t="s">
        <v>7387</v>
      </c>
      <c r="B3050" t="s">
        <v>74</v>
      </c>
      <c r="C3050" t="s">
        <v>73</v>
      </c>
      <c r="D3050" t="b">
        <v>1</v>
      </c>
      <c r="E3050" t="b">
        <v>0</v>
      </c>
      <c r="F3050" t="s">
        <v>555</v>
      </c>
      <c r="G3050" t="b">
        <v>1</v>
      </c>
      <c r="H3050" t="s">
        <v>80</v>
      </c>
      <c r="I3050" t="b">
        <v>1</v>
      </c>
      <c r="J3050" t="s">
        <v>70</v>
      </c>
      <c r="K3050" t="b">
        <v>1</v>
      </c>
      <c r="L3050">
        <v>2</v>
      </c>
      <c r="M3050" t="b">
        <v>1</v>
      </c>
      <c r="N3050" t="b">
        <v>1</v>
      </c>
      <c r="O3050" t="b">
        <v>1</v>
      </c>
      <c r="P3050" t="s">
        <v>69</v>
      </c>
      <c r="Q3050" t="s">
        <v>7386</v>
      </c>
      <c r="R3050" t="s">
        <v>7385</v>
      </c>
      <c r="S3050" t="s">
        <v>93</v>
      </c>
      <c r="T3050" t="s">
        <v>7384</v>
      </c>
      <c r="U3050">
        <v>201</v>
      </c>
      <c r="V3050">
        <v>2.5</v>
      </c>
    </row>
    <row r="3051" spans="1:22" x14ac:dyDescent="0.35">
      <c r="A3051" t="s">
        <v>7383</v>
      </c>
      <c r="B3051" t="s">
        <v>111</v>
      </c>
      <c r="C3051" t="s">
        <v>82</v>
      </c>
      <c r="D3051" t="b">
        <v>1</v>
      </c>
      <c r="E3051" t="b">
        <v>1</v>
      </c>
      <c r="F3051" t="s">
        <v>89</v>
      </c>
      <c r="G3051" t="b">
        <v>1</v>
      </c>
      <c r="H3051" t="s">
        <v>71</v>
      </c>
      <c r="I3051" t="b">
        <v>0</v>
      </c>
      <c r="J3051" t="s">
        <v>70</v>
      </c>
      <c r="K3051" t="b">
        <v>1</v>
      </c>
      <c r="L3051">
        <v>1</v>
      </c>
      <c r="M3051" t="b">
        <v>0</v>
      </c>
      <c r="N3051" t="b">
        <v>0</v>
      </c>
      <c r="O3051" t="b">
        <v>1</v>
      </c>
      <c r="P3051" t="s">
        <v>88</v>
      </c>
      <c r="Q3051" t="s">
        <v>7382</v>
      </c>
      <c r="R3051" t="s">
        <v>194</v>
      </c>
      <c r="S3051" t="s">
        <v>6</v>
      </c>
      <c r="T3051" t="s">
        <v>7381</v>
      </c>
      <c r="U3051">
        <v>201</v>
      </c>
      <c r="V3051">
        <v>4.5</v>
      </c>
    </row>
    <row r="3052" spans="1:22" x14ac:dyDescent="0.35">
      <c r="A3052" t="s">
        <v>7380</v>
      </c>
      <c r="B3052" t="s">
        <v>90</v>
      </c>
      <c r="C3052" t="s">
        <v>82</v>
      </c>
      <c r="D3052" t="b">
        <v>1</v>
      </c>
      <c r="E3052" t="b">
        <v>1</v>
      </c>
      <c r="F3052" t="s">
        <v>89</v>
      </c>
      <c r="G3052" t="b">
        <v>0</v>
      </c>
      <c r="H3052" t="s">
        <v>100</v>
      </c>
      <c r="I3052" t="b">
        <v>1</v>
      </c>
      <c r="J3052" t="s">
        <v>70</v>
      </c>
      <c r="K3052" t="b">
        <v>1</v>
      </c>
      <c r="L3052">
        <v>1</v>
      </c>
      <c r="M3052" t="b">
        <v>0</v>
      </c>
      <c r="N3052" t="b">
        <v>0</v>
      </c>
      <c r="O3052" t="b">
        <v>1</v>
      </c>
      <c r="Q3052" t="s">
        <v>7379</v>
      </c>
      <c r="R3052" t="s">
        <v>7378</v>
      </c>
      <c r="S3052" t="s">
        <v>239</v>
      </c>
      <c r="T3052" t="s">
        <v>7377</v>
      </c>
      <c r="U3052">
        <v>201</v>
      </c>
      <c r="V3052">
        <v>4.5</v>
      </c>
    </row>
    <row r="3053" spans="1:22" x14ac:dyDescent="0.35">
      <c r="A3053" t="s">
        <v>7376</v>
      </c>
      <c r="B3053" t="s">
        <v>74</v>
      </c>
      <c r="C3053" t="s">
        <v>2929</v>
      </c>
      <c r="D3053" t="b">
        <v>1</v>
      </c>
      <c r="E3053" t="b">
        <v>0</v>
      </c>
      <c r="F3053" t="s">
        <v>72</v>
      </c>
      <c r="G3053" t="b">
        <v>1</v>
      </c>
      <c r="H3053" t="s">
        <v>71</v>
      </c>
      <c r="I3053" t="b">
        <v>1</v>
      </c>
      <c r="J3053" t="s">
        <v>70</v>
      </c>
      <c r="K3053" t="b">
        <v>1</v>
      </c>
      <c r="L3053">
        <v>2</v>
      </c>
      <c r="M3053" t="b">
        <v>1</v>
      </c>
      <c r="N3053" t="b">
        <v>1</v>
      </c>
      <c r="O3053" t="b">
        <v>1</v>
      </c>
      <c r="P3053" t="s">
        <v>69</v>
      </c>
      <c r="Q3053" t="s">
        <v>7375</v>
      </c>
      <c r="R3053" t="s">
        <v>7374</v>
      </c>
      <c r="S3053" t="s">
        <v>77</v>
      </c>
      <c r="T3053" t="s">
        <v>7373</v>
      </c>
      <c r="U3053">
        <v>201</v>
      </c>
      <c r="V3053">
        <v>4</v>
      </c>
    </row>
    <row r="3054" spans="1:22" x14ac:dyDescent="0.35">
      <c r="A3054" t="s">
        <v>7372</v>
      </c>
      <c r="B3054" t="s">
        <v>74</v>
      </c>
      <c r="C3054" t="s">
        <v>82</v>
      </c>
      <c r="D3054" t="b">
        <v>1</v>
      </c>
      <c r="E3054" t="b">
        <v>0</v>
      </c>
      <c r="F3054" t="s">
        <v>89</v>
      </c>
      <c r="G3054" t="b">
        <v>1</v>
      </c>
      <c r="H3054" t="s">
        <v>71</v>
      </c>
      <c r="I3054" t="b">
        <v>1</v>
      </c>
      <c r="J3054" t="s">
        <v>70</v>
      </c>
      <c r="K3054" t="b">
        <v>1</v>
      </c>
      <c r="L3054">
        <v>2</v>
      </c>
      <c r="M3054" t="b">
        <v>0</v>
      </c>
      <c r="N3054" t="b">
        <v>1</v>
      </c>
      <c r="O3054" t="b">
        <v>1</v>
      </c>
      <c r="P3054" t="s">
        <v>69</v>
      </c>
      <c r="Q3054" t="s">
        <v>7371</v>
      </c>
      <c r="R3054" t="s">
        <v>7370</v>
      </c>
      <c r="S3054" t="s">
        <v>85</v>
      </c>
      <c r="T3054" t="s">
        <v>7369</v>
      </c>
      <c r="U3054">
        <v>201</v>
      </c>
      <c r="V3054">
        <v>3.5</v>
      </c>
    </row>
    <row r="3055" spans="1:22" x14ac:dyDescent="0.35">
      <c r="A3055" t="s">
        <v>7368</v>
      </c>
      <c r="B3055" t="s">
        <v>111</v>
      </c>
      <c r="C3055" t="s">
        <v>320</v>
      </c>
      <c r="D3055" t="b">
        <v>1</v>
      </c>
      <c r="E3055" t="b">
        <v>1</v>
      </c>
      <c r="F3055" t="s">
        <v>1198</v>
      </c>
      <c r="G3055" t="b">
        <v>1</v>
      </c>
      <c r="H3055" t="s">
        <v>71</v>
      </c>
      <c r="I3055" t="b">
        <v>0</v>
      </c>
      <c r="J3055" t="s">
        <v>70</v>
      </c>
      <c r="K3055" t="b">
        <v>1</v>
      </c>
      <c r="L3055">
        <v>1</v>
      </c>
      <c r="M3055" t="b">
        <v>0</v>
      </c>
      <c r="N3055" t="b">
        <v>0</v>
      </c>
      <c r="O3055" t="b">
        <v>1</v>
      </c>
      <c r="P3055" t="s">
        <v>88</v>
      </c>
      <c r="Q3055" t="s">
        <v>7367</v>
      </c>
      <c r="R3055" t="s">
        <v>7366</v>
      </c>
      <c r="S3055" t="s">
        <v>66</v>
      </c>
      <c r="T3055" t="s">
        <v>7365</v>
      </c>
      <c r="U3055">
        <v>201</v>
      </c>
      <c r="V3055">
        <v>3.5</v>
      </c>
    </row>
    <row r="3056" spans="1:22" x14ac:dyDescent="0.35">
      <c r="A3056" t="s">
        <v>7364</v>
      </c>
      <c r="B3056" t="s">
        <v>111</v>
      </c>
      <c r="C3056" t="s">
        <v>123</v>
      </c>
      <c r="D3056" t="b">
        <v>1</v>
      </c>
      <c r="E3056" t="b">
        <v>1</v>
      </c>
      <c r="F3056" t="s">
        <v>106</v>
      </c>
      <c r="G3056" t="b">
        <v>0</v>
      </c>
      <c r="H3056" t="s">
        <v>71</v>
      </c>
      <c r="I3056" t="b">
        <v>0</v>
      </c>
      <c r="J3056" t="s">
        <v>70</v>
      </c>
      <c r="K3056" t="b">
        <v>1</v>
      </c>
      <c r="L3056">
        <v>2</v>
      </c>
      <c r="M3056" t="b">
        <v>0</v>
      </c>
      <c r="N3056" t="b">
        <v>1</v>
      </c>
      <c r="O3056" t="b">
        <v>1</v>
      </c>
      <c r="P3056" t="s">
        <v>69</v>
      </c>
      <c r="Q3056" t="s">
        <v>7363</v>
      </c>
      <c r="R3056" t="s">
        <v>7362</v>
      </c>
      <c r="S3056" t="s">
        <v>120</v>
      </c>
      <c r="T3056" t="s">
        <v>7361</v>
      </c>
      <c r="U3056">
        <v>201</v>
      </c>
      <c r="V3056">
        <v>3.5</v>
      </c>
    </row>
    <row r="3057" spans="1:22" x14ac:dyDescent="0.35">
      <c r="A3057" t="s">
        <v>7360</v>
      </c>
      <c r="B3057" t="s">
        <v>111</v>
      </c>
      <c r="C3057" t="s">
        <v>82</v>
      </c>
      <c r="D3057" t="b">
        <v>1</v>
      </c>
      <c r="E3057" t="b">
        <v>1</v>
      </c>
      <c r="F3057" t="s">
        <v>106</v>
      </c>
      <c r="G3057" t="b">
        <v>1</v>
      </c>
      <c r="H3057" t="s">
        <v>71</v>
      </c>
      <c r="I3057" t="b">
        <v>0</v>
      </c>
      <c r="J3057" t="s">
        <v>70</v>
      </c>
      <c r="K3057" t="b">
        <v>1</v>
      </c>
      <c r="L3057">
        <v>1</v>
      </c>
      <c r="M3057" t="b">
        <v>0</v>
      </c>
      <c r="N3057" t="b">
        <v>0</v>
      </c>
      <c r="O3057" t="b">
        <v>1</v>
      </c>
      <c r="P3057" t="s">
        <v>69</v>
      </c>
      <c r="Q3057" t="s">
        <v>7359</v>
      </c>
      <c r="R3057" t="s">
        <v>7358</v>
      </c>
      <c r="S3057" t="s">
        <v>275</v>
      </c>
      <c r="T3057" t="s">
        <v>7357</v>
      </c>
      <c r="U3057">
        <v>201</v>
      </c>
      <c r="V3057">
        <v>3.5</v>
      </c>
    </row>
    <row r="3058" spans="1:22" x14ac:dyDescent="0.35">
      <c r="A3058" t="s">
        <v>7356</v>
      </c>
      <c r="B3058" t="s">
        <v>74</v>
      </c>
      <c r="C3058" t="s">
        <v>82</v>
      </c>
      <c r="D3058" t="b">
        <v>1</v>
      </c>
      <c r="E3058" t="b">
        <v>1</v>
      </c>
      <c r="F3058" t="s">
        <v>106</v>
      </c>
      <c r="G3058" t="b">
        <v>1</v>
      </c>
      <c r="H3058" t="s">
        <v>71</v>
      </c>
      <c r="I3058" t="b">
        <v>1</v>
      </c>
      <c r="J3058" t="s">
        <v>70</v>
      </c>
      <c r="K3058" t="b">
        <v>1</v>
      </c>
      <c r="L3058">
        <v>2</v>
      </c>
      <c r="M3058" t="b">
        <v>0</v>
      </c>
      <c r="N3058" t="b">
        <v>1</v>
      </c>
      <c r="O3058" t="b">
        <v>1</v>
      </c>
      <c r="P3058" t="s">
        <v>69</v>
      </c>
      <c r="Q3058" t="s">
        <v>7355</v>
      </c>
      <c r="R3058" t="s">
        <v>98</v>
      </c>
      <c r="S3058" t="s">
        <v>93</v>
      </c>
      <c r="T3058" t="s">
        <v>7354</v>
      </c>
      <c r="U3058">
        <v>201</v>
      </c>
      <c r="V3058">
        <v>4</v>
      </c>
    </row>
    <row r="3059" spans="1:22" x14ac:dyDescent="0.35">
      <c r="A3059" t="s">
        <v>7353</v>
      </c>
      <c r="B3059" t="s">
        <v>74</v>
      </c>
      <c r="C3059" t="s">
        <v>73</v>
      </c>
      <c r="D3059" t="b">
        <v>1</v>
      </c>
      <c r="E3059" t="b">
        <v>1</v>
      </c>
      <c r="F3059" t="s">
        <v>106</v>
      </c>
      <c r="G3059" t="b">
        <v>1</v>
      </c>
      <c r="H3059" t="s">
        <v>71</v>
      </c>
      <c r="I3059" t="b">
        <v>1</v>
      </c>
      <c r="J3059" t="s">
        <v>70</v>
      </c>
      <c r="K3059" t="b">
        <v>1</v>
      </c>
      <c r="L3059">
        <v>2</v>
      </c>
      <c r="M3059" t="b">
        <v>0</v>
      </c>
      <c r="N3059" t="b">
        <v>1</v>
      </c>
      <c r="O3059" t="b">
        <v>1</v>
      </c>
      <c r="P3059" t="s">
        <v>69</v>
      </c>
      <c r="Q3059" t="s">
        <v>7352</v>
      </c>
      <c r="R3059" t="s">
        <v>7351</v>
      </c>
      <c r="S3059" t="s">
        <v>7350</v>
      </c>
      <c r="T3059" t="s">
        <v>6913</v>
      </c>
      <c r="U3059">
        <v>201</v>
      </c>
      <c r="V3059">
        <v>4</v>
      </c>
    </row>
    <row r="3060" spans="1:22" x14ac:dyDescent="0.35">
      <c r="A3060" t="s">
        <v>7349</v>
      </c>
      <c r="B3060" t="s">
        <v>90</v>
      </c>
      <c r="C3060" t="s">
        <v>82</v>
      </c>
      <c r="D3060" t="b">
        <v>1</v>
      </c>
      <c r="E3060" t="b">
        <v>1</v>
      </c>
      <c r="F3060" t="s">
        <v>106</v>
      </c>
      <c r="G3060" t="b">
        <v>1</v>
      </c>
      <c r="H3060" t="s">
        <v>71</v>
      </c>
      <c r="I3060" t="b">
        <v>1</v>
      </c>
      <c r="J3060" t="s">
        <v>70</v>
      </c>
      <c r="K3060" t="b">
        <v>1</v>
      </c>
      <c r="L3060">
        <v>2</v>
      </c>
      <c r="M3060" t="b">
        <v>0</v>
      </c>
      <c r="N3060" t="b">
        <v>0</v>
      </c>
      <c r="O3060" t="b">
        <v>1</v>
      </c>
      <c r="P3060" t="s">
        <v>88</v>
      </c>
      <c r="Q3060" t="s">
        <v>7348</v>
      </c>
      <c r="R3060" t="s">
        <v>7347</v>
      </c>
      <c r="S3060" t="s">
        <v>6</v>
      </c>
      <c r="T3060" t="s">
        <v>7346</v>
      </c>
      <c r="U3060">
        <v>201</v>
      </c>
      <c r="V3060">
        <v>3.5</v>
      </c>
    </row>
    <row r="3061" spans="1:22" x14ac:dyDescent="0.35">
      <c r="A3061" t="s">
        <v>7345</v>
      </c>
      <c r="B3061" t="s">
        <v>74</v>
      </c>
      <c r="C3061" t="s">
        <v>236</v>
      </c>
      <c r="D3061" t="b">
        <v>1</v>
      </c>
      <c r="E3061" t="b">
        <v>0</v>
      </c>
      <c r="F3061" t="s">
        <v>72</v>
      </c>
      <c r="G3061" t="b">
        <v>1</v>
      </c>
      <c r="H3061" t="s">
        <v>71</v>
      </c>
      <c r="I3061" t="b">
        <v>1</v>
      </c>
      <c r="J3061" t="s">
        <v>235</v>
      </c>
      <c r="K3061" t="b">
        <v>1</v>
      </c>
      <c r="L3061">
        <v>3</v>
      </c>
      <c r="M3061" t="b">
        <v>1</v>
      </c>
      <c r="N3061" t="b">
        <v>1</v>
      </c>
      <c r="O3061" t="b">
        <v>1</v>
      </c>
      <c r="P3061" t="s">
        <v>88</v>
      </c>
      <c r="Q3061" t="s">
        <v>7344</v>
      </c>
      <c r="R3061" t="s">
        <v>1961</v>
      </c>
      <c r="S3061" t="s">
        <v>77</v>
      </c>
      <c r="T3061" t="s">
        <v>7343</v>
      </c>
      <c r="U3061">
        <v>201</v>
      </c>
      <c r="V3061">
        <v>4</v>
      </c>
    </row>
    <row r="3062" spans="1:22" x14ac:dyDescent="0.35">
      <c r="A3062" t="s">
        <v>7342</v>
      </c>
      <c r="B3062" t="s">
        <v>111</v>
      </c>
      <c r="C3062" t="s">
        <v>82</v>
      </c>
      <c r="D3062" t="b">
        <v>1</v>
      </c>
      <c r="E3062" t="b">
        <v>1</v>
      </c>
      <c r="F3062" t="s">
        <v>474</v>
      </c>
      <c r="G3062" t="b">
        <v>0</v>
      </c>
      <c r="H3062" t="s">
        <v>71</v>
      </c>
      <c r="I3062" t="b">
        <v>1</v>
      </c>
      <c r="J3062" t="s">
        <v>70</v>
      </c>
      <c r="K3062" t="b">
        <v>1</v>
      </c>
      <c r="L3062">
        <v>2</v>
      </c>
      <c r="M3062" t="b">
        <v>0</v>
      </c>
      <c r="N3062" t="b">
        <v>0</v>
      </c>
      <c r="O3062" t="b">
        <v>1</v>
      </c>
      <c r="P3062" t="s">
        <v>69</v>
      </c>
      <c r="Q3062" t="s">
        <v>7341</v>
      </c>
      <c r="R3062" t="s">
        <v>7340</v>
      </c>
      <c r="S3062" t="s">
        <v>131</v>
      </c>
      <c r="T3062" t="s">
        <v>7339</v>
      </c>
      <c r="U3062">
        <v>201</v>
      </c>
      <c r="V3062">
        <v>4</v>
      </c>
    </row>
    <row r="3063" spans="1:22" x14ac:dyDescent="0.35">
      <c r="A3063" t="s">
        <v>7338</v>
      </c>
      <c r="B3063" t="s">
        <v>111</v>
      </c>
      <c r="C3063" t="s">
        <v>82</v>
      </c>
      <c r="D3063" t="b">
        <v>1</v>
      </c>
      <c r="E3063" t="b">
        <v>1</v>
      </c>
      <c r="F3063" t="s">
        <v>72</v>
      </c>
      <c r="G3063" t="b">
        <v>0</v>
      </c>
      <c r="H3063" t="s">
        <v>71</v>
      </c>
      <c r="I3063" t="b">
        <v>0</v>
      </c>
      <c r="J3063" t="s">
        <v>70</v>
      </c>
      <c r="K3063" t="b">
        <v>1</v>
      </c>
      <c r="L3063">
        <v>2</v>
      </c>
      <c r="M3063" t="b">
        <v>1</v>
      </c>
      <c r="N3063" t="b">
        <v>1</v>
      </c>
      <c r="O3063" t="b">
        <v>1</v>
      </c>
      <c r="P3063" t="s">
        <v>88</v>
      </c>
      <c r="Q3063" t="s">
        <v>7337</v>
      </c>
      <c r="R3063" t="s">
        <v>2035</v>
      </c>
      <c r="S3063" t="s">
        <v>85</v>
      </c>
      <c r="T3063" t="s">
        <v>7336</v>
      </c>
      <c r="U3063">
        <v>201</v>
      </c>
      <c r="V3063">
        <v>3.5</v>
      </c>
    </row>
    <row r="3064" spans="1:22" x14ac:dyDescent="0.35">
      <c r="A3064" t="s">
        <v>7335</v>
      </c>
      <c r="B3064" t="s">
        <v>90</v>
      </c>
      <c r="C3064" t="s">
        <v>82</v>
      </c>
      <c r="D3064" t="b">
        <v>1</v>
      </c>
      <c r="E3064" t="b">
        <v>1</v>
      </c>
      <c r="F3064" t="s">
        <v>89</v>
      </c>
      <c r="G3064" t="b">
        <v>0</v>
      </c>
      <c r="H3064" t="s">
        <v>71</v>
      </c>
      <c r="I3064" t="b">
        <v>1</v>
      </c>
      <c r="J3064" t="s">
        <v>70</v>
      </c>
      <c r="K3064" t="b">
        <v>0</v>
      </c>
      <c r="L3064">
        <v>1</v>
      </c>
      <c r="M3064" t="b">
        <v>0</v>
      </c>
      <c r="N3064" t="b">
        <v>0</v>
      </c>
      <c r="O3064" t="b">
        <v>1</v>
      </c>
      <c r="P3064" t="s">
        <v>69</v>
      </c>
      <c r="Q3064" t="s">
        <v>7334</v>
      </c>
      <c r="R3064" t="s">
        <v>7333</v>
      </c>
      <c r="S3064" t="s">
        <v>85</v>
      </c>
      <c r="T3064" t="s">
        <v>7332</v>
      </c>
      <c r="U3064">
        <v>201</v>
      </c>
      <c r="V3064">
        <v>4</v>
      </c>
    </row>
    <row r="3065" spans="1:22" x14ac:dyDescent="0.35">
      <c r="A3065" t="s">
        <v>7331</v>
      </c>
      <c r="B3065" t="s">
        <v>74</v>
      </c>
      <c r="C3065" t="s">
        <v>440</v>
      </c>
      <c r="D3065" t="b">
        <v>1</v>
      </c>
      <c r="E3065" t="b">
        <v>0</v>
      </c>
      <c r="F3065" t="s">
        <v>72</v>
      </c>
      <c r="G3065" t="b">
        <v>0</v>
      </c>
      <c r="H3065" t="s">
        <v>71</v>
      </c>
      <c r="I3065" t="b">
        <v>0</v>
      </c>
      <c r="J3065" t="s">
        <v>70</v>
      </c>
      <c r="K3065" t="b">
        <v>1</v>
      </c>
      <c r="L3065">
        <v>2</v>
      </c>
      <c r="M3065" t="b">
        <v>0</v>
      </c>
      <c r="N3065" t="b">
        <v>1</v>
      </c>
      <c r="O3065" t="b">
        <v>1</v>
      </c>
      <c r="P3065" t="s">
        <v>88</v>
      </c>
      <c r="Q3065" t="s">
        <v>7330</v>
      </c>
      <c r="R3065" t="s">
        <v>7329</v>
      </c>
      <c r="S3065" t="s">
        <v>131</v>
      </c>
      <c r="T3065" t="s">
        <v>7328</v>
      </c>
      <c r="U3065">
        <v>201</v>
      </c>
      <c r="V3065">
        <v>4.5</v>
      </c>
    </row>
    <row r="3066" spans="1:22" x14ac:dyDescent="0.35">
      <c r="A3066" t="s">
        <v>7327</v>
      </c>
      <c r="B3066" t="s">
        <v>90</v>
      </c>
      <c r="C3066" t="s">
        <v>82</v>
      </c>
      <c r="D3066" t="b">
        <v>1</v>
      </c>
      <c r="E3066" t="b">
        <v>1</v>
      </c>
      <c r="F3066" t="s">
        <v>771</v>
      </c>
      <c r="G3066" t="b">
        <v>0</v>
      </c>
      <c r="H3066" t="s">
        <v>71</v>
      </c>
      <c r="I3066" t="b">
        <v>1</v>
      </c>
      <c r="J3066" t="s">
        <v>70</v>
      </c>
      <c r="K3066" t="b">
        <v>1</v>
      </c>
      <c r="L3066">
        <v>1</v>
      </c>
      <c r="M3066" t="b">
        <v>0</v>
      </c>
      <c r="N3066" t="b">
        <v>0</v>
      </c>
      <c r="O3066" t="b">
        <v>1</v>
      </c>
      <c r="P3066" t="s">
        <v>88</v>
      </c>
      <c r="Q3066" t="s">
        <v>7326</v>
      </c>
      <c r="R3066" t="s">
        <v>1876</v>
      </c>
      <c r="S3066" t="s">
        <v>6</v>
      </c>
      <c r="T3066" t="s">
        <v>777</v>
      </c>
      <c r="U3066">
        <v>201</v>
      </c>
      <c r="V3066">
        <v>4.5</v>
      </c>
    </row>
    <row r="3067" spans="1:22" x14ac:dyDescent="0.35">
      <c r="A3067" t="s">
        <v>7325</v>
      </c>
      <c r="B3067" t="s">
        <v>74</v>
      </c>
      <c r="C3067" t="s">
        <v>82</v>
      </c>
      <c r="D3067" t="b">
        <v>1</v>
      </c>
      <c r="E3067" t="b">
        <v>1</v>
      </c>
      <c r="F3067" t="s">
        <v>106</v>
      </c>
      <c r="G3067" t="b">
        <v>1</v>
      </c>
      <c r="H3067" t="s">
        <v>71</v>
      </c>
      <c r="I3067" t="b">
        <v>0</v>
      </c>
      <c r="J3067" t="s">
        <v>70</v>
      </c>
      <c r="K3067" t="b">
        <v>1</v>
      </c>
      <c r="L3067">
        <v>2</v>
      </c>
      <c r="M3067" t="b">
        <v>0</v>
      </c>
      <c r="N3067" t="b">
        <v>1</v>
      </c>
      <c r="O3067" t="b">
        <v>1</v>
      </c>
      <c r="P3067" t="s">
        <v>69</v>
      </c>
      <c r="Q3067" t="s">
        <v>7324</v>
      </c>
      <c r="R3067" t="s">
        <v>7323</v>
      </c>
      <c r="S3067" t="s">
        <v>77</v>
      </c>
      <c r="T3067" t="s">
        <v>7322</v>
      </c>
      <c r="U3067">
        <v>201</v>
      </c>
      <c r="V3067">
        <v>4</v>
      </c>
    </row>
    <row r="3068" spans="1:22" x14ac:dyDescent="0.35">
      <c r="A3068" t="s">
        <v>7321</v>
      </c>
      <c r="B3068" t="s">
        <v>74</v>
      </c>
      <c r="C3068" t="s">
        <v>222</v>
      </c>
      <c r="D3068" t="b">
        <v>1</v>
      </c>
      <c r="E3068" t="b">
        <v>1</v>
      </c>
      <c r="F3068" t="s">
        <v>449</v>
      </c>
      <c r="G3068" t="b">
        <v>0</v>
      </c>
      <c r="H3068" t="s">
        <v>71</v>
      </c>
      <c r="I3068" t="b">
        <v>0</v>
      </c>
      <c r="J3068" t="s">
        <v>70</v>
      </c>
      <c r="K3068" t="b">
        <v>1</v>
      </c>
      <c r="L3068">
        <v>2</v>
      </c>
      <c r="M3068" t="b">
        <v>1</v>
      </c>
      <c r="N3068" t="b">
        <v>1</v>
      </c>
      <c r="O3068" t="b">
        <v>1</v>
      </c>
      <c r="P3068" t="s">
        <v>88</v>
      </c>
      <c r="Q3068" t="s">
        <v>7320</v>
      </c>
      <c r="R3068" t="s">
        <v>3025</v>
      </c>
      <c r="S3068" t="s">
        <v>120</v>
      </c>
      <c r="T3068" t="s">
        <v>7319</v>
      </c>
      <c r="U3068">
        <v>200</v>
      </c>
      <c r="V3068">
        <v>3.5</v>
      </c>
    </row>
    <row r="3069" spans="1:22" x14ac:dyDescent="0.35">
      <c r="A3069" t="s">
        <v>7318</v>
      </c>
      <c r="B3069" t="s">
        <v>74</v>
      </c>
      <c r="C3069" t="s">
        <v>2893</v>
      </c>
      <c r="D3069" t="b">
        <v>1</v>
      </c>
      <c r="E3069" t="b">
        <v>0</v>
      </c>
      <c r="F3069" t="s">
        <v>72</v>
      </c>
      <c r="G3069" t="b">
        <v>0</v>
      </c>
      <c r="H3069" t="s">
        <v>71</v>
      </c>
      <c r="I3069" t="b">
        <v>1</v>
      </c>
      <c r="J3069" t="s">
        <v>235</v>
      </c>
      <c r="K3069" t="b">
        <v>1</v>
      </c>
      <c r="L3069">
        <v>2</v>
      </c>
      <c r="M3069" t="b">
        <v>1</v>
      </c>
      <c r="N3069" t="b">
        <v>1</v>
      </c>
      <c r="O3069" t="b">
        <v>1</v>
      </c>
      <c r="P3069" t="s">
        <v>69</v>
      </c>
      <c r="Q3069" t="s">
        <v>7317</v>
      </c>
      <c r="R3069" t="s">
        <v>7316</v>
      </c>
      <c r="S3069" t="s">
        <v>120</v>
      </c>
      <c r="T3069" t="s">
        <v>7315</v>
      </c>
      <c r="U3069">
        <v>200</v>
      </c>
      <c r="V3069">
        <v>4</v>
      </c>
    </row>
    <row r="3070" spans="1:22" x14ac:dyDescent="0.35">
      <c r="A3070" t="s">
        <v>7314</v>
      </c>
      <c r="B3070" t="s">
        <v>90</v>
      </c>
      <c r="C3070" t="s">
        <v>82</v>
      </c>
      <c r="D3070" t="b">
        <v>1</v>
      </c>
      <c r="E3070" t="b">
        <v>1</v>
      </c>
      <c r="F3070" t="s">
        <v>449</v>
      </c>
      <c r="G3070" t="b">
        <v>1</v>
      </c>
      <c r="H3070" t="s">
        <v>71</v>
      </c>
      <c r="I3070" t="b">
        <v>0</v>
      </c>
      <c r="J3070" t="s">
        <v>70</v>
      </c>
      <c r="K3070" t="b">
        <v>1</v>
      </c>
      <c r="L3070">
        <v>1</v>
      </c>
      <c r="M3070" t="b">
        <v>1</v>
      </c>
      <c r="N3070" t="b">
        <v>1</v>
      </c>
      <c r="O3070" t="b">
        <v>1</v>
      </c>
      <c r="P3070" t="s">
        <v>69</v>
      </c>
      <c r="Q3070" t="s">
        <v>7313</v>
      </c>
      <c r="R3070" t="s">
        <v>1192</v>
      </c>
      <c r="S3070" t="s">
        <v>6</v>
      </c>
      <c r="T3070" t="s">
        <v>7312</v>
      </c>
      <c r="U3070">
        <v>200</v>
      </c>
      <c r="V3070">
        <v>4</v>
      </c>
    </row>
    <row r="3071" spans="1:22" x14ac:dyDescent="0.35">
      <c r="A3071" t="s">
        <v>7311</v>
      </c>
      <c r="B3071" t="s">
        <v>90</v>
      </c>
      <c r="C3071" t="s">
        <v>556</v>
      </c>
      <c r="D3071" t="b">
        <v>1</v>
      </c>
      <c r="E3071" t="b">
        <v>1</v>
      </c>
      <c r="F3071" t="s">
        <v>106</v>
      </c>
      <c r="G3071" t="b">
        <v>0</v>
      </c>
      <c r="H3071" t="s">
        <v>71</v>
      </c>
      <c r="I3071" t="b">
        <v>0</v>
      </c>
      <c r="J3071" t="s">
        <v>70</v>
      </c>
      <c r="K3071" t="b">
        <v>0</v>
      </c>
      <c r="L3071">
        <v>1</v>
      </c>
      <c r="M3071" t="b">
        <v>0</v>
      </c>
      <c r="N3071" t="b">
        <v>0</v>
      </c>
      <c r="O3071" t="b">
        <v>1</v>
      </c>
      <c r="P3071" t="s">
        <v>88</v>
      </c>
      <c r="Q3071" t="s">
        <v>7310</v>
      </c>
      <c r="R3071" t="s">
        <v>7309</v>
      </c>
      <c r="S3071" t="s">
        <v>66</v>
      </c>
      <c r="T3071" t="s">
        <v>7308</v>
      </c>
      <c r="U3071">
        <v>200</v>
      </c>
      <c r="V3071">
        <v>4</v>
      </c>
    </row>
    <row r="3072" spans="1:22" x14ac:dyDescent="0.35">
      <c r="A3072" t="s">
        <v>7307</v>
      </c>
      <c r="B3072" t="s">
        <v>74</v>
      </c>
      <c r="C3072" t="s">
        <v>82</v>
      </c>
      <c r="D3072" t="b">
        <v>1</v>
      </c>
      <c r="E3072" t="b">
        <v>1</v>
      </c>
      <c r="F3072" t="s">
        <v>106</v>
      </c>
      <c r="G3072" t="b">
        <v>1</v>
      </c>
      <c r="H3072" t="s">
        <v>100</v>
      </c>
      <c r="I3072" t="b">
        <v>1</v>
      </c>
      <c r="J3072" t="s">
        <v>70</v>
      </c>
      <c r="K3072" t="b">
        <v>1</v>
      </c>
      <c r="L3072">
        <v>2</v>
      </c>
      <c r="M3072" t="b">
        <v>1</v>
      </c>
      <c r="N3072" t="b">
        <v>1</v>
      </c>
      <c r="O3072" t="b">
        <v>1</v>
      </c>
      <c r="P3072" t="s">
        <v>69</v>
      </c>
      <c r="Q3072" t="s">
        <v>7306</v>
      </c>
      <c r="R3072" t="s">
        <v>281</v>
      </c>
      <c r="S3072" t="s">
        <v>141</v>
      </c>
      <c r="T3072" t="s">
        <v>7305</v>
      </c>
      <c r="U3072">
        <v>200</v>
      </c>
      <c r="V3072">
        <v>4</v>
      </c>
    </row>
    <row r="3073" spans="1:22" x14ac:dyDescent="0.35">
      <c r="A3073" t="s">
        <v>7304</v>
      </c>
      <c r="B3073" t="s">
        <v>90</v>
      </c>
      <c r="C3073" t="s">
        <v>82</v>
      </c>
      <c r="D3073" t="b">
        <v>1</v>
      </c>
      <c r="E3073" t="b">
        <v>1</v>
      </c>
      <c r="F3073" t="s">
        <v>106</v>
      </c>
      <c r="G3073" t="b">
        <v>1</v>
      </c>
      <c r="H3073" t="s">
        <v>71</v>
      </c>
      <c r="I3073" t="b">
        <v>1</v>
      </c>
      <c r="J3073" t="s">
        <v>70</v>
      </c>
      <c r="K3073" t="b">
        <v>1</v>
      </c>
      <c r="L3073">
        <v>1</v>
      </c>
      <c r="M3073" t="b">
        <v>0</v>
      </c>
      <c r="N3073" t="b">
        <v>0</v>
      </c>
      <c r="O3073" t="b">
        <v>1</v>
      </c>
      <c r="P3073" t="s">
        <v>88</v>
      </c>
      <c r="Q3073" t="s">
        <v>7303</v>
      </c>
      <c r="R3073" t="s">
        <v>7302</v>
      </c>
      <c r="S3073" t="s">
        <v>6</v>
      </c>
      <c r="T3073" t="s">
        <v>7301</v>
      </c>
      <c r="U3073">
        <v>200</v>
      </c>
      <c r="V3073">
        <v>3.5</v>
      </c>
    </row>
    <row r="3074" spans="1:22" x14ac:dyDescent="0.35">
      <c r="A3074" t="s">
        <v>7300</v>
      </c>
      <c r="B3074" t="s">
        <v>74</v>
      </c>
      <c r="C3074" t="s">
        <v>82</v>
      </c>
      <c r="D3074" t="b">
        <v>1</v>
      </c>
      <c r="E3074" t="b">
        <v>1</v>
      </c>
      <c r="F3074" t="s">
        <v>106</v>
      </c>
      <c r="G3074" t="b">
        <v>1</v>
      </c>
      <c r="H3074" t="s">
        <v>71</v>
      </c>
      <c r="I3074" t="b">
        <v>1</v>
      </c>
      <c r="J3074" t="s">
        <v>70</v>
      </c>
      <c r="K3074" t="b">
        <v>1</v>
      </c>
      <c r="L3074">
        <v>2</v>
      </c>
      <c r="M3074" t="b">
        <v>0</v>
      </c>
      <c r="N3074" t="b">
        <v>1</v>
      </c>
      <c r="O3074" t="b">
        <v>1</v>
      </c>
      <c r="P3074" t="s">
        <v>88</v>
      </c>
      <c r="Q3074" t="s">
        <v>7299</v>
      </c>
      <c r="R3074" t="s">
        <v>7298</v>
      </c>
      <c r="S3074" t="s">
        <v>229</v>
      </c>
      <c r="T3074" t="s">
        <v>7297</v>
      </c>
      <c r="U3074">
        <v>200</v>
      </c>
      <c r="V3074">
        <v>4</v>
      </c>
    </row>
    <row r="3075" spans="1:22" x14ac:dyDescent="0.35">
      <c r="A3075" t="s">
        <v>7296</v>
      </c>
      <c r="B3075" t="s">
        <v>111</v>
      </c>
      <c r="C3075" t="s">
        <v>82</v>
      </c>
      <c r="D3075" t="b">
        <v>1</v>
      </c>
      <c r="E3075" t="b">
        <v>1</v>
      </c>
      <c r="F3075" t="s">
        <v>106</v>
      </c>
      <c r="G3075" t="b">
        <v>1</v>
      </c>
      <c r="H3075" t="s">
        <v>71</v>
      </c>
      <c r="I3075" t="b">
        <v>1</v>
      </c>
      <c r="J3075" t="s">
        <v>70</v>
      </c>
      <c r="K3075" t="b">
        <v>1</v>
      </c>
      <c r="L3075">
        <v>2</v>
      </c>
      <c r="M3075" t="b">
        <v>1</v>
      </c>
      <c r="N3075" t="b">
        <v>1</v>
      </c>
      <c r="O3075" t="b">
        <v>1</v>
      </c>
      <c r="P3075" t="s">
        <v>88</v>
      </c>
      <c r="Q3075" t="s">
        <v>7295</v>
      </c>
      <c r="R3075" t="s">
        <v>548</v>
      </c>
      <c r="S3075" t="s">
        <v>189</v>
      </c>
      <c r="T3075" t="s">
        <v>3203</v>
      </c>
      <c r="U3075">
        <v>200</v>
      </c>
      <c r="V3075">
        <v>3</v>
      </c>
    </row>
    <row r="3076" spans="1:22" x14ac:dyDescent="0.35">
      <c r="A3076" t="s">
        <v>7294</v>
      </c>
      <c r="B3076" t="s">
        <v>90</v>
      </c>
      <c r="C3076" t="s">
        <v>82</v>
      </c>
      <c r="D3076" t="b">
        <v>1</v>
      </c>
      <c r="E3076" t="b">
        <v>1</v>
      </c>
      <c r="F3076" t="s">
        <v>106</v>
      </c>
      <c r="G3076" t="b">
        <v>1</v>
      </c>
      <c r="H3076" t="s">
        <v>100</v>
      </c>
      <c r="I3076" t="b">
        <v>1</v>
      </c>
      <c r="J3076" t="s">
        <v>70</v>
      </c>
      <c r="K3076" t="b">
        <v>1</v>
      </c>
      <c r="L3076">
        <v>2</v>
      </c>
      <c r="M3076" t="b">
        <v>1</v>
      </c>
      <c r="N3076" t="b">
        <v>1</v>
      </c>
      <c r="O3076" t="b">
        <v>1</v>
      </c>
      <c r="P3076" t="s">
        <v>88</v>
      </c>
      <c r="Q3076" t="s">
        <v>7293</v>
      </c>
      <c r="R3076" t="s">
        <v>485</v>
      </c>
      <c r="S3076" t="s">
        <v>239</v>
      </c>
      <c r="T3076" t="s">
        <v>7292</v>
      </c>
      <c r="U3076">
        <v>200</v>
      </c>
      <c r="V3076">
        <v>3.5</v>
      </c>
    </row>
    <row r="3077" spans="1:22" x14ac:dyDescent="0.35">
      <c r="A3077" t="s">
        <v>7291</v>
      </c>
      <c r="B3077" t="s">
        <v>111</v>
      </c>
      <c r="C3077" t="s">
        <v>82</v>
      </c>
      <c r="D3077" t="b">
        <v>1</v>
      </c>
      <c r="E3077" t="b">
        <v>1</v>
      </c>
      <c r="F3077" t="s">
        <v>106</v>
      </c>
      <c r="G3077" t="b">
        <v>1</v>
      </c>
      <c r="H3077" t="s">
        <v>71</v>
      </c>
      <c r="I3077" t="b">
        <v>0</v>
      </c>
      <c r="J3077" t="s">
        <v>70</v>
      </c>
      <c r="K3077" t="b">
        <v>1</v>
      </c>
      <c r="L3077">
        <v>1</v>
      </c>
      <c r="M3077" t="b">
        <v>0</v>
      </c>
      <c r="N3077" t="b">
        <v>1</v>
      </c>
      <c r="O3077" t="b">
        <v>1</v>
      </c>
      <c r="P3077" t="s">
        <v>88</v>
      </c>
      <c r="Q3077" t="s">
        <v>7290</v>
      </c>
      <c r="R3077" t="s">
        <v>7289</v>
      </c>
      <c r="S3077" t="s">
        <v>6</v>
      </c>
      <c r="T3077" t="s">
        <v>7288</v>
      </c>
      <c r="U3077">
        <v>200</v>
      </c>
      <c r="V3077">
        <v>4</v>
      </c>
    </row>
    <row r="3078" spans="1:22" x14ac:dyDescent="0.35">
      <c r="A3078" t="s">
        <v>7287</v>
      </c>
      <c r="B3078" t="s">
        <v>90</v>
      </c>
      <c r="C3078" t="s">
        <v>82</v>
      </c>
      <c r="D3078" t="b">
        <v>1</v>
      </c>
      <c r="E3078" t="b">
        <v>1</v>
      </c>
      <c r="F3078" t="s">
        <v>474</v>
      </c>
      <c r="G3078" t="b">
        <v>1</v>
      </c>
      <c r="H3078" t="s">
        <v>100</v>
      </c>
      <c r="I3078" t="b">
        <v>0</v>
      </c>
      <c r="J3078" t="s">
        <v>70</v>
      </c>
      <c r="K3078" t="b">
        <v>1</v>
      </c>
      <c r="L3078">
        <v>2</v>
      </c>
      <c r="M3078" t="b">
        <v>0</v>
      </c>
      <c r="N3078" t="b">
        <v>1</v>
      </c>
      <c r="O3078" t="b">
        <v>1</v>
      </c>
      <c r="P3078" t="s">
        <v>69</v>
      </c>
      <c r="Q3078" t="s">
        <v>7286</v>
      </c>
      <c r="R3078" t="s">
        <v>4417</v>
      </c>
      <c r="S3078" t="s">
        <v>6</v>
      </c>
      <c r="T3078" t="s">
        <v>7285</v>
      </c>
      <c r="U3078">
        <v>200</v>
      </c>
      <c r="V3078">
        <v>4</v>
      </c>
    </row>
    <row r="3079" spans="1:22" x14ac:dyDescent="0.35">
      <c r="A3079" t="s">
        <v>7284</v>
      </c>
      <c r="B3079" t="s">
        <v>74</v>
      </c>
      <c r="C3079" t="s">
        <v>82</v>
      </c>
      <c r="D3079" t="b">
        <v>1</v>
      </c>
      <c r="E3079" t="b">
        <v>1</v>
      </c>
      <c r="F3079" t="s">
        <v>106</v>
      </c>
      <c r="G3079" t="b">
        <v>1</v>
      </c>
      <c r="H3079" t="s">
        <v>71</v>
      </c>
      <c r="I3079" t="b">
        <v>1</v>
      </c>
      <c r="J3079" t="s">
        <v>70</v>
      </c>
      <c r="K3079" t="b">
        <v>1</v>
      </c>
      <c r="L3079">
        <v>2</v>
      </c>
      <c r="M3079" t="b">
        <v>1</v>
      </c>
      <c r="N3079" t="b">
        <v>1</v>
      </c>
      <c r="O3079" t="b">
        <v>1</v>
      </c>
      <c r="P3079" t="s">
        <v>88</v>
      </c>
      <c r="Q3079" t="s">
        <v>7283</v>
      </c>
      <c r="R3079" t="s">
        <v>7282</v>
      </c>
      <c r="S3079" t="s">
        <v>3188</v>
      </c>
      <c r="T3079" t="s">
        <v>7281</v>
      </c>
      <c r="U3079">
        <v>200</v>
      </c>
      <c r="V3079">
        <v>4</v>
      </c>
    </row>
    <row r="3080" spans="1:22" x14ac:dyDescent="0.35">
      <c r="A3080" t="s">
        <v>1591</v>
      </c>
      <c r="D3080" t="b">
        <v>1</v>
      </c>
      <c r="E3080" t="b">
        <v>0</v>
      </c>
      <c r="L3080">
        <v>1</v>
      </c>
      <c r="P3080" t="s">
        <v>88</v>
      </c>
      <c r="Q3080" t="s">
        <v>7280</v>
      </c>
      <c r="R3080" t="s">
        <v>7279</v>
      </c>
      <c r="S3080" t="s">
        <v>6</v>
      </c>
      <c r="T3080" t="s">
        <v>7278</v>
      </c>
      <c r="U3080">
        <v>200</v>
      </c>
      <c r="V3080">
        <v>3</v>
      </c>
    </row>
    <row r="3081" spans="1:22" x14ac:dyDescent="0.35">
      <c r="A3081" t="s">
        <v>7277</v>
      </c>
      <c r="B3081" t="s">
        <v>90</v>
      </c>
      <c r="C3081" t="s">
        <v>82</v>
      </c>
      <c r="D3081" t="b">
        <v>1</v>
      </c>
      <c r="E3081" t="b">
        <v>1</v>
      </c>
      <c r="F3081" t="s">
        <v>106</v>
      </c>
      <c r="G3081" t="b">
        <v>0</v>
      </c>
      <c r="H3081" t="s">
        <v>71</v>
      </c>
      <c r="I3081" t="b">
        <v>0</v>
      </c>
      <c r="J3081" t="s">
        <v>70</v>
      </c>
      <c r="K3081" t="b">
        <v>1</v>
      </c>
      <c r="L3081">
        <v>1</v>
      </c>
      <c r="M3081" t="b">
        <v>0</v>
      </c>
      <c r="N3081" t="b">
        <v>1</v>
      </c>
      <c r="O3081" t="b">
        <v>1</v>
      </c>
      <c r="P3081" t="s">
        <v>88</v>
      </c>
      <c r="Q3081" t="s">
        <v>7276</v>
      </c>
      <c r="R3081" t="s">
        <v>381</v>
      </c>
      <c r="S3081" t="s">
        <v>6</v>
      </c>
      <c r="T3081" t="s">
        <v>7275</v>
      </c>
      <c r="U3081">
        <v>200</v>
      </c>
      <c r="V3081">
        <v>3.5</v>
      </c>
    </row>
    <row r="3082" spans="1:22" x14ac:dyDescent="0.35">
      <c r="A3082" t="s">
        <v>7274</v>
      </c>
      <c r="B3082" t="s">
        <v>74</v>
      </c>
      <c r="C3082" t="s">
        <v>82</v>
      </c>
      <c r="D3082" t="b">
        <v>1</v>
      </c>
      <c r="E3082" t="b">
        <v>1</v>
      </c>
      <c r="F3082" t="s">
        <v>89</v>
      </c>
      <c r="G3082" t="b">
        <v>1</v>
      </c>
      <c r="H3082" t="s">
        <v>71</v>
      </c>
      <c r="I3082" t="b">
        <v>1</v>
      </c>
      <c r="J3082" t="s">
        <v>70</v>
      </c>
      <c r="K3082" t="b">
        <v>1</v>
      </c>
      <c r="L3082">
        <v>2</v>
      </c>
      <c r="M3082" t="b">
        <v>0</v>
      </c>
      <c r="N3082" t="b">
        <v>1</v>
      </c>
      <c r="O3082" t="b">
        <v>1</v>
      </c>
      <c r="P3082" t="s">
        <v>69</v>
      </c>
      <c r="Q3082" t="s">
        <v>7273</v>
      </c>
      <c r="R3082" t="s">
        <v>1770</v>
      </c>
      <c r="S3082" t="s">
        <v>85</v>
      </c>
      <c r="T3082" t="s">
        <v>7272</v>
      </c>
      <c r="U3082">
        <v>200</v>
      </c>
      <c r="V3082">
        <v>3.5</v>
      </c>
    </row>
    <row r="3083" spans="1:22" x14ac:dyDescent="0.35">
      <c r="A3083" t="s">
        <v>7271</v>
      </c>
      <c r="B3083" t="s">
        <v>74</v>
      </c>
      <c r="C3083" t="s">
        <v>82</v>
      </c>
      <c r="D3083" t="b">
        <v>1</v>
      </c>
      <c r="E3083" t="b">
        <v>1</v>
      </c>
      <c r="F3083" t="s">
        <v>106</v>
      </c>
      <c r="G3083" t="b">
        <v>1</v>
      </c>
      <c r="H3083" t="s">
        <v>71</v>
      </c>
      <c r="I3083" t="b">
        <v>1</v>
      </c>
      <c r="J3083" t="s">
        <v>70</v>
      </c>
      <c r="K3083" t="b">
        <v>1</v>
      </c>
      <c r="L3083">
        <v>2</v>
      </c>
      <c r="M3083" t="b">
        <v>1</v>
      </c>
      <c r="N3083" t="b">
        <v>1</v>
      </c>
      <c r="O3083" t="b">
        <v>1</v>
      </c>
      <c r="P3083" t="s">
        <v>69</v>
      </c>
      <c r="Q3083" t="s">
        <v>7270</v>
      </c>
      <c r="R3083" t="s">
        <v>7269</v>
      </c>
      <c r="S3083" t="s">
        <v>93</v>
      </c>
      <c r="T3083" t="s">
        <v>7268</v>
      </c>
      <c r="U3083">
        <v>200</v>
      </c>
      <c r="V3083">
        <v>3.5</v>
      </c>
    </row>
    <row r="3084" spans="1:22" x14ac:dyDescent="0.35">
      <c r="A3084" t="s">
        <v>2464</v>
      </c>
      <c r="B3084" t="s">
        <v>74</v>
      </c>
      <c r="C3084" t="s">
        <v>236</v>
      </c>
      <c r="D3084" t="b">
        <v>1</v>
      </c>
      <c r="E3084" t="b">
        <v>0</v>
      </c>
      <c r="F3084" t="s">
        <v>474</v>
      </c>
      <c r="G3084" t="b">
        <v>0</v>
      </c>
      <c r="H3084" t="s">
        <v>71</v>
      </c>
      <c r="I3084" t="b">
        <v>1</v>
      </c>
      <c r="J3084" t="s">
        <v>70</v>
      </c>
      <c r="K3084" t="b">
        <v>1</v>
      </c>
      <c r="L3084">
        <v>2</v>
      </c>
      <c r="M3084" t="b">
        <v>1</v>
      </c>
      <c r="N3084" t="b">
        <v>1</v>
      </c>
      <c r="O3084" t="b">
        <v>0</v>
      </c>
      <c r="P3084" t="s">
        <v>69</v>
      </c>
      <c r="Q3084" t="s">
        <v>7267</v>
      </c>
      <c r="R3084" t="s">
        <v>584</v>
      </c>
      <c r="S3084" t="s">
        <v>6</v>
      </c>
      <c r="T3084" t="s">
        <v>7266</v>
      </c>
      <c r="U3084">
        <v>200</v>
      </c>
      <c r="V3084">
        <v>3.5</v>
      </c>
    </row>
    <row r="3085" spans="1:22" x14ac:dyDescent="0.35">
      <c r="A3085" t="s">
        <v>7265</v>
      </c>
      <c r="B3085" t="s">
        <v>74</v>
      </c>
      <c r="C3085" t="s">
        <v>7264</v>
      </c>
      <c r="D3085" t="b">
        <v>1</v>
      </c>
      <c r="E3085" t="b">
        <v>0</v>
      </c>
      <c r="F3085" t="s">
        <v>720</v>
      </c>
      <c r="G3085" t="b">
        <v>1</v>
      </c>
      <c r="H3085" t="s">
        <v>71</v>
      </c>
      <c r="I3085" t="b">
        <v>1</v>
      </c>
      <c r="J3085" t="s">
        <v>70</v>
      </c>
      <c r="K3085" t="b">
        <v>1</v>
      </c>
      <c r="L3085">
        <v>2</v>
      </c>
      <c r="M3085" t="b">
        <v>1</v>
      </c>
      <c r="N3085" t="b">
        <v>1</v>
      </c>
      <c r="O3085" t="b">
        <v>1</v>
      </c>
      <c r="P3085" t="s">
        <v>69</v>
      </c>
      <c r="Q3085" t="s">
        <v>7263</v>
      </c>
      <c r="R3085" t="s">
        <v>7262</v>
      </c>
      <c r="S3085" t="s">
        <v>6</v>
      </c>
      <c r="T3085" t="s">
        <v>7261</v>
      </c>
      <c r="U3085">
        <v>200</v>
      </c>
      <c r="V3085">
        <v>4</v>
      </c>
    </row>
    <row r="3086" spans="1:22" x14ac:dyDescent="0.35">
      <c r="A3086" t="s">
        <v>7260</v>
      </c>
      <c r="B3086" t="s">
        <v>90</v>
      </c>
      <c r="C3086" t="s">
        <v>82</v>
      </c>
      <c r="D3086" t="b">
        <v>1</v>
      </c>
      <c r="E3086" t="b">
        <v>1</v>
      </c>
      <c r="F3086" t="s">
        <v>106</v>
      </c>
      <c r="G3086" t="b">
        <v>1</v>
      </c>
      <c r="H3086" t="s">
        <v>71</v>
      </c>
      <c r="I3086" t="b">
        <v>1</v>
      </c>
      <c r="J3086" t="s">
        <v>70</v>
      </c>
      <c r="K3086" t="b">
        <v>1</v>
      </c>
      <c r="L3086">
        <v>2</v>
      </c>
      <c r="M3086" t="b">
        <v>0</v>
      </c>
      <c r="N3086" t="b">
        <v>0</v>
      </c>
      <c r="O3086" t="b">
        <v>1</v>
      </c>
      <c r="P3086" t="s">
        <v>88</v>
      </c>
      <c r="Q3086" t="s">
        <v>7259</v>
      </c>
      <c r="R3086" t="s">
        <v>7258</v>
      </c>
      <c r="S3086" t="s">
        <v>6</v>
      </c>
      <c r="T3086" t="s">
        <v>1804</v>
      </c>
      <c r="U3086">
        <v>200</v>
      </c>
      <c r="V3086">
        <v>4</v>
      </c>
    </row>
    <row r="3087" spans="1:22" x14ac:dyDescent="0.35">
      <c r="A3087" t="s">
        <v>7257</v>
      </c>
      <c r="B3087" t="s">
        <v>74</v>
      </c>
      <c r="C3087" t="s">
        <v>236</v>
      </c>
      <c r="D3087" t="b">
        <v>1</v>
      </c>
      <c r="E3087" t="b">
        <v>0</v>
      </c>
      <c r="F3087" t="s">
        <v>72</v>
      </c>
      <c r="G3087" t="b">
        <v>1</v>
      </c>
      <c r="H3087" t="s">
        <v>71</v>
      </c>
      <c r="I3087" t="b">
        <v>1</v>
      </c>
      <c r="J3087" t="s">
        <v>235</v>
      </c>
      <c r="K3087" t="b">
        <v>1</v>
      </c>
      <c r="L3087">
        <v>4</v>
      </c>
      <c r="M3087" t="b">
        <v>1</v>
      </c>
      <c r="N3087" t="b">
        <v>1</v>
      </c>
      <c r="O3087" t="b">
        <v>1</v>
      </c>
      <c r="P3087" t="s">
        <v>69</v>
      </c>
      <c r="Q3087" t="s">
        <v>7256</v>
      </c>
      <c r="R3087" t="s">
        <v>7255</v>
      </c>
      <c r="S3087" t="s">
        <v>93</v>
      </c>
      <c r="T3087" t="s">
        <v>7254</v>
      </c>
      <c r="U3087">
        <v>199</v>
      </c>
      <c r="V3087">
        <v>4</v>
      </c>
    </row>
    <row r="3088" spans="1:22" x14ac:dyDescent="0.35">
      <c r="A3088" t="s">
        <v>7016</v>
      </c>
      <c r="B3088" t="s">
        <v>74</v>
      </c>
      <c r="C3088" t="s">
        <v>82</v>
      </c>
      <c r="D3088" t="b">
        <v>1</v>
      </c>
      <c r="E3088" t="b">
        <v>0</v>
      </c>
      <c r="F3088" t="s">
        <v>72</v>
      </c>
      <c r="G3088" t="b">
        <v>1</v>
      </c>
      <c r="H3088" t="s">
        <v>71</v>
      </c>
      <c r="I3088" t="b">
        <v>0</v>
      </c>
      <c r="J3088" t="s">
        <v>70</v>
      </c>
      <c r="K3088" t="b">
        <v>1</v>
      </c>
      <c r="L3088">
        <v>2</v>
      </c>
      <c r="M3088" t="b">
        <v>0</v>
      </c>
      <c r="N3088" t="b">
        <v>1</v>
      </c>
      <c r="O3088" t="b">
        <v>1</v>
      </c>
      <c r="P3088" t="s">
        <v>69</v>
      </c>
      <c r="Q3088" t="s">
        <v>7253</v>
      </c>
      <c r="R3088" t="s">
        <v>7252</v>
      </c>
      <c r="S3088" t="s">
        <v>189</v>
      </c>
      <c r="T3088" t="s">
        <v>7251</v>
      </c>
      <c r="U3088">
        <v>199</v>
      </c>
      <c r="V3088">
        <v>4</v>
      </c>
    </row>
    <row r="3089" spans="1:22" x14ac:dyDescent="0.35">
      <c r="A3089" t="s">
        <v>7250</v>
      </c>
      <c r="B3089" t="s">
        <v>74</v>
      </c>
      <c r="C3089" t="s">
        <v>73</v>
      </c>
      <c r="D3089" t="b">
        <v>1</v>
      </c>
      <c r="E3089" t="b">
        <v>0</v>
      </c>
      <c r="F3089" t="s">
        <v>555</v>
      </c>
      <c r="G3089" t="b">
        <v>1</v>
      </c>
      <c r="H3089" t="s">
        <v>71</v>
      </c>
      <c r="I3089" t="b">
        <v>1</v>
      </c>
      <c r="J3089" t="s">
        <v>70</v>
      </c>
      <c r="K3089" t="b">
        <v>1</v>
      </c>
      <c r="L3089">
        <v>2</v>
      </c>
      <c r="M3089" t="b">
        <v>0</v>
      </c>
      <c r="N3089" t="b">
        <v>1</v>
      </c>
      <c r="O3089" t="b">
        <v>1</v>
      </c>
      <c r="P3089" t="s">
        <v>69</v>
      </c>
      <c r="Q3089" t="s">
        <v>7249</v>
      </c>
      <c r="R3089" t="s">
        <v>7248</v>
      </c>
      <c r="S3089" t="s">
        <v>85</v>
      </c>
      <c r="T3089" t="s">
        <v>7247</v>
      </c>
      <c r="U3089">
        <v>199</v>
      </c>
      <c r="V3089">
        <v>4</v>
      </c>
    </row>
    <row r="3090" spans="1:22" x14ac:dyDescent="0.35">
      <c r="A3090" t="s">
        <v>7246</v>
      </c>
      <c r="D3090" t="b">
        <v>1</v>
      </c>
      <c r="E3090" t="b">
        <v>0</v>
      </c>
      <c r="L3090">
        <v>2</v>
      </c>
      <c r="P3090" t="s">
        <v>69</v>
      </c>
      <c r="Q3090" t="s">
        <v>7245</v>
      </c>
      <c r="R3090" t="s">
        <v>7244</v>
      </c>
      <c r="S3090" t="s">
        <v>1459</v>
      </c>
      <c r="T3090" t="s">
        <v>7243</v>
      </c>
      <c r="U3090">
        <v>199</v>
      </c>
      <c r="V3090">
        <v>3</v>
      </c>
    </row>
    <row r="3091" spans="1:22" x14ac:dyDescent="0.35">
      <c r="A3091" t="s">
        <v>7242</v>
      </c>
      <c r="B3091" t="s">
        <v>111</v>
      </c>
      <c r="C3091" t="s">
        <v>82</v>
      </c>
      <c r="D3091" t="b">
        <v>1</v>
      </c>
      <c r="E3091" t="b">
        <v>1</v>
      </c>
      <c r="F3091" t="s">
        <v>106</v>
      </c>
      <c r="G3091" t="b">
        <v>0</v>
      </c>
      <c r="H3091" t="s">
        <v>71</v>
      </c>
      <c r="I3091" t="b">
        <v>0</v>
      </c>
      <c r="J3091" t="s">
        <v>70</v>
      </c>
      <c r="K3091" t="b">
        <v>1</v>
      </c>
      <c r="L3091">
        <v>2</v>
      </c>
      <c r="M3091" t="b">
        <v>0</v>
      </c>
      <c r="N3091" t="b">
        <v>0</v>
      </c>
      <c r="O3091" t="b">
        <v>1</v>
      </c>
      <c r="P3091" t="s">
        <v>88</v>
      </c>
      <c r="Q3091" t="s">
        <v>7241</v>
      </c>
      <c r="R3091" t="s">
        <v>7240</v>
      </c>
      <c r="S3091" t="s">
        <v>131</v>
      </c>
      <c r="T3091" t="s">
        <v>7239</v>
      </c>
      <c r="U3091">
        <v>199</v>
      </c>
      <c r="V3091">
        <v>4</v>
      </c>
    </row>
    <row r="3092" spans="1:22" x14ac:dyDescent="0.35">
      <c r="A3092" t="s">
        <v>7238</v>
      </c>
      <c r="B3092" t="s">
        <v>111</v>
      </c>
      <c r="C3092" t="s">
        <v>82</v>
      </c>
      <c r="D3092" t="b">
        <v>1</v>
      </c>
      <c r="E3092" t="b">
        <v>1</v>
      </c>
      <c r="F3092" t="s">
        <v>106</v>
      </c>
      <c r="G3092" t="b">
        <v>1</v>
      </c>
      <c r="H3092" t="s">
        <v>71</v>
      </c>
      <c r="I3092" t="b">
        <v>0</v>
      </c>
      <c r="J3092" t="s">
        <v>70</v>
      </c>
      <c r="K3092" t="b">
        <v>1</v>
      </c>
      <c r="L3092">
        <v>2</v>
      </c>
      <c r="M3092" t="b">
        <v>0</v>
      </c>
      <c r="N3092" t="b">
        <v>1</v>
      </c>
      <c r="O3092" t="b">
        <v>1</v>
      </c>
      <c r="P3092" t="s">
        <v>69</v>
      </c>
      <c r="Q3092" t="s">
        <v>7237</v>
      </c>
      <c r="R3092" t="s">
        <v>7236</v>
      </c>
      <c r="S3092" t="s">
        <v>85</v>
      </c>
      <c r="T3092" t="s">
        <v>7235</v>
      </c>
      <c r="U3092">
        <v>199</v>
      </c>
      <c r="V3092">
        <v>4.5</v>
      </c>
    </row>
    <row r="3093" spans="1:22" x14ac:dyDescent="0.35">
      <c r="A3093" t="s">
        <v>7234</v>
      </c>
      <c r="B3093" t="s">
        <v>74</v>
      </c>
      <c r="C3093" t="s">
        <v>138</v>
      </c>
      <c r="D3093" t="b">
        <v>1</v>
      </c>
      <c r="E3093" t="b">
        <v>0</v>
      </c>
      <c r="F3093" t="s">
        <v>72</v>
      </c>
      <c r="G3093" t="b">
        <v>0</v>
      </c>
      <c r="H3093" t="s">
        <v>100</v>
      </c>
      <c r="I3093" t="b">
        <v>1</v>
      </c>
      <c r="J3093" t="s">
        <v>70</v>
      </c>
      <c r="K3093" t="b">
        <v>1</v>
      </c>
      <c r="L3093">
        <v>2</v>
      </c>
      <c r="M3093" t="b">
        <v>1</v>
      </c>
      <c r="N3093" t="b">
        <v>1</v>
      </c>
      <c r="O3093" t="b">
        <v>1</v>
      </c>
      <c r="P3093" t="s">
        <v>69</v>
      </c>
      <c r="Q3093" t="s">
        <v>7233</v>
      </c>
      <c r="R3093" t="s">
        <v>7232</v>
      </c>
      <c r="S3093" t="s">
        <v>85</v>
      </c>
      <c r="T3093" t="s">
        <v>7231</v>
      </c>
      <c r="U3093">
        <v>199</v>
      </c>
      <c r="V3093">
        <v>3.5</v>
      </c>
    </row>
    <row r="3094" spans="1:22" x14ac:dyDescent="0.35">
      <c r="A3094" t="s">
        <v>7230</v>
      </c>
      <c r="B3094" t="s">
        <v>74</v>
      </c>
      <c r="C3094" t="s">
        <v>73</v>
      </c>
      <c r="D3094" t="b">
        <v>1</v>
      </c>
      <c r="E3094" t="b">
        <v>0</v>
      </c>
      <c r="F3094" t="s">
        <v>89</v>
      </c>
      <c r="G3094" t="b">
        <v>1</v>
      </c>
      <c r="H3094" t="s">
        <v>80</v>
      </c>
      <c r="I3094" t="b">
        <v>1</v>
      </c>
      <c r="J3094" t="s">
        <v>70</v>
      </c>
      <c r="K3094" t="b">
        <v>1</v>
      </c>
      <c r="L3094">
        <v>2</v>
      </c>
      <c r="M3094" t="b">
        <v>1</v>
      </c>
      <c r="N3094" t="b">
        <v>1</v>
      </c>
      <c r="O3094" t="b">
        <v>1</v>
      </c>
      <c r="P3094" t="s">
        <v>69</v>
      </c>
      <c r="Q3094" t="s">
        <v>7229</v>
      </c>
      <c r="R3094" t="s">
        <v>7228</v>
      </c>
      <c r="S3094" t="s">
        <v>77</v>
      </c>
      <c r="T3094" t="s">
        <v>7227</v>
      </c>
      <c r="U3094">
        <v>199</v>
      </c>
      <c r="V3094">
        <v>3</v>
      </c>
    </row>
    <row r="3095" spans="1:22" x14ac:dyDescent="0.35">
      <c r="A3095" t="s">
        <v>3140</v>
      </c>
      <c r="B3095" t="s">
        <v>90</v>
      </c>
      <c r="C3095" t="s">
        <v>82</v>
      </c>
      <c r="D3095" t="b">
        <v>1</v>
      </c>
      <c r="E3095" t="b">
        <v>1</v>
      </c>
      <c r="F3095" t="s">
        <v>771</v>
      </c>
      <c r="G3095" t="b">
        <v>0</v>
      </c>
      <c r="H3095" t="s">
        <v>71</v>
      </c>
      <c r="I3095" t="b">
        <v>0</v>
      </c>
      <c r="J3095" t="s">
        <v>70</v>
      </c>
      <c r="K3095" t="b">
        <v>1</v>
      </c>
      <c r="L3095">
        <v>1</v>
      </c>
      <c r="M3095" t="b">
        <v>0</v>
      </c>
      <c r="N3095" t="b">
        <v>0</v>
      </c>
      <c r="O3095" t="b">
        <v>1</v>
      </c>
      <c r="P3095" t="s">
        <v>88</v>
      </c>
      <c r="Q3095" t="s">
        <v>7226</v>
      </c>
      <c r="R3095" t="s">
        <v>7225</v>
      </c>
      <c r="S3095" t="s">
        <v>6</v>
      </c>
      <c r="T3095" t="s">
        <v>7224</v>
      </c>
      <c r="U3095">
        <v>199</v>
      </c>
      <c r="V3095">
        <v>3.5</v>
      </c>
    </row>
    <row r="3096" spans="1:22" x14ac:dyDescent="0.35">
      <c r="A3096" t="s">
        <v>7223</v>
      </c>
      <c r="B3096" t="s">
        <v>74</v>
      </c>
      <c r="C3096" t="s">
        <v>82</v>
      </c>
      <c r="D3096" t="b">
        <v>1</v>
      </c>
      <c r="E3096" t="b">
        <v>1</v>
      </c>
      <c r="F3096" t="s">
        <v>106</v>
      </c>
      <c r="G3096" t="b">
        <v>1</v>
      </c>
      <c r="H3096" t="s">
        <v>71</v>
      </c>
      <c r="I3096" t="b">
        <v>1</v>
      </c>
      <c r="J3096" t="s">
        <v>70</v>
      </c>
      <c r="K3096" t="b">
        <v>1</v>
      </c>
      <c r="L3096">
        <v>2</v>
      </c>
      <c r="M3096" t="b">
        <v>0</v>
      </c>
      <c r="N3096" t="b">
        <v>1</v>
      </c>
      <c r="O3096" t="b">
        <v>1</v>
      </c>
      <c r="P3096" t="s">
        <v>69</v>
      </c>
      <c r="Q3096" t="s">
        <v>7222</v>
      </c>
      <c r="R3096" t="s">
        <v>7221</v>
      </c>
      <c r="S3096" t="s">
        <v>6</v>
      </c>
      <c r="T3096" t="s">
        <v>7220</v>
      </c>
      <c r="U3096">
        <v>199</v>
      </c>
      <c r="V3096">
        <v>4</v>
      </c>
    </row>
    <row r="3097" spans="1:22" x14ac:dyDescent="0.35">
      <c r="A3097" t="s">
        <v>7219</v>
      </c>
      <c r="B3097" t="s">
        <v>74</v>
      </c>
      <c r="C3097" t="s">
        <v>82</v>
      </c>
      <c r="D3097" t="b">
        <v>1</v>
      </c>
      <c r="E3097" t="b">
        <v>1</v>
      </c>
      <c r="F3097" t="s">
        <v>101</v>
      </c>
      <c r="G3097" t="b">
        <v>1</v>
      </c>
      <c r="H3097" t="s">
        <v>71</v>
      </c>
      <c r="I3097" t="b">
        <v>0</v>
      </c>
      <c r="J3097" t="s">
        <v>70</v>
      </c>
      <c r="K3097" t="b">
        <v>1</v>
      </c>
      <c r="L3097">
        <v>2</v>
      </c>
      <c r="M3097" t="b">
        <v>1</v>
      </c>
      <c r="N3097" t="b">
        <v>1</v>
      </c>
      <c r="O3097" t="b">
        <v>1</v>
      </c>
      <c r="P3097" t="s">
        <v>69</v>
      </c>
      <c r="Q3097" t="s">
        <v>7218</v>
      </c>
      <c r="R3097" t="s">
        <v>7217</v>
      </c>
      <c r="S3097" t="s">
        <v>401</v>
      </c>
      <c r="T3097" t="s">
        <v>7216</v>
      </c>
      <c r="U3097">
        <v>199</v>
      </c>
      <c r="V3097">
        <v>4</v>
      </c>
    </row>
    <row r="3098" spans="1:22" x14ac:dyDescent="0.35">
      <c r="A3098" t="s">
        <v>7215</v>
      </c>
      <c r="B3098" t="s">
        <v>74</v>
      </c>
      <c r="C3098" t="s">
        <v>82</v>
      </c>
      <c r="D3098" t="b">
        <v>1</v>
      </c>
      <c r="E3098" t="b">
        <v>1</v>
      </c>
      <c r="F3098" t="s">
        <v>771</v>
      </c>
      <c r="G3098" t="b">
        <v>1</v>
      </c>
      <c r="H3098" t="s">
        <v>80</v>
      </c>
      <c r="I3098" t="b">
        <v>1</v>
      </c>
      <c r="J3098" t="s">
        <v>70</v>
      </c>
      <c r="K3098" t="b">
        <v>1</v>
      </c>
      <c r="L3098">
        <v>2</v>
      </c>
      <c r="M3098" t="b">
        <v>0</v>
      </c>
      <c r="N3098" t="b">
        <v>1</v>
      </c>
      <c r="O3098" t="b">
        <v>1</v>
      </c>
      <c r="P3098" t="s">
        <v>88</v>
      </c>
      <c r="Q3098" t="s">
        <v>7214</v>
      </c>
      <c r="R3098" t="s">
        <v>7213</v>
      </c>
      <c r="S3098" t="s">
        <v>85</v>
      </c>
      <c r="T3098" t="s">
        <v>1274</v>
      </c>
      <c r="U3098">
        <v>199</v>
      </c>
      <c r="V3098">
        <v>3</v>
      </c>
    </row>
    <row r="3099" spans="1:22" x14ac:dyDescent="0.35">
      <c r="A3099" t="s">
        <v>7212</v>
      </c>
      <c r="B3099" t="s">
        <v>111</v>
      </c>
      <c r="C3099" t="s">
        <v>898</v>
      </c>
      <c r="D3099" t="b">
        <v>1</v>
      </c>
      <c r="E3099" t="b">
        <v>1</v>
      </c>
      <c r="F3099" t="s">
        <v>89</v>
      </c>
      <c r="G3099" t="b">
        <v>1</v>
      </c>
      <c r="H3099" t="s">
        <v>71</v>
      </c>
      <c r="I3099" t="b">
        <v>0</v>
      </c>
      <c r="J3099" t="s">
        <v>70</v>
      </c>
      <c r="K3099" t="b">
        <v>1</v>
      </c>
      <c r="L3099">
        <v>2</v>
      </c>
      <c r="M3099" t="b">
        <v>1</v>
      </c>
      <c r="N3099" t="b">
        <v>1</v>
      </c>
      <c r="O3099" t="b">
        <v>1</v>
      </c>
      <c r="P3099" t="s">
        <v>69</v>
      </c>
      <c r="Q3099" t="s">
        <v>7211</v>
      </c>
      <c r="R3099" t="s">
        <v>7210</v>
      </c>
      <c r="S3099" t="s">
        <v>120</v>
      </c>
      <c r="T3099" t="s">
        <v>7209</v>
      </c>
      <c r="U3099">
        <v>199</v>
      </c>
      <c r="V3099">
        <v>4</v>
      </c>
    </row>
    <row r="3100" spans="1:22" x14ac:dyDescent="0.35">
      <c r="A3100" t="s">
        <v>7208</v>
      </c>
      <c r="B3100" t="s">
        <v>90</v>
      </c>
      <c r="C3100" t="s">
        <v>82</v>
      </c>
      <c r="D3100" t="b">
        <v>1</v>
      </c>
      <c r="E3100" t="b">
        <v>1</v>
      </c>
      <c r="F3100" t="s">
        <v>359</v>
      </c>
      <c r="G3100" t="b">
        <v>0</v>
      </c>
      <c r="H3100" t="s">
        <v>71</v>
      </c>
      <c r="I3100" t="b">
        <v>1</v>
      </c>
      <c r="J3100" t="s">
        <v>70</v>
      </c>
      <c r="K3100" t="b">
        <v>1</v>
      </c>
      <c r="L3100">
        <v>2</v>
      </c>
      <c r="M3100" t="b">
        <v>0</v>
      </c>
      <c r="N3100" t="b">
        <v>1</v>
      </c>
      <c r="O3100" t="b">
        <v>1</v>
      </c>
      <c r="P3100" t="s">
        <v>69</v>
      </c>
      <c r="Q3100" t="s">
        <v>7207</v>
      </c>
      <c r="R3100" t="s">
        <v>7206</v>
      </c>
      <c r="S3100" t="s">
        <v>93</v>
      </c>
      <c r="T3100" t="s">
        <v>907</v>
      </c>
      <c r="U3100">
        <v>199</v>
      </c>
      <c r="V3100">
        <v>4</v>
      </c>
    </row>
    <row r="3101" spans="1:22" x14ac:dyDescent="0.35">
      <c r="A3101" t="s">
        <v>7205</v>
      </c>
      <c r="B3101" t="s">
        <v>90</v>
      </c>
      <c r="C3101" t="s">
        <v>82</v>
      </c>
      <c r="D3101" t="b">
        <v>1</v>
      </c>
      <c r="E3101" t="b">
        <v>1</v>
      </c>
      <c r="F3101" t="s">
        <v>106</v>
      </c>
      <c r="G3101" t="b">
        <v>1</v>
      </c>
      <c r="H3101" t="s">
        <v>71</v>
      </c>
      <c r="I3101" t="b">
        <v>1</v>
      </c>
      <c r="J3101" t="s">
        <v>70</v>
      </c>
      <c r="K3101" t="b">
        <v>1</v>
      </c>
      <c r="L3101">
        <v>1</v>
      </c>
      <c r="M3101" t="b">
        <v>0</v>
      </c>
      <c r="N3101" t="b">
        <v>0</v>
      </c>
      <c r="O3101" t="b">
        <v>1</v>
      </c>
      <c r="P3101" t="s">
        <v>69</v>
      </c>
      <c r="Q3101" t="s">
        <v>7204</v>
      </c>
      <c r="R3101" t="s">
        <v>7203</v>
      </c>
      <c r="S3101" t="s">
        <v>239</v>
      </c>
      <c r="T3101" t="s">
        <v>7202</v>
      </c>
      <c r="U3101">
        <v>199</v>
      </c>
      <c r="V3101">
        <v>4</v>
      </c>
    </row>
    <row r="3102" spans="1:22" x14ac:dyDescent="0.35">
      <c r="A3102" t="s">
        <v>7201</v>
      </c>
      <c r="B3102" t="s">
        <v>90</v>
      </c>
      <c r="C3102" t="s">
        <v>82</v>
      </c>
      <c r="D3102" t="b">
        <v>1</v>
      </c>
      <c r="E3102" t="b">
        <v>1</v>
      </c>
      <c r="F3102" t="s">
        <v>106</v>
      </c>
      <c r="G3102" t="b">
        <v>0</v>
      </c>
      <c r="H3102" t="s">
        <v>100</v>
      </c>
      <c r="I3102" t="b">
        <v>0</v>
      </c>
      <c r="J3102" t="s">
        <v>70</v>
      </c>
      <c r="K3102" t="b">
        <v>0</v>
      </c>
      <c r="L3102">
        <v>1</v>
      </c>
      <c r="M3102" t="b">
        <v>0</v>
      </c>
      <c r="N3102" t="b">
        <v>1</v>
      </c>
      <c r="O3102" t="b">
        <v>1</v>
      </c>
      <c r="P3102" t="s">
        <v>88</v>
      </c>
      <c r="Q3102" t="s">
        <v>7200</v>
      </c>
      <c r="R3102" t="s">
        <v>7199</v>
      </c>
      <c r="S3102" t="s">
        <v>6</v>
      </c>
      <c r="T3102" t="s">
        <v>7198</v>
      </c>
      <c r="U3102">
        <v>199</v>
      </c>
      <c r="V3102">
        <v>4.5</v>
      </c>
    </row>
    <row r="3103" spans="1:22" x14ac:dyDescent="0.35">
      <c r="A3103" t="s">
        <v>7197</v>
      </c>
      <c r="B3103" t="s">
        <v>90</v>
      </c>
      <c r="C3103" t="s">
        <v>82</v>
      </c>
      <c r="D3103" t="b">
        <v>1</v>
      </c>
      <c r="E3103" t="b">
        <v>1</v>
      </c>
      <c r="F3103" t="s">
        <v>106</v>
      </c>
      <c r="G3103" t="b">
        <v>0</v>
      </c>
      <c r="H3103" t="s">
        <v>71</v>
      </c>
      <c r="I3103" t="b">
        <v>0</v>
      </c>
      <c r="J3103" t="s">
        <v>70</v>
      </c>
      <c r="K3103" t="b">
        <v>1</v>
      </c>
      <c r="L3103">
        <v>1</v>
      </c>
      <c r="M3103" t="b">
        <v>0</v>
      </c>
      <c r="N3103" t="b">
        <v>1</v>
      </c>
      <c r="O3103" t="b">
        <v>1</v>
      </c>
      <c r="P3103" t="s">
        <v>69</v>
      </c>
      <c r="Q3103" t="s">
        <v>7196</v>
      </c>
      <c r="R3103" t="s">
        <v>7195</v>
      </c>
      <c r="S3103" t="s">
        <v>6</v>
      </c>
      <c r="T3103" t="s">
        <v>7194</v>
      </c>
      <c r="U3103">
        <v>198</v>
      </c>
      <c r="V3103">
        <v>4.5</v>
      </c>
    </row>
    <row r="3104" spans="1:22" x14ac:dyDescent="0.35">
      <c r="A3104" t="s">
        <v>7193</v>
      </c>
      <c r="B3104" t="s">
        <v>74</v>
      </c>
      <c r="C3104" t="s">
        <v>440</v>
      </c>
      <c r="D3104" t="b">
        <v>1</v>
      </c>
      <c r="E3104" t="b">
        <v>0</v>
      </c>
      <c r="F3104" t="s">
        <v>72</v>
      </c>
      <c r="G3104" t="b">
        <v>1</v>
      </c>
      <c r="H3104" t="s">
        <v>71</v>
      </c>
      <c r="I3104" t="b">
        <v>1</v>
      </c>
      <c r="J3104" t="s">
        <v>70</v>
      </c>
      <c r="K3104" t="b">
        <v>1</v>
      </c>
      <c r="L3104">
        <v>2</v>
      </c>
      <c r="M3104" t="b">
        <v>1</v>
      </c>
      <c r="N3104" t="b">
        <v>1</v>
      </c>
      <c r="O3104" t="b">
        <v>1</v>
      </c>
      <c r="P3104" t="s">
        <v>69</v>
      </c>
      <c r="Q3104" t="s">
        <v>7192</v>
      </c>
      <c r="R3104" t="s">
        <v>7191</v>
      </c>
      <c r="S3104" t="s">
        <v>6</v>
      </c>
      <c r="T3104" t="s">
        <v>7190</v>
      </c>
      <c r="U3104">
        <v>198</v>
      </c>
      <c r="V3104">
        <v>4</v>
      </c>
    </row>
    <row r="3105" spans="1:22" x14ac:dyDescent="0.35">
      <c r="A3105" t="s">
        <v>7189</v>
      </c>
      <c r="B3105" t="s">
        <v>90</v>
      </c>
      <c r="C3105" t="s">
        <v>360</v>
      </c>
      <c r="D3105" t="b">
        <v>1</v>
      </c>
      <c r="E3105" t="b">
        <v>1</v>
      </c>
      <c r="F3105" t="s">
        <v>474</v>
      </c>
      <c r="G3105" t="b">
        <v>0</v>
      </c>
      <c r="H3105" t="s">
        <v>71</v>
      </c>
      <c r="I3105" t="b">
        <v>1</v>
      </c>
      <c r="J3105" t="s">
        <v>70</v>
      </c>
      <c r="K3105" t="b">
        <v>1</v>
      </c>
      <c r="L3105">
        <v>1</v>
      </c>
      <c r="M3105" t="b">
        <v>0</v>
      </c>
      <c r="N3105" t="b">
        <v>0</v>
      </c>
      <c r="O3105" t="b">
        <v>1</v>
      </c>
      <c r="P3105" t="s">
        <v>69</v>
      </c>
      <c r="Q3105" t="s">
        <v>7188</v>
      </c>
      <c r="R3105" t="s">
        <v>7187</v>
      </c>
      <c r="S3105" t="s">
        <v>85</v>
      </c>
      <c r="T3105" t="s">
        <v>7186</v>
      </c>
      <c r="U3105">
        <v>198</v>
      </c>
      <c r="V3105">
        <v>4.5</v>
      </c>
    </row>
    <row r="3106" spans="1:22" x14ac:dyDescent="0.35">
      <c r="A3106" t="s">
        <v>7185</v>
      </c>
      <c r="B3106" t="s">
        <v>111</v>
      </c>
      <c r="C3106" t="s">
        <v>1615</v>
      </c>
      <c r="D3106" t="b">
        <v>1</v>
      </c>
      <c r="E3106" t="b">
        <v>1</v>
      </c>
      <c r="F3106" t="s">
        <v>89</v>
      </c>
      <c r="G3106" t="b">
        <v>0</v>
      </c>
      <c r="H3106" t="s">
        <v>71</v>
      </c>
      <c r="I3106" t="b">
        <v>0</v>
      </c>
      <c r="J3106" t="s">
        <v>70</v>
      </c>
      <c r="K3106" t="b">
        <v>1</v>
      </c>
      <c r="L3106">
        <v>2</v>
      </c>
      <c r="M3106" t="b">
        <v>0</v>
      </c>
      <c r="N3106" t="b">
        <v>1</v>
      </c>
      <c r="O3106" t="b">
        <v>1</v>
      </c>
      <c r="P3106" t="s">
        <v>88</v>
      </c>
      <c r="Q3106" t="s">
        <v>7184</v>
      </c>
      <c r="R3106" t="s">
        <v>7183</v>
      </c>
      <c r="S3106" t="s">
        <v>3424</v>
      </c>
      <c r="T3106" t="s">
        <v>7182</v>
      </c>
      <c r="U3106">
        <v>198</v>
      </c>
      <c r="V3106">
        <v>3</v>
      </c>
    </row>
    <row r="3107" spans="1:22" x14ac:dyDescent="0.35">
      <c r="A3107" t="s">
        <v>7181</v>
      </c>
      <c r="B3107" t="s">
        <v>90</v>
      </c>
      <c r="C3107" t="s">
        <v>82</v>
      </c>
      <c r="D3107" t="b">
        <v>1</v>
      </c>
      <c r="E3107" t="b">
        <v>1</v>
      </c>
      <c r="F3107" t="s">
        <v>474</v>
      </c>
      <c r="G3107" t="b">
        <v>0</v>
      </c>
      <c r="H3107" t="s">
        <v>71</v>
      </c>
      <c r="I3107" t="b">
        <v>1</v>
      </c>
      <c r="J3107" t="s">
        <v>70</v>
      </c>
      <c r="K3107" t="b">
        <v>1</v>
      </c>
      <c r="L3107">
        <v>1</v>
      </c>
      <c r="M3107" t="b">
        <v>0</v>
      </c>
      <c r="N3107" t="b">
        <v>1</v>
      </c>
      <c r="O3107" t="b">
        <v>1</v>
      </c>
      <c r="P3107" t="s">
        <v>69</v>
      </c>
      <c r="Q3107" t="s">
        <v>7180</v>
      </c>
      <c r="R3107" t="s">
        <v>7179</v>
      </c>
      <c r="S3107" t="s">
        <v>93</v>
      </c>
      <c r="T3107" t="s">
        <v>7178</v>
      </c>
      <c r="U3107">
        <v>198</v>
      </c>
      <c r="V3107">
        <v>4.5</v>
      </c>
    </row>
    <row r="3108" spans="1:22" x14ac:dyDescent="0.35">
      <c r="A3108" t="s">
        <v>7177</v>
      </c>
      <c r="B3108" t="s">
        <v>74</v>
      </c>
      <c r="C3108" t="s">
        <v>82</v>
      </c>
      <c r="D3108" t="b">
        <v>1</v>
      </c>
      <c r="E3108" t="b">
        <v>1</v>
      </c>
      <c r="F3108" t="s">
        <v>106</v>
      </c>
      <c r="G3108" t="b">
        <v>1</v>
      </c>
      <c r="H3108" t="s">
        <v>71</v>
      </c>
      <c r="I3108" t="b">
        <v>1</v>
      </c>
      <c r="J3108" t="s">
        <v>70</v>
      </c>
      <c r="K3108" t="b">
        <v>1</v>
      </c>
      <c r="L3108">
        <v>2</v>
      </c>
      <c r="M3108" t="b">
        <v>1</v>
      </c>
      <c r="N3108" t="b">
        <v>1</v>
      </c>
      <c r="O3108" t="b">
        <v>1</v>
      </c>
      <c r="P3108" t="s">
        <v>88</v>
      </c>
      <c r="Q3108" t="s">
        <v>7176</v>
      </c>
      <c r="R3108" t="s">
        <v>194</v>
      </c>
      <c r="S3108" t="s">
        <v>161</v>
      </c>
      <c r="T3108" t="s">
        <v>4966</v>
      </c>
      <c r="U3108">
        <v>198</v>
      </c>
      <c r="V3108">
        <v>3</v>
      </c>
    </row>
    <row r="3109" spans="1:22" x14ac:dyDescent="0.35">
      <c r="A3109" t="s">
        <v>7175</v>
      </c>
      <c r="B3109" t="s">
        <v>74</v>
      </c>
      <c r="C3109" t="s">
        <v>1470</v>
      </c>
      <c r="D3109" t="b">
        <v>1</v>
      </c>
      <c r="E3109" t="b">
        <v>0</v>
      </c>
      <c r="F3109" t="s">
        <v>72</v>
      </c>
      <c r="G3109" t="b">
        <v>1</v>
      </c>
      <c r="H3109" t="s">
        <v>71</v>
      </c>
      <c r="I3109" t="b">
        <v>0</v>
      </c>
      <c r="J3109" t="s">
        <v>235</v>
      </c>
      <c r="K3109" t="b">
        <v>1</v>
      </c>
      <c r="L3109">
        <v>4</v>
      </c>
      <c r="M3109" t="b">
        <v>1</v>
      </c>
      <c r="N3109" t="b">
        <v>1</v>
      </c>
      <c r="O3109" t="b">
        <v>0</v>
      </c>
      <c r="P3109" t="s">
        <v>69</v>
      </c>
      <c r="Q3109" t="s">
        <v>7174</v>
      </c>
      <c r="R3109" t="s">
        <v>628</v>
      </c>
      <c r="S3109" t="s">
        <v>6</v>
      </c>
      <c r="T3109" t="s">
        <v>7173</v>
      </c>
      <c r="U3109">
        <v>198</v>
      </c>
      <c r="V3109">
        <v>4</v>
      </c>
    </row>
    <row r="3110" spans="1:22" x14ac:dyDescent="0.35">
      <c r="A3110" t="s">
        <v>7172</v>
      </c>
      <c r="B3110" t="s">
        <v>111</v>
      </c>
      <c r="C3110" t="s">
        <v>82</v>
      </c>
      <c r="D3110" t="b">
        <v>1</v>
      </c>
      <c r="E3110" t="b">
        <v>1</v>
      </c>
      <c r="F3110" t="s">
        <v>106</v>
      </c>
      <c r="G3110" t="b">
        <v>0</v>
      </c>
      <c r="H3110" t="s">
        <v>71</v>
      </c>
      <c r="I3110" t="b">
        <v>1</v>
      </c>
      <c r="J3110" t="s">
        <v>70</v>
      </c>
      <c r="K3110" t="b">
        <v>1</v>
      </c>
      <c r="L3110">
        <v>1</v>
      </c>
      <c r="M3110" t="b">
        <v>0</v>
      </c>
      <c r="N3110" t="b">
        <v>0</v>
      </c>
      <c r="O3110" t="b">
        <v>1</v>
      </c>
      <c r="P3110" t="s">
        <v>88</v>
      </c>
      <c r="Q3110" t="s">
        <v>7171</v>
      </c>
      <c r="R3110" t="s">
        <v>1770</v>
      </c>
      <c r="S3110" t="s">
        <v>156</v>
      </c>
      <c r="T3110" t="s">
        <v>807</v>
      </c>
      <c r="U3110">
        <v>198</v>
      </c>
      <c r="V3110">
        <v>3.5</v>
      </c>
    </row>
    <row r="3111" spans="1:22" x14ac:dyDescent="0.35">
      <c r="A3111" t="s">
        <v>7170</v>
      </c>
      <c r="B3111" t="s">
        <v>74</v>
      </c>
      <c r="C3111" t="s">
        <v>212</v>
      </c>
      <c r="D3111" t="b">
        <v>1</v>
      </c>
      <c r="E3111" t="b">
        <v>0</v>
      </c>
      <c r="F3111" t="s">
        <v>72</v>
      </c>
      <c r="G3111" t="b">
        <v>1</v>
      </c>
      <c r="H3111" t="s">
        <v>80</v>
      </c>
      <c r="I3111" t="b">
        <v>1</v>
      </c>
      <c r="J3111" t="s">
        <v>70</v>
      </c>
      <c r="K3111" t="b">
        <v>1</v>
      </c>
      <c r="L3111">
        <v>2</v>
      </c>
      <c r="M3111" t="b">
        <v>1</v>
      </c>
      <c r="N3111" t="b">
        <v>1</v>
      </c>
      <c r="O3111" t="b">
        <v>1</v>
      </c>
      <c r="P3111" t="s">
        <v>88</v>
      </c>
      <c r="Q3111" t="s">
        <v>7169</v>
      </c>
      <c r="R3111" t="s">
        <v>7168</v>
      </c>
      <c r="S3111" t="s">
        <v>120</v>
      </c>
      <c r="T3111" t="s">
        <v>7167</v>
      </c>
      <c r="U3111">
        <v>198</v>
      </c>
      <c r="V3111">
        <v>3</v>
      </c>
    </row>
    <row r="3112" spans="1:22" x14ac:dyDescent="0.35">
      <c r="A3112" t="s">
        <v>7166</v>
      </c>
      <c r="B3112" t="s">
        <v>90</v>
      </c>
      <c r="C3112" t="s">
        <v>82</v>
      </c>
      <c r="D3112" t="b">
        <v>1</v>
      </c>
      <c r="E3112" t="b">
        <v>1</v>
      </c>
      <c r="F3112" t="s">
        <v>106</v>
      </c>
      <c r="G3112" t="b">
        <v>1</v>
      </c>
      <c r="H3112" t="s">
        <v>71</v>
      </c>
      <c r="I3112" t="b">
        <v>1</v>
      </c>
      <c r="J3112" t="s">
        <v>70</v>
      </c>
      <c r="K3112" t="b">
        <v>1</v>
      </c>
      <c r="L3112">
        <v>2</v>
      </c>
      <c r="M3112" t="b">
        <v>0</v>
      </c>
      <c r="N3112" t="b">
        <v>0</v>
      </c>
      <c r="O3112" t="b">
        <v>1</v>
      </c>
      <c r="P3112" t="s">
        <v>88</v>
      </c>
      <c r="Q3112" t="s">
        <v>7165</v>
      </c>
      <c r="R3112" t="s">
        <v>7164</v>
      </c>
      <c r="S3112" t="s">
        <v>93</v>
      </c>
      <c r="T3112" t="s">
        <v>2145</v>
      </c>
      <c r="U3112">
        <v>198</v>
      </c>
      <c r="V3112">
        <v>4</v>
      </c>
    </row>
    <row r="3113" spans="1:22" x14ac:dyDescent="0.35">
      <c r="A3113" t="s">
        <v>7163</v>
      </c>
      <c r="B3113" t="s">
        <v>111</v>
      </c>
      <c r="C3113" t="s">
        <v>82</v>
      </c>
      <c r="D3113" t="b">
        <v>1</v>
      </c>
      <c r="E3113" t="b">
        <v>1</v>
      </c>
      <c r="F3113" t="s">
        <v>106</v>
      </c>
      <c r="G3113" t="b">
        <v>1</v>
      </c>
      <c r="H3113" t="s">
        <v>71</v>
      </c>
      <c r="I3113" t="b">
        <v>1</v>
      </c>
      <c r="J3113" t="s">
        <v>70</v>
      </c>
      <c r="K3113" t="b">
        <v>1</v>
      </c>
      <c r="L3113">
        <v>1</v>
      </c>
      <c r="M3113" t="b">
        <v>0</v>
      </c>
      <c r="N3113" t="b">
        <v>0</v>
      </c>
      <c r="O3113" t="b">
        <v>1</v>
      </c>
      <c r="P3113" t="s">
        <v>88</v>
      </c>
      <c r="Q3113" t="s">
        <v>7162</v>
      </c>
      <c r="R3113" t="s">
        <v>7161</v>
      </c>
      <c r="S3113" t="s">
        <v>141</v>
      </c>
      <c r="T3113" t="s">
        <v>7160</v>
      </c>
      <c r="U3113">
        <v>198</v>
      </c>
      <c r="V3113">
        <v>4</v>
      </c>
    </row>
    <row r="3114" spans="1:22" x14ac:dyDescent="0.35">
      <c r="A3114" t="s">
        <v>7159</v>
      </c>
      <c r="B3114" t="s">
        <v>74</v>
      </c>
      <c r="C3114" t="s">
        <v>82</v>
      </c>
      <c r="D3114" t="b">
        <v>1</v>
      </c>
      <c r="E3114" t="b">
        <v>1</v>
      </c>
      <c r="F3114" t="s">
        <v>771</v>
      </c>
      <c r="G3114" t="b">
        <v>1</v>
      </c>
      <c r="H3114" t="s">
        <v>71</v>
      </c>
      <c r="I3114" t="b">
        <v>0</v>
      </c>
      <c r="J3114" t="s">
        <v>70</v>
      </c>
      <c r="K3114" t="b">
        <v>1</v>
      </c>
      <c r="L3114">
        <v>2</v>
      </c>
      <c r="M3114" t="b">
        <v>0</v>
      </c>
      <c r="N3114" t="b">
        <v>1</v>
      </c>
      <c r="O3114" t="b">
        <v>1</v>
      </c>
      <c r="P3114" t="s">
        <v>69</v>
      </c>
      <c r="Q3114" t="s">
        <v>7158</v>
      </c>
      <c r="R3114" t="s">
        <v>7157</v>
      </c>
      <c r="S3114" t="s">
        <v>7156</v>
      </c>
      <c r="T3114" t="s">
        <v>1212</v>
      </c>
      <c r="U3114">
        <v>198</v>
      </c>
      <c r="V3114">
        <v>2.5</v>
      </c>
    </row>
    <row r="3115" spans="1:22" x14ac:dyDescent="0.35">
      <c r="A3115" t="s">
        <v>7155</v>
      </c>
      <c r="B3115" t="s">
        <v>90</v>
      </c>
      <c r="C3115" t="s">
        <v>82</v>
      </c>
      <c r="D3115" t="b">
        <v>1</v>
      </c>
      <c r="E3115" t="b">
        <v>1</v>
      </c>
      <c r="F3115" t="s">
        <v>106</v>
      </c>
      <c r="G3115" t="b">
        <v>1</v>
      </c>
      <c r="H3115" t="s">
        <v>71</v>
      </c>
      <c r="I3115" t="b">
        <v>0</v>
      </c>
      <c r="J3115" t="s">
        <v>70</v>
      </c>
      <c r="K3115" t="b">
        <v>1</v>
      </c>
      <c r="L3115">
        <v>2</v>
      </c>
      <c r="M3115" t="b">
        <v>0</v>
      </c>
      <c r="N3115" t="b">
        <v>0</v>
      </c>
      <c r="O3115" t="b">
        <v>1</v>
      </c>
      <c r="P3115" t="s">
        <v>88</v>
      </c>
      <c r="Q3115" t="s">
        <v>7154</v>
      </c>
      <c r="R3115" t="s">
        <v>7153</v>
      </c>
      <c r="S3115" t="s">
        <v>239</v>
      </c>
      <c r="T3115" t="s">
        <v>2145</v>
      </c>
      <c r="U3115">
        <v>198</v>
      </c>
      <c r="V3115">
        <v>4</v>
      </c>
    </row>
    <row r="3116" spans="1:22" x14ac:dyDescent="0.35">
      <c r="A3116" t="s">
        <v>7152</v>
      </c>
      <c r="B3116" t="s">
        <v>74</v>
      </c>
      <c r="C3116" t="s">
        <v>82</v>
      </c>
      <c r="D3116" t="b">
        <v>1</v>
      </c>
      <c r="E3116" t="b">
        <v>0</v>
      </c>
      <c r="F3116" t="s">
        <v>106</v>
      </c>
      <c r="G3116" t="b">
        <v>1</v>
      </c>
      <c r="H3116" t="s">
        <v>71</v>
      </c>
      <c r="I3116" t="b">
        <v>1</v>
      </c>
      <c r="J3116" t="s">
        <v>70</v>
      </c>
      <c r="K3116" t="b">
        <v>1</v>
      </c>
      <c r="L3116">
        <v>2</v>
      </c>
      <c r="M3116" t="b">
        <v>0</v>
      </c>
      <c r="N3116" t="b">
        <v>1</v>
      </c>
      <c r="O3116" t="b">
        <v>1</v>
      </c>
      <c r="P3116" t="s">
        <v>69</v>
      </c>
      <c r="Q3116" t="s">
        <v>7151</v>
      </c>
      <c r="R3116" t="s">
        <v>7150</v>
      </c>
      <c r="S3116" t="s">
        <v>239</v>
      </c>
      <c r="T3116" t="s">
        <v>7149</v>
      </c>
      <c r="U3116">
        <v>198</v>
      </c>
      <c r="V3116">
        <v>3</v>
      </c>
    </row>
    <row r="3117" spans="1:22" x14ac:dyDescent="0.35">
      <c r="A3117" t="s">
        <v>7148</v>
      </c>
      <c r="B3117" t="s">
        <v>90</v>
      </c>
      <c r="C3117" t="s">
        <v>82</v>
      </c>
      <c r="D3117" t="b">
        <v>1</v>
      </c>
      <c r="E3117" t="b">
        <v>1</v>
      </c>
      <c r="F3117" t="s">
        <v>720</v>
      </c>
      <c r="G3117" t="b">
        <v>1</v>
      </c>
      <c r="H3117" t="s">
        <v>71</v>
      </c>
      <c r="I3117" t="b">
        <v>1</v>
      </c>
      <c r="J3117" t="s">
        <v>70</v>
      </c>
      <c r="K3117" t="b">
        <v>1</v>
      </c>
      <c r="L3117">
        <v>2</v>
      </c>
      <c r="M3117" t="b">
        <v>0</v>
      </c>
      <c r="N3117" t="b">
        <v>0</v>
      </c>
      <c r="O3117" t="b">
        <v>1</v>
      </c>
      <c r="P3117" t="s">
        <v>69</v>
      </c>
      <c r="Q3117" t="s">
        <v>7147</v>
      </c>
      <c r="R3117" t="s">
        <v>7146</v>
      </c>
      <c r="S3117" t="s">
        <v>6</v>
      </c>
      <c r="T3117" t="s">
        <v>7145</v>
      </c>
      <c r="U3117">
        <v>198</v>
      </c>
      <c r="V3117">
        <v>4</v>
      </c>
    </row>
    <row r="3118" spans="1:22" x14ac:dyDescent="0.35">
      <c r="A3118" t="s">
        <v>7144</v>
      </c>
      <c r="B3118" t="s">
        <v>74</v>
      </c>
      <c r="C3118" t="s">
        <v>123</v>
      </c>
      <c r="D3118" t="b">
        <v>1</v>
      </c>
      <c r="E3118" t="b">
        <v>0</v>
      </c>
      <c r="F3118" t="s">
        <v>106</v>
      </c>
      <c r="G3118" t="b">
        <v>0</v>
      </c>
      <c r="H3118" t="s">
        <v>80</v>
      </c>
      <c r="I3118" t="b">
        <v>0</v>
      </c>
      <c r="J3118" t="s">
        <v>70</v>
      </c>
      <c r="K3118" t="b">
        <v>0</v>
      </c>
      <c r="L3118">
        <v>2</v>
      </c>
      <c r="M3118" t="b">
        <v>0</v>
      </c>
      <c r="N3118" t="b">
        <v>1</v>
      </c>
      <c r="O3118" t="b">
        <v>1</v>
      </c>
      <c r="P3118" t="s">
        <v>88</v>
      </c>
      <c r="Q3118" t="s">
        <v>7143</v>
      </c>
      <c r="R3118" t="s">
        <v>7142</v>
      </c>
      <c r="S3118" t="s">
        <v>120</v>
      </c>
      <c r="T3118" t="s">
        <v>7141</v>
      </c>
      <c r="U3118">
        <v>198</v>
      </c>
      <c r="V3118">
        <v>3.5</v>
      </c>
    </row>
    <row r="3119" spans="1:22" x14ac:dyDescent="0.35">
      <c r="A3119" t="s">
        <v>7140</v>
      </c>
      <c r="B3119" t="s">
        <v>74</v>
      </c>
      <c r="C3119" t="s">
        <v>82</v>
      </c>
      <c r="D3119" t="b">
        <v>1</v>
      </c>
      <c r="E3119" t="b">
        <v>0</v>
      </c>
      <c r="F3119" t="s">
        <v>81</v>
      </c>
      <c r="G3119" t="b">
        <v>1</v>
      </c>
      <c r="H3119" t="s">
        <v>71</v>
      </c>
      <c r="I3119" t="b">
        <v>1</v>
      </c>
      <c r="J3119" t="s">
        <v>70</v>
      </c>
      <c r="K3119" t="b">
        <v>1</v>
      </c>
      <c r="L3119">
        <v>2</v>
      </c>
      <c r="M3119" t="b">
        <v>0</v>
      </c>
      <c r="N3119" t="b">
        <v>1</v>
      </c>
      <c r="O3119" t="b">
        <v>1</v>
      </c>
      <c r="P3119" t="s">
        <v>88</v>
      </c>
      <c r="Q3119" t="s">
        <v>7139</v>
      </c>
      <c r="R3119" t="s">
        <v>126</v>
      </c>
      <c r="S3119" t="s">
        <v>66</v>
      </c>
      <c r="T3119" t="s">
        <v>7138</v>
      </c>
      <c r="U3119">
        <v>197</v>
      </c>
      <c r="V3119">
        <v>4</v>
      </c>
    </row>
    <row r="3120" spans="1:22" x14ac:dyDescent="0.35">
      <c r="A3120" t="s">
        <v>7137</v>
      </c>
      <c r="B3120" t="s">
        <v>74</v>
      </c>
      <c r="C3120" t="s">
        <v>82</v>
      </c>
      <c r="D3120" t="b">
        <v>1</v>
      </c>
      <c r="E3120" t="b">
        <v>1</v>
      </c>
      <c r="F3120" t="s">
        <v>89</v>
      </c>
      <c r="G3120" t="b">
        <v>0</v>
      </c>
      <c r="H3120" t="s">
        <v>71</v>
      </c>
      <c r="I3120" t="b">
        <v>1</v>
      </c>
      <c r="J3120" t="s">
        <v>70</v>
      </c>
      <c r="K3120" t="b">
        <v>1</v>
      </c>
      <c r="L3120">
        <v>2</v>
      </c>
      <c r="M3120" t="b">
        <v>0</v>
      </c>
      <c r="N3120" t="b">
        <v>1</v>
      </c>
      <c r="O3120" t="b">
        <v>1</v>
      </c>
      <c r="P3120" t="s">
        <v>88</v>
      </c>
      <c r="Q3120" t="s">
        <v>7136</v>
      </c>
      <c r="R3120" t="s">
        <v>7135</v>
      </c>
      <c r="S3120" t="s">
        <v>93</v>
      </c>
      <c r="T3120" t="s">
        <v>3257</v>
      </c>
      <c r="U3120">
        <v>197</v>
      </c>
      <c r="V3120">
        <v>4</v>
      </c>
    </row>
    <row r="3121" spans="1:22" x14ac:dyDescent="0.35">
      <c r="A3121" t="s">
        <v>7134</v>
      </c>
      <c r="B3121" t="s">
        <v>90</v>
      </c>
      <c r="C3121" t="s">
        <v>82</v>
      </c>
      <c r="D3121" t="b">
        <v>1</v>
      </c>
      <c r="E3121" t="b">
        <v>1</v>
      </c>
      <c r="F3121" t="s">
        <v>106</v>
      </c>
      <c r="G3121" t="b">
        <v>0</v>
      </c>
      <c r="H3121" t="s">
        <v>71</v>
      </c>
      <c r="I3121" t="b">
        <v>1</v>
      </c>
      <c r="J3121" t="s">
        <v>70</v>
      </c>
      <c r="K3121" t="b">
        <v>1</v>
      </c>
      <c r="L3121">
        <v>2</v>
      </c>
      <c r="M3121" t="b">
        <v>0</v>
      </c>
      <c r="N3121" t="b">
        <v>0</v>
      </c>
      <c r="O3121" t="b">
        <v>1</v>
      </c>
      <c r="P3121" t="s">
        <v>88</v>
      </c>
      <c r="Q3121" t="s">
        <v>7133</v>
      </c>
      <c r="R3121" t="s">
        <v>7132</v>
      </c>
      <c r="S3121" t="s">
        <v>85</v>
      </c>
      <c r="T3121" t="s">
        <v>7131</v>
      </c>
      <c r="U3121">
        <v>197</v>
      </c>
      <c r="V3121">
        <v>4.5</v>
      </c>
    </row>
    <row r="3122" spans="1:22" x14ac:dyDescent="0.35">
      <c r="A3122" t="s">
        <v>7130</v>
      </c>
      <c r="B3122" t="s">
        <v>74</v>
      </c>
      <c r="C3122" t="s">
        <v>4541</v>
      </c>
      <c r="D3122" t="b">
        <v>1</v>
      </c>
      <c r="E3122" t="b">
        <v>0</v>
      </c>
      <c r="F3122" t="s">
        <v>72</v>
      </c>
      <c r="G3122" t="b">
        <v>0</v>
      </c>
      <c r="H3122" t="s">
        <v>71</v>
      </c>
      <c r="I3122" t="b">
        <v>0</v>
      </c>
      <c r="J3122" t="s">
        <v>235</v>
      </c>
      <c r="K3122" t="b">
        <v>1</v>
      </c>
      <c r="L3122">
        <v>4</v>
      </c>
      <c r="M3122" t="b">
        <v>1</v>
      </c>
      <c r="N3122" t="b">
        <v>1</v>
      </c>
      <c r="O3122" t="b">
        <v>0</v>
      </c>
      <c r="P3122" t="s">
        <v>88</v>
      </c>
      <c r="Q3122" t="s">
        <v>7129</v>
      </c>
      <c r="R3122" t="s">
        <v>5374</v>
      </c>
      <c r="S3122" t="s">
        <v>120</v>
      </c>
      <c r="T3122" t="s">
        <v>7128</v>
      </c>
      <c r="U3122">
        <v>197</v>
      </c>
      <c r="V3122">
        <v>4.5</v>
      </c>
    </row>
    <row r="3123" spans="1:22" x14ac:dyDescent="0.35">
      <c r="A3123" t="s">
        <v>7127</v>
      </c>
      <c r="B3123" t="s">
        <v>74</v>
      </c>
      <c r="C3123" t="s">
        <v>82</v>
      </c>
      <c r="D3123" t="b">
        <v>1</v>
      </c>
      <c r="E3123" t="b">
        <v>0</v>
      </c>
      <c r="F3123" t="s">
        <v>771</v>
      </c>
      <c r="G3123" t="b">
        <v>1</v>
      </c>
      <c r="H3123" t="s">
        <v>71</v>
      </c>
      <c r="I3123" t="b">
        <v>0</v>
      </c>
      <c r="J3123" t="s">
        <v>70</v>
      </c>
      <c r="K3123" t="b">
        <v>1</v>
      </c>
      <c r="L3123">
        <v>2</v>
      </c>
      <c r="M3123" t="b">
        <v>0</v>
      </c>
      <c r="N3123" t="b">
        <v>1</v>
      </c>
      <c r="O3123" t="b">
        <v>1</v>
      </c>
      <c r="P3123" t="s">
        <v>69</v>
      </c>
      <c r="Q3123" t="s">
        <v>7126</v>
      </c>
      <c r="R3123" t="s">
        <v>7125</v>
      </c>
      <c r="S3123" t="s">
        <v>6</v>
      </c>
      <c r="T3123" t="s">
        <v>7124</v>
      </c>
      <c r="U3123">
        <v>197</v>
      </c>
      <c r="V3123">
        <v>4.5</v>
      </c>
    </row>
    <row r="3124" spans="1:22" x14ac:dyDescent="0.35">
      <c r="A3124" t="s">
        <v>7123</v>
      </c>
      <c r="B3124" t="s">
        <v>74</v>
      </c>
      <c r="C3124" t="s">
        <v>123</v>
      </c>
      <c r="D3124" t="b">
        <v>1</v>
      </c>
      <c r="E3124" t="b">
        <v>0</v>
      </c>
      <c r="F3124" t="s">
        <v>72</v>
      </c>
      <c r="G3124" t="b">
        <v>1</v>
      </c>
      <c r="H3124" t="s">
        <v>71</v>
      </c>
      <c r="I3124" t="b">
        <v>1</v>
      </c>
      <c r="J3124" t="s">
        <v>70</v>
      </c>
      <c r="K3124" t="b">
        <v>1</v>
      </c>
      <c r="L3124">
        <v>2</v>
      </c>
      <c r="M3124" t="b">
        <v>1</v>
      </c>
      <c r="N3124" t="b">
        <v>1</v>
      </c>
      <c r="O3124" t="b">
        <v>0</v>
      </c>
      <c r="P3124" t="s">
        <v>69</v>
      </c>
      <c r="Q3124" t="s">
        <v>7122</v>
      </c>
      <c r="R3124" t="s">
        <v>7121</v>
      </c>
      <c r="S3124" t="s">
        <v>120</v>
      </c>
      <c r="T3124" t="s">
        <v>2274</v>
      </c>
      <c r="U3124">
        <v>197</v>
      </c>
      <c r="V3124">
        <v>3</v>
      </c>
    </row>
    <row r="3125" spans="1:22" x14ac:dyDescent="0.35">
      <c r="A3125" t="s">
        <v>7120</v>
      </c>
      <c r="B3125" t="s">
        <v>111</v>
      </c>
      <c r="C3125" t="s">
        <v>4761</v>
      </c>
      <c r="D3125" t="b">
        <v>1</v>
      </c>
      <c r="E3125" t="b">
        <v>1</v>
      </c>
      <c r="F3125" t="s">
        <v>771</v>
      </c>
      <c r="G3125" t="b">
        <v>1</v>
      </c>
      <c r="H3125" t="s">
        <v>71</v>
      </c>
      <c r="I3125" t="b">
        <v>1</v>
      </c>
      <c r="J3125" t="s">
        <v>70</v>
      </c>
      <c r="K3125" t="b">
        <v>1</v>
      </c>
      <c r="L3125">
        <v>1</v>
      </c>
      <c r="M3125" t="b">
        <v>0</v>
      </c>
      <c r="N3125" t="b">
        <v>0</v>
      </c>
      <c r="O3125" t="b">
        <v>1</v>
      </c>
      <c r="P3125" t="s">
        <v>69</v>
      </c>
      <c r="Q3125" t="s">
        <v>7119</v>
      </c>
      <c r="R3125" t="s">
        <v>7118</v>
      </c>
      <c r="S3125" t="s">
        <v>77</v>
      </c>
      <c r="T3125" t="s">
        <v>7117</v>
      </c>
      <c r="U3125">
        <v>197</v>
      </c>
      <c r="V3125">
        <v>4</v>
      </c>
    </row>
    <row r="3126" spans="1:22" x14ac:dyDescent="0.35">
      <c r="A3126" t="s">
        <v>7116</v>
      </c>
      <c r="B3126" t="s">
        <v>74</v>
      </c>
      <c r="C3126" t="s">
        <v>82</v>
      </c>
      <c r="D3126" t="b">
        <v>1</v>
      </c>
      <c r="E3126" t="b">
        <v>1</v>
      </c>
      <c r="F3126" t="s">
        <v>106</v>
      </c>
      <c r="G3126" t="b">
        <v>1</v>
      </c>
      <c r="H3126" t="s">
        <v>71</v>
      </c>
      <c r="I3126" t="b">
        <v>0</v>
      </c>
      <c r="J3126" t="s">
        <v>70</v>
      </c>
      <c r="K3126" t="b">
        <v>1</v>
      </c>
      <c r="L3126">
        <v>2</v>
      </c>
      <c r="M3126" t="b">
        <v>1</v>
      </c>
      <c r="N3126" t="b">
        <v>1</v>
      </c>
      <c r="O3126" t="b">
        <v>1</v>
      </c>
      <c r="P3126" t="s">
        <v>88</v>
      </c>
      <c r="Q3126" t="s">
        <v>7115</v>
      </c>
      <c r="R3126" t="s">
        <v>1697</v>
      </c>
      <c r="S3126" t="s">
        <v>189</v>
      </c>
      <c r="T3126" t="s">
        <v>6620</v>
      </c>
      <c r="U3126">
        <v>197</v>
      </c>
      <c r="V3126">
        <v>3.5</v>
      </c>
    </row>
    <row r="3127" spans="1:22" x14ac:dyDescent="0.35">
      <c r="A3127" t="s">
        <v>7114</v>
      </c>
      <c r="B3127" t="s">
        <v>90</v>
      </c>
      <c r="C3127" t="s">
        <v>82</v>
      </c>
      <c r="D3127" t="b">
        <v>1</v>
      </c>
      <c r="E3127" t="b">
        <v>1</v>
      </c>
      <c r="F3127" t="s">
        <v>359</v>
      </c>
      <c r="G3127" t="b">
        <v>0</v>
      </c>
      <c r="H3127" t="s">
        <v>71</v>
      </c>
      <c r="I3127" t="b">
        <v>0</v>
      </c>
      <c r="J3127" t="s">
        <v>70</v>
      </c>
      <c r="K3127" t="b">
        <v>0</v>
      </c>
      <c r="L3127">
        <v>2</v>
      </c>
      <c r="M3127" t="b">
        <v>0</v>
      </c>
      <c r="N3127" t="b">
        <v>0</v>
      </c>
      <c r="O3127" t="b">
        <v>1</v>
      </c>
      <c r="P3127" t="s">
        <v>69</v>
      </c>
      <c r="Q3127" t="s">
        <v>7113</v>
      </c>
      <c r="R3127" t="s">
        <v>7112</v>
      </c>
      <c r="S3127" t="s">
        <v>66</v>
      </c>
      <c r="T3127" t="s">
        <v>7111</v>
      </c>
      <c r="U3127">
        <v>197</v>
      </c>
      <c r="V3127">
        <v>4</v>
      </c>
    </row>
    <row r="3128" spans="1:22" x14ac:dyDescent="0.35">
      <c r="A3128" t="s">
        <v>7110</v>
      </c>
      <c r="B3128" t="s">
        <v>74</v>
      </c>
      <c r="C3128" t="s">
        <v>82</v>
      </c>
      <c r="D3128" t="b">
        <v>1</v>
      </c>
      <c r="E3128" t="b">
        <v>1</v>
      </c>
      <c r="F3128" t="s">
        <v>720</v>
      </c>
      <c r="G3128" t="b">
        <v>0</v>
      </c>
      <c r="H3128" t="s">
        <v>71</v>
      </c>
      <c r="I3128" t="b">
        <v>1</v>
      </c>
      <c r="J3128" t="s">
        <v>70</v>
      </c>
      <c r="K3128" t="b">
        <v>1</v>
      </c>
      <c r="L3128">
        <v>2</v>
      </c>
      <c r="M3128" t="b">
        <v>1</v>
      </c>
      <c r="N3128" t="b">
        <v>1</v>
      </c>
      <c r="O3128" t="b">
        <v>1</v>
      </c>
      <c r="P3128" t="s">
        <v>69</v>
      </c>
      <c r="Q3128" t="s">
        <v>7109</v>
      </c>
      <c r="R3128" t="s">
        <v>7108</v>
      </c>
      <c r="S3128" t="s">
        <v>885</v>
      </c>
      <c r="T3128" t="s">
        <v>7107</v>
      </c>
      <c r="U3128">
        <v>197</v>
      </c>
      <c r="V3128">
        <v>4</v>
      </c>
    </row>
    <row r="3129" spans="1:22" x14ac:dyDescent="0.35">
      <c r="A3129" t="s">
        <v>7106</v>
      </c>
      <c r="B3129" t="s">
        <v>74</v>
      </c>
      <c r="C3129" t="s">
        <v>82</v>
      </c>
      <c r="D3129" t="b">
        <v>1</v>
      </c>
      <c r="E3129" t="b">
        <v>1</v>
      </c>
      <c r="F3129" t="s">
        <v>106</v>
      </c>
      <c r="G3129" t="b">
        <v>1</v>
      </c>
      <c r="H3129" t="s">
        <v>71</v>
      </c>
      <c r="I3129" t="b">
        <v>1</v>
      </c>
      <c r="J3129" t="s">
        <v>70</v>
      </c>
      <c r="K3129" t="b">
        <v>1</v>
      </c>
      <c r="L3129">
        <v>2</v>
      </c>
      <c r="M3129" t="b">
        <v>1</v>
      </c>
      <c r="N3129" t="b">
        <v>1</v>
      </c>
      <c r="O3129" t="b">
        <v>1</v>
      </c>
      <c r="P3129" t="s">
        <v>69</v>
      </c>
      <c r="Q3129" t="s">
        <v>7105</v>
      </c>
      <c r="R3129" t="s">
        <v>7104</v>
      </c>
      <c r="S3129" t="s">
        <v>1015</v>
      </c>
      <c r="T3129" t="s">
        <v>7103</v>
      </c>
      <c r="U3129">
        <v>197</v>
      </c>
      <c r="V3129">
        <v>4</v>
      </c>
    </row>
    <row r="3130" spans="1:22" x14ac:dyDescent="0.35">
      <c r="A3130" t="s">
        <v>7102</v>
      </c>
      <c r="B3130" t="s">
        <v>74</v>
      </c>
      <c r="C3130" t="s">
        <v>82</v>
      </c>
      <c r="D3130" t="b">
        <v>1</v>
      </c>
      <c r="E3130" t="b">
        <v>1</v>
      </c>
      <c r="F3130" t="s">
        <v>106</v>
      </c>
      <c r="G3130" t="b">
        <v>1</v>
      </c>
      <c r="H3130" t="s">
        <v>71</v>
      </c>
      <c r="I3130" t="b">
        <v>1</v>
      </c>
      <c r="J3130" t="s">
        <v>70</v>
      </c>
      <c r="K3130" t="b">
        <v>1</v>
      </c>
      <c r="L3130">
        <v>2</v>
      </c>
      <c r="M3130" t="b">
        <v>0</v>
      </c>
      <c r="N3130" t="b">
        <v>1</v>
      </c>
      <c r="O3130" t="b">
        <v>1</v>
      </c>
      <c r="P3130" t="s">
        <v>69</v>
      </c>
      <c r="Q3130" t="s">
        <v>7101</v>
      </c>
      <c r="R3130" t="s">
        <v>7100</v>
      </c>
      <c r="S3130" t="s">
        <v>7099</v>
      </c>
      <c r="T3130" t="s">
        <v>7098</v>
      </c>
      <c r="U3130">
        <v>197</v>
      </c>
      <c r="V3130">
        <v>4</v>
      </c>
    </row>
    <row r="3131" spans="1:22" x14ac:dyDescent="0.35">
      <c r="A3131" t="s">
        <v>3288</v>
      </c>
      <c r="B3131" t="s">
        <v>74</v>
      </c>
      <c r="C3131" t="s">
        <v>82</v>
      </c>
      <c r="D3131" t="b">
        <v>1</v>
      </c>
      <c r="E3131" t="b">
        <v>1</v>
      </c>
      <c r="F3131" t="s">
        <v>106</v>
      </c>
      <c r="G3131" t="b">
        <v>1</v>
      </c>
      <c r="H3131" t="s">
        <v>71</v>
      </c>
      <c r="I3131" t="b">
        <v>0</v>
      </c>
      <c r="J3131" t="s">
        <v>70</v>
      </c>
      <c r="K3131" t="b">
        <v>1</v>
      </c>
      <c r="L3131">
        <v>2</v>
      </c>
      <c r="M3131" t="b">
        <v>0</v>
      </c>
      <c r="N3131" t="b">
        <v>1</v>
      </c>
      <c r="O3131" t="b">
        <v>1</v>
      </c>
      <c r="P3131" t="s">
        <v>69</v>
      </c>
      <c r="Q3131" t="s">
        <v>7097</v>
      </c>
      <c r="R3131" t="s">
        <v>220</v>
      </c>
      <c r="S3131" t="s">
        <v>77</v>
      </c>
      <c r="T3131" t="s">
        <v>7096</v>
      </c>
      <c r="U3131">
        <v>197</v>
      </c>
      <c r="V3131">
        <v>2.5</v>
      </c>
    </row>
    <row r="3132" spans="1:22" x14ac:dyDescent="0.35">
      <c r="A3132" t="s">
        <v>7095</v>
      </c>
      <c r="B3132" t="s">
        <v>74</v>
      </c>
      <c r="C3132" t="s">
        <v>212</v>
      </c>
      <c r="D3132" t="b">
        <v>1</v>
      </c>
      <c r="E3132" t="b">
        <v>0</v>
      </c>
      <c r="F3132" t="s">
        <v>72</v>
      </c>
      <c r="G3132" t="b">
        <v>0</v>
      </c>
      <c r="H3132" t="s">
        <v>71</v>
      </c>
      <c r="I3132" t="b">
        <v>1</v>
      </c>
      <c r="J3132" t="s">
        <v>70</v>
      </c>
      <c r="K3132" t="b">
        <v>1</v>
      </c>
      <c r="L3132">
        <v>3</v>
      </c>
      <c r="M3132" t="b">
        <v>1</v>
      </c>
      <c r="N3132" t="b">
        <v>1</v>
      </c>
      <c r="O3132" t="b">
        <v>0</v>
      </c>
      <c r="P3132" t="s">
        <v>88</v>
      </c>
      <c r="Q3132" t="s">
        <v>7094</v>
      </c>
      <c r="R3132" t="s">
        <v>7093</v>
      </c>
      <c r="S3132" t="s">
        <v>285</v>
      </c>
      <c r="T3132" t="s">
        <v>7092</v>
      </c>
      <c r="U3132">
        <v>197</v>
      </c>
      <c r="V3132">
        <v>4.5</v>
      </c>
    </row>
    <row r="3133" spans="1:22" x14ac:dyDescent="0.35">
      <c r="A3133" t="s">
        <v>7091</v>
      </c>
      <c r="B3133" t="s">
        <v>90</v>
      </c>
      <c r="C3133" t="s">
        <v>82</v>
      </c>
      <c r="D3133" t="b">
        <v>1</v>
      </c>
      <c r="E3133" t="b">
        <v>1</v>
      </c>
      <c r="F3133" t="s">
        <v>474</v>
      </c>
      <c r="G3133" t="b">
        <v>0</v>
      </c>
      <c r="H3133" t="s">
        <v>71</v>
      </c>
      <c r="I3133" t="b">
        <v>1</v>
      </c>
      <c r="J3133" t="s">
        <v>70</v>
      </c>
      <c r="K3133" t="b">
        <v>1</v>
      </c>
      <c r="L3133">
        <v>1</v>
      </c>
      <c r="M3133" t="b">
        <v>0</v>
      </c>
      <c r="N3133" t="b">
        <v>1</v>
      </c>
      <c r="O3133" t="b">
        <v>1</v>
      </c>
      <c r="P3133" t="s">
        <v>69</v>
      </c>
      <c r="Q3133" t="s">
        <v>7090</v>
      </c>
      <c r="R3133" t="s">
        <v>740</v>
      </c>
      <c r="S3133" t="s">
        <v>290</v>
      </c>
      <c r="T3133" t="s">
        <v>7089</v>
      </c>
      <c r="U3133">
        <v>197</v>
      </c>
      <c r="V3133">
        <v>4</v>
      </c>
    </row>
    <row r="3134" spans="1:22" x14ac:dyDescent="0.35">
      <c r="A3134" t="s">
        <v>7088</v>
      </c>
      <c r="B3134" t="s">
        <v>74</v>
      </c>
      <c r="C3134" t="s">
        <v>73</v>
      </c>
      <c r="D3134" t="b">
        <v>1</v>
      </c>
      <c r="E3134" t="b">
        <v>1</v>
      </c>
      <c r="F3134" t="s">
        <v>1198</v>
      </c>
      <c r="G3134" t="b">
        <v>1</v>
      </c>
      <c r="H3134" t="s">
        <v>71</v>
      </c>
      <c r="I3134" t="b">
        <v>0</v>
      </c>
      <c r="J3134" t="s">
        <v>70</v>
      </c>
      <c r="K3134" t="b">
        <v>1</v>
      </c>
      <c r="L3134">
        <v>2</v>
      </c>
      <c r="M3134" t="b">
        <v>1</v>
      </c>
      <c r="N3134" t="b">
        <v>1</v>
      </c>
      <c r="O3134" t="b">
        <v>0</v>
      </c>
      <c r="P3134" t="s">
        <v>69</v>
      </c>
      <c r="Q3134" t="s">
        <v>7087</v>
      </c>
      <c r="R3134" t="s">
        <v>7086</v>
      </c>
      <c r="S3134" t="s">
        <v>85</v>
      </c>
      <c r="T3134" t="s">
        <v>7085</v>
      </c>
      <c r="U3134">
        <v>197</v>
      </c>
      <c r="V3134">
        <v>3.5</v>
      </c>
    </row>
    <row r="3135" spans="1:22" x14ac:dyDescent="0.35">
      <c r="A3135" t="s">
        <v>7084</v>
      </c>
      <c r="B3135" t="s">
        <v>74</v>
      </c>
      <c r="C3135" t="s">
        <v>82</v>
      </c>
      <c r="D3135" t="b">
        <v>1</v>
      </c>
      <c r="E3135" t="b">
        <v>1</v>
      </c>
      <c r="F3135" t="s">
        <v>106</v>
      </c>
      <c r="G3135" t="b">
        <v>1</v>
      </c>
      <c r="H3135" t="s">
        <v>80</v>
      </c>
      <c r="I3135" t="b">
        <v>1</v>
      </c>
      <c r="J3135" t="s">
        <v>70</v>
      </c>
      <c r="K3135" t="b">
        <v>1</v>
      </c>
      <c r="L3135">
        <v>2</v>
      </c>
      <c r="M3135" t="b">
        <v>0</v>
      </c>
      <c r="N3135" t="b">
        <v>1</v>
      </c>
      <c r="O3135" t="b">
        <v>1</v>
      </c>
      <c r="P3135" t="s">
        <v>69</v>
      </c>
      <c r="Q3135" t="s">
        <v>7083</v>
      </c>
      <c r="R3135" t="s">
        <v>7082</v>
      </c>
      <c r="S3135" t="s">
        <v>290</v>
      </c>
      <c r="T3135" t="s">
        <v>6553</v>
      </c>
      <c r="U3135">
        <v>197</v>
      </c>
      <c r="V3135">
        <v>4</v>
      </c>
    </row>
    <row r="3136" spans="1:22" x14ac:dyDescent="0.35">
      <c r="A3136" t="s">
        <v>7081</v>
      </c>
      <c r="B3136" t="s">
        <v>90</v>
      </c>
      <c r="C3136" t="s">
        <v>82</v>
      </c>
      <c r="D3136" t="b">
        <v>1</v>
      </c>
      <c r="E3136" t="b">
        <v>1</v>
      </c>
      <c r="F3136" t="s">
        <v>106</v>
      </c>
      <c r="G3136" t="b">
        <v>1</v>
      </c>
      <c r="H3136" t="s">
        <v>71</v>
      </c>
      <c r="I3136" t="b">
        <v>0</v>
      </c>
      <c r="J3136" t="s">
        <v>70</v>
      </c>
      <c r="K3136" t="b">
        <v>1</v>
      </c>
      <c r="L3136">
        <v>1</v>
      </c>
      <c r="M3136" t="b">
        <v>0</v>
      </c>
      <c r="N3136" t="b">
        <v>1</v>
      </c>
      <c r="O3136" t="b">
        <v>1</v>
      </c>
      <c r="P3136" t="s">
        <v>88</v>
      </c>
      <c r="Q3136" t="s">
        <v>7080</v>
      </c>
      <c r="R3136" t="s">
        <v>1255</v>
      </c>
      <c r="S3136" t="s">
        <v>7079</v>
      </c>
      <c r="T3136" t="s">
        <v>7078</v>
      </c>
      <c r="U3136">
        <v>197</v>
      </c>
      <c r="V3136">
        <v>4</v>
      </c>
    </row>
    <row r="3137" spans="1:22" x14ac:dyDescent="0.35">
      <c r="A3137" t="s">
        <v>4582</v>
      </c>
      <c r="B3137" t="s">
        <v>111</v>
      </c>
      <c r="C3137" t="s">
        <v>82</v>
      </c>
      <c r="D3137" t="b">
        <v>1</v>
      </c>
      <c r="E3137" t="b">
        <v>1</v>
      </c>
      <c r="F3137" t="s">
        <v>106</v>
      </c>
      <c r="G3137" t="b">
        <v>1</v>
      </c>
      <c r="H3137" t="s">
        <v>71</v>
      </c>
      <c r="I3137" t="b">
        <v>0</v>
      </c>
      <c r="J3137" t="s">
        <v>70</v>
      </c>
      <c r="K3137" t="b">
        <v>1</v>
      </c>
      <c r="L3137">
        <v>1</v>
      </c>
      <c r="M3137" t="b">
        <v>0</v>
      </c>
      <c r="N3137" t="b">
        <v>0</v>
      </c>
      <c r="O3137" t="b">
        <v>1</v>
      </c>
      <c r="P3137" t="s">
        <v>69</v>
      </c>
      <c r="Q3137" t="s">
        <v>7077</v>
      </c>
      <c r="R3137" t="s">
        <v>7076</v>
      </c>
      <c r="S3137" t="s">
        <v>6</v>
      </c>
      <c r="T3137" t="s">
        <v>7075</v>
      </c>
      <c r="U3137">
        <v>197</v>
      </c>
      <c r="V3137">
        <v>4.5</v>
      </c>
    </row>
    <row r="3138" spans="1:22" x14ac:dyDescent="0.35">
      <c r="A3138" t="s">
        <v>7074</v>
      </c>
      <c r="B3138" t="s">
        <v>90</v>
      </c>
      <c r="C3138" t="s">
        <v>82</v>
      </c>
      <c r="D3138" t="b">
        <v>1</v>
      </c>
      <c r="E3138" t="b">
        <v>1</v>
      </c>
      <c r="F3138" t="s">
        <v>106</v>
      </c>
      <c r="G3138" t="b">
        <v>0</v>
      </c>
      <c r="H3138" t="s">
        <v>71</v>
      </c>
      <c r="I3138" t="b">
        <v>0</v>
      </c>
      <c r="J3138" t="s">
        <v>70</v>
      </c>
      <c r="K3138" t="b">
        <v>1</v>
      </c>
      <c r="L3138">
        <v>2</v>
      </c>
      <c r="M3138" t="b">
        <v>0</v>
      </c>
      <c r="N3138" t="b">
        <v>1</v>
      </c>
      <c r="O3138" t="b">
        <v>1</v>
      </c>
      <c r="P3138" t="s">
        <v>88</v>
      </c>
      <c r="Q3138" t="s">
        <v>7073</v>
      </c>
      <c r="R3138" t="s">
        <v>7072</v>
      </c>
      <c r="S3138" t="s">
        <v>77</v>
      </c>
      <c r="T3138" t="s">
        <v>7071</v>
      </c>
      <c r="U3138">
        <v>197</v>
      </c>
      <c r="V3138">
        <v>2.5</v>
      </c>
    </row>
    <row r="3139" spans="1:22" x14ac:dyDescent="0.35">
      <c r="A3139" t="s">
        <v>7070</v>
      </c>
      <c r="B3139" t="s">
        <v>111</v>
      </c>
      <c r="C3139" t="s">
        <v>82</v>
      </c>
      <c r="D3139" t="b">
        <v>1</v>
      </c>
      <c r="E3139" t="b">
        <v>1</v>
      </c>
      <c r="F3139" t="s">
        <v>106</v>
      </c>
      <c r="G3139" t="b">
        <v>1</v>
      </c>
      <c r="H3139" t="s">
        <v>71</v>
      </c>
      <c r="I3139" t="b">
        <v>1</v>
      </c>
      <c r="J3139" t="s">
        <v>70</v>
      </c>
      <c r="K3139" t="b">
        <v>1</v>
      </c>
      <c r="L3139">
        <v>2</v>
      </c>
      <c r="M3139" t="b">
        <v>0</v>
      </c>
      <c r="N3139" t="b">
        <v>1</v>
      </c>
      <c r="O3139" t="b">
        <v>1</v>
      </c>
      <c r="P3139" t="s">
        <v>69</v>
      </c>
      <c r="Q3139" t="s">
        <v>7069</v>
      </c>
      <c r="R3139" t="s">
        <v>962</v>
      </c>
      <c r="S3139" t="s">
        <v>6</v>
      </c>
      <c r="T3139" t="s">
        <v>7068</v>
      </c>
      <c r="U3139">
        <v>197</v>
      </c>
      <c r="V3139">
        <v>3.5</v>
      </c>
    </row>
    <row r="3140" spans="1:22" x14ac:dyDescent="0.35">
      <c r="A3140" t="s">
        <v>7067</v>
      </c>
      <c r="B3140" t="s">
        <v>90</v>
      </c>
      <c r="C3140" t="s">
        <v>82</v>
      </c>
      <c r="D3140" t="b">
        <v>1</v>
      </c>
      <c r="E3140" t="b">
        <v>1</v>
      </c>
      <c r="F3140" t="s">
        <v>106</v>
      </c>
      <c r="G3140" t="b">
        <v>0</v>
      </c>
      <c r="H3140" t="s">
        <v>71</v>
      </c>
      <c r="I3140" t="b">
        <v>1</v>
      </c>
      <c r="J3140" t="s">
        <v>70</v>
      </c>
      <c r="K3140" t="b">
        <v>1</v>
      </c>
      <c r="L3140">
        <v>1</v>
      </c>
      <c r="M3140" t="b">
        <v>0</v>
      </c>
      <c r="N3140" t="b">
        <v>0</v>
      </c>
      <c r="O3140" t="b">
        <v>1</v>
      </c>
      <c r="P3140" t="s">
        <v>69</v>
      </c>
      <c r="Q3140" t="s">
        <v>7066</v>
      </c>
      <c r="R3140" t="s">
        <v>7065</v>
      </c>
      <c r="S3140" t="s">
        <v>161</v>
      </c>
      <c r="T3140" t="s">
        <v>103</v>
      </c>
      <c r="U3140">
        <v>196</v>
      </c>
      <c r="V3140">
        <v>4</v>
      </c>
    </row>
    <row r="3141" spans="1:22" x14ac:dyDescent="0.35">
      <c r="A3141" t="s">
        <v>7064</v>
      </c>
      <c r="B3141" t="s">
        <v>74</v>
      </c>
      <c r="C3141" t="s">
        <v>82</v>
      </c>
      <c r="D3141" t="b">
        <v>1</v>
      </c>
      <c r="E3141" t="b">
        <v>1</v>
      </c>
      <c r="F3141" t="s">
        <v>106</v>
      </c>
      <c r="G3141" t="b">
        <v>1</v>
      </c>
      <c r="H3141" t="s">
        <v>80</v>
      </c>
      <c r="I3141" t="b">
        <v>1</v>
      </c>
      <c r="J3141" t="s">
        <v>70</v>
      </c>
      <c r="K3141" t="b">
        <v>1</v>
      </c>
      <c r="L3141">
        <v>2</v>
      </c>
      <c r="M3141" t="b">
        <v>1</v>
      </c>
      <c r="N3141" t="b">
        <v>1</v>
      </c>
      <c r="O3141" t="b">
        <v>1</v>
      </c>
      <c r="P3141" t="s">
        <v>88</v>
      </c>
      <c r="Q3141" t="s">
        <v>7063</v>
      </c>
      <c r="R3141" t="s">
        <v>6922</v>
      </c>
      <c r="S3141" t="s">
        <v>77</v>
      </c>
      <c r="T3141" t="s">
        <v>7062</v>
      </c>
      <c r="U3141">
        <v>196</v>
      </c>
      <c r="V3141">
        <v>3.5</v>
      </c>
    </row>
    <row r="3142" spans="1:22" x14ac:dyDescent="0.35">
      <c r="A3142" t="s">
        <v>7061</v>
      </c>
      <c r="B3142" t="s">
        <v>74</v>
      </c>
      <c r="C3142" t="s">
        <v>212</v>
      </c>
      <c r="D3142" t="b">
        <v>1</v>
      </c>
      <c r="E3142" t="b">
        <v>0</v>
      </c>
      <c r="F3142" t="s">
        <v>72</v>
      </c>
      <c r="G3142" t="b">
        <v>0</v>
      </c>
      <c r="H3142" t="s">
        <v>71</v>
      </c>
      <c r="I3142" t="b">
        <v>1</v>
      </c>
      <c r="J3142" t="s">
        <v>70</v>
      </c>
      <c r="K3142" t="b">
        <v>1</v>
      </c>
      <c r="L3142">
        <v>3</v>
      </c>
      <c r="M3142" t="b">
        <v>1</v>
      </c>
      <c r="N3142" t="b">
        <v>1</v>
      </c>
      <c r="O3142" t="b">
        <v>0</v>
      </c>
      <c r="P3142" t="s">
        <v>88</v>
      </c>
      <c r="Q3142" t="s">
        <v>7060</v>
      </c>
      <c r="R3142" t="s">
        <v>7059</v>
      </c>
      <c r="S3142" t="s">
        <v>120</v>
      </c>
      <c r="T3142" t="s">
        <v>7058</v>
      </c>
      <c r="U3142">
        <v>196</v>
      </c>
      <c r="V3142">
        <v>3.5</v>
      </c>
    </row>
    <row r="3143" spans="1:22" x14ac:dyDescent="0.35">
      <c r="A3143" t="s">
        <v>7057</v>
      </c>
      <c r="B3143" t="s">
        <v>111</v>
      </c>
      <c r="C3143" t="s">
        <v>123</v>
      </c>
      <c r="D3143" t="b">
        <v>1</v>
      </c>
      <c r="E3143" t="b">
        <v>1</v>
      </c>
      <c r="F3143" t="s">
        <v>106</v>
      </c>
      <c r="G3143" t="b">
        <v>0</v>
      </c>
      <c r="H3143" t="s">
        <v>71</v>
      </c>
      <c r="I3143" t="b">
        <v>1</v>
      </c>
      <c r="J3143" t="s">
        <v>70</v>
      </c>
      <c r="K3143" t="b">
        <v>0</v>
      </c>
      <c r="L3143">
        <v>2</v>
      </c>
      <c r="M3143" t="b">
        <v>0</v>
      </c>
      <c r="N3143" t="b">
        <v>1</v>
      </c>
      <c r="O3143" t="b">
        <v>1</v>
      </c>
      <c r="P3143" t="s">
        <v>88</v>
      </c>
      <c r="Q3143" t="s">
        <v>7056</v>
      </c>
      <c r="R3143" t="s">
        <v>7055</v>
      </c>
      <c r="S3143" t="s">
        <v>285</v>
      </c>
      <c r="T3143" t="s">
        <v>7054</v>
      </c>
      <c r="U3143">
        <v>196</v>
      </c>
      <c r="V3143">
        <v>4</v>
      </c>
    </row>
    <row r="3144" spans="1:22" x14ac:dyDescent="0.35">
      <c r="A3144" t="s">
        <v>7053</v>
      </c>
      <c r="B3144" t="s">
        <v>74</v>
      </c>
      <c r="C3144" t="s">
        <v>212</v>
      </c>
      <c r="D3144" t="b">
        <v>1</v>
      </c>
      <c r="E3144" t="b">
        <v>0</v>
      </c>
      <c r="F3144" t="s">
        <v>72</v>
      </c>
      <c r="G3144" t="b">
        <v>0</v>
      </c>
      <c r="H3144" t="s">
        <v>80</v>
      </c>
      <c r="I3144" t="b">
        <v>0</v>
      </c>
      <c r="J3144" t="s">
        <v>70</v>
      </c>
      <c r="K3144" t="b">
        <v>1</v>
      </c>
      <c r="L3144">
        <v>3</v>
      </c>
      <c r="M3144" t="b">
        <v>1</v>
      </c>
      <c r="N3144" t="b">
        <v>1</v>
      </c>
      <c r="O3144" t="b">
        <v>0</v>
      </c>
      <c r="P3144" t="s">
        <v>88</v>
      </c>
      <c r="Q3144" t="s">
        <v>7052</v>
      </c>
      <c r="R3144" t="s">
        <v>7051</v>
      </c>
      <c r="S3144" t="s">
        <v>120</v>
      </c>
      <c r="T3144" t="s">
        <v>7050</v>
      </c>
      <c r="U3144">
        <v>196</v>
      </c>
      <c r="V3144">
        <v>3.5</v>
      </c>
    </row>
    <row r="3145" spans="1:22" x14ac:dyDescent="0.35">
      <c r="A3145" t="s">
        <v>7049</v>
      </c>
      <c r="B3145" t="s">
        <v>111</v>
      </c>
      <c r="C3145" t="s">
        <v>82</v>
      </c>
      <c r="D3145" t="b">
        <v>1</v>
      </c>
      <c r="E3145" t="b">
        <v>1</v>
      </c>
      <c r="F3145" t="s">
        <v>72</v>
      </c>
      <c r="G3145" t="b">
        <v>1</v>
      </c>
      <c r="H3145" t="s">
        <v>71</v>
      </c>
      <c r="I3145" t="b">
        <v>0</v>
      </c>
      <c r="J3145" t="s">
        <v>70</v>
      </c>
      <c r="K3145" t="b">
        <v>1</v>
      </c>
      <c r="L3145">
        <v>2</v>
      </c>
      <c r="M3145" t="b">
        <v>0</v>
      </c>
      <c r="N3145" t="b">
        <v>1</v>
      </c>
      <c r="O3145" t="b">
        <v>1</v>
      </c>
      <c r="P3145" t="s">
        <v>88</v>
      </c>
      <c r="Q3145" t="s">
        <v>7048</v>
      </c>
      <c r="R3145" t="s">
        <v>7047</v>
      </c>
      <c r="S3145" t="s">
        <v>6</v>
      </c>
      <c r="T3145" t="s">
        <v>7046</v>
      </c>
      <c r="U3145">
        <v>196</v>
      </c>
      <c r="V3145">
        <v>3</v>
      </c>
    </row>
    <row r="3146" spans="1:22" x14ac:dyDescent="0.35">
      <c r="A3146" t="s">
        <v>7045</v>
      </c>
      <c r="B3146" t="s">
        <v>90</v>
      </c>
      <c r="C3146" t="s">
        <v>82</v>
      </c>
      <c r="D3146" t="b">
        <v>1</v>
      </c>
      <c r="E3146" t="b">
        <v>1</v>
      </c>
      <c r="F3146" t="s">
        <v>106</v>
      </c>
      <c r="G3146" t="b">
        <v>0</v>
      </c>
      <c r="H3146" t="s">
        <v>71</v>
      </c>
      <c r="I3146" t="b">
        <v>0</v>
      </c>
      <c r="J3146" t="s">
        <v>70</v>
      </c>
      <c r="K3146" t="b">
        <v>1</v>
      </c>
      <c r="L3146">
        <v>1</v>
      </c>
      <c r="M3146" t="b">
        <v>0</v>
      </c>
      <c r="N3146" t="b">
        <v>1</v>
      </c>
      <c r="O3146" t="b">
        <v>1</v>
      </c>
      <c r="P3146" t="s">
        <v>88</v>
      </c>
      <c r="Q3146" t="s">
        <v>7044</v>
      </c>
      <c r="R3146" t="s">
        <v>194</v>
      </c>
      <c r="S3146" t="s">
        <v>7043</v>
      </c>
      <c r="T3146" t="s">
        <v>7042</v>
      </c>
      <c r="U3146">
        <v>196</v>
      </c>
      <c r="V3146">
        <v>4.5</v>
      </c>
    </row>
    <row r="3147" spans="1:22" x14ac:dyDescent="0.35">
      <c r="A3147" t="s">
        <v>7041</v>
      </c>
      <c r="B3147" t="s">
        <v>74</v>
      </c>
      <c r="C3147" t="s">
        <v>212</v>
      </c>
      <c r="D3147" t="b">
        <v>1</v>
      </c>
      <c r="E3147" t="b">
        <v>0</v>
      </c>
      <c r="F3147" t="s">
        <v>771</v>
      </c>
      <c r="G3147" t="b">
        <v>1</v>
      </c>
      <c r="H3147" t="s">
        <v>71</v>
      </c>
      <c r="I3147" t="b">
        <v>1</v>
      </c>
      <c r="J3147" t="s">
        <v>70</v>
      </c>
      <c r="K3147" t="b">
        <v>1</v>
      </c>
      <c r="L3147">
        <v>2</v>
      </c>
      <c r="M3147" t="b">
        <v>1</v>
      </c>
      <c r="N3147" t="b">
        <v>1</v>
      </c>
      <c r="O3147" t="b">
        <v>0</v>
      </c>
      <c r="P3147" t="s">
        <v>88</v>
      </c>
      <c r="Q3147" t="s">
        <v>7040</v>
      </c>
      <c r="R3147" t="s">
        <v>7039</v>
      </c>
      <c r="S3147" t="s">
        <v>219</v>
      </c>
      <c r="T3147" t="s">
        <v>7038</v>
      </c>
      <c r="U3147">
        <v>196</v>
      </c>
      <c r="V3147">
        <v>4</v>
      </c>
    </row>
    <row r="3148" spans="1:22" x14ac:dyDescent="0.35">
      <c r="A3148" t="s">
        <v>7037</v>
      </c>
      <c r="B3148" t="s">
        <v>74</v>
      </c>
      <c r="C3148" t="s">
        <v>82</v>
      </c>
      <c r="D3148" t="b">
        <v>1</v>
      </c>
      <c r="E3148" t="b">
        <v>1</v>
      </c>
      <c r="F3148" t="s">
        <v>101</v>
      </c>
      <c r="G3148" t="b">
        <v>1</v>
      </c>
      <c r="H3148" t="s">
        <v>71</v>
      </c>
      <c r="I3148" t="b">
        <v>1</v>
      </c>
      <c r="J3148" t="s">
        <v>70</v>
      </c>
      <c r="K3148" t="b">
        <v>1</v>
      </c>
      <c r="L3148">
        <v>2</v>
      </c>
      <c r="M3148" t="b">
        <v>1</v>
      </c>
      <c r="N3148" t="b">
        <v>1</v>
      </c>
      <c r="O3148" t="b">
        <v>1</v>
      </c>
      <c r="P3148" t="s">
        <v>88</v>
      </c>
      <c r="Q3148" t="s">
        <v>7036</v>
      </c>
      <c r="R3148" t="s">
        <v>7035</v>
      </c>
      <c r="S3148" t="s">
        <v>6</v>
      </c>
      <c r="T3148" t="s">
        <v>7034</v>
      </c>
      <c r="U3148">
        <v>196</v>
      </c>
      <c r="V3148">
        <v>3.5</v>
      </c>
    </row>
    <row r="3149" spans="1:22" x14ac:dyDescent="0.35">
      <c r="A3149" t="s">
        <v>7033</v>
      </c>
      <c r="B3149" t="s">
        <v>90</v>
      </c>
      <c r="C3149" t="s">
        <v>82</v>
      </c>
      <c r="D3149" t="b">
        <v>1</v>
      </c>
      <c r="E3149" t="b">
        <v>1</v>
      </c>
      <c r="F3149" t="s">
        <v>106</v>
      </c>
      <c r="G3149" t="b">
        <v>0</v>
      </c>
      <c r="H3149" t="s">
        <v>71</v>
      </c>
      <c r="I3149" t="b">
        <v>0</v>
      </c>
      <c r="J3149" t="s">
        <v>70</v>
      </c>
      <c r="K3149" t="b">
        <v>1</v>
      </c>
      <c r="L3149">
        <v>1</v>
      </c>
      <c r="M3149" t="b">
        <v>0</v>
      </c>
      <c r="N3149" t="b">
        <v>1</v>
      </c>
      <c r="O3149" t="b">
        <v>1</v>
      </c>
      <c r="P3149" t="s">
        <v>69</v>
      </c>
      <c r="Q3149" t="s">
        <v>7032</v>
      </c>
      <c r="R3149" t="s">
        <v>7031</v>
      </c>
      <c r="S3149" t="s">
        <v>1459</v>
      </c>
      <c r="T3149" t="s">
        <v>7030</v>
      </c>
      <c r="U3149">
        <v>196</v>
      </c>
      <c r="V3149">
        <v>3</v>
      </c>
    </row>
    <row r="3150" spans="1:22" x14ac:dyDescent="0.35">
      <c r="A3150" t="s">
        <v>7029</v>
      </c>
      <c r="B3150" t="s">
        <v>74</v>
      </c>
      <c r="C3150" t="s">
        <v>82</v>
      </c>
      <c r="D3150" t="b">
        <v>1</v>
      </c>
      <c r="E3150" t="b">
        <v>0</v>
      </c>
      <c r="F3150" t="s">
        <v>81</v>
      </c>
      <c r="G3150" t="b">
        <v>1</v>
      </c>
      <c r="H3150" t="s">
        <v>71</v>
      </c>
      <c r="I3150" t="b">
        <v>0</v>
      </c>
      <c r="J3150" t="s">
        <v>70</v>
      </c>
      <c r="K3150" t="b">
        <v>1</v>
      </c>
      <c r="L3150">
        <v>2</v>
      </c>
      <c r="M3150" t="b">
        <v>0</v>
      </c>
      <c r="N3150" t="b">
        <v>1</v>
      </c>
      <c r="O3150" t="b">
        <v>1</v>
      </c>
      <c r="P3150" t="s">
        <v>69</v>
      </c>
      <c r="Q3150" t="s">
        <v>7028</v>
      </c>
      <c r="R3150" t="s">
        <v>548</v>
      </c>
      <c r="S3150" t="s">
        <v>66</v>
      </c>
      <c r="T3150" t="s">
        <v>7027</v>
      </c>
      <c r="U3150">
        <v>196</v>
      </c>
      <c r="V3150">
        <v>3</v>
      </c>
    </row>
    <row r="3151" spans="1:22" x14ac:dyDescent="0.35">
      <c r="A3151" t="s">
        <v>7026</v>
      </c>
      <c r="B3151" t="s">
        <v>90</v>
      </c>
      <c r="C3151" t="s">
        <v>123</v>
      </c>
      <c r="D3151" t="b">
        <v>0</v>
      </c>
      <c r="E3151" t="b">
        <v>1</v>
      </c>
      <c r="F3151" t="s">
        <v>555</v>
      </c>
      <c r="G3151" t="b">
        <v>1</v>
      </c>
      <c r="H3151" t="s">
        <v>80</v>
      </c>
      <c r="I3151" t="b">
        <v>1</v>
      </c>
      <c r="J3151" t="s">
        <v>70</v>
      </c>
      <c r="K3151" t="b">
        <v>1</v>
      </c>
      <c r="L3151">
        <v>1</v>
      </c>
      <c r="M3151" t="b">
        <v>0</v>
      </c>
      <c r="N3151" t="b">
        <v>0</v>
      </c>
      <c r="O3151" t="b">
        <v>1</v>
      </c>
      <c r="P3151" t="s">
        <v>69</v>
      </c>
      <c r="Q3151" t="s">
        <v>7025</v>
      </c>
      <c r="R3151" t="s">
        <v>7024</v>
      </c>
      <c r="S3151" t="s">
        <v>285</v>
      </c>
      <c r="T3151" t="s">
        <v>7023</v>
      </c>
      <c r="U3151">
        <v>196</v>
      </c>
      <c r="V3151">
        <v>4.5</v>
      </c>
    </row>
    <row r="3152" spans="1:22" x14ac:dyDescent="0.35">
      <c r="A3152" t="s">
        <v>7022</v>
      </c>
      <c r="B3152" t="s">
        <v>74</v>
      </c>
      <c r="C3152" t="s">
        <v>440</v>
      </c>
      <c r="D3152" t="b">
        <v>1</v>
      </c>
      <c r="E3152" t="b">
        <v>0</v>
      </c>
      <c r="F3152" t="s">
        <v>72</v>
      </c>
      <c r="G3152" t="b">
        <v>0</v>
      </c>
      <c r="H3152" t="s">
        <v>100</v>
      </c>
      <c r="I3152" t="b">
        <v>0</v>
      </c>
      <c r="J3152" t="s">
        <v>70</v>
      </c>
      <c r="K3152" t="b">
        <v>1</v>
      </c>
      <c r="L3152">
        <v>2</v>
      </c>
      <c r="M3152" t="b">
        <v>1</v>
      </c>
      <c r="N3152" t="b">
        <v>1</v>
      </c>
      <c r="O3152" t="b">
        <v>1</v>
      </c>
      <c r="P3152" t="s">
        <v>88</v>
      </c>
      <c r="Q3152" t="s">
        <v>7021</v>
      </c>
      <c r="R3152" t="s">
        <v>628</v>
      </c>
      <c r="S3152" t="s">
        <v>93</v>
      </c>
      <c r="T3152" t="s">
        <v>1092</v>
      </c>
      <c r="U3152">
        <v>196</v>
      </c>
      <c r="V3152">
        <v>4</v>
      </c>
    </row>
    <row r="3153" spans="1:22" x14ac:dyDescent="0.35">
      <c r="A3153" t="s">
        <v>7020</v>
      </c>
      <c r="B3153" t="s">
        <v>74</v>
      </c>
      <c r="C3153" t="s">
        <v>82</v>
      </c>
      <c r="D3153" t="b">
        <v>1</v>
      </c>
      <c r="E3153" t="b">
        <v>0</v>
      </c>
      <c r="F3153" t="s">
        <v>1198</v>
      </c>
      <c r="G3153" t="b">
        <v>1</v>
      </c>
      <c r="H3153" t="s">
        <v>80</v>
      </c>
      <c r="I3153" t="b">
        <v>0</v>
      </c>
      <c r="J3153" t="s">
        <v>70</v>
      </c>
      <c r="K3153" t="b">
        <v>1</v>
      </c>
      <c r="L3153">
        <v>2</v>
      </c>
      <c r="M3153" t="b">
        <v>1</v>
      </c>
      <c r="N3153" t="b">
        <v>1</v>
      </c>
      <c r="O3153" t="b">
        <v>1</v>
      </c>
      <c r="P3153" t="s">
        <v>69</v>
      </c>
      <c r="Q3153" t="s">
        <v>7019</v>
      </c>
      <c r="R3153" t="s">
        <v>7018</v>
      </c>
      <c r="S3153" t="s">
        <v>6</v>
      </c>
      <c r="T3153" t="s">
        <v>7017</v>
      </c>
      <c r="U3153">
        <v>196</v>
      </c>
      <c r="V3153">
        <v>5</v>
      </c>
    </row>
    <row r="3154" spans="1:22" x14ac:dyDescent="0.35">
      <c r="A3154" t="s">
        <v>7016</v>
      </c>
      <c r="B3154" t="s">
        <v>111</v>
      </c>
      <c r="C3154" t="s">
        <v>82</v>
      </c>
      <c r="D3154" t="b">
        <v>1</v>
      </c>
      <c r="E3154" t="b">
        <v>1</v>
      </c>
      <c r="F3154" t="s">
        <v>417</v>
      </c>
      <c r="G3154" t="b">
        <v>0</v>
      </c>
      <c r="H3154" t="s">
        <v>71</v>
      </c>
      <c r="I3154" t="b">
        <v>0</v>
      </c>
      <c r="J3154" t="s">
        <v>70</v>
      </c>
      <c r="K3154" t="b">
        <v>1</v>
      </c>
      <c r="L3154">
        <v>1</v>
      </c>
      <c r="M3154" t="b">
        <v>0</v>
      </c>
      <c r="N3154" t="b">
        <v>1</v>
      </c>
      <c r="O3154" t="b">
        <v>0</v>
      </c>
      <c r="P3154" t="s">
        <v>69</v>
      </c>
      <c r="Q3154" t="s">
        <v>7015</v>
      </c>
      <c r="R3154" t="s">
        <v>7014</v>
      </c>
      <c r="S3154" t="s">
        <v>189</v>
      </c>
      <c r="T3154" t="s">
        <v>6065</v>
      </c>
      <c r="U3154">
        <v>196</v>
      </c>
      <c r="V3154">
        <v>3</v>
      </c>
    </row>
    <row r="3155" spans="1:22" x14ac:dyDescent="0.35">
      <c r="A3155" t="s">
        <v>7013</v>
      </c>
      <c r="B3155" t="s">
        <v>90</v>
      </c>
      <c r="C3155" t="s">
        <v>82</v>
      </c>
      <c r="D3155" t="b">
        <v>1</v>
      </c>
      <c r="E3155" t="b">
        <v>1</v>
      </c>
      <c r="F3155" t="s">
        <v>106</v>
      </c>
      <c r="G3155" t="b">
        <v>0</v>
      </c>
      <c r="H3155" t="s">
        <v>71</v>
      </c>
      <c r="I3155" t="b">
        <v>0</v>
      </c>
      <c r="J3155" t="s">
        <v>70</v>
      </c>
      <c r="K3155" t="b">
        <v>1</v>
      </c>
      <c r="L3155">
        <v>1</v>
      </c>
      <c r="M3155" t="b">
        <v>0</v>
      </c>
      <c r="N3155" t="b">
        <v>0</v>
      </c>
      <c r="O3155" t="b">
        <v>1</v>
      </c>
      <c r="P3155" t="s">
        <v>88</v>
      </c>
      <c r="Q3155" t="s">
        <v>7012</v>
      </c>
      <c r="R3155" t="s">
        <v>7011</v>
      </c>
      <c r="S3155" t="s">
        <v>6</v>
      </c>
      <c r="T3155" t="s">
        <v>2413</v>
      </c>
      <c r="U3155">
        <v>196</v>
      </c>
      <c r="V3155">
        <v>4</v>
      </c>
    </row>
    <row r="3156" spans="1:22" x14ac:dyDescent="0.35">
      <c r="A3156" t="s">
        <v>7010</v>
      </c>
      <c r="B3156" t="s">
        <v>74</v>
      </c>
      <c r="C3156" t="s">
        <v>82</v>
      </c>
      <c r="D3156" t="b">
        <v>1</v>
      </c>
      <c r="E3156" t="b">
        <v>1</v>
      </c>
      <c r="F3156" t="s">
        <v>106</v>
      </c>
      <c r="G3156" t="b">
        <v>1</v>
      </c>
      <c r="H3156" t="s">
        <v>71</v>
      </c>
      <c r="I3156" t="b">
        <v>1</v>
      </c>
      <c r="J3156" t="s">
        <v>70</v>
      </c>
      <c r="K3156" t="b">
        <v>1</v>
      </c>
      <c r="L3156">
        <v>2</v>
      </c>
      <c r="M3156" t="b">
        <v>1</v>
      </c>
      <c r="N3156" t="b">
        <v>1</v>
      </c>
      <c r="O3156" t="b">
        <v>1</v>
      </c>
      <c r="P3156" t="s">
        <v>88</v>
      </c>
      <c r="Q3156" t="s">
        <v>7009</v>
      </c>
      <c r="R3156" t="s">
        <v>1697</v>
      </c>
      <c r="S3156" t="s">
        <v>229</v>
      </c>
      <c r="T3156" t="s">
        <v>2448</v>
      </c>
      <c r="U3156">
        <v>196</v>
      </c>
      <c r="V3156">
        <v>3.5</v>
      </c>
    </row>
    <row r="3157" spans="1:22" x14ac:dyDescent="0.35">
      <c r="A3157" t="s">
        <v>7008</v>
      </c>
      <c r="B3157" t="s">
        <v>74</v>
      </c>
      <c r="C3157" t="s">
        <v>82</v>
      </c>
      <c r="D3157" t="b">
        <v>1</v>
      </c>
      <c r="E3157" t="b">
        <v>1</v>
      </c>
      <c r="F3157" t="s">
        <v>106</v>
      </c>
      <c r="G3157" t="b">
        <v>1</v>
      </c>
      <c r="H3157" t="s">
        <v>71</v>
      </c>
      <c r="I3157" t="b">
        <v>1</v>
      </c>
      <c r="J3157" t="s">
        <v>70</v>
      </c>
      <c r="K3157" t="b">
        <v>1</v>
      </c>
      <c r="L3157">
        <v>1</v>
      </c>
      <c r="M3157" t="b">
        <v>0</v>
      </c>
      <c r="N3157" t="b">
        <v>1</v>
      </c>
      <c r="O3157" t="b">
        <v>1</v>
      </c>
      <c r="P3157" t="s">
        <v>69</v>
      </c>
      <c r="Q3157" t="s">
        <v>7007</v>
      </c>
      <c r="R3157" t="s">
        <v>7006</v>
      </c>
      <c r="S3157" t="s">
        <v>189</v>
      </c>
      <c r="T3157" t="s">
        <v>7005</v>
      </c>
      <c r="U3157">
        <v>196</v>
      </c>
      <c r="V3157">
        <v>3.5</v>
      </c>
    </row>
    <row r="3158" spans="1:22" x14ac:dyDescent="0.35">
      <c r="A3158" t="s">
        <v>7004</v>
      </c>
      <c r="B3158" t="s">
        <v>111</v>
      </c>
      <c r="C3158" t="s">
        <v>82</v>
      </c>
      <c r="D3158" t="b">
        <v>1</v>
      </c>
      <c r="E3158" t="b">
        <v>1</v>
      </c>
      <c r="F3158" t="s">
        <v>417</v>
      </c>
      <c r="G3158" t="b">
        <v>1</v>
      </c>
      <c r="H3158" t="s">
        <v>71</v>
      </c>
      <c r="I3158" t="b">
        <v>0</v>
      </c>
      <c r="J3158" t="s">
        <v>70</v>
      </c>
      <c r="K3158" t="b">
        <v>1</v>
      </c>
      <c r="L3158">
        <v>1</v>
      </c>
      <c r="M3158" t="b">
        <v>0</v>
      </c>
      <c r="N3158" t="b">
        <v>1</v>
      </c>
      <c r="O3158" t="b">
        <v>1</v>
      </c>
      <c r="P3158" t="s">
        <v>88</v>
      </c>
      <c r="Q3158" t="s">
        <v>7003</v>
      </c>
      <c r="R3158" t="s">
        <v>7002</v>
      </c>
      <c r="S3158" t="s">
        <v>401</v>
      </c>
      <c r="T3158" t="s">
        <v>7001</v>
      </c>
      <c r="U3158">
        <v>196</v>
      </c>
      <c r="V3158">
        <v>4</v>
      </c>
    </row>
    <row r="3159" spans="1:22" x14ac:dyDescent="0.35">
      <c r="A3159" t="s">
        <v>7000</v>
      </c>
      <c r="B3159" t="s">
        <v>74</v>
      </c>
      <c r="C3159" t="s">
        <v>82</v>
      </c>
      <c r="D3159" t="b">
        <v>1</v>
      </c>
      <c r="E3159" t="b">
        <v>0</v>
      </c>
      <c r="F3159" t="s">
        <v>771</v>
      </c>
      <c r="G3159" t="b">
        <v>1</v>
      </c>
      <c r="H3159" t="s">
        <v>80</v>
      </c>
      <c r="I3159" t="b">
        <v>1</v>
      </c>
      <c r="J3159" t="s">
        <v>70</v>
      </c>
      <c r="K3159" t="b">
        <v>1</v>
      </c>
      <c r="L3159">
        <v>2</v>
      </c>
      <c r="M3159" t="b">
        <v>1</v>
      </c>
      <c r="N3159" t="b">
        <v>1</v>
      </c>
      <c r="O3159" t="b">
        <v>1</v>
      </c>
      <c r="P3159" t="s">
        <v>69</v>
      </c>
      <c r="Q3159" t="s">
        <v>6999</v>
      </c>
      <c r="R3159" t="s">
        <v>6998</v>
      </c>
      <c r="S3159" t="s">
        <v>66</v>
      </c>
      <c r="T3159" t="s">
        <v>6997</v>
      </c>
      <c r="U3159">
        <v>196</v>
      </c>
      <c r="V3159">
        <v>4</v>
      </c>
    </row>
    <row r="3160" spans="1:22" x14ac:dyDescent="0.35">
      <c r="A3160" t="s">
        <v>6996</v>
      </c>
      <c r="B3160" t="s">
        <v>74</v>
      </c>
      <c r="C3160" t="s">
        <v>138</v>
      </c>
      <c r="D3160" t="b">
        <v>1</v>
      </c>
      <c r="E3160" t="b">
        <v>1</v>
      </c>
      <c r="F3160" t="s">
        <v>72</v>
      </c>
      <c r="G3160" t="b">
        <v>1</v>
      </c>
      <c r="H3160" t="s">
        <v>71</v>
      </c>
      <c r="I3160" t="b">
        <v>1</v>
      </c>
      <c r="J3160" t="s">
        <v>70</v>
      </c>
      <c r="K3160" t="b">
        <v>1</v>
      </c>
      <c r="L3160">
        <v>2</v>
      </c>
      <c r="M3160" t="b">
        <v>1</v>
      </c>
      <c r="N3160" t="b">
        <v>1</v>
      </c>
      <c r="O3160" t="b">
        <v>1</v>
      </c>
      <c r="P3160" t="s">
        <v>69</v>
      </c>
      <c r="Q3160" t="s">
        <v>6995</v>
      </c>
      <c r="R3160" t="s">
        <v>962</v>
      </c>
      <c r="S3160" t="s">
        <v>93</v>
      </c>
      <c r="T3160" t="s">
        <v>6994</v>
      </c>
      <c r="U3160">
        <v>195</v>
      </c>
      <c r="V3160">
        <v>4</v>
      </c>
    </row>
    <row r="3161" spans="1:22" x14ac:dyDescent="0.35">
      <c r="A3161" t="s">
        <v>6993</v>
      </c>
      <c r="B3161" t="s">
        <v>74</v>
      </c>
      <c r="C3161" t="s">
        <v>82</v>
      </c>
      <c r="D3161" t="b">
        <v>1</v>
      </c>
      <c r="E3161" t="b">
        <v>1</v>
      </c>
      <c r="F3161" t="s">
        <v>771</v>
      </c>
      <c r="G3161" t="b">
        <v>1</v>
      </c>
      <c r="H3161" t="s">
        <v>71</v>
      </c>
      <c r="I3161" t="b">
        <v>0</v>
      </c>
      <c r="J3161" t="s">
        <v>70</v>
      </c>
      <c r="K3161" t="b">
        <v>1</v>
      </c>
      <c r="L3161">
        <v>2</v>
      </c>
      <c r="M3161" t="b">
        <v>1</v>
      </c>
      <c r="N3161" t="b">
        <v>1</v>
      </c>
      <c r="O3161" t="b">
        <v>1</v>
      </c>
      <c r="P3161" t="s">
        <v>88</v>
      </c>
      <c r="Q3161" t="s">
        <v>6992</v>
      </c>
      <c r="R3161" t="s">
        <v>613</v>
      </c>
      <c r="S3161" t="s">
        <v>189</v>
      </c>
      <c r="T3161" t="s">
        <v>6991</v>
      </c>
      <c r="U3161">
        <v>195</v>
      </c>
      <c r="V3161">
        <v>3.5</v>
      </c>
    </row>
    <row r="3162" spans="1:22" x14ac:dyDescent="0.35">
      <c r="A3162" t="s">
        <v>6990</v>
      </c>
      <c r="B3162" t="s">
        <v>90</v>
      </c>
      <c r="C3162" t="s">
        <v>82</v>
      </c>
      <c r="D3162" t="b">
        <v>1</v>
      </c>
      <c r="E3162" t="b">
        <v>1</v>
      </c>
      <c r="F3162" t="s">
        <v>106</v>
      </c>
      <c r="G3162" t="b">
        <v>1</v>
      </c>
      <c r="H3162" t="s">
        <v>71</v>
      </c>
      <c r="I3162" t="b">
        <v>1</v>
      </c>
      <c r="J3162" t="s">
        <v>70</v>
      </c>
      <c r="K3162" t="b">
        <v>1</v>
      </c>
      <c r="L3162">
        <v>1</v>
      </c>
      <c r="M3162" t="b">
        <v>0</v>
      </c>
      <c r="N3162" t="b">
        <v>0</v>
      </c>
      <c r="O3162" t="b">
        <v>1</v>
      </c>
      <c r="P3162" t="s">
        <v>69</v>
      </c>
      <c r="Q3162" t="s">
        <v>6989</v>
      </c>
      <c r="R3162" t="s">
        <v>6988</v>
      </c>
      <c r="S3162" t="s">
        <v>915</v>
      </c>
      <c r="T3162" t="s">
        <v>6987</v>
      </c>
      <c r="U3162">
        <v>195</v>
      </c>
      <c r="V3162">
        <v>4</v>
      </c>
    </row>
    <row r="3163" spans="1:22" x14ac:dyDescent="0.35">
      <c r="A3163" t="s">
        <v>6986</v>
      </c>
      <c r="B3163" t="s">
        <v>74</v>
      </c>
      <c r="C3163" t="s">
        <v>73</v>
      </c>
      <c r="D3163" t="b">
        <v>1</v>
      </c>
      <c r="E3163" t="b">
        <v>1</v>
      </c>
      <c r="F3163" t="s">
        <v>106</v>
      </c>
      <c r="G3163" t="b">
        <v>1</v>
      </c>
      <c r="H3163" t="s">
        <v>71</v>
      </c>
      <c r="I3163" t="b">
        <v>1</v>
      </c>
      <c r="J3163" t="s">
        <v>70</v>
      </c>
      <c r="K3163" t="b">
        <v>1</v>
      </c>
      <c r="L3163">
        <v>2</v>
      </c>
      <c r="M3163" t="b">
        <v>1</v>
      </c>
      <c r="N3163" t="b">
        <v>1</v>
      </c>
      <c r="O3163" t="b">
        <v>1</v>
      </c>
      <c r="P3163" t="s">
        <v>69</v>
      </c>
      <c r="Q3163" t="s">
        <v>6985</v>
      </c>
      <c r="R3163" t="s">
        <v>6984</v>
      </c>
      <c r="S3163" t="s">
        <v>323</v>
      </c>
      <c r="T3163" t="s">
        <v>6983</v>
      </c>
      <c r="U3163">
        <v>195</v>
      </c>
      <c r="V3163">
        <v>3.5</v>
      </c>
    </row>
    <row r="3164" spans="1:22" x14ac:dyDescent="0.35">
      <c r="A3164" t="s">
        <v>6982</v>
      </c>
      <c r="B3164" t="s">
        <v>111</v>
      </c>
      <c r="C3164" t="s">
        <v>82</v>
      </c>
      <c r="D3164" t="b">
        <v>1</v>
      </c>
      <c r="E3164" t="b">
        <v>1</v>
      </c>
      <c r="F3164" t="s">
        <v>106</v>
      </c>
      <c r="G3164" t="b">
        <v>0</v>
      </c>
      <c r="H3164" t="s">
        <v>71</v>
      </c>
      <c r="I3164" t="b">
        <v>1</v>
      </c>
      <c r="J3164" t="s">
        <v>70</v>
      </c>
      <c r="K3164" t="b">
        <v>1</v>
      </c>
      <c r="L3164">
        <v>2</v>
      </c>
      <c r="M3164" t="b">
        <v>0</v>
      </c>
      <c r="N3164" t="b">
        <v>1</v>
      </c>
      <c r="O3164" t="b">
        <v>1</v>
      </c>
      <c r="P3164" t="s">
        <v>88</v>
      </c>
      <c r="Q3164" t="s">
        <v>6981</v>
      </c>
      <c r="R3164" t="s">
        <v>6980</v>
      </c>
      <c r="S3164" t="s">
        <v>85</v>
      </c>
      <c r="T3164" t="s">
        <v>6979</v>
      </c>
      <c r="U3164">
        <v>195</v>
      </c>
      <c r="V3164">
        <v>4</v>
      </c>
    </row>
    <row r="3165" spans="1:22" x14ac:dyDescent="0.35">
      <c r="A3165" t="s">
        <v>6978</v>
      </c>
      <c r="B3165" t="s">
        <v>90</v>
      </c>
      <c r="C3165" t="s">
        <v>123</v>
      </c>
      <c r="D3165" t="b">
        <v>1</v>
      </c>
      <c r="E3165" t="b">
        <v>1</v>
      </c>
      <c r="F3165" t="s">
        <v>89</v>
      </c>
      <c r="G3165" t="b">
        <v>0</v>
      </c>
      <c r="H3165" t="s">
        <v>71</v>
      </c>
      <c r="I3165" t="b">
        <v>0</v>
      </c>
      <c r="J3165" t="s">
        <v>70</v>
      </c>
      <c r="K3165" t="b">
        <v>1</v>
      </c>
      <c r="L3165">
        <v>2</v>
      </c>
      <c r="M3165" t="b">
        <v>0</v>
      </c>
      <c r="N3165" t="b">
        <v>0</v>
      </c>
      <c r="O3165" t="b">
        <v>1</v>
      </c>
      <c r="P3165" t="s">
        <v>69</v>
      </c>
      <c r="Q3165" t="s">
        <v>6977</v>
      </c>
      <c r="R3165" t="s">
        <v>1770</v>
      </c>
      <c r="S3165" t="s">
        <v>717</v>
      </c>
      <c r="T3165" t="s">
        <v>6976</v>
      </c>
      <c r="U3165">
        <v>195</v>
      </c>
      <c r="V3165">
        <v>4</v>
      </c>
    </row>
    <row r="3166" spans="1:22" x14ac:dyDescent="0.35">
      <c r="A3166" t="s">
        <v>6975</v>
      </c>
      <c r="B3166" t="s">
        <v>74</v>
      </c>
      <c r="C3166" t="s">
        <v>556</v>
      </c>
      <c r="D3166" t="b">
        <v>1</v>
      </c>
      <c r="E3166" t="b">
        <v>1</v>
      </c>
      <c r="F3166" t="s">
        <v>4202</v>
      </c>
      <c r="G3166" t="b">
        <v>1</v>
      </c>
      <c r="H3166" t="s">
        <v>71</v>
      </c>
      <c r="I3166" t="b">
        <v>1</v>
      </c>
      <c r="J3166" t="s">
        <v>70</v>
      </c>
      <c r="K3166" t="b">
        <v>1</v>
      </c>
      <c r="L3166">
        <v>2</v>
      </c>
      <c r="M3166" t="b">
        <v>1</v>
      </c>
      <c r="N3166" t="b">
        <v>1</v>
      </c>
      <c r="O3166" t="b">
        <v>1</v>
      </c>
      <c r="P3166" t="s">
        <v>69</v>
      </c>
      <c r="Q3166" t="s">
        <v>6974</v>
      </c>
      <c r="R3166" t="s">
        <v>6973</v>
      </c>
      <c r="S3166" t="s">
        <v>6</v>
      </c>
      <c r="T3166" t="s">
        <v>6972</v>
      </c>
      <c r="U3166">
        <v>195</v>
      </c>
      <c r="V3166">
        <v>3.5</v>
      </c>
    </row>
    <row r="3167" spans="1:22" x14ac:dyDescent="0.35">
      <c r="A3167" t="s">
        <v>6971</v>
      </c>
      <c r="B3167" t="s">
        <v>111</v>
      </c>
      <c r="C3167" t="s">
        <v>82</v>
      </c>
      <c r="D3167" t="b">
        <v>1</v>
      </c>
      <c r="E3167" t="b">
        <v>1</v>
      </c>
      <c r="F3167" t="s">
        <v>72</v>
      </c>
      <c r="G3167" t="b">
        <v>1</v>
      </c>
      <c r="H3167" t="s">
        <v>71</v>
      </c>
      <c r="I3167" t="b">
        <v>1</v>
      </c>
      <c r="J3167" t="s">
        <v>70</v>
      </c>
      <c r="K3167" t="b">
        <v>1</v>
      </c>
      <c r="L3167">
        <v>2</v>
      </c>
      <c r="M3167" t="b">
        <v>0</v>
      </c>
      <c r="N3167" t="b">
        <v>1</v>
      </c>
      <c r="O3167" t="b">
        <v>1</v>
      </c>
      <c r="P3167" t="s">
        <v>69</v>
      </c>
      <c r="Q3167" t="s">
        <v>6970</v>
      </c>
      <c r="R3167" t="s">
        <v>613</v>
      </c>
      <c r="S3167" t="s">
        <v>275</v>
      </c>
      <c r="T3167" t="s">
        <v>6969</v>
      </c>
      <c r="U3167">
        <v>195</v>
      </c>
      <c r="V3167">
        <v>4</v>
      </c>
    </row>
    <row r="3168" spans="1:22" x14ac:dyDescent="0.35">
      <c r="A3168" t="s">
        <v>6968</v>
      </c>
      <c r="B3168" t="s">
        <v>111</v>
      </c>
      <c r="C3168" t="s">
        <v>123</v>
      </c>
      <c r="D3168" t="b">
        <v>1</v>
      </c>
      <c r="E3168" t="b">
        <v>1</v>
      </c>
      <c r="F3168" t="s">
        <v>106</v>
      </c>
      <c r="G3168" t="b">
        <v>0</v>
      </c>
      <c r="H3168" t="s">
        <v>71</v>
      </c>
      <c r="I3168" t="b">
        <v>0</v>
      </c>
      <c r="J3168" t="s">
        <v>70</v>
      </c>
      <c r="K3168" t="b">
        <v>1</v>
      </c>
      <c r="L3168">
        <v>2</v>
      </c>
      <c r="M3168" t="b">
        <v>0</v>
      </c>
      <c r="N3168" t="b">
        <v>0</v>
      </c>
      <c r="O3168" t="b">
        <v>1</v>
      </c>
      <c r="P3168" t="s">
        <v>88</v>
      </c>
      <c r="Q3168" t="s">
        <v>6967</v>
      </c>
      <c r="R3168" t="s">
        <v>6966</v>
      </c>
      <c r="S3168" t="s">
        <v>120</v>
      </c>
      <c r="T3168" t="s">
        <v>6965</v>
      </c>
      <c r="U3168">
        <v>195</v>
      </c>
      <c r="V3168">
        <v>3.5</v>
      </c>
    </row>
    <row r="3169" spans="1:22" x14ac:dyDescent="0.35">
      <c r="A3169" t="s">
        <v>3318</v>
      </c>
      <c r="B3169" t="s">
        <v>74</v>
      </c>
      <c r="C3169" t="s">
        <v>82</v>
      </c>
      <c r="D3169" t="b">
        <v>1</v>
      </c>
      <c r="E3169" t="b">
        <v>0</v>
      </c>
      <c r="F3169" t="s">
        <v>1022</v>
      </c>
      <c r="G3169" t="b">
        <v>1</v>
      </c>
      <c r="H3169" t="s">
        <v>80</v>
      </c>
      <c r="I3169" t="b">
        <v>1</v>
      </c>
      <c r="J3169" t="s">
        <v>70</v>
      </c>
      <c r="K3169" t="b">
        <v>1</v>
      </c>
      <c r="L3169">
        <v>2</v>
      </c>
      <c r="M3169" t="b">
        <v>1</v>
      </c>
      <c r="N3169" t="b">
        <v>1</v>
      </c>
      <c r="O3169" t="b">
        <v>1</v>
      </c>
      <c r="P3169" t="s">
        <v>69</v>
      </c>
      <c r="Q3169" t="s">
        <v>6964</v>
      </c>
      <c r="R3169" t="s">
        <v>6963</v>
      </c>
      <c r="S3169" t="s">
        <v>93</v>
      </c>
      <c r="T3169" t="s">
        <v>6962</v>
      </c>
      <c r="U3169">
        <v>195</v>
      </c>
      <c r="V3169">
        <v>3</v>
      </c>
    </row>
    <row r="3170" spans="1:22" x14ac:dyDescent="0.35">
      <c r="A3170" t="s">
        <v>6961</v>
      </c>
      <c r="D3170" t="b">
        <v>1</v>
      </c>
      <c r="E3170" t="b">
        <v>1</v>
      </c>
      <c r="L3170">
        <v>3</v>
      </c>
      <c r="P3170" t="s">
        <v>69</v>
      </c>
      <c r="Q3170" t="s">
        <v>6960</v>
      </c>
      <c r="R3170" t="s">
        <v>6959</v>
      </c>
      <c r="S3170" t="s">
        <v>2695</v>
      </c>
      <c r="T3170" t="s">
        <v>6958</v>
      </c>
      <c r="U3170">
        <v>195</v>
      </c>
      <c r="V3170">
        <v>4</v>
      </c>
    </row>
    <row r="3171" spans="1:22" x14ac:dyDescent="0.35">
      <c r="A3171" t="s">
        <v>6957</v>
      </c>
      <c r="B3171" t="s">
        <v>111</v>
      </c>
      <c r="C3171" t="s">
        <v>82</v>
      </c>
      <c r="D3171" t="b">
        <v>1</v>
      </c>
      <c r="E3171" t="b">
        <v>1</v>
      </c>
      <c r="F3171" t="s">
        <v>106</v>
      </c>
      <c r="G3171" t="b">
        <v>1</v>
      </c>
      <c r="H3171" t="s">
        <v>71</v>
      </c>
      <c r="I3171" t="b">
        <v>1</v>
      </c>
      <c r="J3171" t="s">
        <v>70</v>
      </c>
      <c r="K3171" t="b">
        <v>1</v>
      </c>
      <c r="L3171">
        <v>2</v>
      </c>
      <c r="M3171" t="b">
        <v>1</v>
      </c>
      <c r="N3171" t="b">
        <v>1</v>
      </c>
      <c r="O3171" t="b">
        <v>1</v>
      </c>
      <c r="P3171" t="s">
        <v>69</v>
      </c>
      <c r="Q3171" t="s">
        <v>6956</v>
      </c>
      <c r="R3171" t="s">
        <v>6955</v>
      </c>
      <c r="S3171" t="s">
        <v>6</v>
      </c>
      <c r="T3171" t="s">
        <v>6954</v>
      </c>
      <c r="U3171">
        <v>195</v>
      </c>
      <c r="V3171">
        <v>4</v>
      </c>
    </row>
    <row r="3172" spans="1:22" x14ac:dyDescent="0.35">
      <c r="A3172" t="s">
        <v>6953</v>
      </c>
      <c r="B3172" t="s">
        <v>74</v>
      </c>
      <c r="C3172" t="s">
        <v>82</v>
      </c>
      <c r="D3172" t="b">
        <v>1</v>
      </c>
      <c r="E3172" t="b">
        <v>0</v>
      </c>
      <c r="F3172" t="s">
        <v>72</v>
      </c>
      <c r="G3172" t="b">
        <v>1</v>
      </c>
      <c r="H3172" t="s">
        <v>71</v>
      </c>
      <c r="I3172" t="b">
        <v>1</v>
      </c>
      <c r="J3172" t="s">
        <v>70</v>
      </c>
      <c r="K3172" t="b">
        <v>1</v>
      </c>
      <c r="L3172">
        <v>2</v>
      </c>
      <c r="M3172" t="b">
        <v>1</v>
      </c>
      <c r="N3172" t="b">
        <v>1</v>
      </c>
      <c r="O3172" t="b">
        <v>1</v>
      </c>
      <c r="P3172" t="s">
        <v>69</v>
      </c>
      <c r="Q3172" t="s">
        <v>6952</v>
      </c>
      <c r="R3172" t="s">
        <v>6951</v>
      </c>
      <c r="S3172" t="s">
        <v>77</v>
      </c>
      <c r="T3172" t="s">
        <v>6950</v>
      </c>
      <c r="U3172">
        <v>195</v>
      </c>
      <c r="V3172">
        <v>4</v>
      </c>
    </row>
    <row r="3173" spans="1:22" x14ac:dyDescent="0.35">
      <c r="A3173" t="s">
        <v>6949</v>
      </c>
      <c r="B3173" t="s">
        <v>74</v>
      </c>
      <c r="C3173" t="s">
        <v>440</v>
      </c>
      <c r="D3173" t="b">
        <v>1</v>
      </c>
      <c r="E3173" t="b">
        <v>0</v>
      </c>
      <c r="F3173" t="s">
        <v>314</v>
      </c>
      <c r="G3173" t="b">
        <v>1</v>
      </c>
      <c r="H3173" t="s">
        <v>71</v>
      </c>
      <c r="I3173" t="b">
        <v>1</v>
      </c>
      <c r="J3173" t="s">
        <v>70</v>
      </c>
      <c r="K3173" t="b">
        <v>1</v>
      </c>
      <c r="L3173">
        <v>2</v>
      </c>
      <c r="M3173" t="b">
        <v>1</v>
      </c>
      <c r="N3173" t="b">
        <v>1</v>
      </c>
      <c r="O3173" t="b">
        <v>1</v>
      </c>
      <c r="P3173" t="s">
        <v>69</v>
      </c>
      <c r="Q3173" t="s">
        <v>6948</v>
      </c>
      <c r="R3173" t="s">
        <v>6947</v>
      </c>
      <c r="S3173" t="s">
        <v>66</v>
      </c>
      <c r="T3173" t="s">
        <v>6946</v>
      </c>
      <c r="U3173">
        <v>195</v>
      </c>
      <c r="V3173">
        <v>3.5</v>
      </c>
    </row>
    <row r="3174" spans="1:22" x14ac:dyDescent="0.35">
      <c r="A3174" t="s">
        <v>6945</v>
      </c>
      <c r="B3174" t="s">
        <v>90</v>
      </c>
      <c r="C3174" t="s">
        <v>82</v>
      </c>
      <c r="D3174" t="b">
        <v>1</v>
      </c>
      <c r="E3174" t="b">
        <v>1</v>
      </c>
      <c r="F3174" t="s">
        <v>474</v>
      </c>
      <c r="G3174" t="b">
        <v>1</v>
      </c>
      <c r="H3174" t="s">
        <v>71</v>
      </c>
      <c r="I3174" t="b">
        <v>1</v>
      </c>
      <c r="J3174" t="s">
        <v>70</v>
      </c>
      <c r="K3174" t="b">
        <v>1</v>
      </c>
      <c r="L3174">
        <v>2</v>
      </c>
      <c r="M3174" t="b">
        <v>0</v>
      </c>
      <c r="N3174" t="b">
        <v>1</v>
      </c>
      <c r="O3174" t="b">
        <v>1</v>
      </c>
      <c r="P3174" t="s">
        <v>69</v>
      </c>
      <c r="Q3174" t="s">
        <v>6944</v>
      </c>
      <c r="R3174" t="s">
        <v>6943</v>
      </c>
      <c r="S3174" t="s">
        <v>6</v>
      </c>
      <c r="T3174" t="s">
        <v>471</v>
      </c>
      <c r="U3174">
        <v>195</v>
      </c>
      <c r="V3174">
        <v>4.5</v>
      </c>
    </row>
    <row r="3175" spans="1:22" x14ac:dyDescent="0.35">
      <c r="A3175" t="s">
        <v>6942</v>
      </c>
      <c r="B3175" t="s">
        <v>111</v>
      </c>
      <c r="C3175" t="s">
        <v>82</v>
      </c>
      <c r="D3175" t="b">
        <v>1</v>
      </c>
      <c r="E3175" t="b">
        <v>1</v>
      </c>
      <c r="F3175" t="s">
        <v>106</v>
      </c>
      <c r="G3175" t="b">
        <v>1</v>
      </c>
      <c r="H3175" t="s">
        <v>71</v>
      </c>
      <c r="I3175" t="b">
        <v>1</v>
      </c>
      <c r="J3175" t="s">
        <v>70</v>
      </c>
      <c r="K3175" t="b">
        <v>1</v>
      </c>
      <c r="L3175">
        <v>2</v>
      </c>
      <c r="M3175" t="b">
        <v>0</v>
      </c>
      <c r="N3175" t="b">
        <v>0</v>
      </c>
      <c r="O3175" t="b">
        <v>1</v>
      </c>
      <c r="P3175" t="s">
        <v>69</v>
      </c>
      <c r="Q3175" t="s">
        <v>6941</v>
      </c>
      <c r="R3175" t="s">
        <v>1519</v>
      </c>
      <c r="S3175" t="s">
        <v>189</v>
      </c>
      <c r="T3175" t="s">
        <v>1834</v>
      </c>
      <c r="U3175">
        <v>195</v>
      </c>
      <c r="V3175">
        <v>4</v>
      </c>
    </row>
    <row r="3176" spans="1:22" x14ac:dyDescent="0.35">
      <c r="A3176" t="s">
        <v>6940</v>
      </c>
      <c r="B3176" t="s">
        <v>74</v>
      </c>
      <c r="C3176" t="s">
        <v>450</v>
      </c>
      <c r="D3176" t="b">
        <v>1</v>
      </c>
      <c r="E3176" t="b">
        <v>0</v>
      </c>
      <c r="F3176" t="s">
        <v>72</v>
      </c>
      <c r="G3176" t="b">
        <v>0</v>
      </c>
      <c r="H3176" t="s">
        <v>71</v>
      </c>
      <c r="I3176" t="b">
        <v>0</v>
      </c>
      <c r="J3176" t="s">
        <v>235</v>
      </c>
      <c r="K3176" t="b">
        <v>1</v>
      </c>
      <c r="L3176">
        <v>4</v>
      </c>
      <c r="M3176" t="b">
        <v>1</v>
      </c>
      <c r="N3176" t="b">
        <v>1</v>
      </c>
      <c r="O3176" t="b">
        <v>1</v>
      </c>
      <c r="P3176" t="s">
        <v>69</v>
      </c>
      <c r="Q3176" t="s">
        <v>6939</v>
      </c>
      <c r="R3176" t="s">
        <v>1961</v>
      </c>
      <c r="S3176" t="s">
        <v>120</v>
      </c>
      <c r="T3176" t="s">
        <v>6938</v>
      </c>
      <c r="U3176">
        <v>195</v>
      </c>
      <c r="V3176">
        <v>4</v>
      </c>
    </row>
    <row r="3177" spans="1:22" x14ac:dyDescent="0.35">
      <c r="A3177" t="s">
        <v>6937</v>
      </c>
      <c r="B3177" t="s">
        <v>74</v>
      </c>
      <c r="C3177" t="s">
        <v>82</v>
      </c>
      <c r="D3177" t="b">
        <v>1</v>
      </c>
      <c r="E3177" t="b">
        <v>0</v>
      </c>
      <c r="F3177" t="s">
        <v>81</v>
      </c>
      <c r="G3177" t="b">
        <v>1</v>
      </c>
      <c r="H3177" t="s">
        <v>71</v>
      </c>
      <c r="I3177" t="b">
        <v>0</v>
      </c>
      <c r="J3177" t="s">
        <v>70</v>
      </c>
      <c r="K3177" t="b">
        <v>1</v>
      </c>
      <c r="L3177">
        <v>2</v>
      </c>
      <c r="M3177" t="b">
        <v>1</v>
      </c>
      <c r="N3177" t="b">
        <v>1</v>
      </c>
      <c r="O3177" t="b">
        <v>1</v>
      </c>
      <c r="P3177" t="s">
        <v>69</v>
      </c>
      <c r="Q3177" t="s">
        <v>6936</v>
      </c>
      <c r="R3177" t="s">
        <v>6935</v>
      </c>
      <c r="S3177" t="s">
        <v>6</v>
      </c>
      <c r="T3177" t="s">
        <v>6934</v>
      </c>
      <c r="U3177">
        <v>195</v>
      </c>
      <c r="V3177">
        <v>4</v>
      </c>
    </row>
    <row r="3178" spans="1:22" x14ac:dyDescent="0.35">
      <c r="A3178" t="s">
        <v>6933</v>
      </c>
      <c r="B3178" t="s">
        <v>90</v>
      </c>
      <c r="C3178" t="s">
        <v>138</v>
      </c>
      <c r="D3178" t="b">
        <v>1</v>
      </c>
      <c r="E3178" t="b">
        <v>1</v>
      </c>
      <c r="F3178" t="s">
        <v>106</v>
      </c>
      <c r="G3178" t="b">
        <v>1</v>
      </c>
      <c r="H3178" t="s">
        <v>100</v>
      </c>
      <c r="I3178" t="b">
        <v>0</v>
      </c>
      <c r="J3178" t="s">
        <v>70</v>
      </c>
      <c r="K3178" t="b">
        <v>1</v>
      </c>
      <c r="L3178">
        <v>1</v>
      </c>
      <c r="M3178" t="b">
        <v>1</v>
      </c>
      <c r="N3178" t="b">
        <v>1</v>
      </c>
      <c r="O3178" t="b">
        <v>1</v>
      </c>
      <c r="P3178" t="s">
        <v>88</v>
      </c>
      <c r="Q3178" t="s">
        <v>6932</v>
      </c>
      <c r="R3178" t="s">
        <v>1255</v>
      </c>
      <c r="S3178" t="s">
        <v>85</v>
      </c>
      <c r="T3178" t="s">
        <v>6931</v>
      </c>
      <c r="U3178">
        <v>195</v>
      </c>
      <c r="V3178">
        <v>4</v>
      </c>
    </row>
    <row r="3179" spans="1:22" x14ac:dyDescent="0.35">
      <c r="A3179" t="s">
        <v>6930</v>
      </c>
      <c r="B3179" t="s">
        <v>74</v>
      </c>
      <c r="C3179" t="s">
        <v>123</v>
      </c>
      <c r="D3179" t="b">
        <v>1</v>
      </c>
      <c r="E3179" t="b">
        <v>1</v>
      </c>
      <c r="F3179" t="s">
        <v>106</v>
      </c>
      <c r="G3179" t="b">
        <v>0</v>
      </c>
      <c r="H3179" t="s">
        <v>71</v>
      </c>
      <c r="I3179" t="b">
        <v>0</v>
      </c>
      <c r="J3179" t="s">
        <v>70</v>
      </c>
      <c r="K3179" t="b">
        <v>1</v>
      </c>
      <c r="L3179">
        <v>2</v>
      </c>
      <c r="M3179" t="b">
        <v>1</v>
      </c>
      <c r="N3179" t="b">
        <v>1</v>
      </c>
      <c r="O3179" t="b">
        <v>1</v>
      </c>
      <c r="P3179" t="s">
        <v>69</v>
      </c>
      <c r="Q3179" t="s">
        <v>6929</v>
      </c>
      <c r="R3179" t="s">
        <v>2585</v>
      </c>
      <c r="S3179" t="s">
        <v>150</v>
      </c>
      <c r="T3179" t="s">
        <v>6928</v>
      </c>
      <c r="U3179">
        <v>195</v>
      </c>
      <c r="V3179">
        <v>3</v>
      </c>
    </row>
    <row r="3180" spans="1:22" x14ac:dyDescent="0.35">
      <c r="A3180" t="s">
        <v>6927</v>
      </c>
      <c r="B3180" t="s">
        <v>111</v>
      </c>
      <c r="C3180" t="s">
        <v>82</v>
      </c>
      <c r="D3180" t="b">
        <v>1</v>
      </c>
      <c r="E3180" t="b">
        <v>1</v>
      </c>
      <c r="F3180" t="s">
        <v>106</v>
      </c>
      <c r="G3180" t="b">
        <v>1</v>
      </c>
      <c r="H3180" t="s">
        <v>71</v>
      </c>
      <c r="I3180" t="b">
        <v>0</v>
      </c>
      <c r="J3180" t="s">
        <v>70</v>
      </c>
      <c r="K3180" t="b">
        <v>1</v>
      </c>
      <c r="L3180">
        <v>2</v>
      </c>
      <c r="M3180" t="b">
        <v>0</v>
      </c>
      <c r="N3180" t="b">
        <v>1</v>
      </c>
      <c r="O3180" t="b">
        <v>1</v>
      </c>
      <c r="P3180" t="s">
        <v>88</v>
      </c>
      <c r="Q3180" t="s">
        <v>6926</v>
      </c>
      <c r="R3180" t="s">
        <v>194</v>
      </c>
      <c r="S3180" t="s">
        <v>239</v>
      </c>
      <c r="T3180" t="s">
        <v>6925</v>
      </c>
      <c r="U3180">
        <v>195</v>
      </c>
      <c r="V3180">
        <v>4</v>
      </c>
    </row>
    <row r="3181" spans="1:22" x14ac:dyDescent="0.35">
      <c r="A3181" t="s">
        <v>6924</v>
      </c>
      <c r="B3181" t="s">
        <v>74</v>
      </c>
      <c r="C3181" t="s">
        <v>82</v>
      </c>
      <c r="D3181" t="b">
        <v>1</v>
      </c>
      <c r="E3181" t="b">
        <v>1</v>
      </c>
      <c r="F3181" t="s">
        <v>106</v>
      </c>
      <c r="G3181" t="b">
        <v>0</v>
      </c>
      <c r="H3181" t="s">
        <v>71</v>
      </c>
      <c r="I3181" t="b">
        <v>0</v>
      </c>
      <c r="J3181" t="s">
        <v>70</v>
      </c>
      <c r="K3181" t="b">
        <v>1</v>
      </c>
      <c r="L3181">
        <v>2</v>
      </c>
      <c r="M3181" t="b">
        <v>1</v>
      </c>
      <c r="N3181" t="b">
        <v>1</v>
      </c>
      <c r="O3181" t="b">
        <v>1</v>
      </c>
      <c r="P3181" t="s">
        <v>88</v>
      </c>
      <c r="Q3181" t="s">
        <v>6923</v>
      </c>
      <c r="R3181" t="s">
        <v>6922</v>
      </c>
      <c r="S3181" t="s">
        <v>161</v>
      </c>
      <c r="T3181" t="s">
        <v>6921</v>
      </c>
      <c r="U3181">
        <v>195</v>
      </c>
      <c r="V3181">
        <v>4</v>
      </c>
    </row>
    <row r="3182" spans="1:22" x14ac:dyDescent="0.35">
      <c r="A3182" t="s">
        <v>6920</v>
      </c>
      <c r="B3182" t="s">
        <v>111</v>
      </c>
      <c r="C3182" t="s">
        <v>123</v>
      </c>
      <c r="D3182" t="b">
        <v>1</v>
      </c>
      <c r="E3182" t="b">
        <v>1</v>
      </c>
      <c r="F3182" t="s">
        <v>106</v>
      </c>
      <c r="G3182" t="b">
        <v>0</v>
      </c>
      <c r="H3182" t="s">
        <v>71</v>
      </c>
      <c r="I3182" t="b">
        <v>1</v>
      </c>
      <c r="J3182" t="s">
        <v>70</v>
      </c>
      <c r="K3182" t="b">
        <v>0</v>
      </c>
      <c r="L3182">
        <v>2</v>
      </c>
      <c r="M3182" t="b">
        <v>0</v>
      </c>
      <c r="N3182" t="b">
        <v>1</v>
      </c>
      <c r="O3182" t="b">
        <v>1</v>
      </c>
      <c r="P3182" t="s">
        <v>88</v>
      </c>
      <c r="Q3182" t="s">
        <v>6919</v>
      </c>
      <c r="R3182" t="s">
        <v>6918</v>
      </c>
      <c r="S3182" t="s">
        <v>120</v>
      </c>
      <c r="T3182" t="s">
        <v>6917</v>
      </c>
      <c r="U3182">
        <v>195</v>
      </c>
      <c r="V3182">
        <v>4</v>
      </c>
    </row>
    <row r="3183" spans="1:22" x14ac:dyDescent="0.35">
      <c r="A3183" t="s">
        <v>6916</v>
      </c>
      <c r="B3183" t="s">
        <v>74</v>
      </c>
      <c r="C3183" t="s">
        <v>82</v>
      </c>
      <c r="D3183" t="b">
        <v>1</v>
      </c>
      <c r="E3183" t="b">
        <v>1</v>
      </c>
      <c r="F3183" t="s">
        <v>106</v>
      </c>
      <c r="G3183" t="b">
        <v>1</v>
      </c>
      <c r="H3183" t="s">
        <v>71</v>
      </c>
      <c r="I3183" t="b">
        <v>1</v>
      </c>
      <c r="J3183" t="s">
        <v>70</v>
      </c>
      <c r="K3183" t="b">
        <v>1</v>
      </c>
      <c r="L3183">
        <v>2</v>
      </c>
      <c r="M3183" t="b">
        <v>0</v>
      </c>
      <c r="N3183" t="b">
        <v>1</v>
      </c>
      <c r="O3183" t="b">
        <v>1</v>
      </c>
      <c r="P3183" t="s">
        <v>69</v>
      </c>
      <c r="Q3183" t="s">
        <v>6915</v>
      </c>
      <c r="R3183" t="s">
        <v>6914</v>
      </c>
      <c r="S3183" t="s">
        <v>6303</v>
      </c>
      <c r="T3183" t="s">
        <v>6913</v>
      </c>
      <c r="U3183">
        <v>195</v>
      </c>
      <c r="V3183">
        <v>4</v>
      </c>
    </row>
    <row r="3184" spans="1:22" x14ac:dyDescent="0.35">
      <c r="A3184" t="s">
        <v>6912</v>
      </c>
      <c r="B3184" t="s">
        <v>74</v>
      </c>
      <c r="C3184" t="s">
        <v>82</v>
      </c>
      <c r="D3184" t="b">
        <v>1</v>
      </c>
      <c r="E3184" t="b">
        <v>1</v>
      </c>
      <c r="F3184" t="s">
        <v>72</v>
      </c>
      <c r="G3184" t="b">
        <v>1</v>
      </c>
      <c r="H3184" t="s">
        <v>71</v>
      </c>
      <c r="I3184" t="b">
        <v>0</v>
      </c>
      <c r="J3184" t="s">
        <v>70</v>
      </c>
      <c r="K3184" t="b">
        <v>1</v>
      </c>
      <c r="L3184">
        <v>2</v>
      </c>
      <c r="M3184" t="b">
        <v>1</v>
      </c>
      <c r="N3184" t="b">
        <v>1</v>
      </c>
      <c r="O3184" t="b">
        <v>1</v>
      </c>
      <c r="P3184" t="s">
        <v>88</v>
      </c>
      <c r="Q3184" t="s">
        <v>6911</v>
      </c>
      <c r="R3184" t="s">
        <v>6910</v>
      </c>
      <c r="S3184" t="s">
        <v>6</v>
      </c>
      <c r="T3184" t="s">
        <v>6909</v>
      </c>
      <c r="U3184">
        <v>195</v>
      </c>
      <c r="V3184">
        <v>4</v>
      </c>
    </row>
    <row r="3185" spans="1:22" x14ac:dyDescent="0.35">
      <c r="A3185" t="s">
        <v>6908</v>
      </c>
      <c r="B3185" t="s">
        <v>74</v>
      </c>
      <c r="C3185" t="s">
        <v>82</v>
      </c>
      <c r="D3185" t="b">
        <v>1</v>
      </c>
      <c r="E3185" t="b">
        <v>1</v>
      </c>
      <c r="F3185" t="s">
        <v>106</v>
      </c>
      <c r="G3185" t="b">
        <v>1</v>
      </c>
      <c r="H3185" t="s">
        <v>71</v>
      </c>
      <c r="I3185" t="b">
        <v>1</v>
      </c>
      <c r="J3185" t="s">
        <v>70</v>
      </c>
      <c r="K3185" t="b">
        <v>1</v>
      </c>
      <c r="L3185">
        <v>2</v>
      </c>
      <c r="M3185" t="b">
        <v>1</v>
      </c>
      <c r="N3185" t="b">
        <v>1</v>
      </c>
      <c r="O3185" t="b">
        <v>1</v>
      </c>
      <c r="P3185" t="s">
        <v>69</v>
      </c>
      <c r="Q3185" t="s">
        <v>6907</v>
      </c>
      <c r="R3185" t="s">
        <v>962</v>
      </c>
      <c r="S3185" t="s">
        <v>141</v>
      </c>
      <c r="T3185" t="s">
        <v>6906</v>
      </c>
      <c r="U3185">
        <v>195</v>
      </c>
      <c r="V3185">
        <v>3</v>
      </c>
    </row>
    <row r="3186" spans="1:22" x14ac:dyDescent="0.35">
      <c r="A3186" t="s">
        <v>6905</v>
      </c>
      <c r="B3186" t="s">
        <v>90</v>
      </c>
      <c r="C3186" t="s">
        <v>82</v>
      </c>
      <c r="D3186" t="b">
        <v>1</v>
      </c>
      <c r="E3186" t="b">
        <v>1</v>
      </c>
      <c r="F3186" t="s">
        <v>106</v>
      </c>
      <c r="G3186" t="b">
        <v>1</v>
      </c>
      <c r="H3186" t="s">
        <v>100</v>
      </c>
      <c r="I3186" t="b">
        <v>1</v>
      </c>
      <c r="J3186" t="s">
        <v>70</v>
      </c>
      <c r="K3186" t="b">
        <v>1</v>
      </c>
      <c r="L3186">
        <v>2</v>
      </c>
      <c r="M3186" t="b">
        <v>0</v>
      </c>
      <c r="N3186" t="b">
        <v>1</v>
      </c>
      <c r="O3186" t="b">
        <v>1</v>
      </c>
      <c r="P3186" t="s">
        <v>69</v>
      </c>
      <c r="Q3186" t="s">
        <v>6904</v>
      </c>
      <c r="R3186" t="s">
        <v>6903</v>
      </c>
      <c r="S3186" t="s">
        <v>6</v>
      </c>
      <c r="T3186" t="s">
        <v>727</v>
      </c>
      <c r="U3186">
        <v>195</v>
      </c>
      <c r="V3186">
        <v>4</v>
      </c>
    </row>
    <row r="3187" spans="1:22" x14ac:dyDescent="0.35">
      <c r="A3187" t="s">
        <v>6902</v>
      </c>
      <c r="B3187" t="s">
        <v>111</v>
      </c>
      <c r="C3187" t="s">
        <v>123</v>
      </c>
      <c r="D3187" t="b">
        <v>1</v>
      </c>
      <c r="E3187" t="b">
        <v>1</v>
      </c>
      <c r="F3187" t="s">
        <v>106</v>
      </c>
      <c r="G3187" t="b">
        <v>0</v>
      </c>
      <c r="H3187" t="s">
        <v>80</v>
      </c>
      <c r="I3187" t="b">
        <v>0</v>
      </c>
      <c r="J3187" t="s">
        <v>70</v>
      </c>
      <c r="K3187" t="b">
        <v>1</v>
      </c>
      <c r="L3187">
        <v>2</v>
      </c>
      <c r="M3187" t="b">
        <v>0</v>
      </c>
      <c r="N3187" t="b">
        <v>1</v>
      </c>
      <c r="O3187" t="b">
        <v>1</v>
      </c>
      <c r="P3187" t="s">
        <v>69</v>
      </c>
      <c r="Q3187" t="s">
        <v>6901</v>
      </c>
      <c r="R3187" t="s">
        <v>710</v>
      </c>
      <c r="S3187" t="s">
        <v>150</v>
      </c>
      <c r="T3187" t="s">
        <v>6900</v>
      </c>
      <c r="U3187">
        <v>195</v>
      </c>
      <c r="V3187">
        <v>4</v>
      </c>
    </row>
    <row r="3188" spans="1:22" x14ac:dyDescent="0.35">
      <c r="A3188" t="s">
        <v>6899</v>
      </c>
      <c r="B3188" t="s">
        <v>74</v>
      </c>
      <c r="C3188" t="s">
        <v>73</v>
      </c>
      <c r="D3188" t="b">
        <v>1</v>
      </c>
      <c r="E3188" t="b">
        <v>0</v>
      </c>
      <c r="F3188" t="s">
        <v>72</v>
      </c>
      <c r="G3188" t="b">
        <v>1</v>
      </c>
      <c r="H3188" t="s">
        <v>71</v>
      </c>
      <c r="I3188" t="b">
        <v>1</v>
      </c>
      <c r="J3188" t="s">
        <v>70</v>
      </c>
      <c r="K3188" t="b">
        <v>1</v>
      </c>
      <c r="L3188">
        <v>2</v>
      </c>
      <c r="M3188" t="b">
        <v>1</v>
      </c>
      <c r="N3188" t="b">
        <v>1</v>
      </c>
      <c r="O3188" t="b">
        <v>1</v>
      </c>
      <c r="P3188" t="s">
        <v>69</v>
      </c>
      <c r="Q3188" t="s">
        <v>6898</v>
      </c>
      <c r="R3188" t="s">
        <v>6897</v>
      </c>
      <c r="S3188" t="s">
        <v>131</v>
      </c>
      <c r="T3188" t="s">
        <v>6896</v>
      </c>
      <c r="U3188">
        <v>195</v>
      </c>
      <c r="V3188">
        <v>3.5</v>
      </c>
    </row>
    <row r="3189" spans="1:22" x14ac:dyDescent="0.35">
      <c r="A3189" t="s">
        <v>6895</v>
      </c>
      <c r="B3189" t="s">
        <v>74</v>
      </c>
      <c r="C3189" t="s">
        <v>504</v>
      </c>
      <c r="D3189" t="b">
        <v>1</v>
      </c>
      <c r="E3189" t="b">
        <v>0</v>
      </c>
      <c r="F3189" t="s">
        <v>72</v>
      </c>
      <c r="G3189" t="b">
        <v>0</v>
      </c>
      <c r="H3189" t="s">
        <v>71</v>
      </c>
      <c r="I3189" t="b">
        <v>0</v>
      </c>
      <c r="J3189" t="s">
        <v>70</v>
      </c>
      <c r="K3189" t="b">
        <v>0</v>
      </c>
      <c r="L3189">
        <v>2</v>
      </c>
      <c r="M3189" t="b">
        <v>0</v>
      </c>
      <c r="N3189" t="b">
        <v>1</v>
      </c>
      <c r="O3189" t="b">
        <v>1</v>
      </c>
      <c r="P3189" t="s">
        <v>88</v>
      </c>
      <c r="Q3189" t="s">
        <v>6894</v>
      </c>
      <c r="R3189" t="s">
        <v>6893</v>
      </c>
      <c r="S3189" t="s">
        <v>120</v>
      </c>
      <c r="T3189" t="s">
        <v>6892</v>
      </c>
      <c r="U3189">
        <v>194</v>
      </c>
      <c r="V3189">
        <v>3.5</v>
      </c>
    </row>
    <row r="3190" spans="1:22" x14ac:dyDescent="0.35">
      <c r="A3190" t="s">
        <v>6891</v>
      </c>
      <c r="B3190" t="s">
        <v>74</v>
      </c>
      <c r="C3190" t="s">
        <v>123</v>
      </c>
      <c r="D3190" t="b">
        <v>1</v>
      </c>
      <c r="E3190" t="b">
        <v>1</v>
      </c>
      <c r="F3190" t="s">
        <v>72</v>
      </c>
      <c r="G3190" t="b">
        <v>0</v>
      </c>
      <c r="H3190" t="s">
        <v>71</v>
      </c>
      <c r="I3190" t="b">
        <v>0</v>
      </c>
      <c r="J3190" t="s">
        <v>70</v>
      </c>
      <c r="K3190" t="b">
        <v>1</v>
      </c>
      <c r="L3190">
        <v>2</v>
      </c>
      <c r="M3190" t="b">
        <v>1</v>
      </c>
      <c r="N3190" t="b">
        <v>1</v>
      </c>
      <c r="O3190" t="b">
        <v>0</v>
      </c>
      <c r="P3190" t="s">
        <v>88</v>
      </c>
      <c r="Q3190" t="s">
        <v>6890</v>
      </c>
      <c r="R3190" t="s">
        <v>710</v>
      </c>
      <c r="S3190" t="s">
        <v>120</v>
      </c>
      <c r="T3190" t="s">
        <v>6889</v>
      </c>
      <c r="U3190">
        <v>194</v>
      </c>
      <c r="V3190">
        <v>3.5</v>
      </c>
    </row>
    <row r="3191" spans="1:22" x14ac:dyDescent="0.35">
      <c r="A3191" t="s">
        <v>6888</v>
      </c>
      <c r="B3191" t="s">
        <v>90</v>
      </c>
      <c r="C3191" t="s">
        <v>320</v>
      </c>
      <c r="D3191" t="b">
        <v>1</v>
      </c>
      <c r="E3191" t="b">
        <v>1</v>
      </c>
      <c r="F3191" t="s">
        <v>474</v>
      </c>
      <c r="G3191" t="b">
        <v>0</v>
      </c>
      <c r="H3191" t="s">
        <v>71</v>
      </c>
      <c r="I3191" t="b">
        <v>0</v>
      </c>
      <c r="J3191" t="s">
        <v>70</v>
      </c>
      <c r="K3191" t="b">
        <v>0</v>
      </c>
      <c r="L3191">
        <v>1</v>
      </c>
      <c r="M3191" t="b">
        <v>0</v>
      </c>
      <c r="N3191" t="b">
        <v>1</v>
      </c>
      <c r="O3191" t="b">
        <v>1</v>
      </c>
      <c r="P3191" t="s">
        <v>88</v>
      </c>
      <c r="Q3191" t="s">
        <v>6887</v>
      </c>
      <c r="R3191" t="s">
        <v>98</v>
      </c>
      <c r="S3191" t="s">
        <v>161</v>
      </c>
      <c r="T3191" t="s">
        <v>6886</v>
      </c>
      <c r="U3191">
        <v>194</v>
      </c>
      <c r="V3191">
        <v>4.5</v>
      </c>
    </row>
    <row r="3192" spans="1:22" x14ac:dyDescent="0.35">
      <c r="A3192" t="s">
        <v>6885</v>
      </c>
      <c r="B3192" t="s">
        <v>90</v>
      </c>
      <c r="C3192" t="s">
        <v>82</v>
      </c>
      <c r="D3192" t="b">
        <v>1</v>
      </c>
      <c r="E3192" t="b">
        <v>1</v>
      </c>
      <c r="F3192" t="s">
        <v>474</v>
      </c>
      <c r="G3192" t="b">
        <v>0</v>
      </c>
      <c r="H3192" t="s">
        <v>71</v>
      </c>
      <c r="I3192" t="b">
        <v>1</v>
      </c>
      <c r="J3192" t="s">
        <v>70</v>
      </c>
      <c r="K3192" t="b">
        <v>1</v>
      </c>
      <c r="L3192">
        <v>2</v>
      </c>
      <c r="M3192" t="b">
        <v>0</v>
      </c>
      <c r="N3192" t="b">
        <v>0</v>
      </c>
      <c r="O3192" t="b">
        <v>1</v>
      </c>
      <c r="P3192" t="s">
        <v>69</v>
      </c>
      <c r="Q3192" t="s">
        <v>6884</v>
      </c>
      <c r="R3192" t="s">
        <v>908</v>
      </c>
      <c r="S3192" t="s">
        <v>85</v>
      </c>
      <c r="T3192" t="s">
        <v>907</v>
      </c>
      <c r="U3192">
        <v>194</v>
      </c>
      <c r="V3192">
        <v>4</v>
      </c>
    </row>
    <row r="3193" spans="1:22" x14ac:dyDescent="0.35">
      <c r="A3193" t="s">
        <v>6883</v>
      </c>
      <c r="B3193" t="s">
        <v>74</v>
      </c>
      <c r="C3193" t="s">
        <v>138</v>
      </c>
      <c r="D3193" t="b">
        <v>1</v>
      </c>
      <c r="E3193" t="b">
        <v>1</v>
      </c>
      <c r="F3193" t="s">
        <v>106</v>
      </c>
      <c r="G3193" t="b">
        <v>1</v>
      </c>
      <c r="H3193" t="s">
        <v>71</v>
      </c>
      <c r="I3193" t="b">
        <v>1</v>
      </c>
      <c r="J3193" t="s">
        <v>70</v>
      </c>
      <c r="K3193" t="b">
        <v>1</v>
      </c>
      <c r="L3193">
        <v>2</v>
      </c>
      <c r="M3193" t="b">
        <v>1</v>
      </c>
      <c r="N3193" t="b">
        <v>1</v>
      </c>
      <c r="O3193" t="b">
        <v>1</v>
      </c>
      <c r="P3193" t="s">
        <v>88</v>
      </c>
      <c r="Q3193" t="s">
        <v>6882</v>
      </c>
      <c r="R3193" t="s">
        <v>6881</v>
      </c>
      <c r="S3193" t="s">
        <v>77</v>
      </c>
      <c r="T3193" t="s">
        <v>6880</v>
      </c>
      <c r="U3193">
        <v>194</v>
      </c>
      <c r="V3193">
        <v>3</v>
      </c>
    </row>
    <row r="3194" spans="1:22" x14ac:dyDescent="0.35">
      <c r="A3194" t="s">
        <v>6879</v>
      </c>
      <c r="B3194" t="s">
        <v>74</v>
      </c>
      <c r="C3194" t="s">
        <v>82</v>
      </c>
      <c r="D3194" t="b">
        <v>1</v>
      </c>
      <c r="E3194" t="b">
        <v>1</v>
      </c>
      <c r="F3194" t="s">
        <v>319</v>
      </c>
      <c r="G3194" t="b">
        <v>0</v>
      </c>
      <c r="H3194" t="s">
        <v>71</v>
      </c>
      <c r="I3194" t="b">
        <v>1</v>
      </c>
      <c r="J3194" t="s">
        <v>70</v>
      </c>
      <c r="K3194" t="b">
        <v>1</v>
      </c>
      <c r="L3194">
        <v>2</v>
      </c>
      <c r="M3194" t="b">
        <v>0</v>
      </c>
      <c r="N3194" t="b">
        <v>1</v>
      </c>
      <c r="O3194" t="b">
        <v>1</v>
      </c>
      <c r="P3194" t="s">
        <v>88</v>
      </c>
      <c r="Q3194" t="s">
        <v>6878</v>
      </c>
      <c r="R3194" t="s">
        <v>6877</v>
      </c>
      <c r="S3194" t="s">
        <v>1988</v>
      </c>
      <c r="T3194" t="s">
        <v>6876</v>
      </c>
      <c r="U3194">
        <v>194</v>
      </c>
      <c r="V3194">
        <v>4</v>
      </c>
    </row>
    <row r="3195" spans="1:22" x14ac:dyDescent="0.35">
      <c r="A3195" t="s">
        <v>6875</v>
      </c>
      <c r="B3195" t="s">
        <v>74</v>
      </c>
      <c r="C3195" t="s">
        <v>82</v>
      </c>
      <c r="D3195" t="b">
        <v>1</v>
      </c>
      <c r="E3195" t="b">
        <v>1</v>
      </c>
      <c r="F3195" t="s">
        <v>771</v>
      </c>
      <c r="G3195" t="b">
        <v>1</v>
      </c>
      <c r="H3195" t="s">
        <v>71</v>
      </c>
      <c r="I3195" t="b">
        <v>1</v>
      </c>
      <c r="J3195" t="s">
        <v>70</v>
      </c>
      <c r="K3195" t="b">
        <v>1</v>
      </c>
      <c r="L3195">
        <v>2</v>
      </c>
      <c r="M3195" t="b">
        <v>0</v>
      </c>
      <c r="N3195" t="b">
        <v>1</v>
      </c>
      <c r="O3195" t="b">
        <v>1</v>
      </c>
      <c r="P3195" t="s">
        <v>69</v>
      </c>
      <c r="Q3195" t="s">
        <v>6874</v>
      </c>
      <c r="R3195" t="s">
        <v>6873</v>
      </c>
      <c r="S3195" t="s">
        <v>85</v>
      </c>
      <c r="T3195" t="s">
        <v>6872</v>
      </c>
      <c r="U3195">
        <v>194</v>
      </c>
      <c r="V3195">
        <v>4</v>
      </c>
    </row>
    <row r="3196" spans="1:22" x14ac:dyDescent="0.35">
      <c r="A3196" t="s">
        <v>6871</v>
      </c>
      <c r="B3196" t="s">
        <v>74</v>
      </c>
      <c r="C3196" t="s">
        <v>82</v>
      </c>
      <c r="D3196" t="b">
        <v>1</v>
      </c>
      <c r="E3196" t="b">
        <v>0</v>
      </c>
      <c r="F3196" t="s">
        <v>101</v>
      </c>
      <c r="G3196" t="b">
        <v>1</v>
      </c>
      <c r="H3196" t="s">
        <v>71</v>
      </c>
      <c r="I3196" t="b">
        <v>1</v>
      </c>
      <c r="J3196" t="s">
        <v>70</v>
      </c>
      <c r="K3196" t="b">
        <v>1</v>
      </c>
      <c r="L3196">
        <v>2</v>
      </c>
      <c r="M3196" t="b">
        <v>1</v>
      </c>
      <c r="N3196" t="b">
        <v>1</v>
      </c>
      <c r="O3196" t="b">
        <v>1</v>
      </c>
      <c r="P3196" t="s">
        <v>69</v>
      </c>
      <c r="Q3196" t="s">
        <v>6870</v>
      </c>
      <c r="R3196" t="s">
        <v>6869</v>
      </c>
      <c r="S3196" t="s">
        <v>2179</v>
      </c>
      <c r="T3196" t="s">
        <v>6868</v>
      </c>
      <c r="U3196">
        <v>194</v>
      </c>
      <c r="V3196">
        <v>4</v>
      </c>
    </row>
    <row r="3197" spans="1:22" x14ac:dyDescent="0.35">
      <c r="A3197" t="s">
        <v>6867</v>
      </c>
      <c r="B3197" t="s">
        <v>74</v>
      </c>
      <c r="C3197" t="s">
        <v>123</v>
      </c>
      <c r="D3197" t="b">
        <v>1</v>
      </c>
      <c r="E3197" t="b">
        <v>1</v>
      </c>
      <c r="F3197" t="s">
        <v>106</v>
      </c>
      <c r="G3197" t="b">
        <v>0</v>
      </c>
      <c r="H3197" t="s">
        <v>71</v>
      </c>
      <c r="I3197" t="b">
        <v>1</v>
      </c>
      <c r="J3197" t="s">
        <v>70</v>
      </c>
      <c r="K3197" t="b">
        <v>1</v>
      </c>
      <c r="L3197">
        <v>2</v>
      </c>
      <c r="M3197" t="b">
        <v>0</v>
      </c>
      <c r="N3197" t="b">
        <v>1</v>
      </c>
      <c r="O3197" t="b">
        <v>1</v>
      </c>
      <c r="P3197" t="s">
        <v>69</v>
      </c>
      <c r="Q3197" t="s">
        <v>6866</v>
      </c>
      <c r="R3197" t="s">
        <v>6865</v>
      </c>
      <c r="S3197" t="s">
        <v>285</v>
      </c>
      <c r="T3197" t="s">
        <v>6864</v>
      </c>
      <c r="U3197">
        <v>194</v>
      </c>
      <c r="V3197">
        <v>4.5</v>
      </c>
    </row>
    <row r="3198" spans="1:22" x14ac:dyDescent="0.35">
      <c r="A3198" t="s">
        <v>6863</v>
      </c>
      <c r="B3198" t="s">
        <v>90</v>
      </c>
      <c r="C3198" t="s">
        <v>123</v>
      </c>
      <c r="D3198" t="b">
        <v>1</v>
      </c>
      <c r="E3198" t="b">
        <v>1</v>
      </c>
      <c r="F3198" t="s">
        <v>106</v>
      </c>
      <c r="G3198" t="b">
        <v>0</v>
      </c>
      <c r="H3198" t="s">
        <v>71</v>
      </c>
      <c r="I3198" t="b">
        <v>0</v>
      </c>
      <c r="J3198" t="s">
        <v>70</v>
      </c>
      <c r="K3198" t="b">
        <v>1</v>
      </c>
      <c r="L3198">
        <v>2</v>
      </c>
      <c r="M3198" t="b">
        <v>0</v>
      </c>
      <c r="N3198" t="b">
        <v>1</v>
      </c>
      <c r="O3198" t="b">
        <v>1</v>
      </c>
      <c r="P3198" t="s">
        <v>69</v>
      </c>
      <c r="Q3198" t="s">
        <v>6862</v>
      </c>
      <c r="R3198" t="s">
        <v>6861</v>
      </c>
      <c r="S3198" t="s">
        <v>285</v>
      </c>
      <c r="T3198" t="s">
        <v>6860</v>
      </c>
      <c r="U3198">
        <v>194</v>
      </c>
      <c r="V3198">
        <v>4.5</v>
      </c>
    </row>
    <row r="3199" spans="1:22" x14ac:dyDescent="0.35">
      <c r="A3199" t="s">
        <v>6859</v>
      </c>
      <c r="B3199" t="s">
        <v>111</v>
      </c>
      <c r="C3199" t="s">
        <v>82</v>
      </c>
      <c r="D3199" t="b">
        <v>1</v>
      </c>
      <c r="E3199" t="b">
        <v>1</v>
      </c>
      <c r="F3199" t="s">
        <v>106</v>
      </c>
      <c r="G3199" t="b">
        <v>1</v>
      </c>
      <c r="H3199" t="s">
        <v>71</v>
      </c>
      <c r="I3199" t="b">
        <v>0</v>
      </c>
      <c r="J3199" t="s">
        <v>70</v>
      </c>
      <c r="K3199" t="b">
        <v>1</v>
      </c>
      <c r="L3199">
        <v>2</v>
      </c>
      <c r="M3199" t="b">
        <v>1</v>
      </c>
      <c r="N3199" t="b">
        <v>1</v>
      </c>
      <c r="O3199" t="b">
        <v>1</v>
      </c>
      <c r="P3199" t="s">
        <v>69</v>
      </c>
      <c r="Q3199" t="s">
        <v>6858</v>
      </c>
      <c r="R3199" t="s">
        <v>6857</v>
      </c>
      <c r="S3199" t="s">
        <v>77</v>
      </c>
      <c r="T3199" t="s">
        <v>6856</v>
      </c>
      <c r="U3199">
        <v>194</v>
      </c>
      <c r="V3199">
        <v>4</v>
      </c>
    </row>
    <row r="3200" spans="1:22" x14ac:dyDescent="0.35">
      <c r="A3200" t="s">
        <v>6855</v>
      </c>
      <c r="B3200" t="s">
        <v>90</v>
      </c>
      <c r="C3200" t="s">
        <v>82</v>
      </c>
      <c r="D3200" t="b">
        <v>1</v>
      </c>
      <c r="E3200" t="b">
        <v>1</v>
      </c>
      <c r="F3200" t="s">
        <v>106</v>
      </c>
      <c r="G3200" t="b">
        <v>1</v>
      </c>
      <c r="H3200" t="s">
        <v>71</v>
      </c>
      <c r="I3200" t="b">
        <v>1</v>
      </c>
      <c r="J3200" t="s">
        <v>70</v>
      </c>
      <c r="K3200" t="b">
        <v>1</v>
      </c>
      <c r="L3200">
        <v>1</v>
      </c>
      <c r="M3200" t="b">
        <v>1</v>
      </c>
      <c r="N3200" t="b">
        <v>1</v>
      </c>
      <c r="O3200" t="b">
        <v>1</v>
      </c>
      <c r="P3200" t="s">
        <v>69</v>
      </c>
      <c r="Q3200" t="s">
        <v>6854</v>
      </c>
      <c r="R3200" t="s">
        <v>6853</v>
      </c>
      <c r="S3200" t="s">
        <v>6</v>
      </c>
      <c r="T3200" t="s">
        <v>6852</v>
      </c>
      <c r="U3200">
        <v>194</v>
      </c>
      <c r="V3200">
        <v>4</v>
      </c>
    </row>
    <row r="3201" spans="1:22" x14ac:dyDescent="0.35">
      <c r="A3201" t="s">
        <v>6851</v>
      </c>
      <c r="B3201" t="s">
        <v>74</v>
      </c>
      <c r="C3201" t="s">
        <v>426</v>
      </c>
      <c r="D3201" t="b">
        <v>1</v>
      </c>
      <c r="E3201" t="b">
        <v>1</v>
      </c>
      <c r="F3201" t="s">
        <v>1052</v>
      </c>
      <c r="G3201" t="b">
        <v>1</v>
      </c>
      <c r="H3201" t="s">
        <v>71</v>
      </c>
      <c r="I3201" t="b">
        <v>1</v>
      </c>
      <c r="J3201" t="s">
        <v>70</v>
      </c>
      <c r="K3201" t="b">
        <v>1</v>
      </c>
      <c r="L3201">
        <v>2</v>
      </c>
      <c r="M3201" t="b">
        <v>1</v>
      </c>
      <c r="N3201" t="b">
        <v>1</v>
      </c>
      <c r="O3201" t="b">
        <v>1</v>
      </c>
      <c r="P3201" t="s">
        <v>69</v>
      </c>
      <c r="Q3201" t="s">
        <v>6850</v>
      </c>
      <c r="R3201" t="s">
        <v>6849</v>
      </c>
      <c r="S3201" t="s">
        <v>161</v>
      </c>
      <c r="T3201" t="s">
        <v>768</v>
      </c>
      <c r="U3201">
        <v>194</v>
      </c>
      <c r="V3201">
        <v>3</v>
      </c>
    </row>
    <row r="3202" spans="1:22" x14ac:dyDescent="0.35">
      <c r="A3202" t="s">
        <v>6848</v>
      </c>
      <c r="B3202" t="s">
        <v>74</v>
      </c>
      <c r="C3202" t="s">
        <v>73</v>
      </c>
      <c r="D3202" t="b">
        <v>1</v>
      </c>
      <c r="E3202" t="b">
        <v>0</v>
      </c>
      <c r="F3202" t="s">
        <v>1198</v>
      </c>
      <c r="G3202" t="b">
        <v>1</v>
      </c>
      <c r="H3202" t="s">
        <v>80</v>
      </c>
      <c r="I3202" t="b">
        <v>1</v>
      </c>
      <c r="J3202" t="s">
        <v>70</v>
      </c>
      <c r="K3202" t="b">
        <v>1</v>
      </c>
      <c r="L3202">
        <v>2</v>
      </c>
      <c r="M3202" t="b">
        <v>1</v>
      </c>
      <c r="N3202" t="b">
        <v>1</v>
      </c>
      <c r="O3202" t="b">
        <v>1</v>
      </c>
      <c r="P3202" t="s">
        <v>69</v>
      </c>
      <c r="Q3202" t="s">
        <v>6847</v>
      </c>
      <c r="R3202" t="s">
        <v>6846</v>
      </c>
      <c r="S3202" t="s">
        <v>93</v>
      </c>
      <c r="T3202" t="s">
        <v>6845</v>
      </c>
      <c r="U3202">
        <v>194</v>
      </c>
      <c r="V3202">
        <v>3</v>
      </c>
    </row>
    <row r="3203" spans="1:22" x14ac:dyDescent="0.35">
      <c r="A3203" t="s">
        <v>6844</v>
      </c>
      <c r="B3203" t="s">
        <v>74</v>
      </c>
      <c r="C3203" t="s">
        <v>82</v>
      </c>
      <c r="D3203" t="b">
        <v>1</v>
      </c>
      <c r="E3203" t="b">
        <v>1</v>
      </c>
      <c r="F3203" t="s">
        <v>106</v>
      </c>
      <c r="G3203" t="b">
        <v>1</v>
      </c>
      <c r="H3203" t="s">
        <v>71</v>
      </c>
      <c r="I3203" t="b">
        <v>0</v>
      </c>
      <c r="J3203" t="s">
        <v>70</v>
      </c>
      <c r="K3203" t="b">
        <v>1</v>
      </c>
      <c r="L3203">
        <v>2</v>
      </c>
      <c r="M3203" t="b">
        <v>0</v>
      </c>
      <c r="N3203" t="b">
        <v>1</v>
      </c>
      <c r="O3203" t="b">
        <v>1</v>
      </c>
      <c r="P3203" t="s">
        <v>69</v>
      </c>
      <c r="Q3203" t="s">
        <v>6843</v>
      </c>
      <c r="R3203" t="s">
        <v>6842</v>
      </c>
      <c r="S3203" t="s">
        <v>6</v>
      </c>
      <c r="T3203" t="s">
        <v>243</v>
      </c>
      <c r="U3203">
        <v>194</v>
      </c>
      <c r="V3203">
        <v>3</v>
      </c>
    </row>
    <row r="3204" spans="1:22" x14ac:dyDescent="0.35">
      <c r="A3204" t="s">
        <v>6841</v>
      </c>
      <c r="D3204" t="b">
        <v>1</v>
      </c>
      <c r="E3204" t="b">
        <v>1</v>
      </c>
      <c r="M3204" t="b">
        <v>1</v>
      </c>
      <c r="Q3204" t="s">
        <v>6840</v>
      </c>
      <c r="R3204" t="s">
        <v>6839</v>
      </c>
      <c r="S3204" t="s">
        <v>6838</v>
      </c>
      <c r="T3204" t="s">
        <v>6837</v>
      </c>
      <c r="U3204">
        <v>194</v>
      </c>
      <c r="V3204">
        <v>3.5</v>
      </c>
    </row>
    <row r="3205" spans="1:22" x14ac:dyDescent="0.35">
      <c r="A3205" t="s">
        <v>6836</v>
      </c>
      <c r="B3205" t="s">
        <v>90</v>
      </c>
      <c r="C3205" t="s">
        <v>82</v>
      </c>
      <c r="D3205" t="b">
        <v>1</v>
      </c>
      <c r="E3205" t="b">
        <v>1</v>
      </c>
      <c r="F3205" t="s">
        <v>89</v>
      </c>
      <c r="G3205" t="b">
        <v>0</v>
      </c>
      <c r="H3205" t="s">
        <v>71</v>
      </c>
      <c r="I3205" t="b">
        <v>1</v>
      </c>
      <c r="J3205" t="s">
        <v>70</v>
      </c>
      <c r="K3205" t="b">
        <v>1</v>
      </c>
      <c r="L3205">
        <v>1</v>
      </c>
      <c r="M3205" t="b">
        <v>0</v>
      </c>
      <c r="N3205" t="b">
        <v>1</v>
      </c>
      <c r="O3205" t="b">
        <v>1</v>
      </c>
      <c r="P3205" t="s">
        <v>88</v>
      </c>
      <c r="Q3205" t="s">
        <v>6835</v>
      </c>
      <c r="R3205" t="s">
        <v>98</v>
      </c>
      <c r="S3205" t="s">
        <v>161</v>
      </c>
      <c r="T3205" t="s">
        <v>6834</v>
      </c>
      <c r="U3205">
        <v>194</v>
      </c>
      <c r="V3205">
        <v>4</v>
      </c>
    </row>
    <row r="3206" spans="1:22" x14ac:dyDescent="0.35">
      <c r="A3206" t="s">
        <v>6833</v>
      </c>
      <c r="B3206" t="s">
        <v>74</v>
      </c>
      <c r="C3206" t="s">
        <v>138</v>
      </c>
      <c r="D3206" t="b">
        <v>1</v>
      </c>
      <c r="E3206" t="b">
        <v>0</v>
      </c>
      <c r="F3206" t="s">
        <v>72</v>
      </c>
      <c r="G3206" t="b">
        <v>1</v>
      </c>
      <c r="H3206" t="s">
        <v>71</v>
      </c>
      <c r="I3206" t="b">
        <v>0</v>
      </c>
      <c r="J3206" t="s">
        <v>70</v>
      </c>
      <c r="K3206" t="b">
        <v>1</v>
      </c>
      <c r="L3206">
        <v>3</v>
      </c>
      <c r="M3206" t="b">
        <v>1</v>
      </c>
      <c r="N3206" t="b">
        <v>1</v>
      </c>
      <c r="O3206" t="b">
        <v>0</v>
      </c>
      <c r="P3206" t="s">
        <v>88</v>
      </c>
      <c r="Q3206" t="s">
        <v>6832</v>
      </c>
      <c r="R3206" t="s">
        <v>617</v>
      </c>
      <c r="S3206" t="s">
        <v>6</v>
      </c>
      <c r="T3206" t="s">
        <v>6831</v>
      </c>
      <c r="U3206">
        <v>194</v>
      </c>
      <c r="V3206">
        <v>3</v>
      </c>
    </row>
    <row r="3207" spans="1:22" x14ac:dyDescent="0.35">
      <c r="A3207" t="s">
        <v>6830</v>
      </c>
      <c r="B3207" t="s">
        <v>90</v>
      </c>
      <c r="C3207" t="s">
        <v>82</v>
      </c>
      <c r="D3207" t="b">
        <v>1</v>
      </c>
      <c r="E3207" t="b">
        <v>1</v>
      </c>
      <c r="F3207" t="s">
        <v>72</v>
      </c>
      <c r="G3207" t="b">
        <v>0</v>
      </c>
      <c r="H3207" t="s">
        <v>71</v>
      </c>
      <c r="I3207" t="b">
        <v>0</v>
      </c>
      <c r="J3207" t="s">
        <v>70</v>
      </c>
      <c r="K3207" t="b">
        <v>1</v>
      </c>
      <c r="L3207">
        <v>2</v>
      </c>
      <c r="M3207" t="b">
        <v>1</v>
      </c>
      <c r="N3207" t="b">
        <v>1</v>
      </c>
      <c r="O3207" t="b">
        <v>1</v>
      </c>
      <c r="P3207" t="s">
        <v>88</v>
      </c>
      <c r="Q3207" t="s">
        <v>6829</v>
      </c>
      <c r="R3207" t="s">
        <v>6828</v>
      </c>
      <c r="S3207" t="s">
        <v>66</v>
      </c>
      <c r="T3207" t="s">
        <v>6827</v>
      </c>
      <c r="U3207">
        <v>194</v>
      </c>
      <c r="V3207">
        <v>3.5</v>
      </c>
    </row>
    <row r="3208" spans="1:22" x14ac:dyDescent="0.35">
      <c r="A3208" t="s">
        <v>6826</v>
      </c>
      <c r="B3208" t="s">
        <v>74</v>
      </c>
      <c r="C3208" t="s">
        <v>82</v>
      </c>
      <c r="D3208" t="b">
        <v>1</v>
      </c>
      <c r="E3208" t="b">
        <v>1</v>
      </c>
      <c r="F3208" t="s">
        <v>106</v>
      </c>
      <c r="G3208" t="b">
        <v>1</v>
      </c>
      <c r="H3208" t="s">
        <v>71</v>
      </c>
      <c r="I3208" t="b">
        <v>1</v>
      </c>
      <c r="J3208" t="s">
        <v>70</v>
      </c>
      <c r="K3208" t="b">
        <v>1</v>
      </c>
      <c r="L3208">
        <v>2</v>
      </c>
      <c r="M3208" t="b">
        <v>1</v>
      </c>
      <c r="N3208" t="b">
        <v>1</v>
      </c>
      <c r="P3208" t="s">
        <v>88</v>
      </c>
      <c r="Q3208" t="s">
        <v>6825</v>
      </c>
      <c r="R3208" t="s">
        <v>6824</v>
      </c>
      <c r="S3208" t="s">
        <v>85</v>
      </c>
      <c r="T3208" t="s">
        <v>6823</v>
      </c>
      <c r="U3208">
        <v>194</v>
      </c>
      <c r="V3208">
        <v>3.5</v>
      </c>
    </row>
    <row r="3209" spans="1:22" x14ac:dyDescent="0.35">
      <c r="A3209" t="s">
        <v>6822</v>
      </c>
      <c r="B3209" t="s">
        <v>74</v>
      </c>
      <c r="C3209" t="s">
        <v>82</v>
      </c>
      <c r="D3209" t="b">
        <v>1</v>
      </c>
      <c r="E3209" t="b">
        <v>1</v>
      </c>
      <c r="F3209" t="s">
        <v>89</v>
      </c>
      <c r="G3209" t="b">
        <v>1</v>
      </c>
      <c r="H3209" t="s">
        <v>71</v>
      </c>
      <c r="I3209" t="b">
        <v>0</v>
      </c>
      <c r="J3209" t="s">
        <v>70</v>
      </c>
      <c r="K3209" t="b">
        <v>1</v>
      </c>
      <c r="L3209">
        <v>2</v>
      </c>
      <c r="M3209" t="b">
        <v>1</v>
      </c>
      <c r="N3209" t="b">
        <v>1</v>
      </c>
      <c r="O3209" t="b">
        <v>1</v>
      </c>
      <c r="P3209" t="s">
        <v>88</v>
      </c>
      <c r="Q3209" t="s">
        <v>6821</v>
      </c>
      <c r="R3209" t="s">
        <v>6820</v>
      </c>
      <c r="S3209" t="s">
        <v>290</v>
      </c>
      <c r="T3209" t="s">
        <v>6819</v>
      </c>
      <c r="U3209">
        <v>194</v>
      </c>
      <c r="V3209">
        <v>3</v>
      </c>
    </row>
    <row r="3210" spans="1:22" x14ac:dyDescent="0.35">
      <c r="A3210" t="s">
        <v>6818</v>
      </c>
      <c r="B3210" t="s">
        <v>90</v>
      </c>
      <c r="C3210" t="s">
        <v>123</v>
      </c>
      <c r="D3210" t="b">
        <v>0</v>
      </c>
      <c r="E3210" t="b">
        <v>1</v>
      </c>
      <c r="F3210" t="s">
        <v>89</v>
      </c>
      <c r="G3210" t="b">
        <v>0</v>
      </c>
      <c r="H3210" t="s">
        <v>71</v>
      </c>
      <c r="I3210" t="b">
        <v>0</v>
      </c>
      <c r="J3210" t="s">
        <v>70</v>
      </c>
      <c r="K3210" t="b">
        <v>0</v>
      </c>
      <c r="L3210">
        <v>1</v>
      </c>
      <c r="M3210" t="b">
        <v>0</v>
      </c>
      <c r="N3210" t="b">
        <v>0</v>
      </c>
      <c r="O3210" t="b">
        <v>1</v>
      </c>
      <c r="P3210" t="s">
        <v>88</v>
      </c>
      <c r="Q3210" t="s">
        <v>6817</v>
      </c>
      <c r="R3210" t="s">
        <v>485</v>
      </c>
      <c r="S3210" t="s">
        <v>120</v>
      </c>
      <c r="T3210" t="s">
        <v>6816</v>
      </c>
      <c r="U3210">
        <v>194</v>
      </c>
      <c r="V3210">
        <v>4</v>
      </c>
    </row>
    <row r="3211" spans="1:22" x14ac:dyDescent="0.35">
      <c r="A3211" t="s">
        <v>6815</v>
      </c>
      <c r="B3211" t="s">
        <v>90</v>
      </c>
      <c r="C3211" t="s">
        <v>82</v>
      </c>
      <c r="D3211" t="b">
        <v>0</v>
      </c>
      <c r="E3211" t="b">
        <v>1</v>
      </c>
      <c r="F3211" t="s">
        <v>106</v>
      </c>
      <c r="G3211" t="b">
        <v>0</v>
      </c>
      <c r="H3211" t="s">
        <v>71</v>
      </c>
      <c r="I3211" t="b">
        <v>0</v>
      </c>
      <c r="J3211" t="s">
        <v>70</v>
      </c>
      <c r="K3211" t="b">
        <v>0</v>
      </c>
      <c r="L3211">
        <v>1</v>
      </c>
      <c r="M3211" t="b">
        <v>0</v>
      </c>
      <c r="N3211" t="b">
        <v>0</v>
      </c>
      <c r="O3211" t="b">
        <v>1</v>
      </c>
      <c r="P3211" t="s">
        <v>88</v>
      </c>
      <c r="Q3211" t="s">
        <v>6814</v>
      </c>
      <c r="R3211" t="s">
        <v>98</v>
      </c>
      <c r="S3211" t="s">
        <v>239</v>
      </c>
      <c r="T3211" t="s">
        <v>6813</v>
      </c>
      <c r="U3211">
        <v>194</v>
      </c>
      <c r="V3211">
        <v>4</v>
      </c>
    </row>
    <row r="3212" spans="1:22" x14ac:dyDescent="0.35">
      <c r="A3212" t="s">
        <v>6812</v>
      </c>
      <c r="B3212" t="s">
        <v>74</v>
      </c>
      <c r="C3212" t="s">
        <v>82</v>
      </c>
      <c r="D3212" t="b">
        <v>1</v>
      </c>
      <c r="E3212" t="b">
        <v>1</v>
      </c>
      <c r="F3212" t="s">
        <v>106</v>
      </c>
      <c r="G3212" t="b">
        <v>1</v>
      </c>
      <c r="H3212" t="s">
        <v>71</v>
      </c>
      <c r="I3212" t="b">
        <v>1</v>
      </c>
      <c r="J3212" t="s">
        <v>70</v>
      </c>
      <c r="K3212" t="b">
        <v>1</v>
      </c>
      <c r="L3212">
        <v>2</v>
      </c>
      <c r="M3212" t="b">
        <v>1</v>
      </c>
      <c r="N3212" t="b">
        <v>1</v>
      </c>
      <c r="O3212" t="b">
        <v>1</v>
      </c>
      <c r="P3212" t="s">
        <v>88</v>
      </c>
      <c r="Q3212" t="s">
        <v>6811</v>
      </c>
      <c r="R3212" t="s">
        <v>6810</v>
      </c>
      <c r="S3212" t="s">
        <v>2695</v>
      </c>
      <c r="T3212" t="s">
        <v>6809</v>
      </c>
      <c r="U3212">
        <v>194</v>
      </c>
      <c r="V3212">
        <v>3.5</v>
      </c>
    </row>
    <row r="3213" spans="1:22" x14ac:dyDescent="0.35">
      <c r="A3213" t="s">
        <v>6808</v>
      </c>
      <c r="B3213" t="s">
        <v>74</v>
      </c>
      <c r="C3213" t="s">
        <v>82</v>
      </c>
      <c r="D3213" t="b">
        <v>1</v>
      </c>
      <c r="E3213" t="b">
        <v>1</v>
      </c>
      <c r="F3213" t="s">
        <v>72</v>
      </c>
      <c r="G3213" t="b">
        <v>1</v>
      </c>
      <c r="H3213" t="s">
        <v>71</v>
      </c>
      <c r="I3213" t="b">
        <v>0</v>
      </c>
      <c r="J3213" t="s">
        <v>70</v>
      </c>
      <c r="K3213" t="b">
        <v>1</v>
      </c>
      <c r="L3213">
        <v>2</v>
      </c>
      <c r="M3213" t="b">
        <v>1</v>
      </c>
      <c r="N3213" t="b">
        <v>1</v>
      </c>
      <c r="O3213" t="b">
        <v>1</v>
      </c>
      <c r="P3213" t="s">
        <v>69</v>
      </c>
      <c r="Q3213" t="s">
        <v>6807</v>
      </c>
      <c r="R3213" t="s">
        <v>6806</v>
      </c>
      <c r="S3213" t="s">
        <v>229</v>
      </c>
      <c r="T3213" t="s">
        <v>6805</v>
      </c>
      <c r="U3213">
        <v>194</v>
      </c>
      <c r="V3213">
        <v>3.5</v>
      </c>
    </row>
    <row r="3214" spans="1:22" x14ac:dyDescent="0.35">
      <c r="A3214" t="s">
        <v>6804</v>
      </c>
      <c r="B3214" t="s">
        <v>90</v>
      </c>
      <c r="C3214" t="s">
        <v>123</v>
      </c>
      <c r="D3214" t="b">
        <v>1</v>
      </c>
      <c r="E3214" t="b">
        <v>1</v>
      </c>
      <c r="F3214" t="s">
        <v>106</v>
      </c>
      <c r="G3214" t="b">
        <v>1</v>
      </c>
      <c r="H3214" t="s">
        <v>71</v>
      </c>
      <c r="I3214" t="b">
        <v>0</v>
      </c>
      <c r="J3214" t="s">
        <v>70</v>
      </c>
      <c r="K3214" t="b">
        <v>1</v>
      </c>
      <c r="L3214">
        <v>2</v>
      </c>
      <c r="M3214" t="b">
        <v>1</v>
      </c>
      <c r="N3214" t="b">
        <v>1</v>
      </c>
      <c r="O3214" t="b">
        <v>1</v>
      </c>
      <c r="P3214" t="s">
        <v>88</v>
      </c>
      <c r="Q3214" t="s">
        <v>6803</v>
      </c>
      <c r="R3214" t="s">
        <v>6802</v>
      </c>
      <c r="S3214" t="s">
        <v>507</v>
      </c>
      <c r="T3214" t="s">
        <v>6801</v>
      </c>
      <c r="U3214">
        <v>194</v>
      </c>
      <c r="V3214">
        <v>3.5</v>
      </c>
    </row>
    <row r="3215" spans="1:22" x14ac:dyDescent="0.35">
      <c r="A3215" t="s">
        <v>6800</v>
      </c>
      <c r="B3215" t="s">
        <v>90</v>
      </c>
      <c r="C3215" t="s">
        <v>82</v>
      </c>
      <c r="D3215" t="b">
        <v>1</v>
      </c>
      <c r="E3215" t="b">
        <v>1</v>
      </c>
      <c r="F3215" t="s">
        <v>72</v>
      </c>
      <c r="G3215" t="b">
        <v>0</v>
      </c>
      <c r="H3215" t="s">
        <v>71</v>
      </c>
      <c r="I3215" t="b">
        <v>0</v>
      </c>
      <c r="J3215" t="s">
        <v>70</v>
      </c>
      <c r="K3215" t="b">
        <v>1</v>
      </c>
      <c r="L3215">
        <v>2</v>
      </c>
      <c r="N3215" t="b">
        <v>1</v>
      </c>
      <c r="O3215" t="b">
        <v>1</v>
      </c>
      <c r="P3215" t="s">
        <v>88</v>
      </c>
      <c r="Q3215" t="s">
        <v>6799</v>
      </c>
      <c r="R3215" t="s">
        <v>508</v>
      </c>
      <c r="S3215" t="s">
        <v>66</v>
      </c>
      <c r="T3215" t="s">
        <v>6798</v>
      </c>
      <c r="U3215">
        <v>193</v>
      </c>
      <c r="V3215">
        <v>4</v>
      </c>
    </row>
    <row r="3216" spans="1:22" x14ac:dyDescent="0.35">
      <c r="A3216" t="s">
        <v>6797</v>
      </c>
      <c r="B3216" t="s">
        <v>74</v>
      </c>
      <c r="C3216" t="s">
        <v>236</v>
      </c>
      <c r="D3216" t="b">
        <v>1</v>
      </c>
      <c r="E3216" t="b">
        <v>0</v>
      </c>
      <c r="F3216" t="s">
        <v>72</v>
      </c>
      <c r="G3216" t="b">
        <v>0</v>
      </c>
      <c r="H3216" t="s">
        <v>71</v>
      </c>
      <c r="I3216" t="b">
        <v>1</v>
      </c>
      <c r="J3216" t="s">
        <v>70</v>
      </c>
      <c r="K3216" t="b">
        <v>1</v>
      </c>
      <c r="L3216">
        <v>3</v>
      </c>
      <c r="M3216" t="b">
        <v>1</v>
      </c>
      <c r="N3216" t="b">
        <v>1</v>
      </c>
      <c r="O3216" t="b">
        <v>0</v>
      </c>
      <c r="P3216" t="s">
        <v>88</v>
      </c>
      <c r="Q3216" t="s">
        <v>6796</v>
      </c>
      <c r="R3216" t="s">
        <v>6795</v>
      </c>
      <c r="S3216" t="s">
        <v>131</v>
      </c>
      <c r="T3216" t="s">
        <v>6794</v>
      </c>
      <c r="U3216">
        <v>193</v>
      </c>
      <c r="V3216">
        <v>4</v>
      </c>
    </row>
    <row r="3217" spans="1:22" x14ac:dyDescent="0.35">
      <c r="A3217" t="s">
        <v>6793</v>
      </c>
      <c r="B3217" t="s">
        <v>111</v>
      </c>
      <c r="C3217" t="s">
        <v>426</v>
      </c>
      <c r="D3217" t="b">
        <v>1</v>
      </c>
      <c r="E3217" t="b">
        <v>1</v>
      </c>
      <c r="F3217" t="s">
        <v>106</v>
      </c>
      <c r="G3217" t="b">
        <v>1</v>
      </c>
      <c r="H3217" t="s">
        <v>71</v>
      </c>
      <c r="I3217" t="b">
        <v>1</v>
      </c>
      <c r="J3217" t="s">
        <v>70</v>
      </c>
      <c r="K3217" t="b">
        <v>1</v>
      </c>
      <c r="L3217">
        <v>2</v>
      </c>
      <c r="M3217" t="b">
        <v>0</v>
      </c>
      <c r="N3217" t="b">
        <v>1</v>
      </c>
      <c r="O3217" t="b">
        <v>1</v>
      </c>
      <c r="P3217" t="s">
        <v>88</v>
      </c>
      <c r="Q3217" t="s">
        <v>6792</v>
      </c>
      <c r="R3217" t="s">
        <v>6791</v>
      </c>
      <c r="S3217" t="s">
        <v>85</v>
      </c>
      <c r="T3217" t="s">
        <v>3257</v>
      </c>
      <c r="U3217">
        <v>193</v>
      </c>
      <c r="V3217">
        <v>3.5</v>
      </c>
    </row>
    <row r="3218" spans="1:22" x14ac:dyDescent="0.35">
      <c r="A3218" t="s">
        <v>6790</v>
      </c>
      <c r="B3218" t="s">
        <v>74</v>
      </c>
      <c r="C3218" t="s">
        <v>73</v>
      </c>
      <c r="D3218" t="b">
        <v>1</v>
      </c>
      <c r="E3218" t="b">
        <v>0</v>
      </c>
      <c r="F3218" t="s">
        <v>72</v>
      </c>
      <c r="G3218" t="b">
        <v>1</v>
      </c>
      <c r="H3218" t="s">
        <v>71</v>
      </c>
      <c r="I3218" t="b">
        <v>1</v>
      </c>
      <c r="J3218" t="s">
        <v>70</v>
      </c>
      <c r="K3218" t="b">
        <v>1</v>
      </c>
      <c r="L3218">
        <v>2</v>
      </c>
      <c r="M3218" t="b">
        <v>1</v>
      </c>
      <c r="N3218" t="b">
        <v>1</v>
      </c>
      <c r="O3218" t="b">
        <v>1</v>
      </c>
      <c r="P3218" t="s">
        <v>69</v>
      </c>
      <c r="Q3218" t="s">
        <v>6789</v>
      </c>
      <c r="R3218" t="s">
        <v>489</v>
      </c>
      <c r="S3218" t="s">
        <v>166</v>
      </c>
      <c r="T3218" t="s">
        <v>6788</v>
      </c>
      <c r="U3218">
        <v>193</v>
      </c>
      <c r="V3218">
        <v>4</v>
      </c>
    </row>
    <row r="3219" spans="1:22" x14ac:dyDescent="0.35">
      <c r="A3219" t="s">
        <v>6787</v>
      </c>
      <c r="B3219" t="s">
        <v>74</v>
      </c>
      <c r="C3219" t="s">
        <v>82</v>
      </c>
      <c r="D3219" t="b">
        <v>1</v>
      </c>
      <c r="E3219" t="b">
        <v>1</v>
      </c>
      <c r="F3219" t="s">
        <v>474</v>
      </c>
      <c r="G3219" t="b">
        <v>0</v>
      </c>
      <c r="H3219" t="s">
        <v>71</v>
      </c>
      <c r="I3219" t="b">
        <v>1</v>
      </c>
      <c r="J3219" t="s">
        <v>70</v>
      </c>
      <c r="K3219" t="b">
        <v>1</v>
      </c>
      <c r="L3219">
        <v>2</v>
      </c>
      <c r="M3219" t="b">
        <v>0</v>
      </c>
      <c r="N3219" t="b">
        <v>1</v>
      </c>
      <c r="O3219" t="b">
        <v>1</v>
      </c>
      <c r="P3219" t="s">
        <v>69</v>
      </c>
      <c r="Q3219" t="s">
        <v>6786</v>
      </c>
      <c r="R3219" t="s">
        <v>6785</v>
      </c>
      <c r="S3219" t="s">
        <v>1177</v>
      </c>
      <c r="T3219" t="s">
        <v>6784</v>
      </c>
      <c r="U3219">
        <v>193</v>
      </c>
      <c r="V3219">
        <v>4</v>
      </c>
    </row>
    <row r="3220" spans="1:22" x14ac:dyDescent="0.35">
      <c r="A3220" t="s">
        <v>6783</v>
      </c>
      <c r="B3220" t="s">
        <v>90</v>
      </c>
      <c r="C3220" t="s">
        <v>82</v>
      </c>
      <c r="D3220" t="b">
        <v>1</v>
      </c>
      <c r="E3220" t="b">
        <v>1</v>
      </c>
      <c r="F3220" t="s">
        <v>417</v>
      </c>
      <c r="G3220" t="b">
        <v>0</v>
      </c>
      <c r="H3220" t="s">
        <v>71</v>
      </c>
      <c r="I3220" t="b">
        <v>1</v>
      </c>
      <c r="J3220" t="s">
        <v>70</v>
      </c>
      <c r="K3220" t="b">
        <v>1</v>
      </c>
      <c r="L3220">
        <v>1</v>
      </c>
      <c r="M3220" t="b">
        <v>0</v>
      </c>
      <c r="N3220" t="b">
        <v>0</v>
      </c>
      <c r="O3220" t="b">
        <v>1</v>
      </c>
      <c r="P3220" t="s">
        <v>69</v>
      </c>
      <c r="Q3220" t="s">
        <v>6782</v>
      </c>
      <c r="R3220" t="s">
        <v>6781</v>
      </c>
      <c r="S3220" t="s">
        <v>189</v>
      </c>
      <c r="T3220" t="s">
        <v>6780</v>
      </c>
      <c r="U3220">
        <v>193</v>
      </c>
      <c r="V3220">
        <v>4</v>
      </c>
    </row>
    <row r="3221" spans="1:22" x14ac:dyDescent="0.35">
      <c r="A3221" t="s">
        <v>6779</v>
      </c>
      <c r="B3221" t="s">
        <v>74</v>
      </c>
      <c r="C3221" t="s">
        <v>82</v>
      </c>
      <c r="D3221" t="b">
        <v>1</v>
      </c>
      <c r="E3221" t="b">
        <v>1</v>
      </c>
      <c r="F3221" t="s">
        <v>106</v>
      </c>
      <c r="G3221" t="b">
        <v>1</v>
      </c>
      <c r="H3221" t="s">
        <v>71</v>
      </c>
      <c r="I3221" t="b">
        <v>1</v>
      </c>
      <c r="J3221" t="s">
        <v>70</v>
      </c>
      <c r="K3221" t="b">
        <v>1</v>
      </c>
      <c r="L3221">
        <v>2</v>
      </c>
      <c r="M3221" t="b">
        <v>1</v>
      </c>
      <c r="N3221" t="b">
        <v>1</v>
      </c>
      <c r="O3221" t="b">
        <v>1</v>
      </c>
      <c r="P3221" t="s">
        <v>88</v>
      </c>
      <c r="Q3221" t="s">
        <v>6778</v>
      </c>
      <c r="R3221" t="s">
        <v>6777</v>
      </c>
      <c r="S3221" t="s">
        <v>93</v>
      </c>
      <c r="T3221" t="s">
        <v>6776</v>
      </c>
      <c r="U3221">
        <v>193</v>
      </c>
      <c r="V3221">
        <v>4</v>
      </c>
    </row>
    <row r="3222" spans="1:22" x14ac:dyDescent="0.35">
      <c r="A3222" t="s">
        <v>6775</v>
      </c>
      <c r="B3222" t="s">
        <v>90</v>
      </c>
      <c r="C3222" t="s">
        <v>426</v>
      </c>
      <c r="D3222" t="b">
        <v>1</v>
      </c>
      <c r="E3222" t="b">
        <v>1</v>
      </c>
      <c r="F3222" t="s">
        <v>106</v>
      </c>
      <c r="G3222" t="b">
        <v>0</v>
      </c>
      <c r="H3222" t="s">
        <v>71</v>
      </c>
      <c r="I3222" t="b">
        <v>1</v>
      </c>
      <c r="J3222" t="s">
        <v>70</v>
      </c>
      <c r="K3222" t="b">
        <v>1</v>
      </c>
      <c r="L3222">
        <v>1</v>
      </c>
      <c r="M3222" t="b">
        <v>0</v>
      </c>
      <c r="N3222" t="b">
        <v>0</v>
      </c>
      <c r="O3222" t="b">
        <v>1</v>
      </c>
      <c r="P3222" t="s">
        <v>88</v>
      </c>
      <c r="Q3222" t="s">
        <v>6774</v>
      </c>
      <c r="R3222" t="s">
        <v>2106</v>
      </c>
      <c r="S3222" t="s">
        <v>275</v>
      </c>
      <c r="T3222" t="s">
        <v>6773</v>
      </c>
      <c r="U3222">
        <v>193</v>
      </c>
      <c r="V3222">
        <v>3</v>
      </c>
    </row>
    <row r="3223" spans="1:22" x14ac:dyDescent="0.35">
      <c r="A3223" t="s">
        <v>6772</v>
      </c>
      <c r="B3223" t="s">
        <v>74</v>
      </c>
      <c r="C3223" t="s">
        <v>82</v>
      </c>
      <c r="D3223" t="b">
        <v>1</v>
      </c>
      <c r="G3223" t="b">
        <v>1</v>
      </c>
      <c r="H3223" t="s">
        <v>71</v>
      </c>
      <c r="I3223" t="b">
        <v>1</v>
      </c>
      <c r="K3223" t="b">
        <v>1</v>
      </c>
      <c r="L3223">
        <v>2</v>
      </c>
      <c r="M3223" t="b">
        <v>1</v>
      </c>
      <c r="O3223" t="b">
        <v>1</v>
      </c>
      <c r="P3223" t="s">
        <v>69</v>
      </c>
      <c r="Q3223" t="s">
        <v>6771</v>
      </c>
      <c r="R3223" t="s">
        <v>6770</v>
      </c>
      <c r="S3223" t="s">
        <v>239</v>
      </c>
      <c r="T3223" t="s">
        <v>6769</v>
      </c>
      <c r="U3223">
        <v>193</v>
      </c>
      <c r="V3223">
        <v>3.5</v>
      </c>
    </row>
    <row r="3224" spans="1:22" x14ac:dyDescent="0.35">
      <c r="A3224" t="s">
        <v>6768</v>
      </c>
      <c r="B3224" t="s">
        <v>111</v>
      </c>
      <c r="C3224" t="s">
        <v>82</v>
      </c>
      <c r="D3224" t="b">
        <v>1</v>
      </c>
      <c r="E3224" t="b">
        <v>1</v>
      </c>
      <c r="F3224" t="s">
        <v>89</v>
      </c>
      <c r="G3224" t="b">
        <v>0</v>
      </c>
      <c r="H3224" t="s">
        <v>71</v>
      </c>
      <c r="I3224" t="b">
        <v>1</v>
      </c>
      <c r="J3224" t="s">
        <v>70</v>
      </c>
      <c r="K3224" t="b">
        <v>1</v>
      </c>
      <c r="L3224">
        <v>2</v>
      </c>
      <c r="M3224" t="b">
        <v>1</v>
      </c>
      <c r="N3224" t="b">
        <v>1</v>
      </c>
      <c r="O3224" t="b">
        <v>1</v>
      </c>
      <c r="P3224" t="s">
        <v>69</v>
      </c>
      <c r="Q3224" t="s">
        <v>6767</v>
      </c>
      <c r="R3224" t="s">
        <v>6766</v>
      </c>
      <c r="S3224" t="s">
        <v>5007</v>
      </c>
      <c r="T3224" t="s">
        <v>6765</v>
      </c>
      <c r="U3224">
        <v>193</v>
      </c>
      <c r="V3224">
        <v>4</v>
      </c>
    </row>
    <row r="3225" spans="1:22" x14ac:dyDescent="0.35">
      <c r="A3225" t="s">
        <v>6764</v>
      </c>
      <c r="B3225" t="s">
        <v>90</v>
      </c>
      <c r="C3225" t="s">
        <v>123</v>
      </c>
      <c r="D3225" t="b">
        <v>1</v>
      </c>
      <c r="E3225" t="b">
        <v>1</v>
      </c>
      <c r="F3225" t="s">
        <v>106</v>
      </c>
      <c r="G3225" t="b">
        <v>1</v>
      </c>
      <c r="H3225" t="s">
        <v>71</v>
      </c>
      <c r="I3225" t="b">
        <v>0</v>
      </c>
      <c r="J3225" t="s">
        <v>70</v>
      </c>
      <c r="K3225" t="b">
        <v>0</v>
      </c>
      <c r="L3225">
        <v>2</v>
      </c>
      <c r="M3225" t="b">
        <v>0</v>
      </c>
      <c r="N3225" t="b">
        <v>0</v>
      </c>
      <c r="O3225" t="b">
        <v>1</v>
      </c>
      <c r="P3225" t="s">
        <v>88</v>
      </c>
      <c r="Q3225" t="s">
        <v>6763</v>
      </c>
      <c r="R3225" t="s">
        <v>6762</v>
      </c>
      <c r="S3225" t="s">
        <v>120</v>
      </c>
      <c r="T3225" t="s">
        <v>6761</v>
      </c>
      <c r="U3225">
        <v>193</v>
      </c>
      <c r="V3225">
        <v>4.5</v>
      </c>
    </row>
    <row r="3226" spans="1:22" x14ac:dyDescent="0.35">
      <c r="A3226" t="s">
        <v>6760</v>
      </c>
      <c r="B3226" t="s">
        <v>111</v>
      </c>
      <c r="C3226" t="s">
        <v>82</v>
      </c>
      <c r="D3226" t="b">
        <v>1</v>
      </c>
      <c r="E3226" t="b">
        <v>1</v>
      </c>
      <c r="F3226" t="s">
        <v>106</v>
      </c>
      <c r="G3226" t="b">
        <v>1</v>
      </c>
      <c r="H3226" t="s">
        <v>71</v>
      </c>
      <c r="I3226" t="b">
        <v>1</v>
      </c>
      <c r="J3226" t="s">
        <v>70</v>
      </c>
      <c r="K3226" t="b">
        <v>1</v>
      </c>
      <c r="L3226">
        <v>2</v>
      </c>
      <c r="M3226" t="b">
        <v>0</v>
      </c>
      <c r="N3226" t="b">
        <v>0</v>
      </c>
      <c r="O3226" t="b">
        <v>1</v>
      </c>
      <c r="P3226" t="s">
        <v>69</v>
      </c>
      <c r="Q3226" t="s">
        <v>6759</v>
      </c>
      <c r="R3226" t="s">
        <v>3102</v>
      </c>
      <c r="S3226" t="s">
        <v>77</v>
      </c>
      <c r="T3226" t="s">
        <v>6758</v>
      </c>
      <c r="U3226">
        <v>193</v>
      </c>
      <c r="V3226">
        <v>4</v>
      </c>
    </row>
    <row r="3227" spans="1:22" x14ac:dyDescent="0.35">
      <c r="A3227" t="s">
        <v>6757</v>
      </c>
      <c r="B3227" t="s">
        <v>90</v>
      </c>
      <c r="C3227" t="s">
        <v>123</v>
      </c>
      <c r="D3227" t="b">
        <v>0</v>
      </c>
      <c r="E3227" t="b">
        <v>1</v>
      </c>
      <c r="F3227" t="s">
        <v>106</v>
      </c>
      <c r="G3227" t="b">
        <v>0</v>
      </c>
      <c r="H3227" t="s">
        <v>71</v>
      </c>
      <c r="I3227" t="b">
        <v>0</v>
      </c>
      <c r="J3227" t="s">
        <v>70</v>
      </c>
      <c r="K3227" t="b">
        <v>0</v>
      </c>
      <c r="L3227">
        <v>1</v>
      </c>
      <c r="M3227" t="b">
        <v>0</v>
      </c>
      <c r="N3227" t="b">
        <v>0</v>
      </c>
      <c r="O3227" t="b">
        <v>1</v>
      </c>
      <c r="P3227" t="s">
        <v>88</v>
      </c>
      <c r="Q3227" t="s">
        <v>6756</v>
      </c>
      <c r="R3227" t="s">
        <v>5936</v>
      </c>
      <c r="S3227" t="s">
        <v>120</v>
      </c>
      <c r="T3227" t="s">
        <v>6755</v>
      </c>
      <c r="U3227">
        <v>193</v>
      </c>
      <c r="V3227">
        <v>4</v>
      </c>
    </row>
    <row r="3228" spans="1:22" x14ac:dyDescent="0.35">
      <c r="A3228" t="s">
        <v>5695</v>
      </c>
      <c r="B3228" t="s">
        <v>74</v>
      </c>
      <c r="C3228" t="s">
        <v>82</v>
      </c>
      <c r="D3228" t="b">
        <v>1</v>
      </c>
      <c r="E3228" t="b">
        <v>1</v>
      </c>
      <c r="F3228" t="s">
        <v>72</v>
      </c>
      <c r="G3228" t="b">
        <v>1</v>
      </c>
      <c r="H3228" t="s">
        <v>71</v>
      </c>
      <c r="I3228" t="b">
        <v>1</v>
      </c>
      <c r="J3228" t="s">
        <v>70</v>
      </c>
      <c r="K3228" t="b">
        <v>1</v>
      </c>
      <c r="L3228">
        <v>2</v>
      </c>
      <c r="M3228" t="b">
        <v>0</v>
      </c>
      <c r="N3228" t="b">
        <v>1</v>
      </c>
      <c r="O3228" t="b">
        <v>1</v>
      </c>
      <c r="P3228" t="s">
        <v>69</v>
      </c>
      <c r="Q3228" t="s">
        <v>6754</v>
      </c>
      <c r="R3228" t="s">
        <v>6753</v>
      </c>
      <c r="S3228" t="s">
        <v>93</v>
      </c>
      <c r="T3228" t="s">
        <v>6752</v>
      </c>
      <c r="U3228">
        <v>193</v>
      </c>
      <c r="V3228">
        <v>3</v>
      </c>
    </row>
    <row r="3229" spans="1:22" x14ac:dyDescent="0.35">
      <c r="A3229" t="s">
        <v>6751</v>
      </c>
      <c r="B3229" t="s">
        <v>90</v>
      </c>
      <c r="C3229" t="s">
        <v>82</v>
      </c>
      <c r="D3229" t="b">
        <v>1</v>
      </c>
      <c r="E3229" t="b">
        <v>1</v>
      </c>
      <c r="F3229" t="s">
        <v>106</v>
      </c>
      <c r="G3229" t="b">
        <v>1</v>
      </c>
      <c r="H3229" t="s">
        <v>71</v>
      </c>
      <c r="I3229" t="b">
        <v>0</v>
      </c>
      <c r="J3229" t="s">
        <v>70</v>
      </c>
      <c r="K3229" t="b">
        <v>1</v>
      </c>
      <c r="L3229">
        <v>2</v>
      </c>
      <c r="M3229" t="b">
        <v>0</v>
      </c>
      <c r="N3229" t="b">
        <v>0</v>
      </c>
      <c r="O3229" t="b">
        <v>1</v>
      </c>
      <c r="P3229" t="s">
        <v>88</v>
      </c>
      <c r="Q3229" t="s">
        <v>6750</v>
      </c>
      <c r="R3229" t="s">
        <v>6749</v>
      </c>
      <c r="S3229" t="s">
        <v>6</v>
      </c>
      <c r="T3229" t="s">
        <v>6748</v>
      </c>
      <c r="U3229">
        <v>193</v>
      </c>
      <c r="V3229">
        <v>3.5</v>
      </c>
    </row>
    <row r="3230" spans="1:22" x14ac:dyDescent="0.35">
      <c r="A3230" t="s">
        <v>6747</v>
      </c>
      <c r="B3230" t="s">
        <v>90</v>
      </c>
      <c r="C3230" t="s">
        <v>123</v>
      </c>
      <c r="D3230" t="b">
        <v>0</v>
      </c>
      <c r="E3230" t="b">
        <v>1</v>
      </c>
      <c r="F3230" t="s">
        <v>771</v>
      </c>
      <c r="G3230" t="b">
        <v>0</v>
      </c>
      <c r="H3230" t="s">
        <v>71</v>
      </c>
      <c r="I3230" t="b">
        <v>0</v>
      </c>
      <c r="J3230" t="s">
        <v>70</v>
      </c>
      <c r="K3230" t="b">
        <v>1</v>
      </c>
      <c r="L3230">
        <v>1</v>
      </c>
      <c r="M3230" t="b">
        <v>0</v>
      </c>
      <c r="N3230" t="b">
        <v>1</v>
      </c>
      <c r="O3230" t="b">
        <v>1</v>
      </c>
      <c r="P3230" t="s">
        <v>88</v>
      </c>
      <c r="Q3230" t="s">
        <v>6746</v>
      </c>
      <c r="R3230" t="s">
        <v>2035</v>
      </c>
      <c r="S3230" t="s">
        <v>507</v>
      </c>
      <c r="T3230" t="s">
        <v>6745</v>
      </c>
      <c r="U3230">
        <v>193</v>
      </c>
      <c r="V3230">
        <v>3.5</v>
      </c>
    </row>
    <row r="3231" spans="1:22" x14ac:dyDescent="0.35">
      <c r="A3231" t="s">
        <v>6744</v>
      </c>
      <c r="B3231" t="s">
        <v>90</v>
      </c>
      <c r="C3231" t="s">
        <v>82</v>
      </c>
      <c r="D3231" t="b">
        <v>1</v>
      </c>
      <c r="E3231" t="b">
        <v>1</v>
      </c>
      <c r="F3231" t="s">
        <v>474</v>
      </c>
      <c r="G3231" t="b">
        <v>0</v>
      </c>
      <c r="H3231" t="s">
        <v>71</v>
      </c>
      <c r="I3231" t="b">
        <v>1</v>
      </c>
      <c r="J3231" t="s">
        <v>70</v>
      </c>
      <c r="K3231" t="b">
        <v>1</v>
      </c>
      <c r="L3231">
        <v>1</v>
      </c>
      <c r="M3231" t="b">
        <v>0</v>
      </c>
      <c r="N3231" t="b">
        <v>0</v>
      </c>
      <c r="O3231" t="b">
        <v>1</v>
      </c>
      <c r="P3231" t="s">
        <v>69</v>
      </c>
      <c r="Q3231" t="s">
        <v>6743</v>
      </c>
      <c r="R3231" t="s">
        <v>6742</v>
      </c>
      <c r="S3231" t="s">
        <v>141</v>
      </c>
      <c r="T3231" t="s">
        <v>6741</v>
      </c>
      <c r="U3231">
        <v>193</v>
      </c>
      <c r="V3231">
        <v>4.5</v>
      </c>
    </row>
    <row r="3232" spans="1:22" x14ac:dyDescent="0.35">
      <c r="A3232" t="s">
        <v>6740</v>
      </c>
      <c r="B3232" t="s">
        <v>74</v>
      </c>
      <c r="C3232" t="s">
        <v>82</v>
      </c>
      <c r="D3232" t="b">
        <v>1</v>
      </c>
      <c r="E3232" t="b">
        <v>1</v>
      </c>
      <c r="F3232" t="s">
        <v>771</v>
      </c>
      <c r="G3232" t="b">
        <v>1</v>
      </c>
      <c r="H3232" t="s">
        <v>71</v>
      </c>
      <c r="I3232" t="b">
        <v>0</v>
      </c>
      <c r="J3232" t="s">
        <v>70</v>
      </c>
      <c r="K3232" t="b">
        <v>1</v>
      </c>
      <c r="L3232">
        <v>2</v>
      </c>
      <c r="M3232" t="b">
        <v>0</v>
      </c>
      <c r="N3232" t="b">
        <v>1</v>
      </c>
      <c r="O3232" t="b">
        <v>1</v>
      </c>
      <c r="P3232" t="s">
        <v>69</v>
      </c>
      <c r="Q3232" t="s">
        <v>6739</v>
      </c>
      <c r="R3232" t="s">
        <v>6738</v>
      </c>
      <c r="S3232" t="s">
        <v>6</v>
      </c>
      <c r="T3232" t="s">
        <v>1050</v>
      </c>
      <c r="U3232">
        <v>193</v>
      </c>
      <c r="V3232">
        <v>2.5</v>
      </c>
    </row>
    <row r="3233" spans="1:22" x14ac:dyDescent="0.35">
      <c r="A3233" t="s">
        <v>6737</v>
      </c>
      <c r="B3233" t="s">
        <v>74</v>
      </c>
      <c r="C3233" t="s">
        <v>82</v>
      </c>
      <c r="D3233" t="b">
        <v>1</v>
      </c>
      <c r="E3233" t="b">
        <v>1</v>
      </c>
      <c r="F3233" t="s">
        <v>106</v>
      </c>
      <c r="G3233" t="b">
        <v>1</v>
      </c>
      <c r="H3233" t="s">
        <v>71</v>
      </c>
      <c r="I3233" t="b">
        <v>1</v>
      </c>
      <c r="J3233" t="s">
        <v>70</v>
      </c>
      <c r="K3233" t="b">
        <v>1</v>
      </c>
      <c r="L3233">
        <v>2</v>
      </c>
      <c r="M3233" t="b">
        <v>1</v>
      </c>
      <c r="N3233" t="b">
        <v>1</v>
      </c>
      <c r="O3233" t="b">
        <v>1</v>
      </c>
      <c r="P3233" t="s">
        <v>88</v>
      </c>
      <c r="Q3233" t="s">
        <v>6736</v>
      </c>
      <c r="R3233" t="s">
        <v>194</v>
      </c>
      <c r="S3233" t="s">
        <v>66</v>
      </c>
      <c r="T3233" t="s">
        <v>6735</v>
      </c>
      <c r="U3233">
        <v>193</v>
      </c>
      <c r="V3233">
        <v>3</v>
      </c>
    </row>
    <row r="3234" spans="1:22" x14ac:dyDescent="0.35">
      <c r="A3234" t="s">
        <v>6734</v>
      </c>
      <c r="B3234" t="s">
        <v>74</v>
      </c>
      <c r="C3234" t="s">
        <v>82</v>
      </c>
      <c r="D3234" t="b">
        <v>1</v>
      </c>
      <c r="E3234" t="b">
        <v>1</v>
      </c>
      <c r="F3234" t="s">
        <v>359</v>
      </c>
      <c r="G3234" t="b">
        <v>1</v>
      </c>
      <c r="H3234" t="s">
        <v>71</v>
      </c>
      <c r="I3234" t="b">
        <v>0</v>
      </c>
      <c r="J3234" t="s">
        <v>70</v>
      </c>
      <c r="K3234" t="b">
        <v>1</v>
      </c>
      <c r="L3234">
        <v>2</v>
      </c>
      <c r="M3234" t="b">
        <v>0</v>
      </c>
      <c r="N3234" t="b">
        <v>1</v>
      </c>
      <c r="O3234" t="b">
        <v>1</v>
      </c>
      <c r="P3234" t="s">
        <v>69</v>
      </c>
      <c r="Q3234" t="s">
        <v>6733</v>
      </c>
      <c r="R3234" t="s">
        <v>6732</v>
      </c>
      <c r="S3234" t="s">
        <v>114</v>
      </c>
      <c r="T3234" t="s">
        <v>6731</v>
      </c>
      <c r="U3234">
        <v>193</v>
      </c>
      <c r="V3234">
        <v>3.5</v>
      </c>
    </row>
    <row r="3235" spans="1:22" x14ac:dyDescent="0.35">
      <c r="A3235" t="s">
        <v>6730</v>
      </c>
      <c r="B3235" t="s">
        <v>111</v>
      </c>
      <c r="C3235" t="s">
        <v>82</v>
      </c>
      <c r="D3235" t="b">
        <v>1</v>
      </c>
      <c r="E3235" t="b">
        <v>1</v>
      </c>
      <c r="F3235" t="s">
        <v>72</v>
      </c>
      <c r="G3235" t="b">
        <v>1</v>
      </c>
      <c r="H3235" t="s">
        <v>71</v>
      </c>
      <c r="I3235" t="b">
        <v>1</v>
      </c>
      <c r="J3235" t="s">
        <v>70</v>
      </c>
      <c r="K3235" t="b">
        <v>1</v>
      </c>
      <c r="L3235">
        <v>2</v>
      </c>
      <c r="M3235" t="b">
        <v>1</v>
      </c>
      <c r="N3235" t="b">
        <v>1</v>
      </c>
      <c r="O3235" t="b">
        <v>1</v>
      </c>
      <c r="P3235" t="s">
        <v>88</v>
      </c>
      <c r="Q3235" t="s">
        <v>6729</v>
      </c>
      <c r="R3235" t="s">
        <v>548</v>
      </c>
      <c r="S3235" t="s">
        <v>93</v>
      </c>
      <c r="T3235" t="s">
        <v>6728</v>
      </c>
      <c r="U3235">
        <v>193</v>
      </c>
      <c r="V3235">
        <v>4.5</v>
      </c>
    </row>
    <row r="3236" spans="1:22" x14ac:dyDescent="0.35">
      <c r="A3236" t="s">
        <v>6727</v>
      </c>
      <c r="B3236" t="s">
        <v>74</v>
      </c>
      <c r="C3236" t="s">
        <v>82</v>
      </c>
      <c r="D3236" t="b">
        <v>1</v>
      </c>
      <c r="E3236" t="b">
        <v>1</v>
      </c>
      <c r="F3236" t="s">
        <v>72</v>
      </c>
      <c r="G3236" t="b">
        <v>1</v>
      </c>
      <c r="H3236" t="s">
        <v>71</v>
      </c>
      <c r="I3236" t="b">
        <v>1</v>
      </c>
      <c r="J3236" t="s">
        <v>70</v>
      </c>
      <c r="K3236" t="b">
        <v>1</v>
      </c>
      <c r="L3236">
        <v>2</v>
      </c>
      <c r="M3236" t="b">
        <v>1</v>
      </c>
      <c r="N3236" t="b">
        <v>1</v>
      </c>
      <c r="O3236" t="b">
        <v>1</v>
      </c>
      <c r="P3236" t="s">
        <v>69</v>
      </c>
      <c r="Q3236" t="s">
        <v>6726</v>
      </c>
      <c r="R3236" t="s">
        <v>6725</v>
      </c>
      <c r="S3236" t="s">
        <v>189</v>
      </c>
      <c r="T3236" t="s">
        <v>6724</v>
      </c>
      <c r="U3236">
        <v>193</v>
      </c>
      <c r="V3236">
        <v>4</v>
      </c>
    </row>
    <row r="3237" spans="1:22" x14ac:dyDescent="0.35">
      <c r="A3237" t="s">
        <v>6723</v>
      </c>
      <c r="B3237" t="s">
        <v>74</v>
      </c>
      <c r="C3237" t="s">
        <v>82</v>
      </c>
      <c r="D3237" t="b">
        <v>1</v>
      </c>
      <c r="E3237" t="b">
        <v>1</v>
      </c>
      <c r="F3237" t="s">
        <v>771</v>
      </c>
      <c r="G3237" t="b">
        <v>1</v>
      </c>
      <c r="H3237" t="s">
        <v>71</v>
      </c>
      <c r="I3237" t="b">
        <v>1</v>
      </c>
      <c r="J3237" t="s">
        <v>70</v>
      </c>
      <c r="K3237" t="b">
        <v>1</v>
      </c>
      <c r="L3237">
        <v>2</v>
      </c>
      <c r="M3237" t="b">
        <v>0</v>
      </c>
      <c r="N3237" t="b">
        <v>1</v>
      </c>
      <c r="O3237" t="b">
        <v>1</v>
      </c>
      <c r="P3237" t="s">
        <v>69</v>
      </c>
      <c r="Q3237" t="s">
        <v>6722</v>
      </c>
      <c r="R3237" t="s">
        <v>6721</v>
      </c>
      <c r="S3237" t="s">
        <v>239</v>
      </c>
      <c r="T3237" t="s">
        <v>1274</v>
      </c>
      <c r="U3237">
        <v>192</v>
      </c>
      <c r="V3237">
        <v>3</v>
      </c>
    </row>
    <row r="3238" spans="1:22" x14ac:dyDescent="0.35">
      <c r="A3238" t="s">
        <v>6720</v>
      </c>
      <c r="B3238" t="s">
        <v>90</v>
      </c>
      <c r="C3238" t="s">
        <v>82</v>
      </c>
      <c r="D3238" t="b">
        <v>1</v>
      </c>
      <c r="E3238" t="b">
        <v>1</v>
      </c>
      <c r="F3238" t="s">
        <v>720</v>
      </c>
      <c r="G3238" t="b">
        <v>0</v>
      </c>
      <c r="H3238" t="s">
        <v>71</v>
      </c>
      <c r="I3238" t="b">
        <v>0</v>
      </c>
      <c r="J3238" t="s">
        <v>70</v>
      </c>
      <c r="K3238" t="b">
        <v>1</v>
      </c>
      <c r="L3238">
        <v>2</v>
      </c>
      <c r="M3238" t="b">
        <v>0</v>
      </c>
      <c r="N3238" t="b">
        <v>0</v>
      </c>
      <c r="O3238" t="b">
        <v>1</v>
      </c>
      <c r="P3238" t="s">
        <v>88</v>
      </c>
      <c r="Q3238" t="s">
        <v>6719</v>
      </c>
      <c r="R3238" t="s">
        <v>2009</v>
      </c>
      <c r="S3238" t="s">
        <v>6</v>
      </c>
      <c r="T3238" t="s">
        <v>6718</v>
      </c>
      <c r="U3238">
        <v>192</v>
      </c>
      <c r="V3238">
        <v>4.5</v>
      </c>
    </row>
    <row r="3239" spans="1:22" x14ac:dyDescent="0.35">
      <c r="A3239" t="s">
        <v>6717</v>
      </c>
      <c r="B3239" t="s">
        <v>111</v>
      </c>
      <c r="C3239" t="s">
        <v>82</v>
      </c>
      <c r="D3239" t="b">
        <v>1</v>
      </c>
      <c r="E3239" t="b">
        <v>1</v>
      </c>
      <c r="F3239" t="s">
        <v>106</v>
      </c>
      <c r="G3239" t="b">
        <v>1</v>
      </c>
      <c r="H3239" t="s">
        <v>71</v>
      </c>
      <c r="I3239" t="b">
        <v>1</v>
      </c>
      <c r="J3239" t="s">
        <v>70</v>
      </c>
      <c r="K3239" t="b">
        <v>1</v>
      </c>
      <c r="L3239">
        <v>2</v>
      </c>
      <c r="M3239" t="b">
        <v>1</v>
      </c>
      <c r="N3239" t="b">
        <v>1</v>
      </c>
      <c r="O3239" t="b">
        <v>1</v>
      </c>
      <c r="P3239" t="s">
        <v>69</v>
      </c>
      <c r="Q3239" t="s">
        <v>6716</v>
      </c>
      <c r="R3239" t="s">
        <v>613</v>
      </c>
      <c r="S3239" t="s">
        <v>275</v>
      </c>
      <c r="T3239" t="s">
        <v>6715</v>
      </c>
      <c r="U3239">
        <v>192</v>
      </c>
      <c r="V3239">
        <v>4</v>
      </c>
    </row>
    <row r="3240" spans="1:22" x14ac:dyDescent="0.35">
      <c r="A3240" t="s">
        <v>6714</v>
      </c>
      <c r="B3240" t="s">
        <v>74</v>
      </c>
      <c r="C3240" t="s">
        <v>123</v>
      </c>
      <c r="D3240" t="b">
        <v>1</v>
      </c>
      <c r="E3240" t="b">
        <v>1</v>
      </c>
      <c r="F3240" t="s">
        <v>106</v>
      </c>
      <c r="G3240" t="b">
        <v>0</v>
      </c>
      <c r="H3240" t="s">
        <v>71</v>
      </c>
      <c r="I3240" t="b">
        <v>0</v>
      </c>
      <c r="J3240" t="s">
        <v>70</v>
      </c>
      <c r="K3240" t="b">
        <v>1</v>
      </c>
      <c r="L3240">
        <v>2</v>
      </c>
      <c r="M3240" t="b">
        <v>1</v>
      </c>
      <c r="N3240" t="b">
        <v>1</v>
      </c>
      <c r="O3240" t="b">
        <v>0</v>
      </c>
      <c r="P3240" t="s">
        <v>88</v>
      </c>
      <c r="Q3240" t="s">
        <v>6713</v>
      </c>
      <c r="R3240" t="s">
        <v>6712</v>
      </c>
      <c r="S3240" t="s">
        <v>4836</v>
      </c>
      <c r="T3240" t="s">
        <v>6711</v>
      </c>
      <c r="U3240">
        <v>192</v>
      </c>
      <c r="V3240">
        <v>4.5</v>
      </c>
    </row>
    <row r="3241" spans="1:22" x14ac:dyDescent="0.35">
      <c r="A3241" t="s">
        <v>6710</v>
      </c>
      <c r="B3241" t="s">
        <v>74</v>
      </c>
      <c r="C3241" t="s">
        <v>82</v>
      </c>
      <c r="D3241" t="b">
        <v>1</v>
      </c>
      <c r="E3241" t="b">
        <v>1</v>
      </c>
      <c r="F3241" t="s">
        <v>106</v>
      </c>
      <c r="G3241" t="b">
        <v>1</v>
      </c>
      <c r="H3241" t="s">
        <v>71</v>
      </c>
      <c r="I3241" t="b">
        <v>0</v>
      </c>
      <c r="J3241" t="s">
        <v>70</v>
      </c>
      <c r="K3241" t="b">
        <v>1</v>
      </c>
      <c r="L3241">
        <v>2</v>
      </c>
      <c r="M3241" t="b">
        <v>1</v>
      </c>
      <c r="N3241" t="b">
        <v>1</v>
      </c>
      <c r="O3241" t="b">
        <v>1</v>
      </c>
      <c r="P3241" t="s">
        <v>69</v>
      </c>
      <c r="Q3241" t="s">
        <v>6709</v>
      </c>
      <c r="R3241" t="s">
        <v>3576</v>
      </c>
      <c r="S3241" t="s">
        <v>156</v>
      </c>
      <c r="T3241" t="s">
        <v>4596</v>
      </c>
      <c r="U3241">
        <v>192</v>
      </c>
      <c r="V3241">
        <v>2.5</v>
      </c>
    </row>
    <row r="3242" spans="1:22" x14ac:dyDescent="0.35">
      <c r="A3242" t="s">
        <v>2575</v>
      </c>
      <c r="B3242" t="s">
        <v>90</v>
      </c>
      <c r="C3242" t="s">
        <v>82</v>
      </c>
      <c r="D3242" t="b">
        <v>1</v>
      </c>
      <c r="E3242" t="b">
        <v>1</v>
      </c>
      <c r="F3242" t="s">
        <v>106</v>
      </c>
      <c r="G3242" t="b">
        <v>0</v>
      </c>
      <c r="H3242" t="s">
        <v>71</v>
      </c>
      <c r="I3242" t="b">
        <v>1</v>
      </c>
      <c r="J3242" t="s">
        <v>70</v>
      </c>
      <c r="K3242" t="b">
        <v>1</v>
      </c>
      <c r="L3242">
        <v>2</v>
      </c>
      <c r="M3242" t="b">
        <v>0</v>
      </c>
      <c r="N3242" t="b">
        <v>0</v>
      </c>
      <c r="O3242" t="b">
        <v>1</v>
      </c>
      <c r="P3242" t="s">
        <v>69</v>
      </c>
      <c r="Q3242" t="s">
        <v>6708</v>
      </c>
      <c r="R3242" t="s">
        <v>6707</v>
      </c>
      <c r="S3242" t="s">
        <v>189</v>
      </c>
      <c r="T3242" t="s">
        <v>6706</v>
      </c>
      <c r="U3242">
        <v>192</v>
      </c>
      <c r="V3242">
        <v>4.5</v>
      </c>
    </row>
    <row r="3243" spans="1:22" x14ac:dyDescent="0.35">
      <c r="A3243" t="s">
        <v>6705</v>
      </c>
      <c r="B3243" t="s">
        <v>74</v>
      </c>
      <c r="C3243" t="s">
        <v>236</v>
      </c>
      <c r="D3243" t="b">
        <v>1</v>
      </c>
      <c r="E3243" t="b">
        <v>0</v>
      </c>
      <c r="F3243" t="s">
        <v>72</v>
      </c>
      <c r="G3243" t="b">
        <v>0</v>
      </c>
      <c r="H3243" t="s">
        <v>71</v>
      </c>
      <c r="I3243" t="b">
        <v>1</v>
      </c>
      <c r="J3243" t="s">
        <v>235</v>
      </c>
      <c r="K3243" t="b">
        <v>1</v>
      </c>
      <c r="L3243">
        <v>3</v>
      </c>
      <c r="M3243" t="b">
        <v>1</v>
      </c>
      <c r="N3243" t="b">
        <v>1</v>
      </c>
      <c r="O3243" t="b">
        <v>0</v>
      </c>
      <c r="P3243" t="s">
        <v>88</v>
      </c>
      <c r="Q3243" t="s">
        <v>6704</v>
      </c>
      <c r="R3243" t="s">
        <v>6703</v>
      </c>
      <c r="S3243" t="s">
        <v>131</v>
      </c>
      <c r="T3243" t="s">
        <v>6702</v>
      </c>
      <c r="U3243">
        <v>192</v>
      </c>
      <c r="V3243">
        <v>3.5</v>
      </c>
    </row>
    <row r="3244" spans="1:22" x14ac:dyDescent="0.35">
      <c r="A3244" t="s">
        <v>6701</v>
      </c>
      <c r="B3244" t="s">
        <v>74</v>
      </c>
      <c r="C3244" t="s">
        <v>504</v>
      </c>
      <c r="D3244" t="b">
        <v>1</v>
      </c>
      <c r="E3244" t="b">
        <v>0</v>
      </c>
      <c r="F3244" t="s">
        <v>72</v>
      </c>
      <c r="G3244" t="b">
        <v>1</v>
      </c>
      <c r="H3244" t="s">
        <v>80</v>
      </c>
      <c r="I3244" t="b">
        <v>0</v>
      </c>
      <c r="J3244" t="s">
        <v>70</v>
      </c>
      <c r="K3244" t="b">
        <v>1</v>
      </c>
      <c r="L3244">
        <v>2</v>
      </c>
      <c r="M3244" t="b">
        <v>0</v>
      </c>
      <c r="N3244" t="b">
        <v>1</v>
      </c>
      <c r="O3244" t="b">
        <v>1</v>
      </c>
      <c r="P3244" t="s">
        <v>69</v>
      </c>
      <c r="Q3244" t="s">
        <v>6700</v>
      </c>
      <c r="R3244" t="s">
        <v>6699</v>
      </c>
      <c r="S3244" t="s">
        <v>120</v>
      </c>
      <c r="T3244" t="s">
        <v>6698</v>
      </c>
      <c r="U3244">
        <v>192</v>
      </c>
      <c r="V3244">
        <v>3.5</v>
      </c>
    </row>
    <row r="3245" spans="1:22" x14ac:dyDescent="0.35">
      <c r="A3245" t="s">
        <v>6697</v>
      </c>
      <c r="B3245" t="s">
        <v>74</v>
      </c>
      <c r="C3245" t="s">
        <v>82</v>
      </c>
      <c r="D3245" t="b">
        <v>1</v>
      </c>
      <c r="E3245" t="b">
        <v>1</v>
      </c>
      <c r="F3245" t="s">
        <v>106</v>
      </c>
      <c r="G3245" t="b">
        <v>0</v>
      </c>
      <c r="H3245" t="s">
        <v>71</v>
      </c>
      <c r="I3245" t="b">
        <v>0</v>
      </c>
      <c r="J3245" t="s">
        <v>70</v>
      </c>
      <c r="K3245" t="b">
        <v>1</v>
      </c>
      <c r="L3245">
        <v>2</v>
      </c>
      <c r="M3245" t="b">
        <v>1</v>
      </c>
      <c r="N3245" t="b">
        <v>1</v>
      </c>
      <c r="O3245" t="b">
        <v>1</v>
      </c>
      <c r="P3245" t="s">
        <v>88</v>
      </c>
      <c r="Q3245" t="s">
        <v>6696</v>
      </c>
      <c r="R3245" t="s">
        <v>2035</v>
      </c>
      <c r="S3245" t="s">
        <v>85</v>
      </c>
      <c r="T3245" t="s">
        <v>6695</v>
      </c>
      <c r="U3245">
        <v>192</v>
      </c>
      <c r="V3245">
        <v>4</v>
      </c>
    </row>
    <row r="3246" spans="1:22" x14ac:dyDescent="0.35">
      <c r="A3246" t="s">
        <v>6694</v>
      </c>
      <c r="B3246" t="s">
        <v>74</v>
      </c>
      <c r="C3246" t="s">
        <v>82</v>
      </c>
      <c r="D3246" t="b">
        <v>1</v>
      </c>
      <c r="E3246" t="b">
        <v>1</v>
      </c>
      <c r="F3246" t="s">
        <v>106</v>
      </c>
      <c r="G3246" t="b">
        <v>1</v>
      </c>
      <c r="H3246" t="s">
        <v>71</v>
      </c>
      <c r="I3246" t="b">
        <v>1</v>
      </c>
      <c r="J3246" t="s">
        <v>70</v>
      </c>
      <c r="K3246" t="b">
        <v>1</v>
      </c>
      <c r="L3246">
        <v>2</v>
      </c>
      <c r="M3246" t="b">
        <v>1</v>
      </c>
      <c r="N3246" t="b">
        <v>1</v>
      </c>
      <c r="O3246" t="b">
        <v>1</v>
      </c>
      <c r="P3246" t="s">
        <v>88</v>
      </c>
      <c r="Q3246" t="s">
        <v>6693</v>
      </c>
      <c r="R3246" t="s">
        <v>194</v>
      </c>
      <c r="S3246" t="s">
        <v>93</v>
      </c>
      <c r="T3246" t="s">
        <v>6692</v>
      </c>
      <c r="U3246">
        <v>192</v>
      </c>
      <c r="V3246">
        <v>3</v>
      </c>
    </row>
    <row r="3247" spans="1:22" x14ac:dyDescent="0.35">
      <c r="A3247" t="s">
        <v>6691</v>
      </c>
      <c r="B3247" t="s">
        <v>74</v>
      </c>
      <c r="C3247" t="s">
        <v>82</v>
      </c>
      <c r="D3247" t="b">
        <v>1</v>
      </c>
      <c r="E3247" t="b">
        <v>0</v>
      </c>
      <c r="F3247" t="s">
        <v>771</v>
      </c>
      <c r="G3247" t="b">
        <v>1</v>
      </c>
      <c r="H3247" t="s">
        <v>80</v>
      </c>
      <c r="I3247" t="b">
        <v>1</v>
      </c>
      <c r="J3247" t="s">
        <v>70</v>
      </c>
      <c r="K3247" t="b">
        <v>1</v>
      </c>
      <c r="L3247">
        <v>2</v>
      </c>
      <c r="M3247" t="b">
        <v>1</v>
      </c>
      <c r="N3247" t="b">
        <v>1</v>
      </c>
      <c r="O3247" t="b">
        <v>1</v>
      </c>
      <c r="P3247" t="s">
        <v>88</v>
      </c>
      <c r="Q3247" t="s">
        <v>6690</v>
      </c>
      <c r="R3247" t="s">
        <v>194</v>
      </c>
      <c r="S3247" t="s">
        <v>239</v>
      </c>
      <c r="T3247" t="s">
        <v>6689</v>
      </c>
      <c r="U3247">
        <v>192</v>
      </c>
      <c r="V3247">
        <v>2.5</v>
      </c>
    </row>
    <row r="3248" spans="1:22" x14ac:dyDescent="0.35">
      <c r="A3248" t="s">
        <v>6688</v>
      </c>
      <c r="B3248" t="s">
        <v>74</v>
      </c>
      <c r="C3248" t="s">
        <v>82</v>
      </c>
      <c r="D3248" t="b">
        <v>1</v>
      </c>
      <c r="E3248" t="b">
        <v>1</v>
      </c>
      <c r="F3248" t="s">
        <v>72</v>
      </c>
      <c r="G3248" t="b">
        <v>1</v>
      </c>
      <c r="H3248" t="s">
        <v>71</v>
      </c>
      <c r="I3248" t="b">
        <v>0</v>
      </c>
      <c r="J3248" t="s">
        <v>70</v>
      </c>
      <c r="K3248" t="b">
        <v>1</v>
      </c>
      <c r="L3248">
        <v>2</v>
      </c>
      <c r="M3248" t="b">
        <v>1</v>
      </c>
      <c r="N3248" t="b">
        <v>1</v>
      </c>
      <c r="O3248" t="b">
        <v>1</v>
      </c>
      <c r="P3248" t="s">
        <v>88</v>
      </c>
      <c r="Q3248" t="s">
        <v>6687</v>
      </c>
      <c r="R3248" t="s">
        <v>6686</v>
      </c>
      <c r="S3248" t="s">
        <v>66</v>
      </c>
      <c r="T3248" t="s">
        <v>6685</v>
      </c>
      <c r="U3248">
        <v>192</v>
      </c>
      <c r="V3248">
        <v>4</v>
      </c>
    </row>
    <row r="3249" spans="1:22" x14ac:dyDescent="0.35">
      <c r="A3249" t="s">
        <v>6684</v>
      </c>
      <c r="B3249" t="s">
        <v>74</v>
      </c>
      <c r="C3249" t="s">
        <v>82</v>
      </c>
      <c r="D3249" t="b">
        <v>1</v>
      </c>
      <c r="E3249" t="b">
        <v>1</v>
      </c>
      <c r="F3249" t="s">
        <v>101</v>
      </c>
      <c r="G3249" t="b">
        <v>1</v>
      </c>
      <c r="H3249" t="s">
        <v>100</v>
      </c>
      <c r="I3249" t="b">
        <v>1</v>
      </c>
      <c r="J3249" t="s">
        <v>70</v>
      </c>
      <c r="K3249" t="b">
        <v>1</v>
      </c>
      <c r="L3249">
        <v>2</v>
      </c>
      <c r="M3249" t="b">
        <v>1</v>
      </c>
      <c r="N3249" t="b">
        <v>1</v>
      </c>
      <c r="O3249" t="b">
        <v>1</v>
      </c>
      <c r="P3249" t="s">
        <v>69</v>
      </c>
      <c r="Q3249" t="s">
        <v>6683</v>
      </c>
      <c r="R3249" t="s">
        <v>6682</v>
      </c>
      <c r="S3249" t="s">
        <v>6</v>
      </c>
      <c r="T3249" t="s">
        <v>6681</v>
      </c>
      <c r="U3249">
        <v>192</v>
      </c>
      <c r="V3249">
        <v>4.5</v>
      </c>
    </row>
    <row r="3250" spans="1:22" x14ac:dyDescent="0.35">
      <c r="A3250" t="s">
        <v>6680</v>
      </c>
      <c r="B3250" t="s">
        <v>74</v>
      </c>
      <c r="C3250" t="s">
        <v>212</v>
      </c>
      <c r="D3250" t="b">
        <v>1</v>
      </c>
      <c r="E3250" t="b">
        <v>1</v>
      </c>
      <c r="F3250" t="s">
        <v>81</v>
      </c>
      <c r="G3250" t="b">
        <v>1</v>
      </c>
      <c r="H3250" t="s">
        <v>71</v>
      </c>
      <c r="I3250" t="b">
        <v>1</v>
      </c>
      <c r="J3250" t="s">
        <v>70</v>
      </c>
      <c r="K3250" t="b">
        <v>1</v>
      </c>
      <c r="L3250">
        <v>2</v>
      </c>
      <c r="M3250" t="b">
        <v>1</v>
      </c>
      <c r="N3250" t="b">
        <v>1</v>
      </c>
      <c r="O3250" t="b">
        <v>1</v>
      </c>
      <c r="P3250" t="s">
        <v>88</v>
      </c>
      <c r="Q3250" t="s">
        <v>6679</v>
      </c>
      <c r="R3250" t="s">
        <v>6678</v>
      </c>
      <c r="S3250" t="s">
        <v>285</v>
      </c>
      <c r="T3250" t="s">
        <v>6677</v>
      </c>
      <c r="U3250">
        <v>192</v>
      </c>
      <c r="V3250">
        <v>4</v>
      </c>
    </row>
    <row r="3251" spans="1:22" x14ac:dyDescent="0.35">
      <c r="A3251" t="s">
        <v>6676</v>
      </c>
      <c r="B3251" t="s">
        <v>90</v>
      </c>
      <c r="C3251" t="s">
        <v>82</v>
      </c>
      <c r="D3251" t="b">
        <v>1</v>
      </c>
      <c r="E3251" t="b">
        <v>1</v>
      </c>
      <c r="F3251" t="s">
        <v>474</v>
      </c>
      <c r="G3251" t="b">
        <v>0</v>
      </c>
      <c r="H3251" t="s">
        <v>71</v>
      </c>
      <c r="I3251" t="b">
        <v>0</v>
      </c>
      <c r="J3251" t="s">
        <v>70</v>
      </c>
      <c r="K3251" t="b">
        <v>1</v>
      </c>
      <c r="L3251">
        <v>2</v>
      </c>
      <c r="M3251" t="b">
        <v>0</v>
      </c>
      <c r="N3251" t="b">
        <v>1</v>
      </c>
      <c r="O3251" t="b">
        <v>1</v>
      </c>
      <c r="P3251" t="s">
        <v>88</v>
      </c>
      <c r="Q3251" t="s">
        <v>6675</v>
      </c>
      <c r="R3251" t="s">
        <v>6674</v>
      </c>
      <c r="S3251" t="s">
        <v>6</v>
      </c>
      <c r="T3251" t="s">
        <v>6673</v>
      </c>
      <c r="U3251">
        <v>192</v>
      </c>
      <c r="V3251">
        <v>4</v>
      </c>
    </row>
    <row r="3252" spans="1:22" x14ac:dyDescent="0.35">
      <c r="A3252" t="s">
        <v>6672</v>
      </c>
      <c r="B3252" t="s">
        <v>90</v>
      </c>
      <c r="C3252" t="s">
        <v>82</v>
      </c>
      <c r="D3252" t="b">
        <v>1</v>
      </c>
      <c r="E3252" t="b">
        <v>1</v>
      </c>
      <c r="F3252" t="s">
        <v>766</v>
      </c>
      <c r="G3252" t="b">
        <v>0</v>
      </c>
      <c r="H3252" t="s">
        <v>71</v>
      </c>
      <c r="I3252" t="b">
        <v>1</v>
      </c>
      <c r="J3252" t="s">
        <v>70</v>
      </c>
      <c r="K3252" t="b">
        <v>1</v>
      </c>
      <c r="L3252">
        <v>2</v>
      </c>
      <c r="M3252" t="b">
        <v>1</v>
      </c>
      <c r="N3252" t="b">
        <v>1</v>
      </c>
      <c r="O3252" t="b">
        <v>1</v>
      </c>
      <c r="P3252" t="s">
        <v>69</v>
      </c>
      <c r="Q3252" t="s">
        <v>6671</v>
      </c>
      <c r="R3252" t="s">
        <v>6670</v>
      </c>
      <c r="S3252" t="s">
        <v>85</v>
      </c>
      <c r="T3252" t="s">
        <v>6669</v>
      </c>
      <c r="U3252">
        <v>192</v>
      </c>
      <c r="V3252">
        <v>4</v>
      </c>
    </row>
    <row r="3253" spans="1:22" x14ac:dyDescent="0.35">
      <c r="A3253" t="s">
        <v>6668</v>
      </c>
      <c r="B3253" t="s">
        <v>111</v>
      </c>
      <c r="C3253" t="s">
        <v>82</v>
      </c>
      <c r="D3253" t="b">
        <v>1</v>
      </c>
      <c r="E3253" t="b">
        <v>1</v>
      </c>
      <c r="F3253" t="s">
        <v>72</v>
      </c>
      <c r="G3253" t="b">
        <v>1</v>
      </c>
      <c r="H3253" t="s">
        <v>71</v>
      </c>
      <c r="I3253" t="b">
        <v>1</v>
      </c>
      <c r="J3253" t="s">
        <v>70</v>
      </c>
      <c r="K3253" t="b">
        <v>1</v>
      </c>
      <c r="L3253">
        <v>2</v>
      </c>
      <c r="M3253" t="b">
        <v>1</v>
      </c>
      <c r="N3253" t="b">
        <v>1</v>
      </c>
      <c r="O3253" t="b">
        <v>1</v>
      </c>
      <c r="P3253" t="s">
        <v>69</v>
      </c>
      <c r="Q3253" t="s">
        <v>6667</v>
      </c>
      <c r="R3253" t="s">
        <v>628</v>
      </c>
      <c r="S3253" t="s">
        <v>77</v>
      </c>
      <c r="T3253" t="s">
        <v>6666</v>
      </c>
      <c r="U3253">
        <v>192</v>
      </c>
      <c r="V3253">
        <v>4</v>
      </c>
    </row>
    <row r="3254" spans="1:22" x14ac:dyDescent="0.35">
      <c r="A3254" t="s">
        <v>6665</v>
      </c>
      <c r="B3254" t="s">
        <v>74</v>
      </c>
      <c r="C3254" t="s">
        <v>426</v>
      </c>
      <c r="D3254" t="b">
        <v>1</v>
      </c>
      <c r="E3254" t="b">
        <v>1</v>
      </c>
      <c r="F3254" t="s">
        <v>101</v>
      </c>
      <c r="G3254" t="b">
        <v>1</v>
      </c>
      <c r="H3254" t="s">
        <v>71</v>
      </c>
      <c r="I3254" t="b">
        <v>1</v>
      </c>
      <c r="J3254" t="s">
        <v>70</v>
      </c>
      <c r="K3254" t="b">
        <v>1</v>
      </c>
      <c r="L3254">
        <v>2</v>
      </c>
      <c r="M3254" t="b">
        <v>1</v>
      </c>
      <c r="N3254" t="b">
        <v>1</v>
      </c>
      <c r="O3254" t="b">
        <v>1</v>
      </c>
      <c r="P3254" t="s">
        <v>69</v>
      </c>
      <c r="Q3254" t="s">
        <v>6664</v>
      </c>
      <c r="R3254" t="s">
        <v>6663</v>
      </c>
      <c r="S3254" t="s">
        <v>6</v>
      </c>
      <c r="T3254" t="s">
        <v>6662</v>
      </c>
      <c r="U3254">
        <v>192</v>
      </c>
      <c r="V3254">
        <v>3.5</v>
      </c>
    </row>
    <row r="3255" spans="1:22" x14ac:dyDescent="0.35">
      <c r="A3255" t="s">
        <v>6661</v>
      </c>
      <c r="B3255" t="s">
        <v>111</v>
      </c>
      <c r="C3255" t="s">
        <v>82</v>
      </c>
      <c r="D3255" t="b">
        <v>1</v>
      </c>
      <c r="E3255" t="b">
        <v>1</v>
      </c>
      <c r="F3255" t="s">
        <v>106</v>
      </c>
      <c r="G3255" t="b">
        <v>1</v>
      </c>
      <c r="H3255" t="s">
        <v>71</v>
      </c>
      <c r="I3255" t="b">
        <v>0</v>
      </c>
      <c r="J3255" t="s">
        <v>70</v>
      </c>
      <c r="K3255" t="b">
        <v>1</v>
      </c>
      <c r="L3255">
        <v>2</v>
      </c>
      <c r="M3255" t="b">
        <v>0</v>
      </c>
      <c r="N3255" t="b">
        <v>1</v>
      </c>
      <c r="O3255" t="b">
        <v>1</v>
      </c>
      <c r="P3255" t="s">
        <v>88</v>
      </c>
      <c r="Q3255" t="s">
        <v>6660</v>
      </c>
      <c r="R3255" t="s">
        <v>6659</v>
      </c>
      <c r="S3255" t="s">
        <v>85</v>
      </c>
      <c r="T3255" t="s">
        <v>6658</v>
      </c>
      <c r="U3255">
        <v>192</v>
      </c>
      <c r="V3255">
        <v>3.5</v>
      </c>
    </row>
    <row r="3256" spans="1:22" x14ac:dyDescent="0.35">
      <c r="A3256" t="s">
        <v>6657</v>
      </c>
      <c r="B3256" t="s">
        <v>111</v>
      </c>
      <c r="C3256" t="s">
        <v>82</v>
      </c>
      <c r="D3256" t="b">
        <v>1</v>
      </c>
      <c r="E3256" t="b">
        <v>1</v>
      </c>
      <c r="F3256" t="s">
        <v>89</v>
      </c>
      <c r="G3256" t="b">
        <v>1</v>
      </c>
      <c r="H3256" t="s">
        <v>71</v>
      </c>
      <c r="I3256" t="b">
        <v>1</v>
      </c>
      <c r="J3256" t="s">
        <v>70</v>
      </c>
      <c r="K3256" t="b">
        <v>1</v>
      </c>
      <c r="L3256">
        <v>1</v>
      </c>
      <c r="M3256" t="b">
        <v>0</v>
      </c>
      <c r="N3256" t="b">
        <v>0</v>
      </c>
      <c r="O3256" t="b">
        <v>1</v>
      </c>
      <c r="P3256" t="s">
        <v>88</v>
      </c>
      <c r="Q3256" t="s">
        <v>6656</v>
      </c>
      <c r="R3256" t="s">
        <v>5936</v>
      </c>
      <c r="S3256" t="s">
        <v>93</v>
      </c>
      <c r="T3256" t="s">
        <v>6655</v>
      </c>
      <c r="U3256">
        <v>192</v>
      </c>
      <c r="V3256">
        <v>4</v>
      </c>
    </row>
    <row r="3257" spans="1:22" x14ac:dyDescent="0.35">
      <c r="A3257" t="s">
        <v>6654</v>
      </c>
      <c r="B3257" t="s">
        <v>90</v>
      </c>
      <c r="C3257" t="s">
        <v>82</v>
      </c>
      <c r="D3257" t="b">
        <v>1</v>
      </c>
      <c r="E3257" t="b">
        <v>1</v>
      </c>
      <c r="F3257" t="s">
        <v>435</v>
      </c>
      <c r="G3257" t="b">
        <v>0</v>
      </c>
      <c r="H3257" t="s">
        <v>71</v>
      </c>
      <c r="I3257" t="b">
        <v>1</v>
      </c>
      <c r="J3257" t="s">
        <v>70</v>
      </c>
      <c r="K3257" t="b">
        <v>1</v>
      </c>
      <c r="L3257">
        <v>1</v>
      </c>
      <c r="M3257" t="b">
        <v>0</v>
      </c>
      <c r="N3257" t="b">
        <v>0</v>
      </c>
      <c r="O3257" t="b">
        <v>1</v>
      </c>
      <c r="P3257" t="s">
        <v>69</v>
      </c>
      <c r="Q3257" t="s">
        <v>6653</v>
      </c>
      <c r="R3257" t="s">
        <v>6652</v>
      </c>
      <c r="S3257" t="s">
        <v>66</v>
      </c>
      <c r="T3257" t="s">
        <v>6651</v>
      </c>
      <c r="U3257">
        <v>192</v>
      </c>
      <c r="V3257">
        <v>4.5</v>
      </c>
    </row>
    <row r="3258" spans="1:22" x14ac:dyDescent="0.35">
      <c r="A3258" t="s">
        <v>6650</v>
      </c>
      <c r="B3258" t="s">
        <v>74</v>
      </c>
      <c r="C3258" t="s">
        <v>82</v>
      </c>
      <c r="D3258" t="b">
        <v>1</v>
      </c>
      <c r="E3258" t="b">
        <v>1</v>
      </c>
      <c r="F3258" t="s">
        <v>106</v>
      </c>
      <c r="G3258" t="b">
        <v>1</v>
      </c>
      <c r="H3258" t="s">
        <v>71</v>
      </c>
      <c r="I3258" t="b">
        <v>1</v>
      </c>
      <c r="J3258" t="s">
        <v>70</v>
      </c>
      <c r="K3258" t="b">
        <v>1</v>
      </c>
      <c r="L3258">
        <v>2</v>
      </c>
      <c r="M3258" t="b">
        <v>0</v>
      </c>
      <c r="N3258" t="b">
        <v>1</v>
      </c>
      <c r="O3258" t="b">
        <v>1</v>
      </c>
      <c r="P3258" t="s">
        <v>88</v>
      </c>
      <c r="Q3258" t="s">
        <v>6649</v>
      </c>
      <c r="R3258" t="s">
        <v>6648</v>
      </c>
      <c r="S3258" t="s">
        <v>6</v>
      </c>
      <c r="T3258" t="s">
        <v>6647</v>
      </c>
      <c r="U3258">
        <v>192</v>
      </c>
      <c r="V3258">
        <v>2.5</v>
      </c>
    </row>
    <row r="3259" spans="1:22" x14ac:dyDescent="0.35">
      <c r="A3259" t="s">
        <v>1528</v>
      </c>
      <c r="B3259" t="s">
        <v>74</v>
      </c>
      <c r="C3259" t="s">
        <v>82</v>
      </c>
      <c r="D3259" t="b">
        <v>1</v>
      </c>
      <c r="E3259" t="b">
        <v>0</v>
      </c>
      <c r="F3259" t="s">
        <v>72</v>
      </c>
      <c r="G3259" t="b">
        <v>1</v>
      </c>
      <c r="H3259" t="s">
        <v>71</v>
      </c>
      <c r="I3259" t="b">
        <v>1</v>
      </c>
      <c r="J3259" t="s">
        <v>70</v>
      </c>
      <c r="K3259" t="b">
        <v>1</v>
      </c>
      <c r="L3259">
        <v>2</v>
      </c>
      <c r="M3259" t="b">
        <v>1</v>
      </c>
      <c r="N3259" t="b">
        <v>1</v>
      </c>
      <c r="O3259" t="b">
        <v>1</v>
      </c>
      <c r="P3259" t="s">
        <v>69</v>
      </c>
      <c r="Q3259" t="s">
        <v>6646</v>
      </c>
      <c r="R3259" t="s">
        <v>6645</v>
      </c>
      <c r="S3259" t="s">
        <v>93</v>
      </c>
      <c r="T3259" t="s">
        <v>6644</v>
      </c>
      <c r="U3259">
        <v>192</v>
      </c>
      <c r="V3259">
        <v>3.5</v>
      </c>
    </row>
    <row r="3260" spans="1:22" x14ac:dyDescent="0.35">
      <c r="A3260" t="s">
        <v>6643</v>
      </c>
      <c r="B3260" t="s">
        <v>90</v>
      </c>
      <c r="C3260" t="s">
        <v>123</v>
      </c>
      <c r="D3260" t="b">
        <v>1</v>
      </c>
      <c r="E3260" t="b">
        <v>1</v>
      </c>
      <c r="F3260" t="s">
        <v>106</v>
      </c>
      <c r="G3260" t="b">
        <v>0</v>
      </c>
      <c r="H3260" t="s">
        <v>71</v>
      </c>
      <c r="I3260" t="b">
        <v>0</v>
      </c>
      <c r="J3260" t="s">
        <v>70</v>
      </c>
      <c r="K3260" t="b">
        <v>0</v>
      </c>
      <c r="L3260">
        <v>2</v>
      </c>
      <c r="M3260" t="b">
        <v>0</v>
      </c>
      <c r="N3260" t="b">
        <v>0</v>
      </c>
      <c r="O3260" t="b">
        <v>1</v>
      </c>
      <c r="P3260" t="s">
        <v>88</v>
      </c>
      <c r="Q3260" t="s">
        <v>6642</v>
      </c>
      <c r="R3260" t="s">
        <v>6641</v>
      </c>
      <c r="S3260" t="s">
        <v>120</v>
      </c>
      <c r="T3260" t="s">
        <v>6640</v>
      </c>
      <c r="U3260">
        <v>191</v>
      </c>
      <c r="V3260">
        <v>3.5</v>
      </c>
    </row>
    <row r="3261" spans="1:22" x14ac:dyDescent="0.35">
      <c r="A3261" t="s">
        <v>6639</v>
      </c>
      <c r="B3261" t="s">
        <v>74</v>
      </c>
      <c r="C3261" t="s">
        <v>426</v>
      </c>
      <c r="D3261" t="b">
        <v>1</v>
      </c>
      <c r="E3261" t="b">
        <v>1</v>
      </c>
      <c r="F3261" t="s">
        <v>106</v>
      </c>
      <c r="G3261" t="b">
        <v>1</v>
      </c>
      <c r="H3261" t="s">
        <v>71</v>
      </c>
      <c r="I3261" t="b">
        <v>1</v>
      </c>
      <c r="J3261" t="s">
        <v>70</v>
      </c>
      <c r="K3261" t="b">
        <v>1</v>
      </c>
      <c r="L3261">
        <v>2</v>
      </c>
      <c r="M3261" t="b">
        <v>1</v>
      </c>
      <c r="N3261" t="b">
        <v>1</v>
      </c>
      <c r="O3261" t="b">
        <v>1</v>
      </c>
      <c r="P3261" t="s">
        <v>88</v>
      </c>
      <c r="Q3261" t="s">
        <v>6638</v>
      </c>
      <c r="R3261" t="s">
        <v>6637</v>
      </c>
      <c r="S3261" t="s">
        <v>93</v>
      </c>
      <c r="T3261" t="s">
        <v>6636</v>
      </c>
      <c r="U3261">
        <v>191</v>
      </c>
      <c r="V3261">
        <v>4</v>
      </c>
    </row>
    <row r="3262" spans="1:22" x14ac:dyDescent="0.35">
      <c r="A3262" t="s">
        <v>6635</v>
      </c>
      <c r="D3262" t="b">
        <v>1</v>
      </c>
      <c r="E3262" t="b">
        <v>0</v>
      </c>
      <c r="L3262">
        <v>1</v>
      </c>
      <c r="P3262" t="s">
        <v>88</v>
      </c>
      <c r="Q3262" t="s">
        <v>6634</v>
      </c>
      <c r="R3262" t="s">
        <v>6633</v>
      </c>
      <c r="S3262" t="s">
        <v>6</v>
      </c>
      <c r="T3262" t="s">
        <v>6632</v>
      </c>
      <c r="U3262">
        <v>191</v>
      </c>
      <c r="V3262">
        <v>2.5</v>
      </c>
    </row>
    <row r="3263" spans="1:22" x14ac:dyDescent="0.35">
      <c r="A3263" t="s">
        <v>6631</v>
      </c>
      <c r="E3263" t="b">
        <v>0</v>
      </c>
      <c r="Q3263" t="s">
        <v>6630</v>
      </c>
      <c r="R3263" t="s">
        <v>6629</v>
      </c>
      <c r="S3263" t="s">
        <v>66</v>
      </c>
      <c r="T3263" t="s">
        <v>6628</v>
      </c>
      <c r="U3263">
        <v>191</v>
      </c>
      <c r="V3263">
        <v>3</v>
      </c>
    </row>
    <row r="3264" spans="1:22" x14ac:dyDescent="0.35">
      <c r="A3264" t="s">
        <v>6627</v>
      </c>
      <c r="B3264" t="s">
        <v>74</v>
      </c>
      <c r="C3264" t="s">
        <v>6626</v>
      </c>
      <c r="D3264" t="b">
        <v>1</v>
      </c>
      <c r="E3264" t="b">
        <v>0</v>
      </c>
      <c r="F3264" t="s">
        <v>72</v>
      </c>
      <c r="G3264" t="b">
        <v>0</v>
      </c>
      <c r="H3264" t="s">
        <v>71</v>
      </c>
      <c r="I3264" t="b">
        <v>1</v>
      </c>
      <c r="J3264" t="s">
        <v>235</v>
      </c>
      <c r="K3264" t="b">
        <v>1</v>
      </c>
      <c r="L3264">
        <v>4</v>
      </c>
      <c r="M3264" t="b">
        <v>1</v>
      </c>
      <c r="N3264" t="b">
        <v>1</v>
      </c>
      <c r="O3264" t="b">
        <v>1</v>
      </c>
      <c r="P3264" t="s">
        <v>88</v>
      </c>
      <c r="Q3264" t="s">
        <v>6625</v>
      </c>
      <c r="R3264" t="s">
        <v>1961</v>
      </c>
      <c r="S3264" t="s">
        <v>6</v>
      </c>
      <c r="T3264" t="s">
        <v>6624</v>
      </c>
      <c r="U3264">
        <v>191</v>
      </c>
      <c r="V3264">
        <v>4</v>
      </c>
    </row>
    <row r="3265" spans="1:22" x14ac:dyDescent="0.35">
      <c r="A3265" t="s">
        <v>6623</v>
      </c>
      <c r="B3265" t="s">
        <v>74</v>
      </c>
      <c r="C3265" t="s">
        <v>82</v>
      </c>
      <c r="D3265" t="b">
        <v>1</v>
      </c>
      <c r="E3265" t="b">
        <v>1</v>
      </c>
      <c r="F3265" t="s">
        <v>106</v>
      </c>
      <c r="G3265" t="b">
        <v>1</v>
      </c>
      <c r="H3265" t="s">
        <v>71</v>
      </c>
      <c r="I3265" t="b">
        <v>0</v>
      </c>
      <c r="J3265" t="s">
        <v>70</v>
      </c>
      <c r="K3265" t="b">
        <v>1</v>
      </c>
      <c r="L3265">
        <v>2</v>
      </c>
      <c r="M3265" t="b">
        <v>1</v>
      </c>
      <c r="N3265" t="b">
        <v>1</v>
      </c>
      <c r="O3265" t="b">
        <v>1</v>
      </c>
      <c r="P3265" t="s">
        <v>88</v>
      </c>
      <c r="Q3265" t="s">
        <v>6622</v>
      </c>
      <c r="R3265" t="s">
        <v>6621</v>
      </c>
      <c r="S3265" t="s">
        <v>6</v>
      </c>
      <c r="T3265" t="s">
        <v>6620</v>
      </c>
      <c r="U3265">
        <v>191</v>
      </c>
      <c r="V3265">
        <v>3.5</v>
      </c>
    </row>
    <row r="3266" spans="1:22" x14ac:dyDescent="0.35">
      <c r="A3266" t="s">
        <v>6619</v>
      </c>
      <c r="B3266" t="s">
        <v>74</v>
      </c>
      <c r="C3266" t="s">
        <v>82</v>
      </c>
      <c r="D3266" t="b">
        <v>1</v>
      </c>
      <c r="E3266" t="b">
        <v>1</v>
      </c>
      <c r="F3266" t="s">
        <v>72</v>
      </c>
      <c r="G3266" t="b">
        <v>0</v>
      </c>
      <c r="H3266" t="s">
        <v>71</v>
      </c>
      <c r="I3266" t="b">
        <v>0</v>
      </c>
      <c r="J3266" t="s">
        <v>70</v>
      </c>
      <c r="K3266" t="b">
        <v>1</v>
      </c>
      <c r="L3266">
        <v>2</v>
      </c>
      <c r="M3266" t="b">
        <v>1</v>
      </c>
      <c r="N3266" t="b">
        <v>1</v>
      </c>
      <c r="O3266" t="b">
        <v>1</v>
      </c>
      <c r="P3266" t="s">
        <v>88</v>
      </c>
      <c r="Q3266" t="s">
        <v>6618</v>
      </c>
      <c r="R3266" t="s">
        <v>831</v>
      </c>
      <c r="S3266" t="s">
        <v>6</v>
      </c>
      <c r="T3266" t="s">
        <v>830</v>
      </c>
      <c r="U3266">
        <v>191</v>
      </c>
      <c r="V3266">
        <v>3</v>
      </c>
    </row>
    <row r="3267" spans="1:22" x14ac:dyDescent="0.35">
      <c r="A3267" t="s">
        <v>6617</v>
      </c>
      <c r="B3267" t="s">
        <v>90</v>
      </c>
      <c r="C3267" t="s">
        <v>556</v>
      </c>
      <c r="D3267" t="b">
        <v>0</v>
      </c>
      <c r="E3267" t="b">
        <v>1</v>
      </c>
      <c r="F3267" t="s">
        <v>117</v>
      </c>
      <c r="G3267" t="b">
        <v>0</v>
      </c>
      <c r="H3267" t="s">
        <v>71</v>
      </c>
      <c r="I3267" t="b">
        <v>1</v>
      </c>
      <c r="J3267" t="s">
        <v>70</v>
      </c>
      <c r="K3267" t="b">
        <v>0</v>
      </c>
      <c r="L3267">
        <v>1</v>
      </c>
      <c r="M3267" t="b">
        <v>0</v>
      </c>
      <c r="N3267" t="b">
        <v>0</v>
      </c>
      <c r="O3267" t="b">
        <v>1</v>
      </c>
      <c r="P3267" t="s">
        <v>88</v>
      </c>
      <c r="Q3267" t="s">
        <v>6616</v>
      </c>
      <c r="R3267" t="s">
        <v>6615</v>
      </c>
      <c r="S3267" t="s">
        <v>131</v>
      </c>
      <c r="T3267" t="s">
        <v>6614</v>
      </c>
      <c r="U3267">
        <v>191</v>
      </c>
      <c r="V3267">
        <v>4</v>
      </c>
    </row>
    <row r="3268" spans="1:22" x14ac:dyDescent="0.35">
      <c r="A3268" t="s">
        <v>6613</v>
      </c>
      <c r="B3268" t="s">
        <v>111</v>
      </c>
      <c r="C3268" t="s">
        <v>82</v>
      </c>
      <c r="D3268" t="b">
        <v>1</v>
      </c>
      <c r="E3268" t="b">
        <v>1</v>
      </c>
      <c r="F3268" t="s">
        <v>106</v>
      </c>
      <c r="G3268" t="b">
        <v>1</v>
      </c>
      <c r="H3268" t="s">
        <v>100</v>
      </c>
      <c r="I3268" t="b">
        <v>1</v>
      </c>
      <c r="J3268" t="s">
        <v>70</v>
      </c>
      <c r="K3268" t="b">
        <v>1</v>
      </c>
      <c r="L3268">
        <v>2</v>
      </c>
      <c r="M3268" t="b">
        <v>0</v>
      </c>
      <c r="N3268" t="b">
        <v>1</v>
      </c>
      <c r="O3268" t="b">
        <v>1</v>
      </c>
      <c r="P3268" t="s">
        <v>69</v>
      </c>
      <c r="Q3268" t="s">
        <v>6612</v>
      </c>
      <c r="R3268" t="s">
        <v>6611</v>
      </c>
      <c r="S3268" t="s">
        <v>323</v>
      </c>
      <c r="T3268" t="s">
        <v>6610</v>
      </c>
      <c r="U3268">
        <v>191</v>
      </c>
      <c r="V3268">
        <v>4.5</v>
      </c>
    </row>
    <row r="3269" spans="1:22" x14ac:dyDescent="0.35">
      <c r="A3269" t="s">
        <v>6609</v>
      </c>
      <c r="B3269" t="s">
        <v>74</v>
      </c>
      <c r="C3269" t="s">
        <v>73</v>
      </c>
      <c r="D3269" t="b">
        <v>1</v>
      </c>
      <c r="E3269" t="b">
        <v>0</v>
      </c>
      <c r="F3269" t="s">
        <v>449</v>
      </c>
      <c r="G3269" t="b">
        <v>0</v>
      </c>
      <c r="H3269" t="s">
        <v>71</v>
      </c>
      <c r="I3269" t="b">
        <v>1</v>
      </c>
      <c r="J3269" t="s">
        <v>70</v>
      </c>
      <c r="K3269" t="b">
        <v>1</v>
      </c>
      <c r="L3269">
        <v>2</v>
      </c>
      <c r="M3269" t="b">
        <v>1</v>
      </c>
      <c r="N3269" t="b">
        <v>1</v>
      </c>
      <c r="O3269" t="b">
        <v>1</v>
      </c>
      <c r="P3269" t="s">
        <v>69</v>
      </c>
      <c r="Q3269" t="s">
        <v>6608</v>
      </c>
      <c r="R3269" t="s">
        <v>6607</v>
      </c>
      <c r="S3269" t="s">
        <v>93</v>
      </c>
      <c r="T3269" t="s">
        <v>6606</v>
      </c>
      <c r="U3269">
        <v>191</v>
      </c>
      <c r="V3269">
        <v>4</v>
      </c>
    </row>
    <row r="3270" spans="1:22" x14ac:dyDescent="0.35">
      <c r="A3270" t="s">
        <v>6605</v>
      </c>
      <c r="B3270" t="s">
        <v>74</v>
      </c>
      <c r="C3270" t="s">
        <v>297</v>
      </c>
      <c r="D3270" t="b">
        <v>1</v>
      </c>
      <c r="E3270" t="b">
        <v>1</v>
      </c>
      <c r="F3270" t="s">
        <v>72</v>
      </c>
      <c r="G3270" t="b">
        <v>1</v>
      </c>
      <c r="H3270" t="s">
        <v>100</v>
      </c>
      <c r="I3270" t="b">
        <v>0</v>
      </c>
      <c r="J3270" t="s">
        <v>70</v>
      </c>
      <c r="K3270" t="b">
        <v>1</v>
      </c>
      <c r="L3270">
        <v>2</v>
      </c>
      <c r="M3270" t="b">
        <v>1</v>
      </c>
      <c r="N3270" t="b">
        <v>1</v>
      </c>
      <c r="O3270" t="b">
        <v>1</v>
      </c>
      <c r="P3270" t="s">
        <v>69</v>
      </c>
      <c r="Q3270" t="s">
        <v>6604</v>
      </c>
      <c r="R3270" t="s">
        <v>628</v>
      </c>
      <c r="S3270" t="s">
        <v>85</v>
      </c>
      <c r="T3270" t="s">
        <v>6603</v>
      </c>
      <c r="U3270">
        <v>191</v>
      </c>
      <c r="V3270">
        <v>4</v>
      </c>
    </row>
    <row r="3271" spans="1:22" x14ac:dyDescent="0.35">
      <c r="A3271" t="s">
        <v>6602</v>
      </c>
      <c r="B3271" t="s">
        <v>74</v>
      </c>
      <c r="C3271" t="s">
        <v>123</v>
      </c>
      <c r="D3271" t="b">
        <v>1</v>
      </c>
      <c r="E3271" t="b">
        <v>0</v>
      </c>
      <c r="F3271" t="s">
        <v>72</v>
      </c>
      <c r="G3271" t="b">
        <v>0</v>
      </c>
      <c r="H3271" t="s">
        <v>80</v>
      </c>
      <c r="I3271" t="b">
        <v>1</v>
      </c>
      <c r="J3271" t="s">
        <v>70</v>
      </c>
      <c r="K3271" t="b">
        <v>1</v>
      </c>
      <c r="L3271">
        <v>2</v>
      </c>
      <c r="M3271" t="b">
        <v>1</v>
      </c>
      <c r="N3271" t="b">
        <v>1</v>
      </c>
      <c r="O3271" t="b">
        <v>1</v>
      </c>
      <c r="P3271" t="s">
        <v>88</v>
      </c>
      <c r="Q3271" t="s">
        <v>6601</v>
      </c>
      <c r="R3271" t="s">
        <v>6600</v>
      </c>
      <c r="S3271" t="s">
        <v>285</v>
      </c>
      <c r="T3271" t="s">
        <v>6599</v>
      </c>
      <c r="U3271">
        <v>191</v>
      </c>
      <c r="V3271">
        <v>4</v>
      </c>
    </row>
    <row r="3272" spans="1:22" x14ac:dyDescent="0.35">
      <c r="A3272" t="s">
        <v>6598</v>
      </c>
      <c r="C3272" t="s">
        <v>82</v>
      </c>
      <c r="E3272" t="b">
        <v>1</v>
      </c>
      <c r="F3272" t="s">
        <v>72</v>
      </c>
      <c r="G3272" t="b">
        <v>1</v>
      </c>
      <c r="H3272" t="s">
        <v>71</v>
      </c>
      <c r="I3272" t="b">
        <v>1</v>
      </c>
      <c r="J3272" t="s">
        <v>70</v>
      </c>
      <c r="K3272" t="b">
        <v>1</v>
      </c>
      <c r="L3272">
        <v>2</v>
      </c>
      <c r="O3272" t="b">
        <v>1</v>
      </c>
      <c r="P3272" t="s">
        <v>88</v>
      </c>
      <c r="Q3272" t="s">
        <v>6597</v>
      </c>
      <c r="R3272" t="s">
        <v>6596</v>
      </c>
      <c r="S3272" t="s">
        <v>189</v>
      </c>
      <c r="T3272" t="s">
        <v>6595</v>
      </c>
      <c r="U3272">
        <v>191</v>
      </c>
      <c r="V3272">
        <v>4</v>
      </c>
    </row>
    <row r="3273" spans="1:22" x14ac:dyDescent="0.35">
      <c r="A3273" t="s">
        <v>6594</v>
      </c>
      <c r="B3273" t="s">
        <v>111</v>
      </c>
      <c r="C3273" t="s">
        <v>82</v>
      </c>
      <c r="D3273" t="b">
        <v>1</v>
      </c>
      <c r="E3273" t="b">
        <v>1</v>
      </c>
      <c r="F3273" t="s">
        <v>771</v>
      </c>
      <c r="G3273" t="b">
        <v>1</v>
      </c>
      <c r="H3273" t="s">
        <v>71</v>
      </c>
      <c r="I3273" t="b">
        <v>0</v>
      </c>
      <c r="J3273" t="s">
        <v>70</v>
      </c>
      <c r="K3273" t="b">
        <v>1</v>
      </c>
      <c r="L3273">
        <v>1</v>
      </c>
      <c r="M3273" t="b">
        <v>0</v>
      </c>
      <c r="N3273" t="b">
        <v>0</v>
      </c>
      <c r="O3273" t="b">
        <v>1</v>
      </c>
      <c r="P3273" t="s">
        <v>88</v>
      </c>
      <c r="Q3273" t="s">
        <v>6593</v>
      </c>
      <c r="R3273" t="s">
        <v>6592</v>
      </c>
      <c r="S3273" t="s">
        <v>6</v>
      </c>
      <c r="T3273" t="s">
        <v>6591</v>
      </c>
      <c r="U3273">
        <v>191</v>
      </c>
      <c r="V3273">
        <v>3.5</v>
      </c>
    </row>
    <row r="3274" spans="1:22" x14ac:dyDescent="0.35">
      <c r="A3274" t="s">
        <v>6590</v>
      </c>
      <c r="B3274" t="s">
        <v>90</v>
      </c>
      <c r="C3274" t="s">
        <v>123</v>
      </c>
      <c r="D3274" t="b">
        <v>1</v>
      </c>
      <c r="E3274" t="b">
        <v>1</v>
      </c>
      <c r="F3274" t="s">
        <v>89</v>
      </c>
      <c r="G3274" t="b">
        <v>1</v>
      </c>
      <c r="H3274" t="s">
        <v>71</v>
      </c>
      <c r="I3274" t="b">
        <v>1</v>
      </c>
      <c r="J3274" t="s">
        <v>70</v>
      </c>
      <c r="K3274" t="b">
        <v>1</v>
      </c>
      <c r="L3274">
        <v>1</v>
      </c>
      <c r="M3274" t="b">
        <v>0</v>
      </c>
      <c r="N3274" t="b">
        <v>0</v>
      </c>
      <c r="O3274" t="b">
        <v>1</v>
      </c>
      <c r="P3274" t="s">
        <v>88</v>
      </c>
      <c r="Q3274" t="s">
        <v>6589</v>
      </c>
      <c r="R3274" t="s">
        <v>6588</v>
      </c>
      <c r="S3274" t="s">
        <v>332</v>
      </c>
      <c r="T3274" t="s">
        <v>6587</v>
      </c>
      <c r="U3274">
        <v>191</v>
      </c>
      <c r="V3274">
        <v>4.5</v>
      </c>
    </row>
    <row r="3275" spans="1:22" x14ac:dyDescent="0.35">
      <c r="A3275" t="s">
        <v>6586</v>
      </c>
      <c r="B3275" t="s">
        <v>74</v>
      </c>
      <c r="C3275" t="s">
        <v>212</v>
      </c>
      <c r="D3275" t="b">
        <v>1</v>
      </c>
      <c r="E3275" t="b">
        <v>0</v>
      </c>
      <c r="F3275" t="s">
        <v>72</v>
      </c>
      <c r="G3275" t="b">
        <v>0</v>
      </c>
      <c r="H3275" t="s">
        <v>71</v>
      </c>
      <c r="I3275" t="b">
        <v>1</v>
      </c>
      <c r="J3275" t="s">
        <v>235</v>
      </c>
      <c r="K3275" t="b">
        <v>1</v>
      </c>
      <c r="L3275">
        <v>3</v>
      </c>
      <c r="M3275" t="b">
        <v>1</v>
      </c>
      <c r="N3275" t="b">
        <v>1</v>
      </c>
      <c r="O3275" t="b">
        <v>1</v>
      </c>
      <c r="P3275" t="s">
        <v>69</v>
      </c>
      <c r="Q3275" t="s">
        <v>6585</v>
      </c>
      <c r="R3275" t="s">
        <v>6584</v>
      </c>
      <c r="S3275" t="s">
        <v>120</v>
      </c>
      <c r="T3275" t="s">
        <v>6583</v>
      </c>
      <c r="U3275">
        <v>191</v>
      </c>
      <c r="V3275">
        <v>3</v>
      </c>
    </row>
    <row r="3276" spans="1:22" x14ac:dyDescent="0.35">
      <c r="A3276" t="s">
        <v>6582</v>
      </c>
      <c r="B3276" t="s">
        <v>74</v>
      </c>
      <c r="C3276" t="s">
        <v>82</v>
      </c>
      <c r="D3276" t="b">
        <v>1</v>
      </c>
      <c r="E3276" t="b">
        <v>0</v>
      </c>
      <c r="F3276" t="s">
        <v>81</v>
      </c>
      <c r="G3276" t="b">
        <v>1</v>
      </c>
      <c r="H3276" t="s">
        <v>554</v>
      </c>
      <c r="I3276" t="b">
        <v>1</v>
      </c>
      <c r="J3276" t="s">
        <v>70</v>
      </c>
      <c r="K3276" t="b">
        <v>1</v>
      </c>
      <c r="L3276">
        <v>2</v>
      </c>
      <c r="M3276" t="b">
        <v>0</v>
      </c>
      <c r="N3276" t="b">
        <v>1</v>
      </c>
      <c r="O3276" t="b">
        <v>1</v>
      </c>
      <c r="P3276" t="s">
        <v>88</v>
      </c>
      <c r="Q3276" t="s">
        <v>6581</v>
      </c>
      <c r="R3276" t="s">
        <v>6580</v>
      </c>
      <c r="S3276" t="s">
        <v>161</v>
      </c>
      <c r="T3276" t="s">
        <v>6579</v>
      </c>
      <c r="U3276">
        <v>191</v>
      </c>
      <c r="V3276">
        <v>2.5</v>
      </c>
    </row>
    <row r="3277" spans="1:22" x14ac:dyDescent="0.35">
      <c r="A3277" t="s">
        <v>6578</v>
      </c>
      <c r="B3277" t="s">
        <v>90</v>
      </c>
      <c r="C3277" t="s">
        <v>82</v>
      </c>
      <c r="D3277" t="b">
        <v>1</v>
      </c>
      <c r="E3277" t="b">
        <v>1</v>
      </c>
      <c r="F3277" t="s">
        <v>474</v>
      </c>
      <c r="G3277" t="b">
        <v>0</v>
      </c>
      <c r="H3277" t="s">
        <v>71</v>
      </c>
      <c r="I3277" t="b">
        <v>0</v>
      </c>
      <c r="J3277" t="s">
        <v>70</v>
      </c>
      <c r="K3277" t="b">
        <v>1</v>
      </c>
      <c r="L3277">
        <v>2</v>
      </c>
      <c r="M3277" t="b">
        <v>0</v>
      </c>
      <c r="N3277" t="b">
        <v>1</v>
      </c>
      <c r="O3277" t="b">
        <v>1</v>
      </c>
      <c r="P3277" t="s">
        <v>88</v>
      </c>
      <c r="Q3277" t="s">
        <v>6577</v>
      </c>
      <c r="R3277" t="s">
        <v>6576</v>
      </c>
      <c r="S3277" t="s">
        <v>161</v>
      </c>
      <c r="T3277" t="s">
        <v>4121</v>
      </c>
      <c r="U3277">
        <v>191</v>
      </c>
      <c r="V3277">
        <v>3.5</v>
      </c>
    </row>
    <row r="3278" spans="1:22" x14ac:dyDescent="0.35">
      <c r="A3278" t="s">
        <v>6575</v>
      </c>
      <c r="B3278" t="s">
        <v>74</v>
      </c>
      <c r="C3278" t="s">
        <v>82</v>
      </c>
      <c r="D3278" t="b">
        <v>1</v>
      </c>
      <c r="E3278" t="b">
        <v>1</v>
      </c>
      <c r="F3278" t="s">
        <v>72</v>
      </c>
      <c r="G3278" t="b">
        <v>1</v>
      </c>
      <c r="H3278" t="s">
        <v>71</v>
      </c>
      <c r="I3278" t="b">
        <v>1</v>
      </c>
      <c r="J3278" t="s">
        <v>70</v>
      </c>
      <c r="K3278" t="b">
        <v>1</v>
      </c>
      <c r="L3278">
        <v>2</v>
      </c>
      <c r="M3278" t="b">
        <v>1</v>
      </c>
      <c r="N3278" t="b">
        <v>1</v>
      </c>
      <c r="O3278" t="b">
        <v>1</v>
      </c>
      <c r="P3278" t="s">
        <v>88</v>
      </c>
      <c r="Q3278" t="s">
        <v>6574</v>
      </c>
      <c r="R3278" t="s">
        <v>1460</v>
      </c>
      <c r="S3278" t="s">
        <v>85</v>
      </c>
      <c r="T3278" t="s">
        <v>6573</v>
      </c>
      <c r="U3278">
        <v>191</v>
      </c>
      <c r="V3278">
        <v>3.5</v>
      </c>
    </row>
    <row r="3279" spans="1:22" x14ac:dyDescent="0.35">
      <c r="A3279" t="s">
        <v>6572</v>
      </c>
      <c r="B3279" t="s">
        <v>74</v>
      </c>
      <c r="C3279" t="s">
        <v>82</v>
      </c>
      <c r="D3279" t="b">
        <v>1</v>
      </c>
      <c r="E3279" t="b">
        <v>1</v>
      </c>
      <c r="F3279" t="s">
        <v>449</v>
      </c>
      <c r="G3279" t="b">
        <v>1</v>
      </c>
      <c r="H3279" t="s">
        <v>71</v>
      </c>
      <c r="I3279" t="b">
        <v>1</v>
      </c>
      <c r="J3279" t="s">
        <v>70</v>
      </c>
      <c r="K3279" t="b">
        <v>1</v>
      </c>
      <c r="L3279">
        <v>2</v>
      </c>
      <c r="M3279" t="b">
        <v>1</v>
      </c>
      <c r="N3279" t="b">
        <v>1</v>
      </c>
      <c r="O3279" t="b">
        <v>1</v>
      </c>
      <c r="P3279" t="s">
        <v>88</v>
      </c>
      <c r="Q3279" t="s">
        <v>6571</v>
      </c>
      <c r="R3279" t="s">
        <v>6570</v>
      </c>
      <c r="S3279" t="s">
        <v>6</v>
      </c>
      <c r="T3279" t="s">
        <v>3294</v>
      </c>
      <c r="U3279">
        <v>191</v>
      </c>
      <c r="V3279">
        <v>3</v>
      </c>
    </row>
    <row r="3280" spans="1:22" x14ac:dyDescent="0.35">
      <c r="A3280" t="s">
        <v>6569</v>
      </c>
      <c r="B3280" t="s">
        <v>90</v>
      </c>
      <c r="C3280" t="s">
        <v>82</v>
      </c>
      <c r="D3280" t="b">
        <v>1</v>
      </c>
      <c r="E3280" t="b">
        <v>1</v>
      </c>
      <c r="F3280" t="s">
        <v>106</v>
      </c>
      <c r="G3280" t="b">
        <v>1</v>
      </c>
      <c r="H3280" t="s">
        <v>100</v>
      </c>
      <c r="I3280" t="b">
        <v>0</v>
      </c>
      <c r="J3280" t="s">
        <v>70</v>
      </c>
      <c r="K3280" t="b">
        <v>1</v>
      </c>
      <c r="L3280">
        <v>2</v>
      </c>
      <c r="M3280" t="b">
        <v>1</v>
      </c>
      <c r="N3280" t="b">
        <v>1</v>
      </c>
      <c r="O3280" t="b">
        <v>1</v>
      </c>
      <c r="P3280" t="s">
        <v>69</v>
      </c>
      <c r="Q3280" t="s">
        <v>6568</v>
      </c>
      <c r="R3280" t="s">
        <v>593</v>
      </c>
      <c r="S3280" t="s">
        <v>156</v>
      </c>
      <c r="T3280" t="s">
        <v>1576</v>
      </c>
      <c r="U3280">
        <v>191</v>
      </c>
      <c r="V3280">
        <v>4.5</v>
      </c>
    </row>
    <row r="3281" spans="1:22" x14ac:dyDescent="0.35">
      <c r="A3281" t="s">
        <v>6567</v>
      </c>
      <c r="B3281" t="s">
        <v>90</v>
      </c>
      <c r="C3281" t="s">
        <v>320</v>
      </c>
      <c r="D3281" t="b">
        <v>1</v>
      </c>
      <c r="E3281" t="b">
        <v>1</v>
      </c>
      <c r="F3281" t="s">
        <v>89</v>
      </c>
      <c r="G3281" t="b">
        <v>0</v>
      </c>
      <c r="H3281" t="s">
        <v>71</v>
      </c>
      <c r="I3281" t="b">
        <v>1</v>
      </c>
      <c r="J3281" t="s">
        <v>70</v>
      </c>
      <c r="K3281" t="b">
        <v>1</v>
      </c>
      <c r="L3281">
        <v>2</v>
      </c>
      <c r="M3281" t="b">
        <v>0</v>
      </c>
      <c r="N3281" t="b">
        <v>0</v>
      </c>
      <c r="O3281" t="b">
        <v>1</v>
      </c>
      <c r="P3281" t="s">
        <v>88</v>
      </c>
      <c r="Q3281" t="s">
        <v>6566</v>
      </c>
      <c r="R3281" t="s">
        <v>6565</v>
      </c>
      <c r="S3281" t="s">
        <v>6</v>
      </c>
      <c r="T3281" t="s">
        <v>6564</v>
      </c>
      <c r="U3281">
        <v>191</v>
      </c>
      <c r="V3281">
        <v>3.5</v>
      </c>
    </row>
    <row r="3282" spans="1:22" x14ac:dyDescent="0.35">
      <c r="A3282" t="s">
        <v>6563</v>
      </c>
      <c r="B3282" t="s">
        <v>74</v>
      </c>
      <c r="C3282" t="s">
        <v>123</v>
      </c>
      <c r="D3282" t="b">
        <v>1</v>
      </c>
      <c r="E3282" t="b">
        <v>1</v>
      </c>
      <c r="F3282" t="s">
        <v>106</v>
      </c>
      <c r="G3282" t="b">
        <v>0</v>
      </c>
      <c r="H3282" t="s">
        <v>71</v>
      </c>
      <c r="I3282" t="b">
        <v>0</v>
      </c>
      <c r="J3282" t="s">
        <v>70</v>
      </c>
      <c r="K3282" t="b">
        <v>1</v>
      </c>
      <c r="L3282">
        <v>2</v>
      </c>
      <c r="M3282" t="b">
        <v>1</v>
      </c>
      <c r="N3282" t="b">
        <v>1</v>
      </c>
      <c r="O3282" t="b">
        <v>1</v>
      </c>
      <c r="P3282" t="s">
        <v>88</v>
      </c>
      <c r="Q3282" t="s">
        <v>6562</v>
      </c>
      <c r="R3282" t="s">
        <v>2039</v>
      </c>
      <c r="S3282" t="s">
        <v>717</v>
      </c>
      <c r="T3282" t="s">
        <v>6561</v>
      </c>
      <c r="U3282">
        <v>191</v>
      </c>
      <c r="V3282">
        <v>4</v>
      </c>
    </row>
    <row r="3283" spans="1:22" x14ac:dyDescent="0.35">
      <c r="A3283" t="s">
        <v>6560</v>
      </c>
      <c r="B3283" t="s">
        <v>90</v>
      </c>
      <c r="C3283" t="s">
        <v>2749</v>
      </c>
      <c r="D3283" t="b">
        <v>1</v>
      </c>
      <c r="E3283" t="b">
        <v>1</v>
      </c>
      <c r="F3283" t="s">
        <v>417</v>
      </c>
      <c r="G3283" t="b">
        <v>1</v>
      </c>
      <c r="H3283" t="s">
        <v>71</v>
      </c>
      <c r="I3283" t="b">
        <v>0</v>
      </c>
      <c r="J3283" t="s">
        <v>70</v>
      </c>
      <c r="K3283" t="b">
        <v>1</v>
      </c>
      <c r="L3283">
        <v>2</v>
      </c>
      <c r="M3283" t="b">
        <v>0</v>
      </c>
      <c r="N3283" t="b">
        <v>0</v>
      </c>
      <c r="O3283" t="b">
        <v>1</v>
      </c>
      <c r="P3283" t="s">
        <v>69</v>
      </c>
      <c r="Q3283" t="s">
        <v>6559</v>
      </c>
      <c r="R3283" t="s">
        <v>6558</v>
      </c>
      <c r="S3283" t="s">
        <v>6</v>
      </c>
      <c r="T3283" t="s">
        <v>6557</v>
      </c>
      <c r="U3283">
        <v>191</v>
      </c>
      <c r="V3283">
        <v>4.5</v>
      </c>
    </row>
    <row r="3284" spans="1:22" x14ac:dyDescent="0.35">
      <c r="A3284" t="s">
        <v>6556</v>
      </c>
      <c r="B3284" t="s">
        <v>74</v>
      </c>
      <c r="C3284" t="s">
        <v>82</v>
      </c>
      <c r="D3284" t="b">
        <v>1</v>
      </c>
      <c r="E3284" t="b">
        <v>1</v>
      </c>
      <c r="F3284" t="s">
        <v>106</v>
      </c>
      <c r="G3284" t="b">
        <v>1</v>
      </c>
      <c r="H3284" t="s">
        <v>80</v>
      </c>
      <c r="I3284" t="b">
        <v>1</v>
      </c>
      <c r="J3284" t="s">
        <v>70</v>
      </c>
      <c r="K3284" t="b">
        <v>1</v>
      </c>
      <c r="L3284">
        <v>2</v>
      </c>
      <c r="M3284" t="b">
        <v>0</v>
      </c>
      <c r="N3284" t="b">
        <v>1</v>
      </c>
      <c r="O3284" t="b">
        <v>1</v>
      </c>
      <c r="P3284" t="s">
        <v>69</v>
      </c>
      <c r="Q3284" t="s">
        <v>6555</v>
      </c>
      <c r="R3284" t="s">
        <v>6554</v>
      </c>
      <c r="S3284" t="s">
        <v>275</v>
      </c>
      <c r="T3284" t="s">
        <v>6553</v>
      </c>
      <c r="U3284">
        <v>191</v>
      </c>
      <c r="V3284">
        <v>3.5</v>
      </c>
    </row>
    <row r="3285" spans="1:22" x14ac:dyDescent="0.35">
      <c r="A3285" t="s">
        <v>6552</v>
      </c>
      <c r="B3285" t="s">
        <v>74</v>
      </c>
      <c r="C3285" t="s">
        <v>82</v>
      </c>
      <c r="D3285" t="b">
        <v>1</v>
      </c>
      <c r="E3285" t="b">
        <v>1</v>
      </c>
      <c r="F3285" t="s">
        <v>106</v>
      </c>
      <c r="G3285" t="b">
        <v>1</v>
      </c>
      <c r="H3285" t="s">
        <v>71</v>
      </c>
      <c r="I3285" t="b">
        <v>1</v>
      </c>
      <c r="J3285" t="s">
        <v>70</v>
      </c>
      <c r="K3285" t="b">
        <v>1</v>
      </c>
      <c r="L3285">
        <v>2</v>
      </c>
      <c r="M3285" t="b">
        <v>1</v>
      </c>
      <c r="N3285" t="b">
        <v>1</v>
      </c>
      <c r="O3285" t="b">
        <v>1</v>
      </c>
      <c r="P3285" t="s">
        <v>88</v>
      </c>
      <c r="Q3285" t="s">
        <v>6551</v>
      </c>
      <c r="R3285" t="s">
        <v>6550</v>
      </c>
      <c r="S3285" t="s">
        <v>290</v>
      </c>
      <c r="T3285" t="s">
        <v>6549</v>
      </c>
      <c r="U3285">
        <v>191</v>
      </c>
      <c r="V3285">
        <v>4</v>
      </c>
    </row>
    <row r="3286" spans="1:22" x14ac:dyDescent="0.35">
      <c r="A3286" t="s">
        <v>6548</v>
      </c>
      <c r="B3286" t="s">
        <v>74</v>
      </c>
      <c r="C3286" t="s">
        <v>82</v>
      </c>
      <c r="D3286" t="b">
        <v>1</v>
      </c>
      <c r="E3286" t="b">
        <v>1</v>
      </c>
      <c r="F3286" t="s">
        <v>771</v>
      </c>
      <c r="G3286" t="b">
        <v>0</v>
      </c>
      <c r="H3286" t="s">
        <v>71</v>
      </c>
      <c r="I3286" t="b">
        <v>0</v>
      </c>
      <c r="J3286" t="s">
        <v>70</v>
      </c>
      <c r="K3286" t="b">
        <v>1</v>
      </c>
      <c r="L3286">
        <v>2</v>
      </c>
      <c r="M3286" t="b">
        <v>0</v>
      </c>
      <c r="N3286" t="b">
        <v>1</v>
      </c>
      <c r="O3286" t="b">
        <v>1</v>
      </c>
      <c r="P3286" t="s">
        <v>69</v>
      </c>
      <c r="Q3286" t="e">
        <f>-FcZY7a7qgxTUlTvwuyJnQ</f>
        <v>#NAME?</v>
      </c>
      <c r="R3286" t="s">
        <v>6547</v>
      </c>
      <c r="S3286" t="s">
        <v>6</v>
      </c>
      <c r="T3286" t="s">
        <v>6546</v>
      </c>
      <c r="U3286">
        <v>191</v>
      </c>
      <c r="V3286">
        <v>3</v>
      </c>
    </row>
    <row r="3287" spans="1:22" x14ac:dyDescent="0.35">
      <c r="A3287" t="s">
        <v>6545</v>
      </c>
      <c r="B3287" t="s">
        <v>90</v>
      </c>
      <c r="C3287" t="s">
        <v>82</v>
      </c>
      <c r="D3287" t="b">
        <v>1</v>
      </c>
      <c r="E3287" t="b">
        <v>1</v>
      </c>
      <c r="F3287" t="s">
        <v>106</v>
      </c>
      <c r="G3287" t="b">
        <v>1</v>
      </c>
      <c r="H3287" t="s">
        <v>71</v>
      </c>
      <c r="I3287" t="b">
        <v>1</v>
      </c>
      <c r="J3287" t="s">
        <v>70</v>
      </c>
      <c r="K3287" t="b">
        <v>1</v>
      </c>
      <c r="L3287">
        <v>1</v>
      </c>
      <c r="M3287" t="b">
        <v>0</v>
      </c>
      <c r="N3287" t="b">
        <v>0</v>
      </c>
      <c r="O3287" t="b">
        <v>1</v>
      </c>
      <c r="P3287" t="s">
        <v>69</v>
      </c>
      <c r="Q3287" t="s">
        <v>6544</v>
      </c>
      <c r="R3287" t="s">
        <v>6543</v>
      </c>
      <c r="S3287" t="s">
        <v>85</v>
      </c>
      <c r="T3287" t="s">
        <v>6542</v>
      </c>
      <c r="U3287">
        <v>191</v>
      </c>
      <c r="V3287">
        <v>4</v>
      </c>
    </row>
    <row r="3288" spans="1:22" x14ac:dyDescent="0.35">
      <c r="A3288" t="s">
        <v>6541</v>
      </c>
      <c r="B3288" t="s">
        <v>90</v>
      </c>
      <c r="C3288" t="s">
        <v>82</v>
      </c>
      <c r="D3288" t="b">
        <v>1</v>
      </c>
      <c r="E3288" t="b">
        <v>1</v>
      </c>
      <c r="F3288" t="s">
        <v>106</v>
      </c>
      <c r="G3288" t="b">
        <v>0</v>
      </c>
      <c r="H3288" t="s">
        <v>71</v>
      </c>
      <c r="I3288" t="b">
        <v>0</v>
      </c>
      <c r="J3288" t="s">
        <v>70</v>
      </c>
      <c r="K3288" t="b">
        <v>1</v>
      </c>
      <c r="L3288">
        <v>1</v>
      </c>
      <c r="M3288" t="b">
        <v>0</v>
      </c>
      <c r="N3288" t="b">
        <v>0</v>
      </c>
      <c r="O3288" t="b">
        <v>1</v>
      </c>
      <c r="P3288" t="s">
        <v>88</v>
      </c>
      <c r="Q3288" t="s">
        <v>6540</v>
      </c>
      <c r="R3288" t="s">
        <v>98</v>
      </c>
      <c r="S3288" t="s">
        <v>66</v>
      </c>
      <c r="T3288" t="s">
        <v>6539</v>
      </c>
      <c r="U3288">
        <v>191</v>
      </c>
      <c r="V3288">
        <v>4.5</v>
      </c>
    </row>
    <row r="3289" spans="1:22" x14ac:dyDescent="0.35">
      <c r="A3289" t="s">
        <v>6538</v>
      </c>
      <c r="B3289" t="s">
        <v>90</v>
      </c>
      <c r="C3289" t="s">
        <v>82</v>
      </c>
      <c r="D3289" t="b">
        <v>1</v>
      </c>
      <c r="E3289" t="b">
        <v>1</v>
      </c>
      <c r="F3289" t="s">
        <v>1198</v>
      </c>
      <c r="G3289" t="b">
        <v>0</v>
      </c>
      <c r="H3289" t="s">
        <v>80</v>
      </c>
      <c r="I3289" t="b">
        <v>1</v>
      </c>
      <c r="J3289" t="s">
        <v>70</v>
      </c>
      <c r="K3289" t="b">
        <v>1</v>
      </c>
      <c r="L3289">
        <v>1</v>
      </c>
      <c r="M3289" t="b">
        <v>0</v>
      </c>
      <c r="N3289" t="b">
        <v>0</v>
      </c>
      <c r="O3289" t="b">
        <v>1</v>
      </c>
      <c r="P3289" t="s">
        <v>88</v>
      </c>
      <c r="Q3289" t="s">
        <v>6537</v>
      </c>
      <c r="R3289" t="s">
        <v>6536</v>
      </c>
      <c r="S3289" t="s">
        <v>85</v>
      </c>
      <c r="T3289" t="s">
        <v>6535</v>
      </c>
      <c r="U3289">
        <v>191</v>
      </c>
      <c r="V3289">
        <v>4.5</v>
      </c>
    </row>
    <row r="3290" spans="1:22" x14ac:dyDescent="0.35">
      <c r="A3290" t="s">
        <v>6534</v>
      </c>
      <c r="B3290" t="s">
        <v>74</v>
      </c>
      <c r="C3290" t="s">
        <v>259</v>
      </c>
      <c r="D3290" t="b">
        <v>1</v>
      </c>
      <c r="E3290" t="b">
        <v>0</v>
      </c>
      <c r="F3290" t="s">
        <v>72</v>
      </c>
      <c r="G3290" t="b">
        <v>1</v>
      </c>
      <c r="H3290" t="s">
        <v>71</v>
      </c>
      <c r="I3290" t="b">
        <v>1</v>
      </c>
      <c r="J3290" t="s">
        <v>235</v>
      </c>
      <c r="K3290" t="b">
        <v>1</v>
      </c>
      <c r="L3290">
        <v>3</v>
      </c>
      <c r="M3290" t="b">
        <v>1</v>
      </c>
      <c r="N3290" t="b">
        <v>1</v>
      </c>
      <c r="O3290" t="b">
        <v>1</v>
      </c>
      <c r="P3290" t="s">
        <v>69</v>
      </c>
      <c r="Q3290" t="s">
        <v>6533</v>
      </c>
      <c r="R3290" t="s">
        <v>6532</v>
      </c>
      <c r="S3290" t="s">
        <v>77</v>
      </c>
      <c r="T3290" t="s">
        <v>6531</v>
      </c>
      <c r="U3290">
        <v>191</v>
      </c>
      <c r="V3290">
        <v>4</v>
      </c>
    </row>
    <row r="3291" spans="1:22" x14ac:dyDescent="0.35">
      <c r="A3291" t="s">
        <v>6530</v>
      </c>
      <c r="B3291" t="s">
        <v>90</v>
      </c>
      <c r="C3291" t="s">
        <v>82</v>
      </c>
      <c r="D3291" t="b">
        <v>1</v>
      </c>
      <c r="E3291" t="b">
        <v>1</v>
      </c>
      <c r="F3291" t="s">
        <v>106</v>
      </c>
      <c r="G3291" t="b">
        <v>1</v>
      </c>
      <c r="H3291" t="s">
        <v>71</v>
      </c>
      <c r="I3291" t="b">
        <v>1</v>
      </c>
      <c r="J3291" t="s">
        <v>70</v>
      </c>
      <c r="K3291" t="b">
        <v>1</v>
      </c>
      <c r="L3291">
        <v>1</v>
      </c>
      <c r="M3291" t="b">
        <v>0</v>
      </c>
      <c r="N3291" t="b">
        <v>0</v>
      </c>
      <c r="O3291" t="b">
        <v>1</v>
      </c>
      <c r="P3291" t="s">
        <v>88</v>
      </c>
      <c r="Q3291" t="s">
        <v>6529</v>
      </c>
      <c r="R3291" t="s">
        <v>6528</v>
      </c>
      <c r="S3291" t="s">
        <v>1679</v>
      </c>
      <c r="T3291" t="s">
        <v>6527</v>
      </c>
      <c r="U3291">
        <v>190</v>
      </c>
      <c r="V3291">
        <v>5</v>
      </c>
    </row>
    <row r="3292" spans="1:22" x14ac:dyDescent="0.35">
      <c r="A3292" t="s">
        <v>6526</v>
      </c>
      <c r="B3292" t="s">
        <v>74</v>
      </c>
      <c r="C3292" t="s">
        <v>82</v>
      </c>
      <c r="D3292" t="b">
        <v>1</v>
      </c>
      <c r="E3292" t="b">
        <v>0</v>
      </c>
      <c r="F3292" t="s">
        <v>72</v>
      </c>
      <c r="G3292" t="b">
        <v>1</v>
      </c>
      <c r="H3292" t="s">
        <v>71</v>
      </c>
      <c r="I3292" t="b">
        <v>0</v>
      </c>
      <c r="J3292" t="s">
        <v>70</v>
      </c>
      <c r="K3292" t="b">
        <v>0</v>
      </c>
      <c r="L3292">
        <v>2</v>
      </c>
      <c r="M3292" t="b">
        <v>1</v>
      </c>
      <c r="N3292" t="b">
        <v>1</v>
      </c>
      <c r="O3292" t="b">
        <v>1</v>
      </c>
      <c r="P3292" t="s">
        <v>88</v>
      </c>
      <c r="Q3292" t="s">
        <v>6525</v>
      </c>
      <c r="R3292" t="s">
        <v>6524</v>
      </c>
      <c r="S3292" t="s">
        <v>131</v>
      </c>
      <c r="T3292" t="s">
        <v>6523</v>
      </c>
      <c r="U3292">
        <v>190</v>
      </c>
      <c r="V3292">
        <v>4</v>
      </c>
    </row>
    <row r="3293" spans="1:22" x14ac:dyDescent="0.35">
      <c r="A3293" t="s">
        <v>6522</v>
      </c>
      <c r="B3293" t="s">
        <v>111</v>
      </c>
      <c r="C3293" t="s">
        <v>82</v>
      </c>
      <c r="D3293" t="b">
        <v>1</v>
      </c>
      <c r="E3293" t="b">
        <v>1</v>
      </c>
      <c r="F3293" t="s">
        <v>106</v>
      </c>
      <c r="G3293" t="b">
        <v>1</v>
      </c>
      <c r="H3293" t="s">
        <v>71</v>
      </c>
      <c r="I3293" t="b">
        <v>0</v>
      </c>
      <c r="J3293" t="s">
        <v>70</v>
      </c>
      <c r="K3293" t="b">
        <v>1</v>
      </c>
      <c r="L3293">
        <v>2</v>
      </c>
      <c r="M3293" t="b">
        <v>1</v>
      </c>
      <c r="N3293" t="b">
        <v>1</v>
      </c>
      <c r="O3293" t="b">
        <v>1</v>
      </c>
      <c r="P3293" t="s">
        <v>69</v>
      </c>
      <c r="Q3293" t="s">
        <v>6521</v>
      </c>
      <c r="R3293" t="s">
        <v>6520</v>
      </c>
      <c r="S3293" t="s">
        <v>290</v>
      </c>
      <c r="T3293" t="s">
        <v>6519</v>
      </c>
      <c r="U3293">
        <v>190</v>
      </c>
      <c r="V3293">
        <v>4.5</v>
      </c>
    </row>
    <row r="3294" spans="1:22" x14ac:dyDescent="0.35">
      <c r="A3294" t="s">
        <v>6518</v>
      </c>
      <c r="B3294" t="s">
        <v>90</v>
      </c>
      <c r="C3294" t="s">
        <v>82</v>
      </c>
      <c r="D3294" t="b">
        <v>1</v>
      </c>
      <c r="E3294" t="b">
        <v>1</v>
      </c>
      <c r="F3294" t="s">
        <v>720</v>
      </c>
      <c r="G3294" t="b">
        <v>1</v>
      </c>
      <c r="H3294" t="s">
        <v>71</v>
      </c>
      <c r="I3294" t="b">
        <v>0</v>
      </c>
      <c r="J3294" t="s">
        <v>70</v>
      </c>
      <c r="K3294" t="b">
        <v>1</v>
      </c>
      <c r="L3294">
        <v>1</v>
      </c>
      <c r="M3294" t="b">
        <v>0</v>
      </c>
      <c r="N3294" t="b">
        <v>1</v>
      </c>
      <c r="O3294" t="b">
        <v>1</v>
      </c>
      <c r="P3294" t="s">
        <v>88</v>
      </c>
      <c r="Q3294" t="s">
        <v>6517</v>
      </c>
      <c r="R3294" t="s">
        <v>6516</v>
      </c>
      <c r="S3294" t="s">
        <v>6</v>
      </c>
      <c r="T3294" t="s">
        <v>6515</v>
      </c>
      <c r="U3294">
        <v>190</v>
      </c>
      <c r="V3294">
        <v>5</v>
      </c>
    </row>
    <row r="3295" spans="1:22" x14ac:dyDescent="0.35">
      <c r="A3295" t="s">
        <v>6514</v>
      </c>
      <c r="B3295" t="s">
        <v>74</v>
      </c>
      <c r="C3295" t="s">
        <v>82</v>
      </c>
      <c r="D3295" t="b">
        <v>1</v>
      </c>
      <c r="E3295" t="b">
        <v>1</v>
      </c>
      <c r="F3295" t="s">
        <v>72</v>
      </c>
      <c r="G3295" t="b">
        <v>1</v>
      </c>
      <c r="H3295" t="s">
        <v>71</v>
      </c>
      <c r="I3295" t="b">
        <v>0</v>
      </c>
      <c r="J3295" t="s">
        <v>70</v>
      </c>
      <c r="K3295" t="b">
        <v>1</v>
      </c>
      <c r="L3295">
        <v>2</v>
      </c>
      <c r="M3295" t="b">
        <v>1</v>
      </c>
      <c r="N3295" t="b">
        <v>1</v>
      </c>
      <c r="O3295" t="b">
        <v>1</v>
      </c>
      <c r="P3295" t="s">
        <v>88</v>
      </c>
      <c r="Q3295" t="s">
        <v>6513</v>
      </c>
      <c r="R3295" t="s">
        <v>6512</v>
      </c>
      <c r="S3295" t="s">
        <v>290</v>
      </c>
      <c r="T3295" t="s">
        <v>6511</v>
      </c>
      <c r="U3295">
        <v>190</v>
      </c>
      <c r="V3295">
        <v>3.5</v>
      </c>
    </row>
    <row r="3296" spans="1:22" x14ac:dyDescent="0.35">
      <c r="A3296" t="s">
        <v>6510</v>
      </c>
      <c r="B3296" t="s">
        <v>111</v>
      </c>
      <c r="C3296" t="s">
        <v>82</v>
      </c>
      <c r="D3296" t="b">
        <v>0</v>
      </c>
      <c r="E3296" t="b">
        <v>1</v>
      </c>
      <c r="F3296" t="s">
        <v>106</v>
      </c>
      <c r="G3296" t="b">
        <v>0</v>
      </c>
      <c r="H3296" t="s">
        <v>71</v>
      </c>
      <c r="I3296" t="b">
        <v>1</v>
      </c>
      <c r="J3296" t="s">
        <v>70</v>
      </c>
      <c r="K3296" t="b">
        <v>0</v>
      </c>
      <c r="L3296">
        <v>2</v>
      </c>
      <c r="M3296" t="b">
        <v>0</v>
      </c>
      <c r="N3296" t="b">
        <v>1</v>
      </c>
      <c r="O3296" t="b">
        <v>1</v>
      </c>
      <c r="P3296" t="s">
        <v>88</v>
      </c>
      <c r="Q3296" t="s">
        <v>6509</v>
      </c>
      <c r="R3296" t="s">
        <v>6508</v>
      </c>
      <c r="S3296" t="s">
        <v>131</v>
      </c>
      <c r="T3296" t="s">
        <v>6507</v>
      </c>
      <c r="U3296">
        <v>190</v>
      </c>
      <c r="V3296">
        <v>4</v>
      </c>
    </row>
    <row r="3297" spans="1:22" x14ac:dyDescent="0.35">
      <c r="A3297" t="s">
        <v>6506</v>
      </c>
      <c r="B3297" t="s">
        <v>111</v>
      </c>
      <c r="C3297" t="s">
        <v>82</v>
      </c>
      <c r="D3297" t="b">
        <v>1</v>
      </c>
      <c r="E3297" t="b">
        <v>1</v>
      </c>
      <c r="F3297" t="s">
        <v>89</v>
      </c>
      <c r="G3297" t="b">
        <v>1</v>
      </c>
      <c r="H3297" t="s">
        <v>71</v>
      </c>
      <c r="I3297" t="b">
        <v>0</v>
      </c>
      <c r="J3297" t="s">
        <v>70</v>
      </c>
      <c r="K3297" t="b">
        <v>1</v>
      </c>
      <c r="L3297">
        <v>2</v>
      </c>
      <c r="M3297" t="b">
        <v>0</v>
      </c>
      <c r="N3297" t="b">
        <v>0</v>
      </c>
      <c r="O3297" t="b">
        <v>1</v>
      </c>
      <c r="P3297" t="s">
        <v>88</v>
      </c>
      <c r="Q3297" t="s">
        <v>6505</v>
      </c>
      <c r="R3297" t="s">
        <v>109</v>
      </c>
      <c r="S3297" t="s">
        <v>6</v>
      </c>
      <c r="T3297" t="s">
        <v>6504</v>
      </c>
      <c r="U3297">
        <v>190</v>
      </c>
      <c r="V3297">
        <v>4</v>
      </c>
    </row>
    <row r="3298" spans="1:22" x14ac:dyDescent="0.35">
      <c r="A3298" t="s">
        <v>6503</v>
      </c>
      <c r="B3298" t="s">
        <v>90</v>
      </c>
      <c r="C3298" t="s">
        <v>82</v>
      </c>
      <c r="D3298" t="b">
        <v>1</v>
      </c>
      <c r="E3298" t="b">
        <v>1</v>
      </c>
      <c r="F3298" t="s">
        <v>106</v>
      </c>
      <c r="G3298" t="b">
        <v>1</v>
      </c>
      <c r="H3298" t="s">
        <v>71</v>
      </c>
      <c r="I3298" t="b">
        <v>0</v>
      </c>
      <c r="J3298" t="s">
        <v>70</v>
      </c>
      <c r="K3298" t="b">
        <v>1</v>
      </c>
      <c r="L3298">
        <v>1</v>
      </c>
      <c r="M3298" t="b">
        <v>0</v>
      </c>
      <c r="N3298" t="b">
        <v>0</v>
      </c>
      <c r="O3298" t="b">
        <v>1</v>
      </c>
      <c r="P3298" t="s">
        <v>88</v>
      </c>
      <c r="Q3298" t="s">
        <v>6502</v>
      </c>
      <c r="R3298" t="s">
        <v>6501</v>
      </c>
      <c r="S3298" t="s">
        <v>85</v>
      </c>
      <c r="T3298" t="s">
        <v>6500</v>
      </c>
      <c r="U3298">
        <v>190</v>
      </c>
      <c r="V3298">
        <v>4.5</v>
      </c>
    </row>
    <row r="3299" spans="1:22" x14ac:dyDescent="0.35">
      <c r="A3299" t="s">
        <v>6499</v>
      </c>
      <c r="B3299" t="s">
        <v>90</v>
      </c>
      <c r="C3299" t="s">
        <v>138</v>
      </c>
      <c r="D3299" t="b">
        <v>1</v>
      </c>
      <c r="E3299" t="b">
        <v>1</v>
      </c>
      <c r="F3299" t="s">
        <v>89</v>
      </c>
      <c r="G3299" t="b">
        <v>1</v>
      </c>
      <c r="H3299" t="s">
        <v>71</v>
      </c>
      <c r="I3299" t="b">
        <v>0</v>
      </c>
      <c r="J3299" t="s">
        <v>70</v>
      </c>
      <c r="K3299" t="b">
        <v>1</v>
      </c>
      <c r="L3299">
        <v>1</v>
      </c>
      <c r="M3299" t="b">
        <v>0</v>
      </c>
      <c r="N3299" t="b">
        <v>0</v>
      </c>
      <c r="O3299" t="b">
        <v>1</v>
      </c>
      <c r="P3299" t="s">
        <v>69</v>
      </c>
      <c r="Q3299" t="s">
        <v>6498</v>
      </c>
      <c r="R3299" t="s">
        <v>847</v>
      </c>
      <c r="S3299" t="s">
        <v>77</v>
      </c>
      <c r="T3299" t="s">
        <v>6497</v>
      </c>
      <c r="U3299">
        <v>190</v>
      </c>
      <c r="V3299">
        <v>4</v>
      </c>
    </row>
    <row r="3300" spans="1:22" x14ac:dyDescent="0.35">
      <c r="A3300" t="s">
        <v>6496</v>
      </c>
      <c r="B3300" t="s">
        <v>74</v>
      </c>
      <c r="C3300" t="s">
        <v>82</v>
      </c>
      <c r="D3300" t="b">
        <v>1</v>
      </c>
      <c r="E3300" t="b">
        <v>1</v>
      </c>
      <c r="F3300" t="s">
        <v>81</v>
      </c>
      <c r="G3300" t="b">
        <v>1</v>
      </c>
      <c r="H3300" t="s">
        <v>71</v>
      </c>
      <c r="I3300" t="b">
        <v>0</v>
      </c>
      <c r="J3300" t="s">
        <v>70</v>
      </c>
      <c r="K3300" t="b">
        <v>1</v>
      </c>
      <c r="L3300">
        <v>2</v>
      </c>
      <c r="M3300" t="b">
        <v>0</v>
      </c>
      <c r="N3300" t="b">
        <v>1</v>
      </c>
      <c r="O3300" t="b">
        <v>0</v>
      </c>
      <c r="P3300" t="s">
        <v>88</v>
      </c>
      <c r="Q3300" t="s">
        <v>6495</v>
      </c>
      <c r="R3300" t="s">
        <v>6494</v>
      </c>
      <c r="S3300" t="s">
        <v>77</v>
      </c>
      <c r="T3300" t="s">
        <v>6493</v>
      </c>
      <c r="U3300">
        <v>190</v>
      </c>
      <c r="V3300">
        <v>3</v>
      </c>
    </row>
    <row r="3301" spans="1:22" x14ac:dyDescent="0.35">
      <c r="A3301" t="s">
        <v>6492</v>
      </c>
      <c r="B3301" t="s">
        <v>90</v>
      </c>
      <c r="C3301" t="s">
        <v>82</v>
      </c>
      <c r="D3301" t="b">
        <v>1</v>
      </c>
      <c r="E3301" t="b">
        <v>1</v>
      </c>
      <c r="F3301" t="s">
        <v>117</v>
      </c>
      <c r="G3301" t="b">
        <v>1</v>
      </c>
      <c r="H3301" t="s">
        <v>71</v>
      </c>
      <c r="I3301" t="b">
        <v>0</v>
      </c>
      <c r="J3301" t="s">
        <v>70</v>
      </c>
      <c r="K3301" t="b">
        <v>1</v>
      </c>
      <c r="L3301">
        <v>1</v>
      </c>
      <c r="M3301" t="b">
        <v>0</v>
      </c>
      <c r="N3301" t="b">
        <v>1</v>
      </c>
      <c r="O3301" t="b">
        <v>1</v>
      </c>
      <c r="P3301" t="s">
        <v>88</v>
      </c>
      <c r="Q3301" t="s">
        <v>6491</v>
      </c>
      <c r="R3301" t="s">
        <v>6490</v>
      </c>
      <c r="S3301" t="s">
        <v>85</v>
      </c>
      <c r="T3301" t="s">
        <v>6489</v>
      </c>
      <c r="U3301">
        <v>190</v>
      </c>
      <c r="V3301">
        <v>4</v>
      </c>
    </row>
    <row r="3302" spans="1:22" x14ac:dyDescent="0.35">
      <c r="A3302" t="s">
        <v>6488</v>
      </c>
      <c r="B3302" t="s">
        <v>74</v>
      </c>
      <c r="C3302" t="s">
        <v>82</v>
      </c>
      <c r="D3302" t="b">
        <v>1</v>
      </c>
      <c r="E3302" t="b">
        <v>1</v>
      </c>
      <c r="F3302" t="s">
        <v>106</v>
      </c>
      <c r="G3302" t="b">
        <v>1</v>
      </c>
      <c r="H3302" t="s">
        <v>71</v>
      </c>
      <c r="I3302" t="b">
        <v>1</v>
      </c>
      <c r="J3302" t="s">
        <v>70</v>
      </c>
      <c r="K3302" t="b">
        <v>1</v>
      </c>
      <c r="L3302">
        <v>2</v>
      </c>
      <c r="M3302" t="b">
        <v>1</v>
      </c>
      <c r="N3302" t="b">
        <v>1</v>
      </c>
      <c r="O3302" t="b">
        <v>1</v>
      </c>
      <c r="P3302" t="s">
        <v>69</v>
      </c>
      <c r="Q3302" t="s">
        <v>6487</v>
      </c>
      <c r="R3302" t="s">
        <v>613</v>
      </c>
      <c r="S3302" t="s">
        <v>85</v>
      </c>
      <c r="T3302" t="s">
        <v>6486</v>
      </c>
      <c r="U3302">
        <v>190</v>
      </c>
      <c r="V3302">
        <v>3.5</v>
      </c>
    </row>
    <row r="3303" spans="1:22" x14ac:dyDescent="0.35">
      <c r="A3303" t="s">
        <v>6485</v>
      </c>
      <c r="B3303" t="s">
        <v>74</v>
      </c>
      <c r="C3303" t="s">
        <v>82</v>
      </c>
      <c r="D3303" t="b">
        <v>1</v>
      </c>
      <c r="E3303" t="b">
        <v>1</v>
      </c>
      <c r="F3303" t="s">
        <v>106</v>
      </c>
      <c r="G3303" t="b">
        <v>1</v>
      </c>
      <c r="H3303" t="s">
        <v>71</v>
      </c>
      <c r="I3303" t="b">
        <v>1</v>
      </c>
      <c r="J3303" t="s">
        <v>70</v>
      </c>
      <c r="K3303" t="b">
        <v>1</v>
      </c>
      <c r="L3303">
        <v>2</v>
      </c>
      <c r="M3303" t="b">
        <v>1</v>
      </c>
      <c r="N3303" t="b">
        <v>1</v>
      </c>
      <c r="O3303" t="b">
        <v>1</v>
      </c>
      <c r="P3303" t="s">
        <v>69</v>
      </c>
      <c r="Q3303" t="s">
        <v>6484</v>
      </c>
      <c r="R3303" t="s">
        <v>6081</v>
      </c>
      <c r="S3303" t="s">
        <v>6</v>
      </c>
      <c r="T3303" t="s">
        <v>6483</v>
      </c>
      <c r="U3303">
        <v>190</v>
      </c>
      <c r="V3303">
        <v>2.5</v>
      </c>
    </row>
    <row r="3304" spans="1:22" x14ac:dyDescent="0.35">
      <c r="A3304" t="s">
        <v>6482</v>
      </c>
      <c r="B3304" t="s">
        <v>90</v>
      </c>
      <c r="C3304" t="s">
        <v>82</v>
      </c>
      <c r="D3304" t="b">
        <v>1</v>
      </c>
      <c r="E3304" t="b">
        <v>1</v>
      </c>
      <c r="F3304" t="s">
        <v>89</v>
      </c>
      <c r="G3304" t="b">
        <v>1</v>
      </c>
      <c r="H3304" t="s">
        <v>71</v>
      </c>
      <c r="I3304" t="b">
        <v>1</v>
      </c>
      <c r="J3304" t="s">
        <v>70</v>
      </c>
      <c r="K3304" t="b">
        <v>1</v>
      </c>
      <c r="L3304">
        <v>1</v>
      </c>
      <c r="M3304" t="b">
        <v>0</v>
      </c>
      <c r="N3304" t="b">
        <v>0</v>
      </c>
      <c r="O3304" t="b">
        <v>1</v>
      </c>
      <c r="P3304" t="s">
        <v>88</v>
      </c>
      <c r="Q3304" t="s">
        <v>6481</v>
      </c>
      <c r="R3304" t="s">
        <v>6480</v>
      </c>
      <c r="S3304" t="s">
        <v>6</v>
      </c>
      <c r="T3304" t="s">
        <v>6479</v>
      </c>
      <c r="U3304">
        <v>190</v>
      </c>
      <c r="V3304">
        <v>3.5</v>
      </c>
    </row>
    <row r="3305" spans="1:22" x14ac:dyDescent="0.35">
      <c r="A3305" t="s">
        <v>6478</v>
      </c>
      <c r="B3305" t="s">
        <v>90</v>
      </c>
      <c r="C3305" t="s">
        <v>82</v>
      </c>
      <c r="D3305" t="b">
        <v>1</v>
      </c>
      <c r="E3305" t="b">
        <v>1</v>
      </c>
      <c r="F3305" t="s">
        <v>106</v>
      </c>
      <c r="G3305" t="b">
        <v>1</v>
      </c>
      <c r="H3305" t="s">
        <v>71</v>
      </c>
      <c r="I3305" t="b">
        <v>0</v>
      </c>
      <c r="J3305" t="s">
        <v>70</v>
      </c>
      <c r="K3305" t="b">
        <v>1</v>
      </c>
      <c r="L3305">
        <v>1</v>
      </c>
      <c r="M3305" t="b">
        <v>0</v>
      </c>
      <c r="N3305" t="b">
        <v>0</v>
      </c>
      <c r="O3305" t="b">
        <v>1</v>
      </c>
      <c r="P3305" t="s">
        <v>69</v>
      </c>
      <c r="Q3305" t="s">
        <v>6477</v>
      </c>
      <c r="R3305" t="s">
        <v>6476</v>
      </c>
      <c r="S3305" t="s">
        <v>6</v>
      </c>
      <c r="T3305" t="s">
        <v>6475</v>
      </c>
      <c r="U3305">
        <v>190</v>
      </c>
      <c r="V3305">
        <v>4.5</v>
      </c>
    </row>
    <row r="3306" spans="1:22" x14ac:dyDescent="0.35">
      <c r="A3306" t="s">
        <v>6474</v>
      </c>
      <c r="B3306" t="s">
        <v>111</v>
      </c>
      <c r="C3306" t="s">
        <v>82</v>
      </c>
      <c r="D3306" t="b">
        <v>1</v>
      </c>
      <c r="E3306" t="b">
        <v>1</v>
      </c>
      <c r="F3306" t="s">
        <v>106</v>
      </c>
      <c r="G3306" t="b">
        <v>1</v>
      </c>
      <c r="H3306" t="s">
        <v>71</v>
      </c>
      <c r="I3306" t="b">
        <v>1</v>
      </c>
      <c r="J3306" t="s">
        <v>70</v>
      </c>
      <c r="K3306" t="b">
        <v>1</v>
      </c>
      <c r="L3306">
        <v>1</v>
      </c>
      <c r="M3306" t="b">
        <v>0</v>
      </c>
      <c r="N3306" t="b">
        <v>0</v>
      </c>
      <c r="O3306" t="b">
        <v>1</v>
      </c>
      <c r="P3306" t="s">
        <v>88</v>
      </c>
      <c r="Q3306" t="s">
        <v>6473</v>
      </c>
      <c r="R3306" t="s">
        <v>6472</v>
      </c>
      <c r="S3306" t="s">
        <v>93</v>
      </c>
      <c r="T3306" t="s">
        <v>6471</v>
      </c>
      <c r="U3306">
        <v>190</v>
      </c>
      <c r="V3306">
        <v>5</v>
      </c>
    </row>
    <row r="3307" spans="1:22" x14ac:dyDescent="0.35">
      <c r="A3307" t="s">
        <v>6470</v>
      </c>
      <c r="B3307" t="s">
        <v>74</v>
      </c>
      <c r="C3307" t="s">
        <v>82</v>
      </c>
      <c r="D3307" t="b">
        <v>1</v>
      </c>
      <c r="E3307" t="b">
        <v>1</v>
      </c>
      <c r="F3307" t="s">
        <v>101</v>
      </c>
      <c r="G3307" t="b">
        <v>1</v>
      </c>
      <c r="H3307" t="s">
        <v>71</v>
      </c>
      <c r="I3307" t="b">
        <v>0</v>
      </c>
      <c r="J3307" t="s">
        <v>70</v>
      </c>
      <c r="K3307" t="b">
        <v>1</v>
      </c>
      <c r="L3307">
        <v>2</v>
      </c>
      <c r="M3307" t="b">
        <v>1</v>
      </c>
      <c r="N3307" t="b">
        <v>1</v>
      </c>
      <c r="O3307" t="b">
        <v>1</v>
      </c>
      <c r="P3307" t="s">
        <v>88</v>
      </c>
      <c r="Q3307" t="s">
        <v>6469</v>
      </c>
      <c r="R3307" t="s">
        <v>6468</v>
      </c>
      <c r="S3307" t="s">
        <v>6</v>
      </c>
      <c r="T3307" t="s">
        <v>987</v>
      </c>
      <c r="U3307">
        <v>190</v>
      </c>
      <c r="V3307">
        <v>3</v>
      </c>
    </row>
    <row r="3308" spans="1:22" x14ac:dyDescent="0.35">
      <c r="A3308" t="s">
        <v>6467</v>
      </c>
      <c r="B3308" t="s">
        <v>90</v>
      </c>
      <c r="C3308" t="s">
        <v>82</v>
      </c>
      <c r="D3308" t="b">
        <v>1</v>
      </c>
      <c r="E3308" t="b">
        <v>1</v>
      </c>
      <c r="F3308" t="s">
        <v>106</v>
      </c>
      <c r="G3308" t="b">
        <v>1</v>
      </c>
      <c r="H3308" t="s">
        <v>71</v>
      </c>
      <c r="I3308" t="b">
        <v>1</v>
      </c>
      <c r="J3308" t="s">
        <v>70</v>
      </c>
      <c r="K3308" t="b">
        <v>1</v>
      </c>
      <c r="L3308">
        <v>1</v>
      </c>
      <c r="M3308" t="b">
        <v>0</v>
      </c>
      <c r="N3308" t="b">
        <v>1</v>
      </c>
      <c r="O3308" t="b">
        <v>1</v>
      </c>
      <c r="P3308" t="s">
        <v>69</v>
      </c>
      <c r="Q3308" t="s">
        <v>6466</v>
      </c>
      <c r="R3308" t="s">
        <v>6465</v>
      </c>
      <c r="S3308" t="s">
        <v>6</v>
      </c>
      <c r="T3308" t="s">
        <v>6464</v>
      </c>
      <c r="U3308">
        <v>190</v>
      </c>
      <c r="V3308">
        <v>4</v>
      </c>
    </row>
    <row r="3309" spans="1:22" x14ac:dyDescent="0.35">
      <c r="A3309" t="s">
        <v>6463</v>
      </c>
      <c r="B3309" t="s">
        <v>74</v>
      </c>
      <c r="C3309" t="s">
        <v>222</v>
      </c>
      <c r="D3309" t="b">
        <v>1</v>
      </c>
      <c r="E3309" t="b">
        <v>1</v>
      </c>
      <c r="F3309" t="s">
        <v>106</v>
      </c>
      <c r="G3309" t="b">
        <v>1</v>
      </c>
      <c r="H3309" t="s">
        <v>71</v>
      </c>
      <c r="I3309" t="b">
        <v>1</v>
      </c>
      <c r="J3309" t="s">
        <v>70</v>
      </c>
      <c r="K3309" t="b">
        <v>1</v>
      </c>
      <c r="L3309">
        <v>2</v>
      </c>
      <c r="M3309" t="b">
        <v>1</v>
      </c>
      <c r="N3309" t="b">
        <v>1</v>
      </c>
      <c r="O3309" t="b">
        <v>1</v>
      </c>
      <c r="P3309" t="s">
        <v>69</v>
      </c>
      <c r="Q3309" t="s">
        <v>6462</v>
      </c>
      <c r="R3309" t="s">
        <v>5805</v>
      </c>
      <c r="S3309" t="s">
        <v>120</v>
      </c>
      <c r="T3309" t="s">
        <v>6461</v>
      </c>
      <c r="U3309">
        <v>190</v>
      </c>
      <c r="V3309">
        <v>3</v>
      </c>
    </row>
    <row r="3310" spans="1:22" x14ac:dyDescent="0.35">
      <c r="A3310" t="s">
        <v>6460</v>
      </c>
      <c r="B3310" t="s">
        <v>90</v>
      </c>
      <c r="C3310" t="s">
        <v>82</v>
      </c>
      <c r="D3310" t="b">
        <v>1</v>
      </c>
      <c r="E3310" t="b">
        <v>1</v>
      </c>
      <c r="F3310" t="s">
        <v>106</v>
      </c>
      <c r="G3310" t="b">
        <v>1</v>
      </c>
      <c r="H3310" t="s">
        <v>71</v>
      </c>
      <c r="I3310" t="b">
        <v>1</v>
      </c>
      <c r="J3310" t="s">
        <v>70</v>
      </c>
      <c r="K3310" t="b">
        <v>1</v>
      </c>
      <c r="L3310">
        <v>2</v>
      </c>
      <c r="M3310" t="b">
        <v>0</v>
      </c>
      <c r="N3310" t="b">
        <v>0</v>
      </c>
      <c r="O3310" t="b">
        <v>1</v>
      </c>
      <c r="P3310" t="s">
        <v>69</v>
      </c>
      <c r="Q3310" t="s">
        <v>6459</v>
      </c>
      <c r="R3310" t="s">
        <v>402</v>
      </c>
      <c r="S3310" t="s">
        <v>189</v>
      </c>
      <c r="T3310" t="s">
        <v>6458</v>
      </c>
      <c r="U3310">
        <v>190</v>
      </c>
      <c r="V3310">
        <v>4</v>
      </c>
    </row>
    <row r="3311" spans="1:22" x14ac:dyDescent="0.35">
      <c r="A3311" t="s">
        <v>6457</v>
      </c>
      <c r="B3311" t="s">
        <v>74</v>
      </c>
      <c r="C3311" t="s">
        <v>82</v>
      </c>
      <c r="D3311" t="b">
        <v>1</v>
      </c>
      <c r="E3311" t="b">
        <v>1</v>
      </c>
      <c r="F3311" t="s">
        <v>128</v>
      </c>
      <c r="G3311" t="b">
        <v>0</v>
      </c>
      <c r="H3311" t="s">
        <v>71</v>
      </c>
      <c r="I3311" t="b">
        <v>1</v>
      </c>
      <c r="J3311" t="s">
        <v>70</v>
      </c>
      <c r="K3311" t="b">
        <v>1</v>
      </c>
      <c r="L3311">
        <v>2</v>
      </c>
      <c r="M3311" t="b">
        <v>1</v>
      </c>
      <c r="N3311" t="b">
        <v>1</v>
      </c>
      <c r="O3311" t="b">
        <v>1</v>
      </c>
      <c r="P3311" t="s">
        <v>88</v>
      </c>
      <c r="Q3311" t="s">
        <v>6456</v>
      </c>
      <c r="R3311" t="s">
        <v>6455</v>
      </c>
      <c r="S3311" t="s">
        <v>6</v>
      </c>
      <c r="T3311" t="s">
        <v>6454</v>
      </c>
      <c r="U3311">
        <v>190</v>
      </c>
      <c r="V3311">
        <v>3</v>
      </c>
    </row>
    <row r="3312" spans="1:22" x14ac:dyDescent="0.35">
      <c r="A3312" t="s">
        <v>6453</v>
      </c>
      <c r="B3312" t="s">
        <v>74</v>
      </c>
      <c r="C3312" t="s">
        <v>82</v>
      </c>
      <c r="D3312" t="b">
        <v>1</v>
      </c>
      <c r="E3312" t="b">
        <v>1</v>
      </c>
      <c r="F3312" t="s">
        <v>106</v>
      </c>
      <c r="G3312" t="b">
        <v>1</v>
      </c>
      <c r="H3312" t="s">
        <v>71</v>
      </c>
      <c r="I3312" t="b">
        <v>1</v>
      </c>
      <c r="J3312" t="s">
        <v>70</v>
      </c>
      <c r="K3312" t="b">
        <v>1</v>
      </c>
      <c r="L3312">
        <v>2</v>
      </c>
      <c r="M3312" t="b">
        <v>1</v>
      </c>
      <c r="N3312" t="b">
        <v>1</v>
      </c>
      <c r="O3312" t="b">
        <v>1</v>
      </c>
      <c r="P3312" t="s">
        <v>69</v>
      </c>
      <c r="Q3312" t="s">
        <v>6452</v>
      </c>
      <c r="R3312" t="s">
        <v>6451</v>
      </c>
      <c r="S3312" t="s">
        <v>66</v>
      </c>
      <c r="T3312" t="s">
        <v>6450</v>
      </c>
      <c r="U3312">
        <v>190</v>
      </c>
      <c r="V3312">
        <v>3.5</v>
      </c>
    </row>
    <row r="3313" spans="1:22" x14ac:dyDescent="0.35">
      <c r="A3313" t="s">
        <v>6449</v>
      </c>
      <c r="B3313" t="s">
        <v>90</v>
      </c>
      <c r="C3313" t="s">
        <v>82</v>
      </c>
      <c r="D3313" t="b">
        <v>1</v>
      </c>
      <c r="E3313" t="b">
        <v>1</v>
      </c>
      <c r="F3313" t="s">
        <v>771</v>
      </c>
      <c r="G3313" t="b">
        <v>1</v>
      </c>
      <c r="H3313" t="s">
        <v>71</v>
      </c>
      <c r="I3313" t="b">
        <v>1</v>
      </c>
      <c r="J3313" t="s">
        <v>70</v>
      </c>
      <c r="K3313" t="b">
        <v>1</v>
      </c>
      <c r="L3313">
        <v>1</v>
      </c>
      <c r="M3313" t="b">
        <v>0</v>
      </c>
      <c r="N3313" t="b">
        <v>0</v>
      </c>
      <c r="O3313" t="b">
        <v>1</v>
      </c>
      <c r="P3313" t="s">
        <v>88</v>
      </c>
      <c r="Q3313" t="s">
        <v>6448</v>
      </c>
      <c r="R3313" t="s">
        <v>6447</v>
      </c>
      <c r="S3313" t="s">
        <v>239</v>
      </c>
      <c r="T3313" t="s">
        <v>6446</v>
      </c>
      <c r="U3313">
        <v>189</v>
      </c>
      <c r="V3313">
        <v>3.5</v>
      </c>
    </row>
    <row r="3314" spans="1:22" x14ac:dyDescent="0.35">
      <c r="A3314" t="s">
        <v>6445</v>
      </c>
      <c r="B3314" t="s">
        <v>90</v>
      </c>
      <c r="C3314" t="s">
        <v>82</v>
      </c>
      <c r="D3314" t="b">
        <v>1</v>
      </c>
      <c r="E3314" t="b">
        <v>1</v>
      </c>
      <c r="F3314" t="s">
        <v>5815</v>
      </c>
      <c r="G3314" t="b">
        <v>0</v>
      </c>
      <c r="H3314" t="s">
        <v>71</v>
      </c>
      <c r="I3314" t="b">
        <v>0</v>
      </c>
      <c r="J3314" t="s">
        <v>70</v>
      </c>
      <c r="K3314" t="b">
        <v>1</v>
      </c>
      <c r="L3314">
        <v>2</v>
      </c>
      <c r="M3314" t="b">
        <v>0</v>
      </c>
      <c r="N3314" t="b">
        <v>1</v>
      </c>
      <c r="O3314" t="b">
        <v>1</v>
      </c>
      <c r="P3314" t="s">
        <v>69</v>
      </c>
      <c r="Q3314" t="s">
        <v>6444</v>
      </c>
      <c r="R3314" t="s">
        <v>6443</v>
      </c>
      <c r="S3314" t="s">
        <v>6</v>
      </c>
      <c r="T3314" t="s">
        <v>4416</v>
      </c>
      <c r="U3314">
        <v>189</v>
      </c>
      <c r="V3314">
        <v>2.5</v>
      </c>
    </row>
    <row r="3315" spans="1:22" x14ac:dyDescent="0.35">
      <c r="A3315" t="s">
        <v>6442</v>
      </c>
      <c r="B3315" t="s">
        <v>74</v>
      </c>
      <c r="C3315" t="s">
        <v>82</v>
      </c>
      <c r="D3315" t="b">
        <v>1</v>
      </c>
      <c r="E3315" t="b">
        <v>1</v>
      </c>
      <c r="F3315" t="s">
        <v>278</v>
      </c>
      <c r="G3315" t="b">
        <v>0</v>
      </c>
      <c r="H3315" t="s">
        <v>71</v>
      </c>
      <c r="I3315" t="b">
        <v>1</v>
      </c>
      <c r="J3315" t="s">
        <v>70</v>
      </c>
      <c r="K3315" t="b">
        <v>1</v>
      </c>
      <c r="L3315">
        <v>2</v>
      </c>
      <c r="M3315" t="b">
        <v>1</v>
      </c>
      <c r="N3315" t="b">
        <v>1</v>
      </c>
      <c r="O3315" t="b">
        <v>1</v>
      </c>
      <c r="P3315" t="s">
        <v>69</v>
      </c>
      <c r="Q3315" t="s">
        <v>6441</v>
      </c>
      <c r="R3315" t="s">
        <v>6440</v>
      </c>
      <c r="S3315" t="s">
        <v>141</v>
      </c>
      <c r="T3315" t="s">
        <v>6439</v>
      </c>
      <c r="U3315">
        <v>189</v>
      </c>
      <c r="V3315">
        <v>4</v>
      </c>
    </row>
    <row r="3316" spans="1:22" x14ac:dyDescent="0.35">
      <c r="A3316" t="s">
        <v>6438</v>
      </c>
      <c r="B3316" t="s">
        <v>111</v>
      </c>
      <c r="C3316" t="s">
        <v>82</v>
      </c>
      <c r="D3316" t="b">
        <v>1</v>
      </c>
      <c r="E3316" t="b">
        <v>1</v>
      </c>
      <c r="F3316" t="s">
        <v>106</v>
      </c>
      <c r="G3316" t="b">
        <v>1</v>
      </c>
      <c r="H3316" t="s">
        <v>71</v>
      </c>
      <c r="I3316" t="b">
        <v>1</v>
      </c>
      <c r="J3316" t="s">
        <v>70</v>
      </c>
      <c r="K3316" t="b">
        <v>1</v>
      </c>
      <c r="L3316">
        <v>2</v>
      </c>
      <c r="M3316" t="b">
        <v>0</v>
      </c>
      <c r="N3316" t="b">
        <v>1</v>
      </c>
      <c r="O3316" t="b">
        <v>1</v>
      </c>
      <c r="P3316" t="s">
        <v>69</v>
      </c>
      <c r="Q3316" t="s">
        <v>6437</v>
      </c>
      <c r="R3316" t="s">
        <v>4257</v>
      </c>
      <c r="S3316" t="s">
        <v>85</v>
      </c>
      <c r="T3316" t="s">
        <v>6436</v>
      </c>
      <c r="U3316">
        <v>189</v>
      </c>
      <c r="V3316">
        <v>4</v>
      </c>
    </row>
    <row r="3317" spans="1:22" x14ac:dyDescent="0.35">
      <c r="A3317" t="s">
        <v>6435</v>
      </c>
      <c r="B3317" t="s">
        <v>74</v>
      </c>
      <c r="C3317" t="s">
        <v>82</v>
      </c>
      <c r="D3317" t="b">
        <v>1</v>
      </c>
      <c r="E3317" t="b">
        <v>1</v>
      </c>
      <c r="F3317" t="s">
        <v>72</v>
      </c>
      <c r="G3317" t="b">
        <v>1</v>
      </c>
      <c r="H3317" t="s">
        <v>71</v>
      </c>
      <c r="I3317" t="b">
        <v>1</v>
      </c>
      <c r="J3317" t="s">
        <v>70</v>
      </c>
      <c r="K3317" t="b">
        <v>1</v>
      </c>
      <c r="L3317">
        <v>2</v>
      </c>
      <c r="M3317" t="b">
        <v>1</v>
      </c>
      <c r="N3317" t="b">
        <v>1</v>
      </c>
      <c r="O3317" t="b">
        <v>1</v>
      </c>
      <c r="P3317" t="s">
        <v>88</v>
      </c>
      <c r="Q3317" t="s">
        <v>6434</v>
      </c>
      <c r="R3317" t="s">
        <v>6433</v>
      </c>
      <c r="S3317" t="s">
        <v>131</v>
      </c>
      <c r="T3317" t="s">
        <v>6432</v>
      </c>
      <c r="U3317">
        <v>189</v>
      </c>
      <c r="V3317">
        <v>3</v>
      </c>
    </row>
    <row r="3318" spans="1:22" x14ac:dyDescent="0.35">
      <c r="A3318" t="s">
        <v>6431</v>
      </c>
      <c r="B3318" t="s">
        <v>90</v>
      </c>
      <c r="C3318" t="s">
        <v>82</v>
      </c>
      <c r="D3318" t="b">
        <v>1</v>
      </c>
      <c r="E3318" t="b">
        <v>1</v>
      </c>
      <c r="F3318" t="s">
        <v>1022</v>
      </c>
      <c r="G3318" t="b">
        <v>1</v>
      </c>
      <c r="H3318" t="s">
        <v>71</v>
      </c>
      <c r="I3318" t="b">
        <v>1</v>
      </c>
      <c r="J3318" t="s">
        <v>70</v>
      </c>
      <c r="K3318" t="b">
        <v>1</v>
      </c>
      <c r="L3318">
        <v>1</v>
      </c>
      <c r="M3318" t="b">
        <v>0</v>
      </c>
      <c r="N3318" t="b">
        <v>0</v>
      </c>
      <c r="O3318" t="b">
        <v>1</v>
      </c>
      <c r="P3318" t="s">
        <v>88</v>
      </c>
      <c r="Q3318" t="s">
        <v>6430</v>
      </c>
      <c r="R3318" t="s">
        <v>6429</v>
      </c>
      <c r="S3318" t="s">
        <v>239</v>
      </c>
      <c r="T3318" t="s">
        <v>6428</v>
      </c>
      <c r="U3318">
        <v>189</v>
      </c>
      <c r="V3318">
        <v>3</v>
      </c>
    </row>
    <row r="3319" spans="1:22" x14ac:dyDescent="0.35">
      <c r="A3319" t="s">
        <v>6427</v>
      </c>
      <c r="B3319" t="s">
        <v>90</v>
      </c>
      <c r="C3319" t="s">
        <v>82</v>
      </c>
      <c r="D3319" t="b">
        <v>1</v>
      </c>
      <c r="E3319" t="b">
        <v>1</v>
      </c>
      <c r="F3319" t="s">
        <v>106</v>
      </c>
      <c r="G3319" t="b">
        <v>1</v>
      </c>
      <c r="H3319" t="s">
        <v>100</v>
      </c>
      <c r="I3319" t="b">
        <v>0</v>
      </c>
      <c r="J3319" t="s">
        <v>70</v>
      </c>
      <c r="K3319" t="b">
        <v>0</v>
      </c>
      <c r="L3319">
        <v>1</v>
      </c>
      <c r="M3319" t="b">
        <v>1</v>
      </c>
      <c r="N3319" t="b">
        <v>1</v>
      </c>
      <c r="O3319" t="b">
        <v>1</v>
      </c>
      <c r="P3319" t="s">
        <v>69</v>
      </c>
      <c r="Q3319" t="s">
        <v>6426</v>
      </c>
      <c r="R3319" t="s">
        <v>6425</v>
      </c>
      <c r="S3319" t="s">
        <v>85</v>
      </c>
      <c r="T3319" t="s">
        <v>6424</v>
      </c>
      <c r="U3319">
        <v>189</v>
      </c>
      <c r="V3319">
        <v>4</v>
      </c>
    </row>
    <row r="3320" spans="1:22" x14ac:dyDescent="0.35">
      <c r="A3320" t="s">
        <v>6423</v>
      </c>
      <c r="B3320" t="s">
        <v>111</v>
      </c>
      <c r="C3320" t="s">
        <v>426</v>
      </c>
      <c r="D3320" t="b">
        <v>1</v>
      </c>
      <c r="E3320" t="b">
        <v>1</v>
      </c>
      <c r="F3320" t="s">
        <v>720</v>
      </c>
      <c r="G3320" t="b">
        <v>0</v>
      </c>
      <c r="H3320" t="s">
        <v>71</v>
      </c>
      <c r="I3320" t="b">
        <v>1</v>
      </c>
      <c r="J3320" t="s">
        <v>70</v>
      </c>
      <c r="K3320" t="b">
        <v>1</v>
      </c>
      <c r="L3320">
        <v>1</v>
      </c>
      <c r="M3320" t="b">
        <v>0</v>
      </c>
      <c r="N3320" t="b">
        <v>0</v>
      </c>
      <c r="O3320" t="b">
        <v>1</v>
      </c>
      <c r="P3320" t="s">
        <v>88</v>
      </c>
      <c r="Q3320" t="s">
        <v>6422</v>
      </c>
      <c r="R3320" t="s">
        <v>6421</v>
      </c>
      <c r="S3320" t="s">
        <v>189</v>
      </c>
      <c r="T3320" t="s">
        <v>6420</v>
      </c>
      <c r="U3320">
        <v>189</v>
      </c>
      <c r="V3320">
        <v>4.5</v>
      </c>
    </row>
    <row r="3321" spans="1:22" x14ac:dyDescent="0.35">
      <c r="A3321" t="s">
        <v>6419</v>
      </c>
      <c r="B3321" t="s">
        <v>74</v>
      </c>
      <c r="C3321" t="s">
        <v>212</v>
      </c>
      <c r="D3321" t="b">
        <v>1</v>
      </c>
      <c r="E3321" t="b">
        <v>0</v>
      </c>
      <c r="F3321" t="s">
        <v>106</v>
      </c>
      <c r="G3321" t="b">
        <v>0</v>
      </c>
      <c r="H3321" t="s">
        <v>71</v>
      </c>
      <c r="I3321" t="b">
        <v>1</v>
      </c>
      <c r="J3321" t="s">
        <v>70</v>
      </c>
      <c r="K3321" t="b">
        <v>1</v>
      </c>
      <c r="L3321">
        <v>3</v>
      </c>
      <c r="M3321" t="b">
        <v>1</v>
      </c>
      <c r="N3321" t="b">
        <v>1</v>
      </c>
      <c r="O3321" t="b">
        <v>1</v>
      </c>
      <c r="P3321" t="s">
        <v>69</v>
      </c>
      <c r="Q3321" t="s">
        <v>6418</v>
      </c>
      <c r="R3321" t="s">
        <v>6417</v>
      </c>
      <c r="S3321" t="s">
        <v>120</v>
      </c>
      <c r="T3321" t="s">
        <v>6416</v>
      </c>
      <c r="U3321">
        <v>189</v>
      </c>
      <c r="V3321">
        <v>3.5</v>
      </c>
    </row>
    <row r="3322" spans="1:22" x14ac:dyDescent="0.35">
      <c r="A3322" t="s">
        <v>6415</v>
      </c>
      <c r="B3322" t="s">
        <v>90</v>
      </c>
      <c r="C3322" t="s">
        <v>320</v>
      </c>
      <c r="D3322" t="b">
        <v>1</v>
      </c>
      <c r="E3322" t="b">
        <v>1</v>
      </c>
      <c r="F3322" t="s">
        <v>106</v>
      </c>
      <c r="G3322" t="b">
        <v>1</v>
      </c>
      <c r="H3322" t="s">
        <v>71</v>
      </c>
      <c r="I3322" t="b">
        <v>0</v>
      </c>
      <c r="J3322" t="s">
        <v>70</v>
      </c>
      <c r="K3322" t="b">
        <v>1</v>
      </c>
      <c r="L3322">
        <v>1</v>
      </c>
      <c r="M3322" t="b">
        <v>0</v>
      </c>
      <c r="N3322" t="b">
        <v>0</v>
      </c>
      <c r="O3322" t="b">
        <v>1</v>
      </c>
      <c r="P3322" t="s">
        <v>88</v>
      </c>
      <c r="Q3322" t="s">
        <v>6414</v>
      </c>
      <c r="R3322" t="s">
        <v>2106</v>
      </c>
      <c r="S3322" t="s">
        <v>85</v>
      </c>
      <c r="T3322" t="s">
        <v>6413</v>
      </c>
      <c r="U3322">
        <v>189</v>
      </c>
      <c r="V3322">
        <v>4.5</v>
      </c>
    </row>
    <row r="3323" spans="1:22" x14ac:dyDescent="0.35">
      <c r="A3323" t="s">
        <v>6412</v>
      </c>
      <c r="B3323" t="s">
        <v>74</v>
      </c>
      <c r="C3323" t="s">
        <v>82</v>
      </c>
      <c r="D3323" t="b">
        <v>1</v>
      </c>
      <c r="E3323" t="b">
        <v>1</v>
      </c>
      <c r="F3323" t="s">
        <v>106</v>
      </c>
      <c r="G3323" t="b">
        <v>1</v>
      </c>
      <c r="H3323" t="s">
        <v>100</v>
      </c>
      <c r="I3323" t="b">
        <v>1</v>
      </c>
      <c r="J3323" t="s">
        <v>70</v>
      </c>
      <c r="K3323" t="b">
        <v>1</v>
      </c>
      <c r="L3323">
        <v>2</v>
      </c>
      <c r="M3323" t="b">
        <v>1</v>
      </c>
      <c r="N3323" t="b">
        <v>1</v>
      </c>
      <c r="O3323" t="b">
        <v>1</v>
      </c>
      <c r="P3323" t="s">
        <v>69</v>
      </c>
      <c r="Q3323" t="s">
        <v>6411</v>
      </c>
      <c r="R3323" t="s">
        <v>6410</v>
      </c>
      <c r="S3323" t="s">
        <v>156</v>
      </c>
      <c r="T3323" t="s">
        <v>6409</v>
      </c>
      <c r="U3323">
        <v>189</v>
      </c>
      <c r="V3323">
        <v>4.5</v>
      </c>
    </row>
    <row r="3324" spans="1:22" x14ac:dyDescent="0.35">
      <c r="A3324" t="s">
        <v>5732</v>
      </c>
      <c r="B3324" t="s">
        <v>74</v>
      </c>
      <c r="C3324" t="s">
        <v>4833</v>
      </c>
      <c r="D3324" t="b">
        <v>1</v>
      </c>
      <c r="E3324" t="b">
        <v>0</v>
      </c>
      <c r="F3324" t="s">
        <v>72</v>
      </c>
      <c r="G3324" t="b">
        <v>0</v>
      </c>
      <c r="H3324" t="s">
        <v>100</v>
      </c>
      <c r="I3324" t="b">
        <v>1</v>
      </c>
      <c r="J3324" t="s">
        <v>235</v>
      </c>
      <c r="K3324" t="b">
        <v>1</v>
      </c>
      <c r="L3324">
        <v>4</v>
      </c>
      <c r="M3324" t="b">
        <v>1</v>
      </c>
      <c r="N3324" t="b">
        <v>1</v>
      </c>
      <c r="O3324" t="b">
        <v>0</v>
      </c>
      <c r="P3324" t="s">
        <v>88</v>
      </c>
      <c r="Q3324" t="s">
        <v>6408</v>
      </c>
      <c r="R3324" t="s">
        <v>6407</v>
      </c>
      <c r="S3324" t="s">
        <v>290</v>
      </c>
      <c r="T3324" t="s">
        <v>6406</v>
      </c>
      <c r="U3324">
        <v>189</v>
      </c>
      <c r="V3324">
        <v>4.5</v>
      </c>
    </row>
    <row r="3325" spans="1:22" x14ac:dyDescent="0.35">
      <c r="A3325" t="s">
        <v>2803</v>
      </c>
      <c r="B3325" t="s">
        <v>74</v>
      </c>
      <c r="C3325" t="s">
        <v>73</v>
      </c>
      <c r="D3325" t="b">
        <v>1</v>
      </c>
      <c r="E3325" t="b">
        <v>0</v>
      </c>
      <c r="F3325" t="s">
        <v>72</v>
      </c>
      <c r="G3325" t="b">
        <v>1</v>
      </c>
      <c r="H3325" t="s">
        <v>71</v>
      </c>
      <c r="I3325" t="b">
        <v>1</v>
      </c>
      <c r="J3325" t="s">
        <v>70</v>
      </c>
      <c r="K3325" t="b">
        <v>1</v>
      </c>
      <c r="L3325">
        <v>2</v>
      </c>
      <c r="M3325" t="b">
        <v>1</v>
      </c>
      <c r="N3325" t="b">
        <v>1</v>
      </c>
      <c r="O3325" t="b">
        <v>1</v>
      </c>
      <c r="P3325" t="s">
        <v>69</v>
      </c>
      <c r="Q3325" t="s">
        <v>6405</v>
      </c>
      <c r="R3325" t="s">
        <v>6404</v>
      </c>
      <c r="S3325" t="s">
        <v>189</v>
      </c>
      <c r="T3325" t="s">
        <v>6403</v>
      </c>
      <c r="U3325">
        <v>189</v>
      </c>
      <c r="V3325">
        <v>4</v>
      </c>
    </row>
    <row r="3326" spans="1:22" x14ac:dyDescent="0.35">
      <c r="A3326" t="s">
        <v>6402</v>
      </c>
      <c r="B3326" t="s">
        <v>90</v>
      </c>
      <c r="C3326" t="s">
        <v>82</v>
      </c>
      <c r="D3326" t="b">
        <v>1</v>
      </c>
      <c r="E3326" t="b">
        <v>1</v>
      </c>
      <c r="F3326" t="s">
        <v>106</v>
      </c>
      <c r="G3326" t="b">
        <v>0</v>
      </c>
      <c r="H3326" t="s">
        <v>71</v>
      </c>
      <c r="I3326" t="b">
        <v>1</v>
      </c>
      <c r="J3326" t="s">
        <v>70</v>
      </c>
      <c r="K3326" t="b">
        <v>1</v>
      </c>
      <c r="L3326">
        <v>1</v>
      </c>
      <c r="M3326" t="b">
        <v>0</v>
      </c>
      <c r="N3326" t="b">
        <v>0</v>
      </c>
      <c r="O3326" t="b">
        <v>1</v>
      </c>
      <c r="P3326" t="s">
        <v>88</v>
      </c>
      <c r="Q3326" t="s">
        <v>6401</v>
      </c>
      <c r="R3326" t="s">
        <v>194</v>
      </c>
      <c r="S3326" t="s">
        <v>6</v>
      </c>
      <c r="T3326" t="s">
        <v>673</v>
      </c>
      <c r="U3326">
        <v>189</v>
      </c>
      <c r="V3326">
        <v>2.5</v>
      </c>
    </row>
    <row r="3327" spans="1:22" x14ac:dyDescent="0.35">
      <c r="A3327" t="s">
        <v>6400</v>
      </c>
      <c r="B3327" t="s">
        <v>74</v>
      </c>
      <c r="C3327" t="s">
        <v>82</v>
      </c>
      <c r="D3327" t="b">
        <v>1</v>
      </c>
      <c r="E3327" t="b">
        <v>1</v>
      </c>
      <c r="F3327" t="s">
        <v>106</v>
      </c>
      <c r="G3327" t="b">
        <v>1</v>
      </c>
      <c r="H3327" t="s">
        <v>71</v>
      </c>
      <c r="I3327" t="b">
        <v>0</v>
      </c>
      <c r="J3327" t="s">
        <v>70</v>
      </c>
      <c r="K3327" t="b">
        <v>1</v>
      </c>
      <c r="L3327">
        <v>2</v>
      </c>
      <c r="M3327" t="b">
        <v>1</v>
      </c>
      <c r="N3327" t="b">
        <v>1</v>
      </c>
      <c r="O3327" t="b">
        <v>1</v>
      </c>
      <c r="P3327" t="s">
        <v>69</v>
      </c>
      <c r="Q3327" t="s">
        <v>6399</v>
      </c>
      <c r="R3327" t="s">
        <v>1460</v>
      </c>
      <c r="S3327" t="s">
        <v>275</v>
      </c>
      <c r="T3327" t="s">
        <v>2698</v>
      </c>
      <c r="U3327">
        <v>189</v>
      </c>
      <c r="V3327">
        <v>4</v>
      </c>
    </row>
    <row r="3328" spans="1:22" x14ac:dyDescent="0.35">
      <c r="A3328" t="s">
        <v>6398</v>
      </c>
      <c r="B3328" t="s">
        <v>111</v>
      </c>
      <c r="C3328" t="s">
        <v>82</v>
      </c>
      <c r="D3328" t="b">
        <v>1</v>
      </c>
      <c r="E3328" t="b">
        <v>1</v>
      </c>
      <c r="F3328" t="s">
        <v>106</v>
      </c>
      <c r="G3328" t="b">
        <v>0</v>
      </c>
      <c r="H3328" t="s">
        <v>71</v>
      </c>
      <c r="I3328" t="b">
        <v>0</v>
      </c>
      <c r="J3328" t="s">
        <v>70</v>
      </c>
      <c r="K3328" t="b">
        <v>1</v>
      </c>
      <c r="L3328">
        <v>2</v>
      </c>
      <c r="M3328" t="b">
        <v>1</v>
      </c>
      <c r="N3328" t="b">
        <v>1</v>
      </c>
      <c r="O3328" t="b">
        <v>1</v>
      </c>
      <c r="P3328" t="s">
        <v>88</v>
      </c>
      <c r="Q3328" t="s">
        <v>6397</v>
      </c>
      <c r="R3328" t="s">
        <v>6396</v>
      </c>
      <c r="S3328" t="s">
        <v>2360</v>
      </c>
      <c r="T3328" t="s">
        <v>6395</v>
      </c>
      <c r="U3328">
        <v>189</v>
      </c>
      <c r="V3328">
        <v>4.5</v>
      </c>
    </row>
    <row r="3329" spans="1:22" x14ac:dyDescent="0.35">
      <c r="A3329" t="s">
        <v>6394</v>
      </c>
      <c r="B3329" t="s">
        <v>74</v>
      </c>
      <c r="C3329" t="s">
        <v>236</v>
      </c>
      <c r="D3329" t="b">
        <v>1</v>
      </c>
      <c r="E3329" t="b">
        <v>0</v>
      </c>
      <c r="F3329" t="s">
        <v>72</v>
      </c>
      <c r="G3329" t="b">
        <v>0</v>
      </c>
      <c r="H3329" t="s">
        <v>100</v>
      </c>
      <c r="I3329" t="b">
        <v>0</v>
      </c>
      <c r="J3329" t="s">
        <v>70</v>
      </c>
      <c r="K3329" t="b">
        <v>1</v>
      </c>
      <c r="L3329">
        <v>2</v>
      </c>
      <c r="M3329" t="b">
        <v>1</v>
      </c>
      <c r="N3329" t="b">
        <v>1</v>
      </c>
      <c r="O3329" t="b">
        <v>0</v>
      </c>
      <c r="P3329" t="s">
        <v>88</v>
      </c>
      <c r="Q3329" t="s">
        <v>6393</v>
      </c>
      <c r="R3329" t="s">
        <v>6392</v>
      </c>
      <c r="S3329" t="s">
        <v>93</v>
      </c>
      <c r="T3329" t="s">
        <v>6391</v>
      </c>
      <c r="U3329">
        <v>189</v>
      </c>
      <c r="V3329">
        <v>4.5</v>
      </c>
    </row>
    <row r="3330" spans="1:22" x14ac:dyDescent="0.35">
      <c r="A3330" t="s">
        <v>6390</v>
      </c>
      <c r="B3330" t="s">
        <v>111</v>
      </c>
      <c r="C3330" t="s">
        <v>82</v>
      </c>
      <c r="D3330" t="b">
        <v>1</v>
      </c>
      <c r="E3330" t="b">
        <v>1</v>
      </c>
      <c r="F3330" t="s">
        <v>106</v>
      </c>
      <c r="G3330" t="b">
        <v>0</v>
      </c>
      <c r="H3330" t="s">
        <v>100</v>
      </c>
      <c r="I3330" t="b">
        <v>0</v>
      </c>
      <c r="J3330" t="s">
        <v>70</v>
      </c>
      <c r="K3330" t="b">
        <v>0</v>
      </c>
      <c r="L3330">
        <v>2</v>
      </c>
      <c r="M3330" t="b">
        <v>0</v>
      </c>
      <c r="N3330" t="b">
        <v>1</v>
      </c>
      <c r="O3330" t="b">
        <v>1</v>
      </c>
      <c r="P3330" t="s">
        <v>88</v>
      </c>
      <c r="Q3330" t="s">
        <v>6389</v>
      </c>
      <c r="R3330" t="s">
        <v>6388</v>
      </c>
      <c r="S3330" t="s">
        <v>85</v>
      </c>
      <c r="T3330" t="s">
        <v>6387</v>
      </c>
      <c r="U3330">
        <v>189</v>
      </c>
      <c r="V3330">
        <v>4.5</v>
      </c>
    </row>
    <row r="3331" spans="1:22" x14ac:dyDescent="0.35">
      <c r="A3331" t="s">
        <v>6386</v>
      </c>
      <c r="B3331" t="s">
        <v>74</v>
      </c>
      <c r="C3331" t="s">
        <v>82</v>
      </c>
      <c r="D3331" t="b">
        <v>1</v>
      </c>
      <c r="E3331" t="b">
        <v>0</v>
      </c>
      <c r="F3331" t="s">
        <v>72</v>
      </c>
      <c r="G3331" t="b">
        <v>1</v>
      </c>
      <c r="H3331" t="s">
        <v>71</v>
      </c>
      <c r="I3331" t="b">
        <v>1</v>
      </c>
      <c r="J3331" t="s">
        <v>70</v>
      </c>
      <c r="K3331" t="b">
        <v>1</v>
      </c>
      <c r="L3331">
        <v>2</v>
      </c>
      <c r="M3331" t="b">
        <v>0</v>
      </c>
      <c r="N3331" t="b">
        <v>1</v>
      </c>
      <c r="O3331" t="b">
        <v>1</v>
      </c>
      <c r="P3331" t="s">
        <v>88</v>
      </c>
      <c r="Q3331" t="s">
        <v>6385</v>
      </c>
      <c r="R3331" t="s">
        <v>6384</v>
      </c>
      <c r="S3331" t="s">
        <v>166</v>
      </c>
      <c r="T3331" t="s">
        <v>6383</v>
      </c>
      <c r="U3331">
        <v>189</v>
      </c>
      <c r="V3331">
        <v>3.5</v>
      </c>
    </row>
    <row r="3332" spans="1:22" x14ac:dyDescent="0.35">
      <c r="A3332" t="s">
        <v>6382</v>
      </c>
      <c r="B3332" t="s">
        <v>74</v>
      </c>
      <c r="C3332" t="s">
        <v>82</v>
      </c>
      <c r="D3332" t="b">
        <v>1</v>
      </c>
      <c r="E3332" t="b">
        <v>1</v>
      </c>
      <c r="F3332" t="s">
        <v>106</v>
      </c>
      <c r="G3332" t="b">
        <v>1</v>
      </c>
      <c r="H3332" t="s">
        <v>71</v>
      </c>
      <c r="I3332" t="b">
        <v>1</v>
      </c>
      <c r="J3332" t="s">
        <v>70</v>
      </c>
      <c r="K3332" t="b">
        <v>1</v>
      </c>
      <c r="L3332">
        <v>1</v>
      </c>
      <c r="M3332" t="b">
        <v>0</v>
      </c>
      <c r="N3332" t="b">
        <v>1</v>
      </c>
      <c r="O3332" t="b">
        <v>1</v>
      </c>
      <c r="P3332" t="s">
        <v>69</v>
      </c>
      <c r="Q3332" t="s">
        <v>6381</v>
      </c>
      <c r="R3332" t="s">
        <v>4735</v>
      </c>
      <c r="S3332" t="s">
        <v>85</v>
      </c>
      <c r="T3332" t="s">
        <v>6380</v>
      </c>
      <c r="U3332">
        <v>189</v>
      </c>
      <c r="V3332">
        <v>2.5</v>
      </c>
    </row>
    <row r="3333" spans="1:22" x14ac:dyDescent="0.35">
      <c r="A3333" t="s">
        <v>6379</v>
      </c>
      <c r="B3333" t="s">
        <v>74</v>
      </c>
      <c r="C3333" t="s">
        <v>222</v>
      </c>
      <c r="D3333" t="b">
        <v>1</v>
      </c>
      <c r="E3333" t="b">
        <v>1</v>
      </c>
      <c r="F3333" t="s">
        <v>72</v>
      </c>
      <c r="G3333" t="b">
        <v>0</v>
      </c>
      <c r="H3333" t="s">
        <v>71</v>
      </c>
      <c r="I3333" t="b">
        <v>1</v>
      </c>
      <c r="J3333" t="s">
        <v>70</v>
      </c>
      <c r="K3333" t="b">
        <v>1</v>
      </c>
      <c r="L3333">
        <v>2</v>
      </c>
      <c r="M3333" t="b">
        <v>1</v>
      </c>
      <c r="N3333" t="b">
        <v>1</v>
      </c>
      <c r="O3333" t="b">
        <v>1</v>
      </c>
      <c r="P3333" t="s">
        <v>88</v>
      </c>
      <c r="Q3333" t="s">
        <v>6378</v>
      </c>
      <c r="R3333" t="s">
        <v>6377</v>
      </c>
      <c r="S3333" t="s">
        <v>120</v>
      </c>
      <c r="T3333" t="s">
        <v>6376</v>
      </c>
      <c r="U3333">
        <v>189</v>
      </c>
      <c r="V3333">
        <v>4</v>
      </c>
    </row>
    <row r="3334" spans="1:22" x14ac:dyDescent="0.35">
      <c r="A3334" t="s">
        <v>6375</v>
      </c>
      <c r="B3334" t="s">
        <v>74</v>
      </c>
      <c r="C3334" t="s">
        <v>82</v>
      </c>
      <c r="D3334" t="b">
        <v>1</v>
      </c>
      <c r="E3334" t="b">
        <v>1</v>
      </c>
      <c r="F3334" t="s">
        <v>106</v>
      </c>
      <c r="G3334" t="b">
        <v>1</v>
      </c>
      <c r="H3334" t="s">
        <v>71</v>
      </c>
      <c r="I3334" t="b">
        <v>1</v>
      </c>
      <c r="J3334" t="s">
        <v>70</v>
      </c>
      <c r="K3334" t="b">
        <v>1</v>
      </c>
      <c r="L3334">
        <v>2</v>
      </c>
      <c r="M3334" t="b">
        <v>1</v>
      </c>
      <c r="N3334" t="b">
        <v>1</v>
      </c>
      <c r="O3334" t="b">
        <v>1</v>
      </c>
      <c r="P3334" t="s">
        <v>88</v>
      </c>
      <c r="Q3334" t="s">
        <v>6374</v>
      </c>
      <c r="R3334" t="s">
        <v>954</v>
      </c>
      <c r="S3334" t="s">
        <v>93</v>
      </c>
      <c r="T3334" t="s">
        <v>4388</v>
      </c>
      <c r="U3334">
        <v>189</v>
      </c>
      <c r="V3334">
        <v>4</v>
      </c>
    </row>
    <row r="3335" spans="1:22" x14ac:dyDescent="0.35">
      <c r="A3335" t="s">
        <v>6373</v>
      </c>
      <c r="B3335" t="s">
        <v>74</v>
      </c>
      <c r="C3335" t="s">
        <v>123</v>
      </c>
      <c r="D3335" t="b">
        <v>1</v>
      </c>
      <c r="E3335" t="b">
        <v>1</v>
      </c>
      <c r="F3335" t="s">
        <v>106</v>
      </c>
      <c r="G3335" t="b">
        <v>0</v>
      </c>
      <c r="H3335" t="s">
        <v>71</v>
      </c>
      <c r="I3335" t="b">
        <v>1</v>
      </c>
      <c r="J3335" t="s">
        <v>70</v>
      </c>
      <c r="K3335" t="b">
        <v>1</v>
      </c>
      <c r="L3335">
        <v>2</v>
      </c>
      <c r="M3335" t="b">
        <v>1</v>
      </c>
      <c r="N3335" t="b">
        <v>1</v>
      </c>
      <c r="O3335" t="b">
        <v>1</v>
      </c>
      <c r="P3335" t="s">
        <v>69</v>
      </c>
      <c r="Q3335" t="s">
        <v>6372</v>
      </c>
      <c r="R3335" t="s">
        <v>6371</v>
      </c>
      <c r="S3335" t="s">
        <v>120</v>
      </c>
      <c r="T3335" t="s">
        <v>6370</v>
      </c>
      <c r="U3335">
        <v>189</v>
      </c>
      <c r="V3335">
        <v>3</v>
      </c>
    </row>
    <row r="3336" spans="1:22" x14ac:dyDescent="0.35">
      <c r="A3336" t="s">
        <v>6369</v>
      </c>
      <c r="B3336" t="s">
        <v>74</v>
      </c>
      <c r="C3336" t="s">
        <v>82</v>
      </c>
      <c r="D3336" t="b">
        <v>0</v>
      </c>
      <c r="E3336" t="b">
        <v>1</v>
      </c>
      <c r="F3336" t="s">
        <v>72</v>
      </c>
      <c r="G3336" t="b">
        <v>1</v>
      </c>
      <c r="H3336" t="s">
        <v>71</v>
      </c>
      <c r="I3336" t="b">
        <v>0</v>
      </c>
      <c r="J3336" t="s">
        <v>70</v>
      </c>
      <c r="K3336" t="b">
        <v>1</v>
      </c>
      <c r="L3336">
        <v>2</v>
      </c>
      <c r="M3336" t="b">
        <v>1</v>
      </c>
      <c r="N3336" t="b">
        <v>1</v>
      </c>
      <c r="O3336" t="b">
        <v>1</v>
      </c>
      <c r="P3336" t="s">
        <v>69</v>
      </c>
      <c r="Q3336" t="s">
        <v>6368</v>
      </c>
      <c r="R3336" t="s">
        <v>109</v>
      </c>
      <c r="S3336" t="s">
        <v>6367</v>
      </c>
      <c r="T3336" t="s">
        <v>6366</v>
      </c>
      <c r="U3336">
        <v>189</v>
      </c>
      <c r="V3336">
        <v>3.5</v>
      </c>
    </row>
    <row r="3337" spans="1:22" x14ac:dyDescent="0.35">
      <c r="A3337" t="s">
        <v>6365</v>
      </c>
      <c r="B3337" t="s">
        <v>111</v>
      </c>
      <c r="C3337" t="s">
        <v>123</v>
      </c>
      <c r="D3337" t="b">
        <v>1</v>
      </c>
      <c r="E3337" t="b">
        <v>1</v>
      </c>
      <c r="F3337" t="s">
        <v>106</v>
      </c>
      <c r="G3337" t="b">
        <v>0</v>
      </c>
      <c r="H3337" t="s">
        <v>71</v>
      </c>
      <c r="I3337" t="b">
        <v>0</v>
      </c>
      <c r="J3337" t="s">
        <v>70</v>
      </c>
      <c r="K3337" t="b">
        <v>1</v>
      </c>
      <c r="L3337">
        <v>2</v>
      </c>
      <c r="M3337" t="b">
        <v>1</v>
      </c>
      <c r="N3337" t="b">
        <v>1</v>
      </c>
      <c r="O3337" t="b">
        <v>1</v>
      </c>
      <c r="P3337" t="s">
        <v>88</v>
      </c>
      <c r="Q3337" t="s">
        <v>6364</v>
      </c>
      <c r="R3337" t="s">
        <v>477</v>
      </c>
      <c r="S3337" t="s">
        <v>120</v>
      </c>
      <c r="T3337" t="s">
        <v>6363</v>
      </c>
      <c r="U3337">
        <v>189</v>
      </c>
      <c r="V3337">
        <v>2.5</v>
      </c>
    </row>
    <row r="3338" spans="1:22" x14ac:dyDescent="0.35">
      <c r="A3338" t="s">
        <v>6362</v>
      </c>
      <c r="B3338" t="s">
        <v>74</v>
      </c>
      <c r="C3338" t="s">
        <v>82</v>
      </c>
      <c r="D3338" t="b">
        <v>1</v>
      </c>
      <c r="E3338" t="b">
        <v>1</v>
      </c>
      <c r="F3338" t="s">
        <v>106</v>
      </c>
      <c r="G3338" t="b">
        <v>1</v>
      </c>
      <c r="H3338" t="s">
        <v>71</v>
      </c>
      <c r="I3338" t="b">
        <v>1</v>
      </c>
      <c r="J3338" t="s">
        <v>70</v>
      </c>
      <c r="K3338" t="b">
        <v>1</v>
      </c>
      <c r="L3338">
        <v>2</v>
      </c>
      <c r="M3338" t="b">
        <v>0</v>
      </c>
      <c r="N3338" t="b">
        <v>1</v>
      </c>
      <c r="O3338" t="b">
        <v>1</v>
      </c>
      <c r="P3338" t="s">
        <v>69</v>
      </c>
      <c r="Q3338" t="s">
        <v>6361</v>
      </c>
      <c r="R3338" t="s">
        <v>6360</v>
      </c>
      <c r="S3338" t="s">
        <v>1543</v>
      </c>
      <c r="T3338" t="s">
        <v>6359</v>
      </c>
      <c r="U3338">
        <v>189</v>
      </c>
      <c r="V3338">
        <v>4</v>
      </c>
    </row>
    <row r="3339" spans="1:22" x14ac:dyDescent="0.35">
      <c r="A3339" t="s">
        <v>6358</v>
      </c>
      <c r="B3339" t="s">
        <v>74</v>
      </c>
      <c r="C3339" t="s">
        <v>82</v>
      </c>
      <c r="D3339" t="b">
        <v>1</v>
      </c>
      <c r="E3339" t="b">
        <v>1</v>
      </c>
      <c r="F3339" t="s">
        <v>106</v>
      </c>
      <c r="G3339" t="b">
        <v>1</v>
      </c>
      <c r="H3339" t="s">
        <v>71</v>
      </c>
      <c r="I3339" t="b">
        <v>1</v>
      </c>
      <c r="J3339" t="s">
        <v>70</v>
      </c>
      <c r="K3339" t="b">
        <v>1</v>
      </c>
      <c r="L3339">
        <v>2</v>
      </c>
      <c r="M3339" t="b">
        <v>1</v>
      </c>
      <c r="N3339" t="b">
        <v>1</v>
      </c>
      <c r="O3339" t="b">
        <v>1</v>
      </c>
      <c r="P3339" t="s">
        <v>69</v>
      </c>
      <c r="Q3339" t="s">
        <v>6357</v>
      </c>
      <c r="R3339" t="s">
        <v>6356</v>
      </c>
      <c r="S3339" t="s">
        <v>141</v>
      </c>
      <c r="T3339" t="s">
        <v>6355</v>
      </c>
      <c r="U3339">
        <v>188</v>
      </c>
      <c r="V3339">
        <v>3.5</v>
      </c>
    </row>
    <row r="3340" spans="1:22" x14ac:dyDescent="0.35">
      <c r="A3340" t="s">
        <v>6354</v>
      </c>
      <c r="B3340" t="s">
        <v>74</v>
      </c>
      <c r="C3340" t="s">
        <v>82</v>
      </c>
      <c r="D3340" t="b">
        <v>1</v>
      </c>
      <c r="E3340" t="b">
        <v>1</v>
      </c>
      <c r="F3340" t="s">
        <v>106</v>
      </c>
      <c r="G3340" t="b">
        <v>1</v>
      </c>
      <c r="H3340" t="s">
        <v>71</v>
      </c>
      <c r="I3340" t="b">
        <v>1</v>
      </c>
      <c r="J3340" t="s">
        <v>70</v>
      </c>
      <c r="K3340" t="b">
        <v>1</v>
      </c>
      <c r="L3340">
        <v>2</v>
      </c>
      <c r="M3340" t="b">
        <v>1</v>
      </c>
      <c r="N3340" t="b">
        <v>1</v>
      </c>
      <c r="O3340" t="b">
        <v>1</v>
      </c>
      <c r="P3340" t="s">
        <v>69</v>
      </c>
      <c r="Q3340" t="s">
        <v>6353</v>
      </c>
      <c r="R3340" t="s">
        <v>109</v>
      </c>
      <c r="S3340" t="s">
        <v>229</v>
      </c>
      <c r="T3340" t="s">
        <v>892</v>
      </c>
      <c r="U3340">
        <v>188</v>
      </c>
      <c r="V3340">
        <v>3.5</v>
      </c>
    </row>
    <row r="3341" spans="1:22" x14ac:dyDescent="0.35">
      <c r="A3341" t="s">
        <v>6352</v>
      </c>
      <c r="B3341" t="s">
        <v>111</v>
      </c>
      <c r="C3341" t="s">
        <v>82</v>
      </c>
      <c r="D3341" t="b">
        <v>1</v>
      </c>
      <c r="E3341" t="b">
        <v>1</v>
      </c>
      <c r="F3341" t="s">
        <v>106</v>
      </c>
      <c r="G3341" t="b">
        <v>0</v>
      </c>
      <c r="H3341" t="s">
        <v>71</v>
      </c>
      <c r="I3341" t="b">
        <v>0</v>
      </c>
      <c r="J3341" t="s">
        <v>70</v>
      </c>
      <c r="K3341" t="b">
        <v>1</v>
      </c>
      <c r="L3341">
        <v>2</v>
      </c>
      <c r="M3341" t="b">
        <v>1</v>
      </c>
      <c r="N3341" t="b">
        <v>1</v>
      </c>
      <c r="O3341" t="b">
        <v>1</v>
      </c>
      <c r="P3341" t="s">
        <v>88</v>
      </c>
      <c r="Q3341" t="s">
        <v>6351</v>
      </c>
      <c r="R3341" t="s">
        <v>6350</v>
      </c>
      <c r="S3341" t="s">
        <v>239</v>
      </c>
      <c r="T3341" t="s">
        <v>6349</v>
      </c>
      <c r="U3341">
        <v>188</v>
      </c>
      <c r="V3341">
        <v>3.5</v>
      </c>
    </row>
    <row r="3342" spans="1:22" x14ac:dyDescent="0.35">
      <c r="A3342" t="s">
        <v>6348</v>
      </c>
      <c r="B3342" t="s">
        <v>74</v>
      </c>
      <c r="C3342" t="s">
        <v>123</v>
      </c>
      <c r="D3342" t="b">
        <v>1</v>
      </c>
      <c r="E3342" t="b">
        <v>1</v>
      </c>
      <c r="F3342" t="s">
        <v>314</v>
      </c>
      <c r="G3342" t="b">
        <v>0</v>
      </c>
      <c r="H3342" t="s">
        <v>71</v>
      </c>
      <c r="I3342" t="b">
        <v>1</v>
      </c>
      <c r="J3342" t="s">
        <v>70</v>
      </c>
      <c r="K3342" t="b">
        <v>1</v>
      </c>
      <c r="L3342">
        <v>2</v>
      </c>
      <c r="M3342" t="b">
        <v>1</v>
      </c>
      <c r="N3342" t="b">
        <v>1</v>
      </c>
      <c r="O3342" t="b">
        <v>1</v>
      </c>
      <c r="P3342" t="s">
        <v>69</v>
      </c>
      <c r="Q3342" t="s">
        <v>6347</v>
      </c>
      <c r="R3342" t="s">
        <v>6346</v>
      </c>
      <c r="S3342" t="s">
        <v>120</v>
      </c>
      <c r="T3342" t="s">
        <v>6345</v>
      </c>
      <c r="U3342">
        <v>188</v>
      </c>
      <c r="V3342">
        <v>4</v>
      </c>
    </row>
    <row r="3343" spans="1:22" x14ac:dyDescent="0.35">
      <c r="A3343" t="s">
        <v>6344</v>
      </c>
      <c r="B3343" t="s">
        <v>74</v>
      </c>
      <c r="C3343" t="s">
        <v>426</v>
      </c>
      <c r="D3343" t="b">
        <v>1</v>
      </c>
      <c r="E3343" t="b">
        <v>0</v>
      </c>
      <c r="F3343" t="s">
        <v>771</v>
      </c>
      <c r="G3343" t="b">
        <v>1</v>
      </c>
      <c r="H3343" t="s">
        <v>71</v>
      </c>
      <c r="I3343" t="b">
        <v>1</v>
      </c>
      <c r="J3343" t="s">
        <v>70</v>
      </c>
      <c r="K3343" t="b">
        <v>1</v>
      </c>
      <c r="L3343">
        <v>2</v>
      </c>
      <c r="M3343" t="b">
        <v>1</v>
      </c>
      <c r="N3343" t="b">
        <v>1</v>
      </c>
      <c r="O3343" t="b">
        <v>1</v>
      </c>
      <c r="P3343" t="s">
        <v>69</v>
      </c>
      <c r="Q3343" t="s">
        <v>6343</v>
      </c>
      <c r="R3343" t="s">
        <v>6342</v>
      </c>
      <c r="S3343" t="s">
        <v>189</v>
      </c>
      <c r="T3343" t="s">
        <v>6341</v>
      </c>
      <c r="U3343">
        <v>188</v>
      </c>
      <c r="V3343">
        <v>4</v>
      </c>
    </row>
    <row r="3344" spans="1:22" x14ac:dyDescent="0.35">
      <c r="A3344" t="s">
        <v>6340</v>
      </c>
      <c r="B3344" t="s">
        <v>74</v>
      </c>
      <c r="C3344" t="s">
        <v>82</v>
      </c>
      <c r="D3344" t="b">
        <v>1</v>
      </c>
      <c r="E3344" t="b">
        <v>0</v>
      </c>
      <c r="F3344" t="s">
        <v>89</v>
      </c>
      <c r="G3344" t="b">
        <v>1</v>
      </c>
      <c r="H3344" t="s">
        <v>71</v>
      </c>
      <c r="I3344" t="b">
        <v>0</v>
      </c>
      <c r="J3344" t="s">
        <v>70</v>
      </c>
      <c r="K3344" t="b">
        <v>1</v>
      </c>
      <c r="L3344">
        <v>2</v>
      </c>
      <c r="M3344" t="b">
        <v>0</v>
      </c>
      <c r="N3344" t="b">
        <v>1</v>
      </c>
      <c r="O3344" t="b">
        <v>1</v>
      </c>
      <c r="P3344" t="s">
        <v>69</v>
      </c>
      <c r="Q3344" t="s">
        <v>6339</v>
      </c>
      <c r="R3344" t="s">
        <v>6338</v>
      </c>
      <c r="S3344" t="s">
        <v>6</v>
      </c>
      <c r="T3344" t="s">
        <v>6337</v>
      </c>
      <c r="U3344">
        <v>188</v>
      </c>
      <c r="V3344">
        <v>3</v>
      </c>
    </row>
    <row r="3345" spans="1:22" x14ac:dyDescent="0.35">
      <c r="A3345" t="s">
        <v>6336</v>
      </c>
      <c r="B3345" t="s">
        <v>74</v>
      </c>
      <c r="C3345" t="s">
        <v>82</v>
      </c>
      <c r="D3345" t="b">
        <v>1</v>
      </c>
      <c r="E3345" t="b">
        <v>1</v>
      </c>
      <c r="F3345" t="s">
        <v>106</v>
      </c>
      <c r="G3345" t="b">
        <v>1</v>
      </c>
      <c r="H3345" t="s">
        <v>71</v>
      </c>
      <c r="I3345" t="b">
        <v>1</v>
      </c>
      <c r="J3345" t="s">
        <v>70</v>
      </c>
      <c r="K3345" t="b">
        <v>1</v>
      </c>
      <c r="L3345">
        <v>2</v>
      </c>
      <c r="M3345" t="b">
        <v>0</v>
      </c>
      <c r="N3345" t="b">
        <v>1</v>
      </c>
      <c r="O3345" t="b">
        <v>1</v>
      </c>
      <c r="P3345" t="s">
        <v>69</v>
      </c>
      <c r="Q3345" t="s">
        <v>6335</v>
      </c>
      <c r="R3345" t="s">
        <v>6334</v>
      </c>
      <c r="S3345" t="s">
        <v>77</v>
      </c>
      <c r="T3345" t="s">
        <v>768</v>
      </c>
      <c r="U3345">
        <v>188</v>
      </c>
      <c r="V3345">
        <v>3</v>
      </c>
    </row>
    <row r="3346" spans="1:22" x14ac:dyDescent="0.35">
      <c r="A3346" t="s">
        <v>6333</v>
      </c>
      <c r="B3346" t="s">
        <v>90</v>
      </c>
      <c r="C3346" t="s">
        <v>82</v>
      </c>
      <c r="D3346" t="b">
        <v>1</v>
      </c>
      <c r="E3346" t="b">
        <v>1</v>
      </c>
      <c r="F3346" t="s">
        <v>474</v>
      </c>
      <c r="G3346" t="b">
        <v>0</v>
      </c>
      <c r="H3346" t="s">
        <v>71</v>
      </c>
      <c r="I3346" t="b">
        <v>0</v>
      </c>
      <c r="J3346" t="s">
        <v>70</v>
      </c>
      <c r="K3346" t="b">
        <v>1</v>
      </c>
      <c r="L3346">
        <v>2</v>
      </c>
      <c r="M3346" t="b">
        <v>0</v>
      </c>
      <c r="N3346" t="b">
        <v>1</v>
      </c>
      <c r="O3346" t="b">
        <v>1</v>
      </c>
      <c r="P3346" t="s">
        <v>88</v>
      </c>
      <c r="Q3346" t="s">
        <v>6332</v>
      </c>
      <c r="R3346" t="s">
        <v>115</v>
      </c>
      <c r="S3346" t="s">
        <v>85</v>
      </c>
      <c r="T3346" t="s">
        <v>6331</v>
      </c>
      <c r="U3346">
        <v>188</v>
      </c>
      <c r="V3346">
        <v>4</v>
      </c>
    </row>
    <row r="3347" spans="1:22" x14ac:dyDescent="0.35">
      <c r="A3347" t="s">
        <v>6330</v>
      </c>
      <c r="B3347" t="s">
        <v>74</v>
      </c>
      <c r="C3347" t="s">
        <v>82</v>
      </c>
      <c r="D3347" t="b">
        <v>1</v>
      </c>
      <c r="E3347" t="b">
        <v>1</v>
      </c>
      <c r="F3347" t="s">
        <v>106</v>
      </c>
      <c r="G3347" t="b">
        <v>1</v>
      </c>
      <c r="H3347" t="s">
        <v>71</v>
      </c>
      <c r="I3347" t="b">
        <v>0</v>
      </c>
      <c r="J3347" t="s">
        <v>70</v>
      </c>
      <c r="K3347" t="b">
        <v>1</v>
      </c>
      <c r="L3347">
        <v>2</v>
      </c>
      <c r="M3347" t="b">
        <v>1</v>
      </c>
      <c r="N3347" t="b">
        <v>1</v>
      </c>
      <c r="O3347" t="b">
        <v>1</v>
      </c>
      <c r="P3347" t="s">
        <v>69</v>
      </c>
      <c r="Q3347" t="s">
        <v>6329</v>
      </c>
      <c r="R3347" t="s">
        <v>1539</v>
      </c>
      <c r="S3347" t="s">
        <v>93</v>
      </c>
      <c r="T3347" t="s">
        <v>6328</v>
      </c>
      <c r="U3347">
        <v>188</v>
      </c>
      <c r="V3347">
        <v>4</v>
      </c>
    </row>
    <row r="3348" spans="1:22" x14ac:dyDescent="0.35">
      <c r="A3348" t="s">
        <v>6327</v>
      </c>
      <c r="B3348" t="s">
        <v>74</v>
      </c>
      <c r="C3348" t="s">
        <v>82</v>
      </c>
      <c r="D3348" t="b">
        <v>1</v>
      </c>
      <c r="E3348" t="b">
        <v>1</v>
      </c>
      <c r="F3348" t="s">
        <v>72</v>
      </c>
      <c r="G3348" t="b">
        <v>1</v>
      </c>
      <c r="H3348" t="s">
        <v>71</v>
      </c>
      <c r="I3348" t="b">
        <v>1</v>
      </c>
      <c r="J3348" t="s">
        <v>70</v>
      </c>
      <c r="K3348" t="b">
        <v>1</v>
      </c>
      <c r="L3348">
        <v>2</v>
      </c>
      <c r="M3348" t="b">
        <v>1</v>
      </c>
      <c r="N3348" t="b">
        <v>1</v>
      </c>
      <c r="O3348" t="b">
        <v>1</v>
      </c>
      <c r="P3348" t="s">
        <v>88</v>
      </c>
      <c r="Q3348" t="s">
        <v>6326</v>
      </c>
      <c r="R3348" t="s">
        <v>206</v>
      </c>
      <c r="S3348" t="s">
        <v>161</v>
      </c>
      <c r="T3348" t="s">
        <v>6325</v>
      </c>
      <c r="U3348">
        <v>188</v>
      </c>
      <c r="V3348">
        <v>4</v>
      </c>
    </row>
    <row r="3349" spans="1:22" x14ac:dyDescent="0.35">
      <c r="A3349" t="s">
        <v>6324</v>
      </c>
      <c r="B3349" t="s">
        <v>111</v>
      </c>
      <c r="C3349" t="s">
        <v>123</v>
      </c>
      <c r="D3349" t="b">
        <v>1</v>
      </c>
      <c r="E3349" t="b">
        <v>1</v>
      </c>
      <c r="F3349" t="s">
        <v>106</v>
      </c>
      <c r="G3349" t="b">
        <v>0</v>
      </c>
      <c r="H3349" t="s">
        <v>71</v>
      </c>
      <c r="I3349" t="b">
        <v>0</v>
      </c>
      <c r="J3349" t="s">
        <v>70</v>
      </c>
      <c r="K3349" t="b">
        <v>1</v>
      </c>
      <c r="L3349">
        <v>2</v>
      </c>
      <c r="M3349" t="b">
        <v>1</v>
      </c>
      <c r="N3349" t="b">
        <v>1</v>
      </c>
      <c r="O3349" t="b">
        <v>1</v>
      </c>
      <c r="P3349" t="s">
        <v>88</v>
      </c>
      <c r="Q3349" t="s">
        <v>6323</v>
      </c>
      <c r="R3349" t="s">
        <v>624</v>
      </c>
      <c r="S3349" t="s">
        <v>120</v>
      </c>
      <c r="T3349" t="s">
        <v>6322</v>
      </c>
      <c r="U3349">
        <v>188</v>
      </c>
      <c r="V3349">
        <v>3.5</v>
      </c>
    </row>
    <row r="3350" spans="1:22" x14ac:dyDescent="0.35">
      <c r="A3350" t="s">
        <v>6321</v>
      </c>
      <c r="B3350" t="s">
        <v>90</v>
      </c>
      <c r="C3350" t="s">
        <v>82</v>
      </c>
      <c r="D3350" t="b">
        <v>1</v>
      </c>
      <c r="E3350" t="b">
        <v>1</v>
      </c>
      <c r="F3350" t="s">
        <v>449</v>
      </c>
      <c r="G3350" t="b">
        <v>0</v>
      </c>
      <c r="H3350" t="s">
        <v>71</v>
      </c>
      <c r="I3350" t="b">
        <v>0</v>
      </c>
      <c r="J3350" t="s">
        <v>70</v>
      </c>
      <c r="K3350" t="b">
        <v>1</v>
      </c>
      <c r="L3350">
        <v>2</v>
      </c>
      <c r="M3350" t="b">
        <v>0</v>
      </c>
      <c r="N3350" t="b">
        <v>0</v>
      </c>
      <c r="O3350" t="b">
        <v>1</v>
      </c>
      <c r="P3350" t="s">
        <v>88</v>
      </c>
      <c r="Q3350" t="s">
        <v>6320</v>
      </c>
      <c r="R3350" t="s">
        <v>6319</v>
      </c>
      <c r="S3350" t="s">
        <v>6</v>
      </c>
      <c r="T3350" t="s">
        <v>6318</v>
      </c>
      <c r="U3350">
        <v>188</v>
      </c>
      <c r="V3350">
        <v>4.5</v>
      </c>
    </row>
    <row r="3351" spans="1:22" x14ac:dyDescent="0.35">
      <c r="A3351" t="s">
        <v>6317</v>
      </c>
      <c r="B3351" t="s">
        <v>90</v>
      </c>
      <c r="C3351" t="s">
        <v>82</v>
      </c>
      <c r="D3351" t="b">
        <v>1</v>
      </c>
      <c r="E3351" t="b">
        <v>1</v>
      </c>
      <c r="F3351" t="s">
        <v>106</v>
      </c>
      <c r="G3351" t="b">
        <v>0</v>
      </c>
      <c r="H3351" t="s">
        <v>71</v>
      </c>
      <c r="I3351" t="b">
        <v>0</v>
      </c>
      <c r="J3351" t="s">
        <v>70</v>
      </c>
      <c r="K3351" t="b">
        <v>1</v>
      </c>
      <c r="L3351">
        <v>2</v>
      </c>
      <c r="M3351" t="b">
        <v>0</v>
      </c>
      <c r="N3351" t="b">
        <v>0</v>
      </c>
      <c r="O3351" t="b">
        <v>1</v>
      </c>
      <c r="P3351" t="s">
        <v>88</v>
      </c>
      <c r="Q3351" t="s">
        <v>6316</v>
      </c>
      <c r="R3351" t="s">
        <v>6315</v>
      </c>
      <c r="S3351" t="s">
        <v>85</v>
      </c>
      <c r="T3351" t="s">
        <v>6314</v>
      </c>
      <c r="U3351">
        <v>188</v>
      </c>
      <c r="V3351">
        <v>4.5</v>
      </c>
    </row>
    <row r="3352" spans="1:22" x14ac:dyDescent="0.35">
      <c r="A3352" t="s">
        <v>6313</v>
      </c>
      <c r="B3352" t="s">
        <v>90</v>
      </c>
      <c r="C3352" t="s">
        <v>82</v>
      </c>
      <c r="D3352" t="b">
        <v>1</v>
      </c>
      <c r="E3352" t="b">
        <v>1</v>
      </c>
      <c r="F3352" t="s">
        <v>474</v>
      </c>
      <c r="G3352" t="b">
        <v>0</v>
      </c>
      <c r="H3352" t="s">
        <v>71</v>
      </c>
      <c r="I3352" t="b">
        <v>1</v>
      </c>
      <c r="J3352" t="s">
        <v>70</v>
      </c>
      <c r="K3352" t="b">
        <v>1</v>
      </c>
      <c r="L3352">
        <v>2</v>
      </c>
      <c r="M3352" t="b">
        <v>0</v>
      </c>
      <c r="N3352" t="b">
        <v>1</v>
      </c>
      <c r="O3352" t="b">
        <v>1</v>
      </c>
      <c r="P3352" t="s">
        <v>69</v>
      </c>
      <c r="Q3352" t="s">
        <v>6312</v>
      </c>
      <c r="R3352" t="s">
        <v>1625</v>
      </c>
      <c r="S3352" t="s">
        <v>93</v>
      </c>
      <c r="T3352" t="s">
        <v>6311</v>
      </c>
      <c r="U3352">
        <v>188</v>
      </c>
      <c r="V3352">
        <v>3.5</v>
      </c>
    </row>
    <row r="3353" spans="1:22" x14ac:dyDescent="0.35">
      <c r="A3353" t="s">
        <v>6310</v>
      </c>
      <c r="B3353" t="s">
        <v>111</v>
      </c>
      <c r="C3353" t="s">
        <v>82</v>
      </c>
      <c r="D3353" t="b">
        <v>1</v>
      </c>
      <c r="E3353" t="b">
        <v>1</v>
      </c>
      <c r="F3353" t="s">
        <v>106</v>
      </c>
      <c r="G3353" t="b">
        <v>1</v>
      </c>
      <c r="H3353" t="s">
        <v>71</v>
      </c>
      <c r="I3353" t="b">
        <v>0</v>
      </c>
      <c r="J3353" t="s">
        <v>70</v>
      </c>
      <c r="K3353" t="b">
        <v>1</v>
      </c>
      <c r="L3353">
        <v>2</v>
      </c>
      <c r="M3353" t="b">
        <v>0</v>
      </c>
      <c r="N3353" t="b">
        <v>1</v>
      </c>
      <c r="O3353" t="b">
        <v>1</v>
      </c>
      <c r="P3353" t="s">
        <v>88</v>
      </c>
      <c r="Q3353" t="s">
        <v>6309</v>
      </c>
      <c r="R3353" t="s">
        <v>6308</v>
      </c>
      <c r="S3353" t="s">
        <v>239</v>
      </c>
      <c r="T3353" t="s">
        <v>6307</v>
      </c>
      <c r="U3353">
        <v>188</v>
      </c>
      <c r="V3353">
        <v>4</v>
      </c>
    </row>
    <row r="3354" spans="1:22" x14ac:dyDescent="0.35">
      <c r="A3354" t="s">
        <v>6306</v>
      </c>
      <c r="B3354" t="s">
        <v>74</v>
      </c>
      <c r="C3354" t="s">
        <v>236</v>
      </c>
      <c r="D3354" t="b">
        <v>1</v>
      </c>
      <c r="E3354" t="b">
        <v>0</v>
      </c>
      <c r="F3354" t="s">
        <v>106</v>
      </c>
      <c r="G3354" t="b">
        <v>0</v>
      </c>
      <c r="H3354" t="s">
        <v>71</v>
      </c>
      <c r="I3354" t="b">
        <v>0</v>
      </c>
      <c r="J3354" t="s">
        <v>70</v>
      </c>
      <c r="K3354" t="b">
        <v>1</v>
      </c>
      <c r="L3354">
        <v>2</v>
      </c>
      <c r="M3354" t="b">
        <v>1</v>
      </c>
      <c r="N3354" t="b">
        <v>1</v>
      </c>
      <c r="O3354" t="b">
        <v>1</v>
      </c>
      <c r="P3354" t="s">
        <v>88</v>
      </c>
      <c r="Q3354" t="s">
        <v>6305</v>
      </c>
      <c r="R3354" t="s">
        <v>6304</v>
      </c>
      <c r="S3354" t="s">
        <v>6303</v>
      </c>
      <c r="T3354" t="s">
        <v>6302</v>
      </c>
      <c r="U3354">
        <v>188</v>
      </c>
      <c r="V3354">
        <v>4</v>
      </c>
    </row>
    <row r="3355" spans="1:22" x14ac:dyDescent="0.35">
      <c r="A3355" t="s">
        <v>6301</v>
      </c>
      <c r="B3355" t="s">
        <v>74</v>
      </c>
      <c r="C3355" t="s">
        <v>82</v>
      </c>
      <c r="D3355" t="b">
        <v>1</v>
      </c>
      <c r="E3355" t="b">
        <v>1</v>
      </c>
      <c r="F3355" t="s">
        <v>106</v>
      </c>
      <c r="G3355" t="b">
        <v>1</v>
      </c>
      <c r="H3355" t="s">
        <v>71</v>
      </c>
      <c r="I3355" t="b">
        <v>1</v>
      </c>
      <c r="J3355" t="s">
        <v>70</v>
      </c>
      <c r="K3355" t="b">
        <v>1</v>
      </c>
      <c r="L3355">
        <v>2</v>
      </c>
      <c r="M3355" t="b">
        <v>1</v>
      </c>
      <c r="N3355" t="b">
        <v>1</v>
      </c>
      <c r="O3355" t="b">
        <v>1</v>
      </c>
      <c r="P3355" t="s">
        <v>69</v>
      </c>
      <c r="Q3355" t="s">
        <v>6300</v>
      </c>
      <c r="R3355" t="s">
        <v>6299</v>
      </c>
      <c r="S3355" t="s">
        <v>229</v>
      </c>
      <c r="T3355" t="s">
        <v>6298</v>
      </c>
      <c r="U3355">
        <v>188</v>
      </c>
      <c r="V3355">
        <v>3.5</v>
      </c>
    </row>
    <row r="3356" spans="1:22" x14ac:dyDescent="0.35">
      <c r="A3356" t="s">
        <v>6297</v>
      </c>
      <c r="B3356" t="s">
        <v>90</v>
      </c>
      <c r="C3356" t="s">
        <v>82</v>
      </c>
      <c r="D3356" t="b">
        <v>1</v>
      </c>
      <c r="E3356" t="b">
        <v>1</v>
      </c>
      <c r="F3356" t="s">
        <v>89</v>
      </c>
      <c r="G3356" t="b">
        <v>1</v>
      </c>
      <c r="H3356" t="s">
        <v>71</v>
      </c>
      <c r="I3356" t="b">
        <v>0</v>
      </c>
      <c r="J3356" t="s">
        <v>70</v>
      </c>
      <c r="K3356" t="b">
        <v>1</v>
      </c>
      <c r="L3356">
        <v>1</v>
      </c>
      <c r="M3356" t="b">
        <v>0</v>
      </c>
      <c r="N3356" t="b">
        <v>1</v>
      </c>
      <c r="O3356" t="b">
        <v>1</v>
      </c>
      <c r="P3356" t="s">
        <v>88</v>
      </c>
      <c r="Q3356" t="s">
        <v>6296</v>
      </c>
      <c r="R3356" t="s">
        <v>6295</v>
      </c>
      <c r="S3356" t="s">
        <v>93</v>
      </c>
      <c r="T3356" t="s">
        <v>6294</v>
      </c>
      <c r="U3356">
        <v>188</v>
      </c>
      <c r="V3356">
        <v>3.5</v>
      </c>
    </row>
    <row r="3357" spans="1:22" x14ac:dyDescent="0.35">
      <c r="A3357" t="s">
        <v>6293</v>
      </c>
      <c r="B3357" t="s">
        <v>111</v>
      </c>
      <c r="C3357" t="s">
        <v>82</v>
      </c>
      <c r="D3357" t="b">
        <v>1</v>
      </c>
      <c r="E3357" t="b">
        <v>1</v>
      </c>
      <c r="F3357" t="s">
        <v>89</v>
      </c>
      <c r="G3357" t="b">
        <v>0</v>
      </c>
      <c r="H3357" t="s">
        <v>71</v>
      </c>
      <c r="I3357" t="b">
        <v>0</v>
      </c>
      <c r="J3357" t="s">
        <v>70</v>
      </c>
      <c r="K3357" t="b">
        <v>1</v>
      </c>
      <c r="L3357">
        <v>1</v>
      </c>
      <c r="M3357" t="b">
        <v>0</v>
      </c>
      <c r="N3357" t="b">
        <v>0</v>
      </c>
      <c r="O3357" t="b">
        <v>1</v>
      </c>
      <c r="P3357" t="s">
        <v>88</v>
      </c>
      <c r="Q3357" t="s">
        <v>6292</v>
      </c>
      <c r="R3357" t="s">
        <v>1770</v>
      </c>
      <c r="S3357" t="s">
        <v>239</v>
      </c>
      <c r="T3357" t="s">
        <v>807</v>
      </c>
      <c r="U3357">
        <v>188</v>
      </c>
      <c r="V3357">
        <v>3</v>
      </c>
    </row>
    <row r="3358" spans="1:22" x14ac:dyDescent="0.35">
      <c r="A3358" t="s">
        <v>6291</v>
      </c>
      <c r="B3358" t="s">
        <v>111</v>
      </c>
      <c r="C3358" t="s">
        <v>82</v>
      </c>
      <c r="D3358" t="b">
        <v>1</v>
      </c>
      <c r="E3358" t="b">
        <v>1</v>
      </c>
      <c r="F3358" t="s">
        <v>106</v>
      </c>
      <c r="G3358" t="b">
        <v>1</v>
      </c>
      <c r="H3358" t="s">
        <v>71</v>
      </c>
      <c r="I3358" t="b">
        <v>1</v>
      </c>
      <c r="J3358" t="s">
        <v>70</v>
      </c>
      <c r="K3358" t="b">
        <v>1</v>
      </c>
      <c r="L3358">
        <v>1</v>
      </c>
      <c r="M3358" t="b">
        <v>0</v>
      </c>
      <c r="N3358" t="b">
        <v>0</v>
      </c>
      <c r="O3358" t="b">
        <v>1</v>
      </c>
      <c r="P3358" t="s">
        <v>69</v>
      </c>
      <c r="Q3358" t="s">
        <v>6290</v>
      </c>
      <c r="R3358" t="s">
        <v>6289</v>
      </c>
      <c r="S3358" t="s">
        <v>161</v>
      </c>
      <c r="T3358" t="s">
        <v>6288</v>
      </c>
      <c r="U3358">
        <v>188</v>
      </c>
      <c r="V3358">
        <v>4</v>
      </c>
    </row>
    <row r="3359" spans="1:22" x14ac:dyDescent="0.35">
      <c r="A3359" t="s">
        <v>6287</v>
      </c>
      <c r="B3359" t="s">
        <v>74</v>
      </c>
      <c r="C3359" t="s">
        <v>259</v>
      </c>
      <c r="D3359" t="b">
        <v>1</v>
      </c>
      <c r="E3359" t="b">
        <v>1</v>
      </c>
      <c r="F3359" t="s">
        <v>106</v>
      </c>
      <c r="G3359" t="b">
        <v>1</v>
      </c>
      <c r="H3359" t="s">
        <v>71</v>
      </c>
      <c r="I3359" t="b">
        <v>1</v>
      </c>
      <c r="J3359" t="s">
        <v>70</v>
      </c>
      <c r="K3359" t="b">
        <v>1</v>
      </c>
      <c r="L3359">
        <v>2</v>
      </c>
      <c r="M3359" t="b">
        <v>1</v>
      </c>
      <c r="N3359" t="b">
        <v>1</v>
      </c>
      <c r="O3359" t="b">
        <v>1</v>
      </c>
      <c r="P3359" t="s">
        <v>69</v>
      </c>
      <c r="Q3359" t="s">
        <v>6286</v>
      </c>
      <c r="R3359" t="s">
        <v>6285</v>
      </c>
      <c r="S3359" t="s">
        <v>77</v>
      </c>
      <c r="T3359" t="s">
        <v>6284</v>
      </c>
      <c r="U3359">
        <v>188</v>
      </c>
      <c r="V3359">
        <v>4</v>
      </c>
    </row>
    <row r="3360" spans="1:22" x14ac:dyDescent="0.35">
      <c r="A3360" t="s">
        <v>6283</v>
      </c>
      <c r="B3360" t="s">
        <v>74</v>
      </c>
      <c r="C3360" t="s">
        <v>138</v>
      </c>
      <c r="D3360" t="b">
        <v>1</v>
      </c>
      <c r="E3360" t="b">
        <v>0</v>
      </c>
      <c r="F3360" t="s">
        <v>72</v>
      </c>
      <c r="G3360" t="b">
        <v>0</v>
      </c>
      <c r="H3360" t="s">
        <v>71</v>
      </c>
      <c r="I3360" t="b">
        <v>0</v>
      </c>
      <c r="J3360" t="s">
        <v>70</v>
      </c>
      <c r="K3360" t="b">
        <v>1</v>
      </c>
      <c r="L3360">
        <v>3</v>
      </c>
      <c r="M3360" t="b">
        <v>1</v>
      </c>
      <c r="N3360" t="b">
        <v>1</v>
      </c>
      <c r="O3360" t="b">
        <v>0</v>
      </c>
      <c r="P3360" t="s">
        <v>88</v>
      </c>
      <c r="Q3360" t="s">
        <v>6282</v>
      </c>
      <c r="R3360" t="s">
        <v>6281</v>
      </c>
      <c r="S3360" t="s">
        <v>6</v>
      </c>
      <c r="T3360" t="s">
        <v>6280</v>
      </c>
      <c r="U3360">
        <v>188</v>
      </c>
      <c r="V3360">
        <v>3</v>
      </c>
    </row>
    <row r="3361" spans="1:22" x14ac:dyDescent="0.35">
      <c r="A3361" t="s">
        <v>6279</v>
      </c>
      <c r="B3361" t="s">
        <v>74</v>
      </c>
      <c r="C3361" t="s">
        <v>123</v>
      </c>
      <c r="D3361" t="b">
        <v>1</v>
      </c>
      <c r="E3361" t="b">
        <v>1</v>
      </c>
      <c r="F3361" t="s">
        <v>106</v>
      </c>
      <c r="G3361" t="b">
        <v>0</v>
      </c>
      <c r="H3361" t="s">
        <v>71</v>
      </c>
      <c r="I3361" t="b">
        <v>0</v>
      </c>
      <c r="J3361" t="s">
        <v>70</v>
      </c>
      <c r="K3361" t="b">
        <v>1</v>
      </c>
      <c r="L3361">
        <v>2</v>
      </c>
      <c r="M3361" t="b">
        <v>1</v>
      </c>
      <c r="N3361" t="b">
        <v>1</v>
      </c>
      <c r="O3361" t="b">
        <v>1</v>
      </c>
      <c r="P3361" t="s">
        <v>88</v>
      </c>
      <c r="Q3361" t="s">
        <v>6278</v>
      </c>
      <c r="R3361" t="s">
        <v>6277</v>
      </c>
      <c r="S3361" t="s">
        <v>120</v>
      </c>
      <c r="T3361" t="s">
        <v>6276</v>
      </c>
      <c r="U3361">
        <v>188</v>
      </c>
      <c r="V3361">
        <v>4.5</v>
      </c>
    </row>
    <row r="3362" spans="1:22" x14ac:dyDescent="0.35">
      <c r="A3362" t="s">
        <v>6275</v>
      </c>
      <c r="B3362" t="s">
        <v>111</v>
      </c>
      <c r="C3362" t="s">
        <v>82</v>
      </c>
      <c r="D3362" t="b">
        <v>1</v>
      </c>
      <c r="E3362" t="b">
        <v>1</v>
      </c>
      <c r="F3362" t="s">
        <v>106</v>
      </c>
      <c r="G3362" t="b">
        <v>1</v>
      </c>
      <c r="H3362" t="s">
        <v>71</v>
      </c>
      <c r="I3362" t="b">
        <v>0</v>
      </c>
      <c r="J3362" t="s">
        <v>70</v>
      </c>
      <c r="K3362" t="b">
        <v>1</v>
      </c>
      <c r="L3362">
        <v>1</v>
      </c>
      <c r="M3362" t="b">
        <v>1</v>
      </c>
      <c r="N3362" t="b">
        <v>1</v>
      </c>
      <c r="O3362" t="b">
        <v>1</v>
      </c>
      <c r="P3362" t="s">
        <v>69</v>
      </c>
      <c r="Q3362" t="s">
        <v>6274</v>
      </c>
      <c r="R3362" t="s">
        <v>6273</v>
      </c>
      <c r="S3362" t="s">
        <v>85</v>
      </c>
      <c r="T3362" t="s">
        <v>6272</v>
      </c>
      <c r="U3362">
        <v>188</v>
      </c>
      <c r="V3362">
        <v>4.5</v>
      </c>
    </row>
    <row r="3363" spans="1:22" x14ac:dyDescent="0.35">
      <c r="A3363" t="s">
        <v>6271</v>
      </c>
      <c r="B3363" t="s">
        <v>90</v>
      </c>
      <c r="C3363" t="s">
        <v>82</v>
      </c>
      <c r="D3363" t="b">
        <v>1</v>
      </c>
      <c r="E3363" t="b">
        <v>1</v>
      </c>
      <c r="F3363" t="s">
        <v>106</v>
      </c>
      <c r="G3363" t="b">
        <v>0</v>
      </c>
      <c r="H3363" t="s">
        <v>71</v>
      </c>
      <c r="I3363" t="b">
        <v>1</v>
      </c>
      <c r="J3363" t="s">
        <v>70</v>
      </c>
      <c r="K3363" t="b">
        <v>1</v>
      </c>
      <c r="L3363">
        <v>1</v>
      </c>
      <c r="M3363" t="b">
        <v>0</v>
      </c>
      <c r="N3363" t="b">
        <v>0</v>
      </c>
      <c r="O3363" t="b">
        <v>1</v>
      </c>
      <c r="P3363" t="s">
        <v>88</v>
      </c>
      <c r="Q3363" t="s">
        <v>6270</v>
      </c>
      <c r="R3363" t="s">
        <v>1770</v>
      </c>
      <c r="S3363" t="s">
        <v>85</v>
      </c>
      <c r="T3363" t="s">
        <v>2097</v>
      </c>
      <c r="U3363">
        <v>188</v>
      </c>
      <c r="V3363">
        <v>4</v>
      </c>
    </row>
    <row r="3364" spans="1:22" x14ac:dyDescent="0.35">
      <c r="A3364" t="s">
        <v>6269</v>
      </c>
      <c r="B3364" t="s">
        <v>74</v>
      </c>
      <c r="C3364" t="s">
        <v>82</v>
      </c>
      <c r="D3364" t="b">
        <v>1</v>
      </c>
      <c r="E3364" t="b">
        <v>0</v>
      </c>
      <c r="F3364" t="s">
        <v>81</v>
      </c>
      <c r="G3364" t="b">
        <v>1</v>
      </c>
      <c r="H3364" t="s">
        <v>71</v>
      </c>
      <c r="I3364" t="b">
        <v>0</v>
      </c>
      <c r="J3364" t="s">
        <v>70</v>
      </c>
      <c r="K3364" t="b">
        <v>1</v>
      </c>
      <c r="L3364">
        <v>2</v>
      </c>
      <c r="M3364" t="b">
        <v>0</v>
      </c>
      <c r="N3364" t="b">
        <v>1</v>
      </c>
      <c r="O3364" t="b">
        <v>1</v>
      </c>
      <c r="P3364" t="s">
        <v>88</v>
      </c>
      <c r="Q3364" t="s">
        <v>6268</v>
      </c>
      <c r="R3364" t="s">
        <v>6267</v>
      </c>
      <c r="S3364" t="s">
        <v>77</v>
      </c>
      <c r="T3364" t="s">
        <v>6266</v>
      </c>
      <c r="U3364">
        <v>188</v>
      </c>
      <c r="V3364">
        <v>4</v>
      </c>
    </row>
    <row r="3365" spans="1:22" x14ac:dyDescent="0.35">
      <c r="A3365" t="s">
        <v>6265</v>
      </c>
      <c r="B3365" t="s">
        <v>111</v>
      </c>
      <c r="C3365" t="s">
        <v>556</v>
      </c>
      <c r="D3365" t="b">
        <v>1</v>
      </c>
      <c r="E3365" t="b">
        <v>0</v>
      </c>
      <c r="F3365" t="s">
        <v>89</v>
      </c>
      <c r="G3365" t="b">
        <v>0</v>
      </c>
      <c r="H3365" t="s">
        <v>71</v>
      </c>
      <c r="I3365" t="b">
        <v>1</v>
      </c>
      <c r="J3365" t="s">
        <v>70</v>
      </c>
      <c r="K3365" t="b">
        <v>1</v>
      </c>
      <c r="L3365">
        <v>1</v>
      </c>
      <c r="M3365" t="b">
        <v>0</v>
      </c>
      <c r="N3365" t="b">
        <v>0</v>
      </c>
      <c r="O3365" t="b">
        <v>1</v>
      </c>
      <c r="P3365" t="s">
        <v>69</v>
      </c>
      <c r="Q3365" t="s">
        <v>6264</v>
      </c>
      <c r="R3365" t="s">
        <v>6263</v>
      </c>
      <c r="S3365" t="s">
        <v>77</v>
      </c>
      <c r="T3365" t="s">
        <v>6262</v>
      </c>
      <c r="U3365">
        <v>187</v>
      </c>
      <c r="V3365">
        <v>4.5</v>
      </c>
    </row>
    <row r="3366" spans="1:22" x14ac:dyDescent="0.35">
      <c r="A3366" t="s">
        <v>6261</v>
      </c>
      <c r="B3366" t="s">
        <v>74</v>
      </c>
      <c r="C3366" t="s">
        <v>212</v>
      </c>
      <c r="D3366" t="b">
        <v>1</v>
      </c>
      <c r="E3366" t="b">
        <v>0</v>
      </c>
      <c r="F3366" t="s">
        <v>72</v>
      </c>
      <c r="G3366" t="b">
        <v>0</v>
      </c>
      <c r="H3366" t="s">
        <v>80</v>
      </c>
      <c r="I3366" t="b">
        <v>0</v>
      </c>
      <c r="J3366" t="s">
        <v>70</v>
      </c>
      <c r="K3366" t="b">
        <v>1</v>
      </c>
      <c r="L3366">
        <v>2</v>
      </c>
      <c r="M3366" t="b">
        <v>1</v>
      </c>
      <c r="N3366" t="b">
        <v>1</v>
      </c>
      <c r="O3366" t="b">
        <v>1</v>
      </c>
      <c r="P3366" t="s">
        <v>1660</v>
      </c>
      <c r="Q3366" t="s">
        <v>6260</v>
      </c>
      <c r="R3366" t="s">
        <v>6259</v>
      </c>
      <c r="S3366" t="s">
        <v>120</v>
      </c>
      <c r="T3366" t="s">
        <v>6258</v>
      </c>
      <c r="U3366">
        <v>187</v>
      </c>
      <c r="V3366">
        <v>3.5</v>
      </c>
    </row>
    <row r="3367" spans="1:22" x14ac:dyDescent="0.35">
      <c r="A3367" t="s">
        <v>6257</v>
      </c>
      <c r="B3367" t="s">
        <v>90</v>
      </c>
      <c r="C3367" t="s">
        <v>82</v>
      </c>
      <c r="D3367" t="b">
        <v>1</v>
      </c>
      <c r="E3367" t="b">
        <v>1</v>
      </c>
      <c r="F3367" t="s">
        <v>106</v>
      </c>
      <c r="G3367" t="b">
        <v>1</v>
      </c>
      <c r="H3367" t="s">
        <v>71</v>
      </c>
      <c r="I3367" t="b">
        <v>1</v>
      </c>
      <c r="J3367" t="s">
        <v>70</v>
      </c>
      <c r="K3367" t="b">
        <v>1</v>
      </c>
      <c r="L3367">
        <v>2</v>
      </c>
      <c r="M3367" t="b">
        <v>0</v>
      </c>
      <c r="N3367" t="b">
        <v>1</v>
      </c>
      <c r="O3367" t="b">
        <v>1</v>
      </c>
      <c r="P3367" t="s">
        <v>69</v>
      </c>
      <c r="Q3367" t="s">
        <v>6256</v>
      </c>
      <c r="R3367" t="s">
        <v>6255</v>
      </c>
      <c r="S3367" t="s">
        <v>6</v>
      </c>
      <c r="T3367" t="s">
        <v>6254</v>
      </c>
      <c r="U3367">
        <v>187</v>
      </c>
      <c r="V3367">
        <v>3.5</v>
      </c>
    </row>
    <row r="3368" spans="1:22" x14ac:dyDescent="0.35">
      <c r="A3368" t="s">
        <v>6253</v>
      </c>
      <c r="B3368" t="s">
        <v>111</v>
      </c>
      <c r="C3368" t="s">
        <v>82</v>
      </c>
      <c r="D3368" t="b">
        <v>1</v>
      </c>
      <c r="E3368" t="b">
        <v>1</v>
      </c>
      <c r="F3368" t="s">
        <v>3661</v>
      </c>
      <c r="G3368" t="b">
        <v>0</v>
      </c>
      <c r="H3368" t="s">
        <v>100</v>
      </c>
      <c r="I3368" t="b">
        <v>1</v>
      </c>
      <c r="J3368" t="s">
        <v>70</v>
      </c>
      <c r="K3368" t="b">
        <v>0</v>
      </c>
      <c r="L3368">
        <v>2</v>
      </c>
      <c r="M3368" t="b">
        <v>1</v>
      </c>
      <c r="N3368" t="b">
        <v>1</v>
      </c>
      <c r="O3368" t="b">
        <v>1</v>
      </c>
      <c r="P3368" t="s">
        <v>69</v>
      </c>
      <c r="Q3368" t="s">
        <v>6252</v>
      </c>
      <c r="R3368" t="s">
        <v>6251</v>
      </c>
      <c r="S3368" t="s">
        <v>93</v>
      </c>
      <c r="T3368" t="s">
        <v>6250</v>
      </c>
      <c r="U3368">
        <v>187</v>
      </c>
      <c r="V3368">
        <v>3.5</v>
      </c>
    </row>
    <row r="3369" spans="1:22" x14ac:dyDescent="0.35">
      <c r="A3369" t="s">
        <v>6249</v>
      </c>
      <c r="B3369" t="s">
        <v>90</v>
      </c>
      <c r="C3369" t="s">
        <v>82</v>
      </c>
      <c r="D3369" t="b">
        <v>1</v>
      </c>
      <c r="E3369" t="b">
        <v>1</v>
      </c>
      <c r="F3369" t="s">
        <v>89</v>
      </c>
      <c r="G3369" t="b">
        <v>0</v>
      </c>
      <c r="H3369" t="s">
        <v>100</v>
      </c>
      <c r="I3369" t="b">
        <v>1</v>
      </c>
      <c r="J3369" t="s">
        <v>70</v>
      </c>
      <c r="K3369" t="b">
        <v>0</v>
      </c>
      <c r="L3369">
        <v>2</v>
      </c>
      <c r="M3369" t="b">
        <v>1</v>
      </c>
      <c r="N3369" t="b">
        <v>0</v>
      </c>
      <c r="O3369" t="b">
        <v>1</v>
      </c>
      <c r="P3369" t="s">
        <v>88</v>
      </c>
      <c r="Q3369" t="s">
        <v>6248</v>
      </c>
      <c r="R3369" t="s">
        <v>6247</v>
      </c>
      <c r="S3369" t="s">
        <v>6</v>
      </c>
      <c r="T3369" t="s">
        <v>6246</v>
      </c>
      <c r="U3369">
        <v>187</v>
      </c>
      <c r="V3369">
        <v>4</v>
      </c>
    </row>
    <row r="3370" spans="1:22" x14ac:dyDescent="0.35">
      <c r="A3370" t="s">
        <v>6245</v>
      </c>
      <c r="B3370" t="s">
        <v>90</v>
      </c>
      <c r="C3370" t="s">
        <v>82</v>
      </c>
      <c r="D3370" t="b">
        <v>1</v>
      </c>
      <c r="E3370" t="b">
        <v>1</v>
      </c>
      <c r="F3370" t="s">
        <v>106</v>
      </c>
      <c r="G3370" t="b">
        <v>0</v>
      </c>
      <c r="H3370" t="s">
        <v>71</v>
      </c>
      <c r="I3370" t="b">
        <v>1</v>
      </c>
      <c r="J3370" t="s">
        <v>70</v>
      </c>
      <c r="K3370" t="b">
        <v>1</v>
      </c>
      <c r="L3370">
        <v>1</v>
      </c>
      <c r="M3370" t="b">
        <v>1</v>
      </c>
      <c r="N3370" t="b">
        <v>0</v>
      </c>
      <c r="O3370" t="b">
        <v>1</v>
      </c>
      <c r="P3370" t="s">
        <v>69</v>
      </c>
      <c r="Q3370" t="s">
        <v>6244</v>
      </c>
      <c r="R3370" t="s">
        <v>652</v>
      </c>
      <c r="S3370" t="s">
        <v>85</v>
      </c>
      <c r="T3370" t="s">
        <v>6243</v>
      </c>
      <c r="U3370">
        <v>187</v>
      </c>
      <c r="V3370">
        <v>4.5</v>
      </c>
    </row>
    <row r="3371" spans="1:22" x14ac:dyDescent="0.35">
      <c r="A3371" t="s">
        <v>6242</v>
      </c>
      <c r="B3371" t="s">
        <v>74</v>
      </c>
      <c r="C3371" t="s">
        <v>212</v>
      </c>
      <c r="D3371" t="b">
        <v>1</v>
      </c>
      <c r="E3371" t="b">
        <v>0</v>
      </c>
      <c r="F3371" t="s">
        <v>72</v>
      </c>
      <c r="G3371" t="b">
        <v>0</v>
      </c>
      <c r="H3371" t="s">
        <v>80</v>
      </c>
      <c r="I3371" t="b">
        <v>0</v>
      </c>
      <c r="J3371" t="s">
        <v>235</v>
      </c>
      <c r="K3371" t="b">
        <v>1</v>
      </c>
      <c r="L3371">
        <v>4</v>
      </c>
      <c r="M3371" t="b">
        <v>1</v>
      </c>
      <c r="N3371" t="b">
        <v>1</v>
      </c>
      <c r="O3371" t="b">
        <v>0</v>
      </c>
      <c r="P3371" t="s">
        <v>69</v>
      </c>
      <c r="Q3371" t="s">
        <v>6241</v>
      </c>
      <c r="R3371" t="s">
        <v>6240</v>
      </c>
      <c r="S3371" t="s">
        <v>120</v>
      </c>
      <c r="T3371" t="s">
        <v>6239</v>
      </c>
      <c r="U3371">
        <v>187</v>
      </c>
      <c r="V3371">
        <v>3.5</v>
      </c>
    </row>
    <row r="3372" spans="1:22" x14ac:dyDescent="0.35">
      <c r="A3372" t="s">
        <v>6238</v>
      </c>
      <c r="B3372" t="s">
        <v>74</v>
      </c>
      <c r="C3372" t="s">
        <v>82</v>
      </c>
      <c r="D3372" t="b">
        <v>1</v>
      </c>
      <c r="E3372" t="b">
        <v>1</v>
      </c>
      <c r="F3372" t="s">
        <v>106</v>
      </c>
      <c r="G3372" t="b">
        <v>1</v>
      </c>
      <c r="H3372" t="s">
        <v>71</v>
      </c>
      <c r="I3372" t="b">
        <v>1</v>
      </c>
      <c r="J3372" t="s">
        <v>70</v>
      </c>
      <c r="K3372" t="b">
        <v>1</v>
      </c>
      <c r="L3372">
        <v>2</v>
      </c>
      <c r="M3372" t="b">
        <v>1</v>
      </c>
      <c r="N3372" t="b">
        <v>1</v>
      </c>
      <c r="O3372" t="b">
        <v>1</v>
      </c>
      <c r="P3372" t="s">
        <v>69</v>
      </c>
      <c r="Q3372" t="s">
        <v>6237</v>
      </c>
      <c r="R3372" t="s">
        <v>3291</v>
      </c>
      <c r="S3372" t="s">
        <v>290</v>
      </c>
      <c r="T3372" t="s">
        <v>6236</v>
      </c>
      <c r="U3372">
        <v>187</v>
      </c>
      <c r="V3372">
        <v>4</v>
      </c>
    </row>
    <row r="3373" spans="1:22" x14ac:dyDescent="0.35">
      <c r="A3373" t="s">
        <v>6235</v>
      </c>
      <c r="B3373" t="s">
        <v>111</v>
      </c>
      <c r="C3373" t="s">
        <v>630</v>
      </c>
      <c r="D3373" t="b">
        <v>1</v>
      </c>
      <c r="E3373" t="b">
        <v>0</v>
      </c>
      <c r="F3373" t="s">
        <v>72</v>
      </c>
      <c r="G3373" t="b">
        <v>0</v>
      </c>
      <c r="H3373" t="s">
        <v>100</v>
      </c>
      <c r="I3373" t="b">
        <v>0</v>
      </c>
      <c r="J3373" t="s">
        <v>235</v>
      </c>
      <c r="K3373" t="b">
        <v>1</v>
      </c>
      <c r="L3373">
        <v>3</v>
      </c>
      <c r="M3373" t="b">
        <v>1</v>
      </c>
      <c r="N3373" t="b">
        <v>1</v>
      </c>
      <c r="O3373" t="b">
        <v>1</v>
      </c>
      <c r="P3373" t="s">
        <v>69</v>
      </c>
      <c r="Q3373" t="s">
        <v>6234</v>
      </c>
      <c r="R3373" t="s">
        <v>6233</v>
      </c>
      <c r="S3373" t="s">
        <v>6</v>
      </c>
      <c r="T3373" t="s">
        <v>6232</v>
      </c>
      <c r="U3373">
        <v>187</v>
      </c>
      <c r="V3373">
        <v>4</v>
      </c>
    </row>
    <row r="3374" spans="1:22" x14ac:dyDescent="0.35">
      <c r="A3374" t="s">
        <v>6231</v>
      </c>
      <c r="B3374" t="s">
        <v>90</v>
      </c>
      <c r="C3374" t="s">
        <v>82</v>
      </c>
      <c r="D3374" t="b">
        <v>1</v>
      </c>
      <c r="E3374" t="b">
        <v>1</v>
      </c>
      <c r="F3374" t="s">
        <v>106</v>
      </c>
      <c r="G3374" t="b">
        <v>0</v>
      </c>
      <c r="H3374" t="s">
        <v>71</v>
      </c>
      <c r="I3374" t="b">
        <v>0</v>
      </c>
      <c r="J3374" t="s">
        <v>70</v>
      </c>
      <c r="K3374" t="b">
        <v>0</v>
      </c>
      <c r="L3374">
        <v>1</v>
      </c>
      <c r="M3374" t="b">
        <v>0</v>
      </c>
      <c r="N3374" t="b">
        <v>0</v>
      </c>
      <c r="O3374" t="b">
        <v>1</v>
      </c>
      <c r="P3374" t="s">
        <v>1660</v>
      </c>
      <c r="Q3374" t="s">
        <v>6230</v>
      </c>
      <c r="R3374" t="s">
        <v>6229</v>
      </c>
      <c r="S3374" t="s">
        <v>66</v>
      </c>
      <c r="T3374" t="s">
        <v>6228</v>
      </c>
      <c r="U3374">
        <v>187</v>
      </c>
      <c r="V3374">
        <v>4.5</v>
      </c>
    </row>
    <row r="3375" spans="1:22" x14ac:dyDescent="0.35">
      <c r="A3375" t="s">
        <v>6227</v>
      </c>
      <c r="B3375" t="s">
        <v>90</v>
      </c>
      <c r="C3375" t="s">
        <v>82</v>
      </c>
      <c r="D3375" t="b">
        <v>1</v>
      </c>
      <c r="E3375" t="b">
        <v>1</v>
      </c>
      <c r="F3375" t="s">
        <v>106</v>
      </c>
      <c r="G3375" t="b">
        <v>0</v>
      </c>
      <c r="H3375" t="s">
        <v>71</v>
      </c>
      <c r="I3375" t="b">
        <v>0</v>
      </c>
      <c r="J3375" t="s">
        <v>70</v>
      </c>
      <c r="K3375" t="b">
        <v>1</v>
      </c>
      <c r="L3375">
        <v>1</v>
      </c>
      <c r="M3375" t="b">
        <v>0</v>
      </c>
      <c r="N3375" t="b">
        <v>1</v>
      </c>
      <c r="O3375" t="b">
        <v>1</v>
      </c>
      <c r="P3375" t="s">
        <v>88</v>
      </c>
      <c r="Q3375" t="s">
        <v>6226</v>
      </c>
      <c r="R3375" t="s">
        <v>381</v>
      </c>
      <c r="S3375" t="s">
        <v>189</v>
      </c>
      <c r="T3375" t="s">
        <v>6225</v>
      </c>
      <c r="U3375">
        <v>187</v>
      </c>
      <c r="V3375">
        <v>4</v>
      </c>
    </row>
    <row r="3376" spans="1:22" x14ac:dyDescent="0.35">
      <c r="A3376" t="s">
        <v>6224</v>
      </c>
      <c r="B3376" t="s">
        <v>90</v>
      </c>
      <c r="C3376" t="s">
        <v>123</v>
      </c>
      <c r="E3376" t="b">
        <v>1</v>
      </c>
      <c r="F3376" t="s">
        <v>106</v>
      </c>
      <c r="G3376" t="b">
        <v>0</v>
      </c>
      <c r="H3376" t="s">
        <v>71</v>
      </c>
      <c r="I3376" t="b">
        <v>0</v>
      </c>
      <c r="J3376" t="s">
        <v>70</v>
      </c>
      <c r="K3376" t="b">
        <v>0</v>
      </c>
      <c r="L3376">
        <v>2</v>
      </c>
      <c r="M3376" t="b">
        <v>0</v>
      </c>
      <c r="N3376" t="b">
        <v>0</v>
      </c>
      <c r="O3376" t="b">
        <v>1</v>
      </c>
      <c r="P3376" t="s">
        <v>69</v>
      </c>
      <c r="Q3376" t="s">
        <v>6223</v>
      </c>
      <c r="R3376" t="s">
        <v>6222</v>
      </c>
      <c r="S3376" t="s">
        <v>120</v>
      </c>
      <c r="T3376" t="s">
        <v>6221</v>
      </c>
      <c r="U3376">
        <v>187</v>
      </c>
      <c r="V3376">
        <v>4.5</v>
      </c>
    </row>
    <row r="3377" spans="1:22" x14ac:dyDescent="0.35">
      <c r="A3377" t="s">
        <v>6220</v>
      </c>
      <c r="B3377" t="s">
        <v>74</v>
      </c>
      <c r="C3377" t="s">
        <v>82</v>
      </c>
      <c r="D3377" t="b">
        <v>1</v>
      </c>
      <c r="E3377" t="b">
        <v>1</v>
      </c>
      <c r="F3377" t="s">
        <v>106</v>
      </c>
      <c r="G3377" t="b">
        <v>1</v>
      </c>
      <c r="H3377" t="s">
        <v>71</v>
      </c>
      <c r="I3377" t="b">
        <v>1</v>
      </c>
      <c r="J3377" t="s">
        <v>70</v>
      </c>
      <c r="K3377" t="b">
        <v>1</v>
      </c>
      <c r="L3377">
        <v>2</v>
      </c>
      <c r="M3377" t="b">
        <v>0</v>
      </c>
      <c r="N3377" t="b">
        <v>1</v>
      </c>
      <c r="O3377" t="b">
        <v>1</v>
      </c>
      <c r="P3377" t="s">
        <v>69</v>
      </c>
      <c r="Q3377" t="s">
        <v>6219</v>
      </c>
      <c r="R3377" t="s">
        <v>6218</v>
      </c>
      <c r="S3377" t="s">
        <v>1543</v>
      </c>
      <c r="T3377" t="s">
        <v>6217</v>
      </c>
      <c r="U3377">
        <v>187</v>
      </c>
      <c r="V3377">
        <v>4</v>
      </c>
    </row>
    <row r="3378" spans="1:22" x14ac:dyDescent="0.35">
      <c r="A3378" t="s">
        <v>6216</v>
      </c>
      <c r="B3378" t="s">
        <v>90</v>
      </c>
      <c r="C3378" t="s">
        <v>82</v>
      </c>
      <c r="D3378" t="b">
        <v>1</v>
      </c>
      <c r="E3378" t="b">
        <v>1</v>
      </c>
      <c r="F3378" t="s">
        <v>117</v>
      </c>
      <c r="G3378" t="b">
        <v>1</v>
      </c>
      <c r="H3378" t="s">
        <v>71</v>
      </c>
      <c r="I3378" t="b">
        <v>1</v>
      </c>
      <c r="J3378" t="s">
        <v>70</v>
      </c>
      <c r="K3378" t="b">
        <v>1</v>
      </c>
      <c r="L3378">
        <v>2</v>
      </c>
      <c r="M3378" t="b">
        <v>0</v>
      </c>
      <c r="N3378" t="b">
        <v>1</v>
      </c>
      <c r="O3378" t="b">
        <v>1</v>
      </c>
      <c r="P3378" t="s">
        <v>69</v>
      </c>
      <c r="Q3378" t="s">
        <v>6215</v>
      </c>
      <c r="R3378" t="s">
        <v>6214</v>
      </c>
      <c r="S3378" t="s">
        <v>275</v>
      </c>
      <c r="T3378" t="s">
        <v>6213</v>
      </c>
      <c r="U3378">
        <v>187</v>
      </c>
      <c r="V3378">
        <v>3.5</v>
      </c>
    </row>
    <row r="3379" spans="1:22" x14ac:dyDescent="0.35">
      <c r="A3379" t="s">
        <v>6212</v>
      </c>
      <c r="B3379" t="s">
        <v>74</v>
      </c>
      <c r="C3379" t="s">
        <v>82</v>
      </c>
      <c r="D3379" t="b">
        <v>1</v>
      </c>
      <c r="E3379" t="b">
        <v>1</v>
      </c>
      <c r="F3379" t="s">
        <v>106</v>
      </c>
      <c r="G3379" t="b">
        <v>1</v>
      </c>
      <c r="H3379" t="s">
        <v>71</v>
      </c>
      <c r="I3379" t="b">
        <v>1</v>
      </c>
      <c r="J3379" t="s">
        <v>70</v>
      </c>
      <c r="K3379" t="b">
        <v>1</v>
      </c>
      <c r="L3379">
        <v>2</v>
      </c>
      <c r="M3379" t="b">
        <v>1</v>
      </c>
      <c r="N3379" t="b">
        <v>1</v>
      </c>
      <c r="O3379" t="b">
        <v>1</v>
      </c>
      <c r="P3379" t="s">
        <v>69</v>
      </c>
      <c r="Q3379" t="s">
        <v>6211</v>
      </c>
      <c r="R3379" t="s">
        <v>6210</v>
      </c>
      <c r="S3379" t="s">
        <v>290</v>
      </c>
      <c r="T3379" t="s">
        <v>5504</v>
      </c>
      <c r="U3379">
        <v>187</v>
      </c>
      <c r="V3379">
        <v>3.5</v>
      </c>
    </row>
    <row r="3380" spans="1:22" x14ac:dyDescent="0.35">
      <c r="A3380" t="s">
        <v>6209</v>
      </c>
      <c r="B3380" t="s">
        <v>111</v>
      </c>
      <c r="C3380" t="s">
        <v>426</v>
      </c>
      <c r="D3380" t="b">
        <v>1</v>
      </c>
      <c r="E3380" t="b">
        <v>1</v>
      </c>
      <c r="F3380" t="s">
        <v>106</v>
      </c>
      <c r="G3380" t="b">
        <v>0</v>
      </c>
      <c r="H3380" t="s">
        <v>71</v>
      </c>
      <c r="I3380" t="b">
        <v>0</v>
      </c>
      <c r="J3380" t="s">
        <v>70</v>
      </c>
      <c r="K3380" t="b">
        <v>1</v>
      </c>
      <c r="L3380">
        <v>2</v>
      </c>
      <c r="M3380" t="b">
        <v>0</v>
      </c>
      <c r="N3380" t="b">
        <v>1</v>
      </c>
      <c r="O3380" t="b">
        <v>1</v>
      </c>
      <c r="P3380" t="s">
        <v>69</v>
      </c>
      <c r="Q3380" t="s">
        <v>6208</v>
      </c>
      <c r="R3380" t="s">
        <v>6207</v>
      </c>
      <c r="S3380" t="s">
        <v>85</v>
      </c>
      <c r="T3380" t="s">
        <v>6206</v>
      </c>
      <c r="U3380">
        <v>187</v>
      </c>
      <c r="V3380">
        <v>4</v>
      </c>
    </row>
    <row r="3381" spans="1:22" x14ac:dyDescent="0.35">
      <c r="A3381" t="s">
        <v>6205</v>
      </c>
      <c r="B3381" t="s">
        <v>74</v>
      </c>
      <c r="C3381" t="s">
        <v>82</v>
      </c>
      <c r="D3381" t="b">
        <v>1</v>
      </c>
      <c r="E3381" t="b">
        <v>1</v>
      </c>
      <c r="F3381" t="s">
        <v>106</v>
      </c>
      <c r="G3381" t="b">
        <v>1</v>
      </c>
      <c r="H3381" t="s">
        <v>71</v>
      </c>
      <c r="I3381" t="b">
        <v>0</v>
      </c>
      <c r="J3381" t="s">
        <v>70</v>
      </c>
      <c r="K3381" t="b">
        <v>1</v>
      </c>
      <c r="L3381">
        <v>2</v>
      </c>
      <c r="M3381" t="b">
        <v>1</v>
      </c>
      <c r="N3381" t="b">
        <v>1</v>
      </c>
      <c r="O3381" t="b">
        <v>1</v>
      </c>
      <c r="P3381" t="s">
        <v>69</v>
      </c>
      <c r="Q3381" t="s">
        <v>6204</v>
      </c>
      <c r="R3381" t="s">
        <v>6203</v>
      </c>
      <c r="S3381" t="s">
        <v>66</v>
      </c>
      <c r="T3381" t="s">
        <v>6202</v>
      </c>
      <c r="U3381">
        <v>187</v>
      </c>
      <c r="V3381">
        <v>3</v>
      </c>
    </row>
    <row r="3382" spans="1:22" x14ac:dyDescent="0.35">
      <c r="A3382" t="s">
        <v>6201</v>
      </c>
      <c r="B3382" t="s">
        <v>90</v>
      </c>
      <c r="C3382" t="s">
        <v>82</v>
      </c>
      <c r="D3382" t="b">
        <v>1</v>
      </c>
      <c r="E3382" t="b">
        <v>1</v>
      </c>
      <c r="F3382" t="s">
        <v>359</v>
      </c>
      <c r="G3382" t="b">
        <v>0</v>
      </c>
      <c r="H3382" t="s">
        <v>71</v>
      </c>
      <c r="I3382" t="b">
        <v>1</v>
      </c>
      <c r="J3382" t="s">
        <v>70</v>
      </c>
      <c r="K3382" t="b">
        <v>1</v>
      </c>
      <c r="L3382">
        <v>1</v>
      </c>
      <c r="M3382" t="b">
        <v>0</v>
      </c>
      <c r="N3382" t="b">
        <v>0</v>
      </c>
      <c r="O3382" t="b">
        <v>1</v>
      </c>
      <c r="P3382" t="s">
        <v>69</v>
      </c>
      <c r="Q3382" t="s">
        <v>6200</v>
      </c>
      <c r="R3382" t="s">
        <v>6199</v>
      </c>
      <c r="S3382" t="s">
        <v>6</v>
      </c>
      <c r="T3382" t="s">
        <v>371</v>
      </c>
      <c r="U3382">
        <v>187</v>
      </c>
      <c r="V3382">
        <v>3.5</v>
      </c>
    </row>
    <row r="3383" spans="1:22" x14ac:dyDescent="0.35">
      <c r="A3383" t="s">
        <v>6198</v>
      </c>
      <c r="B3383" t="s">
        <v>74</v>
      </c>
      <c r="C3383" t="s">
        <v>73</v>
      </c>
      <c r="D3383" t="b">
        <v>1</v>
      </c>
      <c r="E3383" t="b">
        <v>0</v>
      </c>
      <c r="F3383" t="s">
        <v>72</v>
      </c>
      <c r="G3383" t="b">
        <v>1</v>
      </c>
      <c r="H3383" t="s">
        <v>71</v>
      </c>
      <c r="I3383" t="b">
        <v>1</v>
      </c>
      <c r="J3383" t="s">
        <v>70</v>
      </c>
      <c r="K3383" t="b">
        <v>1</v>
      </c>
      <c r="L3383">
        <v>2</v>
      </c>
      <c r="M3383" t="b">
        <v>1</v>
      </c>
      <c r="N3383" t="b">
        <v>1</v>
      </c>
      <c r="O3383" t="b">
        <v>1</v>
      </c>
      <c r="P3383" t="s">
        <v>69</v>
      </c>
      <c r="Q3383" t="s">
        <v>6197</v>
      </c>
      <c r="R3383" t="s">
        <v>6196</v>
      </c>
      <c r="S3383" t="s">
        <v>6</v>
      </c>
      <c r="T3383" t="s">
        <v>6195</v>
      </c>
      <c r="U3383">
        <v>187</v>
      </c>
      <c r="V3383">
        <v>4</v>
      </c>
    </row>
    <row r="3384" spans="1:22" x14ac:dyDescent="0.35">
      <c r="A3384" t="s">
        <v>6194</v>
      </c>
      <c r="B3384" t="s">
        <v>74</v>
      </c>
      <c r="C3384" t="s">
        <v>82</v>
      </c>
      <c r="D3384" t="b">
        <v>1</v>
      </c>
      <c r="E3384" t="b">
        <v>1</v>
      </c>
      <c r="F3384" t="s">
        <v>106</v>
      </c>
      <c r="G3384" t="b">
        <v>1</v>
      </c>
      <c r="H3384" t="s">
        <v>71</v>
      </c>
      <c r="I3384" t="b">
        <v>1</v>
      </c>
      <c r="J3384" t="s">
        <v>70</v>
      </c>
      <c r="K3384" t="b">
        <v>1</v>
      </c>
      <c r="L3384">
        <v>2</v>
      </c>
      <c r="M3384" t="b">
        <v>1</v>
      </c>
      <c r="N3384" t="b">
        <v>1</v>
      </c>
      <c r="O3384" t="b">
        <v>1</v>
      </c>
      <c r="P3384" t="s">
        <v>69</v>
      </c>
      <c r="Q3384" t="s">
        <v>6193</v>
      </c>
      <c r="R3384" t="s">
        <v>2286</v>
      </c>
      <c r="S3384" t="s">
        <v>166</v>
      </c>
      <c r="T3384" t="s">
        <v>6192</v>
      </c>
      <c r="U3384">
        <v>187</v>
      </c>
      <c r="V3384">
        <v>3.5</v>
      </c>
    </row>
    <row r="3385" spans="1:22" x14ac:dyDescent="0.35">
      <c r="A3385" t="s">
        <v>6191</v>
      </c>
      <c r="B3385" t="s">
        <v>74</v>
      </c>
      <c r="C3385" t="s">
        <v>82</v>
      </c>
      <c r="D3385" t="b">
        <v>1</v>
      </c>
      <c r="E3385" t="b">
        <v>1</v>
      </c>
      <c r="F3385" t="s">
        <v>106</v>
      </c>
      <c r="G3385" t="b">
        <v>1</v>
      </c>
      <c r="H3385" t="s">
        <v>71</v>
      </c>
      <c r="I3385" t="b">
        <v>1</v>
      </c>
      <c r="J3385" t="s">
        <v>70</v>
      </c>
      <c r="K3385" t="b">
        <v>1</v>
      </c>
      <c r="L3385">
        <v>2</v>
      </c>
      <c r="M3385" t="b">
        <v>0</v>
      </c>
      <c r="N3385" t="b">
        <v>1</v>
      </c>
      <c r="O3385" t="b">
        <v>1</v>
      </c>
      <c r="P3385" t="s">
        <v>69</v>
      </c>
      <c r="Q3385" t="s">
        <v>6190</v>
      </c>
      <c r="R3385" t="s">
        <v>954</v>
      </c>
      <c r="S3385" t="s">
        <v>6</v>
      </c>
      <c r="T3385" t="s">
        <v>6189</v>
      </c>
      <c r="U3385">
        <v>187</v>
      </c>
      <c r="V3385">
        <v>3.5</v>
      </c>
    </row>
    <row r="3386" spans="1:22" x14ac:dyDescent="0.35">
      <c r="A3386" t="s">
        <v>6188</v>
      </c>
      <c r="B3386" t="s">
        <v>74</v>
      </c>
      <c r="C3386" t="s">
        <v>123</v>
      </c>
      <c r="D3386" t="b">
        <v>1</v>
      </c>
      <c r="E3386" t="b">
        <v>0</v>
      </c>
      <c r="F3386" t="s">
        <v>720</v>
      </c>
      <c r="G3386" t="b">
        <v>1</v>
      </c>
      <c r="H3386" t="s">
        <v>80</v>
      </c>
      <c r="I3386" t="b">
        <v>1</v>
      </c>
      <c r="J3386" t="s">
        <v>70</v>
      </c>
      <c r="K3386" t="b">
        <v>1</v>
      </c>
      <c r="L3386">
        <v>2</v>
      </c>
      <c r="M3386" t="b">
        <v>0</v>
      </c>
      <c r="N3386" t="b">
        <v>1</v>
      </c>
      <c r="O3386" t="b">
        <v>1</v>
      </c>
      <c r="P3386" t="s">
        <v>69</v>
      </c>
      <c r="Q3386" t="s">
        <v>6187</v>
      </c>
      <c r="R3386" t="s">
        <v>6186</v>
      </c>
      <c r="S3386" t="s">
        <v>120</v>
      </c>
      <c r="T3386" t="s">
        <v>6185</v>
      </c>
      <c r="U3386">
        <v>187</v>
      </c>
      <c r="V3386">
        <v>4</v>
      </c>
    </row>
    <row r="3387" spans="1:22" x14ac:dyDescent="0.35">
      <c r="A3387" t="s">
        <v>6184</v>
      </c>
      <c r="B3387" t="s">
        <v>111</v>
      </c>
      <c r="C3387" t="s">
        <v>426</v>
      </c>
      <c r="D3387" t="b">
        <v>1</v>
      </c>
      <c r="E3387" t="b">
        <v>1</v>
      </c>
      <c r="F3387" t="s">
        <v>106</v>
      </c>
      <c r="G3387" t="b">
        <v>0</v>
      </c>
      <c r="H3387" t="s">
        <v>71</v>
      </c>
      <c r="I3387" t="b">
        <v>1</v>
      </c>
      <c r="J3387" t="s">
        <v>70</v>
      </c>
      <c r="K3387" t="b">
        <v>1</v>
      </c>
      <c r="L3387">
        <v>2</v>
      </c>
      <c r="M3387" t="b">
        <v>0</v>
      </c>
      <c r="N3387" t="b">
        <v>0</v>
      </c>
      <c r="O3387" t="b">
        <v>1</v>
      </c>
      <c r="P3387" t="s">
        <v>88</v>
      </c>
      <c r="Q3387" t="s">
        <v>6183</v>
      </c>
      <c r="R3387" t="s">
        <v>1770</v>
      </c>
      <c r="S3387" t="s">
        <v>85</v>
      </c>
      <c r="T3387" t="s">
        <v>6182</v>
      </c>
      <c r="U3387">
        <v>187</v>
      </c>
      <c r="V3387">
        <v>4</v>
      </c>
    </row>
    <row r="3388" spans="1:22" x14ac:dyDescent="0.35">
      <c r="A3388" t="s">
        <v>6181</v>
      </c>
      <c r="B3388" t="s">
        <v>74</v>
      </c>
      <c r="C3388" t="s">
        <v>82</v>
      </c>
      <c r="D3388" t="b">
        <v>1</v>
      </c>
      <c r="E3388" t="b">
        <v>1</v>
      </c>
      <c r="F3388" t="s">
        <v>72</v>
      </c>
      <c r="G3388" t="b">
        <v>1</v>
      </c>
      <c r="H3388" t="s">
        <v>71</v>
      </c>
      <c r="I3388" t="b">
        <v>0</v>
      </c>
      <c r="J3388" t="s">
        <v>70</v>
      </c>
      <c r="K3388" t="b">
        <v>1</v>
      </c>
      <c r="L3388">
        <v>1</v>
      </c>
      <c r="M3388" t="b">
        <v>0</v>
      </c>
      <c r="N3388" t="b">
        <v>1</v>
      </c>
      <c r="O3388" t="b">
        <v>1</v>
      </c>
      <c r="P3388" t="s">
        <v>88</v>
      </c>
      <c r="Q3388" t="e">
        <f>-BmqghX1sv7sgsxOIS2yAg</f>
        <v>#NAME?</v>
      </c>
      <c r="R3388" t="s">
        <v>6180</v>
      </c>
      <c r="S3388" t="s">
        <v>6</v>
      </c>
      <c r="T3388" t="s">
        <v>6179</v>
      </c>
      <c r="U3388">
        <v>186</v>
      </c>
      <c r="V3388">
        <v>4</v>
      </c>
    </row>
    <row r="3389" spans="1:22" x14ac:dyDescent="0.35">
      <c r="A3389" t="s">
        <v>6178</v>
      </c>
      <c r="B3389" t="s">
        <v>74</v>
      </c>
      <c r="C3389" t="s">
        <v>82</v>
      </c>
      <c r="D3389" t="b">
        <v>1</v>
      </c>
      <c r="E3389" t="b">
        <v>1</v>
      </c>
      <c r="F3389" t="s">
        <v>72</v>
      </c>
      <c r="G3389" t="b">
        <v>1</v>
      </c>
      <c r="H3389" t="s">
        <v>71</v>
      </c>
      <c r="I3389" t="b">
        <v>1</v>
      </c>
      <c r="J3389" t="s">
        <v>70</v>
      </c>
      <c r="K3389" t="b">
        <v>1</v>
      </c>
      <c r="L3389">
        <v>2</v>
      </c>
      <c r="M3389" t="b">
        <v>1</v>
      </c>
      <c r="N3389" t="b">
        <v>1</v>
      </c>
      <c r="O3389" t="b">
        <v>1</v>
      </c>
      <c r="P3389" t="s">
        <v>88</v>
      </c>
      <c r="Q3389" t="s">
        <v>6177</v>
      </c>
      <c r="R3389" t="s">
        <v>6176</v>
      </c>
      <c r="S3389" t="s">
        <v>290</v>
      </c>
      <c r="T3389" t="s">
        <v>6175</v>
      </c>
      <c r="U3389">
        <v>186</v>
      </c>
      <c r="V3389">
        <v>3</v>
      </c>
    </row>
    <row r="3390" spans="1:22" x14ac:dyDescent="0.35">
      <c r="A3390" t="s">
        <v>6174</v>
      </c>
      <c r="B3390" t="s">
        <v>74</v>
      </c>
      <c r="C3390" t="s">
        <v>426</v>
      </c>
      <c r="D3390" t="b">
        <v>1</v>
      </c>
      <c r="E3390" t="b">
        <v>1</v>
      </c>
      <c r="F3390" t="s">
        <v>89</v>
      </c>
      <c r="G3390" t="b">
        <v>1</v>
      </c>
      <c r="H3390" t="s">
        <v>71</v>
      </c>
      <c r="I3390" t="b">
        <v>1</v>
      </c>
      <c r="J3390" t="s">
        <v>70</v>
      </c>
      <c r="K3390" t="b">
        <v>1</v>
      </c>
      <c r="L3390">
        <v>2</v>
      </c>
      <c r="M3390" t="b">
        <v>1</v>
      </c>
      <c r="N3390" t="b">
        <v>1</v>
      </c>
      <c r="O3390" t="b">
        <v>1</v>
      </c>
      <c r="P3390" t="s">
        <v>88</v>
      </c>
      <c r="Q3390" t="s">
        <v>6173</v>
      </c>
      <c r="R3390" t="s">
        <v>6172</v>
      </c>
      <c r="S3390" t="s">
        <v>229</v>
      </c>
      <c r="T3390" t="s">
        <v>6171</v>
      </c>
      <c r="U3390">
        <v>186</v>
      </c>
      <c r="V3390">
        <v>3.5</v>
      </c>
    </row>
    <row r="3391" spans="1:22" x14ac:dyDescent="0.35">
      <c r="A3391" t="s">
        <v>6170</v>
      </c>
      <c r="B3391" t="s">
        <v>90</v>
      </c>
      <c r="C3391" t="s">
        <v>82</v>
      </c>
      <c r="D3391" t="b">
        <v>1</v>
      </c>
      <c r="E3391" t="b">
        <v>1</v>
      </c>
      <c r="F3391" t="s">
        <v>319</v>
      </c>
      <c r="G3391" t="b">
        <v>0</v>
      </c>
      <c r="H3391" t="s">
        <v>71</v>
      </c>
      <c r="I3391" t="b">
        <v>0</v>
      </c>
      <c r="J3391" t="s">
        <v>70</v>
      </c>
      <c r="K3391" t="b">
        <v>1</v>
      </c>
      <c r="L3391">
        <v>2</v>
      </c>
      <c r="M3391" t="b">
        <v>0</v>
      </c>
      <c r="N3391" t="b">
        <v>0</v>
      </c>
      <c r="O3391" t="b">
        <v>0</v>
      </c>
      <c r="P3391" t="s">
        <v>88</v>
      </c>
      <c r="Q3391" t="s">
        <v>6169</v>
      </c>
      <c r="R3391" t="s">
        <v>6168</v>
      </c>
      <c r="S3391" t="s">
        <v>6</v>
      </c>
      <c r="T3391" t="s">
        <v>6167</v>
      </c>
      <c r="U3391">
        <v>186</v>
      </c>
      <c r="V3391">
        <v>2</v>
      </c>
    </row>
    <row r="3392" spans="1:22" x14ac:dyDescent="0.35">
      <c r="A3392" t="s">
        <v>6166</v>
      </c>
      <c r="B3392" t="s">
        <v>111</v>
      </c>
      <c r="C3392" t="s">
        <v>426</v>
      </c>
      <c r="D3392" t="b">
        <v>1</v>
      </c>
      <c r="E3392" t="b">
        <v>1</v>
      </c>
      <c r="F3392" t="s">
        <v>106</v>
      </c>
      <c r="G3392" t="b">
        <v>0</v>
      </c>
      <c r="H3392" t="s">
        <v>71</v>
      </c>
      <c r="I3392" t="b">
        <v>0</v>
      </c>
      <c r="J3392" t="s">
        <v>70</v>
      </c>
      <c r="K3392" t="b">
        <v>1</v>
      </c>
      <c r="L3392">
        <v>2</v>
      </c>
      <c r="M3392" t="b">
        <v>0</v>
      </c>
      <c r="N3392" t="b">
        <v>1</v>
      </c>
      <c r="O3392" t="b">
        <v>1</v>
      </c>
      <c r="P3392" t="s">
        <v>88</v>
      </c>
      <c r="Q3392" t="s">
        <v>6165</v>
      </c>
      <c r="R3392" t="s">
        <v>2585</v>
      </c>
      <c r="S3392" t="s">
        <v>6</v>
      </c>
      <c r="T3392" t="s">
        <v>6164</v>
      </c>
      <c r="U3392">
        <v>186</v>
      </c>
      <c r="V3392">
        <v>4</v>
      </c>
    </row>
    <row r="3393" spans="1:22" x14ac:dyDescent="0.35">
      <c r="A3393" t="s">
        <v>6163</v>
      </c>
      <c r="B3393" t="s">
        <v>90</v>
      </c>
      <c r="C3393" t="s">
        <v>82</v>
      </c>
      <c r="D3393" t="b">
        <v>1</v>
      </c>
      <c r="E3393" t="b">
        <v>1</v>
      </c>
      <c r="F3393" t="s">
        <v>106</v>
      </c>
      <c r="G3393" t="b">
        <v>0</v>
      </c>
      <c r="H3393" t="s">
        <v>71</v>
      </c>
      <c r="I3393" t="b">
        <v>0</v>
      </c>
      <c r="J3393" t="s">
        <v>70</v>
      </c>
      <c r="K3393" t="b">
        <v>0</v>
      </c>
      <c r="L3393">
        <v>2</v>
      </c>
      <c r="M3393" t="b">
        <v>0</v>
      </c>
      <c r="N3393" t="b">
        <v>0</v>
      </c>
      <c r="O3393" t="b">
        <v>1</v>
      </c>
      <c r="P3393" t="s">
        <v>88</v>
      </c>
      <c r="Q3393" t="s">
        <v>6162</v>
      </c>
      <c r="R3393" t="s">
        <v>6161</v>
      </c>
      <c r="S3393" t="s">
        <v>131</v>
      </c>
      <c r="T3393" t="s">
        <v>6160</v>
      </c>
      <c r="U3393">
        <v>186</v>
      </c>
      <c r="V3393">
        <v>4</v>
      </c>
    </row>
    <row r="3394" spans="1:22" x14ac:dyDescent="0.35">
      <c r="A3394" t="s">
        <v>6159</v>
      </c>
      <c r="B3394" t="s">
        <v>74</v>
      </c>
      <c r="C3394" t="s">
        <v>82</v>
      </c>
      <c r="D3394" t="b">
        <v>1</v>
      </c>
      <c r="E3394" t="b">
        <v>1</v>
      </c>
      <c r="F3394" t="s">
        <v>106</v>
      </c>
      <c r="G3394" t="b">
        <v>0</v>
      </c>
      <c r="H3394" t="s">
        <v>71</v>
      </c>
      <c r="I3394" t="b">
        <v>0</v>
      </c>
      <c r="J3394" t="s">
        <v>70</v>
      </c>
      <c r="K3394" t="b">
        <v>1</v>
      </c>
      <c r="L3394">
        <v>2</v>
      </c>
      <c r="M3394" t="b">
        <v>1</v>
      </c>
      <c r="N3394" t="b">
        <v>1</v>
      </c>
      <c r="O3394" t="b">
        <v>1</v>
      </c>
      <c r="P3394" t="s">
        <v>88</v>
      </c>
      <c r="Q3394" t="s">
        <v>6158</v>
      </c>
      <c r="R3394" t="s">
        <v>98</v>
      </c>
      <c r="S3394" t="s">
        <v>141</v>
      </c>
      <c r="T3394" t="s">
        <v>6157</v>
      </c>
      <c r="U3394">
        <v>186</v>
      </c>
      <c r="V3394">
        <v>4.5</v>
      </c>
    </row>
    <row r="3395" spans="1:22" x14ac:dyDescent="0.35">
      <c r="A3395" t="s">
        <v>6156</v>
      </c>
      <c r="B3395" t="s">
        <v>90</v>
      </c>
      <c r="C3395" t="s">
        <v>82</v>
      </c>
      <c r="D3395" t="b">
        <v>1</v>
      </c>
      <c r="E3395" t="b">
        <v>1</v>
      </c>
      <c r="F3395" t="s">
        <v>117</v>
      </c>
      <c r="G3395" t="b">
        <v>0</v>
      </c>
      <c r="H3395" t="s">
        <v>71</v>
      </c>
      <c r="I3395" t="b">
        <v>0</v>
      </c>
      <c r="J3395" t="s">
        <v>70</v>
      </c>
      <c r="K3395" t="b">
        <v>1</v>
      </c>
      <c r="L3395">
        <v>1</v>
      </c>
      <c r="M3395" t="b">
        <v>0</v>
      </c>
      <c r="N3395" t="b">
        <v>1</v>
      </c>
      <c r="O3395" t="b">
        <v>1</v>
      </c>
      <c r="P3395" t="s">
        <v>88</v>
      </c>
      <c r="Q3395" t="s">
        <v>6155</v>
      </c>
      <c r="R3395" t="s">
        <v>1385</v>
      </c>
      <c r="S3395" t="s">
        <v>290</v>
      </c>
      <c r="T3395" t="s">
        <v>6154</v>
      </c>
      <c r="U3395">
        <v>186</v>
      </c>
      <c r="V3395">
        <v>4</v>
      </c>
    </row>
    <row r="3396" spans="1:22" x14ac:dyDescent="0.35">
      <c r="A3396" t="s">
        <v>6153</v>
      </c>
      <c r="B3396" t="s">
        <v>74</v>
      </c>
      <c r="C3396" t="s">
        <v>73</v>
      </c>
      <c r="D3396" t="b">
        <v>1</v>
      </c>
      <c r="E3396" t="b">
        <v>0</v>
      </c>
      <c r="F3396" t="s">
        <v>72</v>
      </c>
      <c r="G3396" t="b">
        <v>1</v>
      </c>
      <c r="H3396" t="s">
        <v>71</v>
      </c>
      <c r="I3396" t="b">
        <v>1</v>
      </c>
      <c r="J3396" t="s">
        <v>70</v>
      </c>
      <c r="K3396" t="b">
        <v>1</v>
      </c>
      <c r="L3396">
        <v>2</v>
      </c>
      <c r="M3396" t="b">
        <v>1</v>
      </c>
      <c r="N3396" t="b">
        <v>1</v>
      </c>
      <c r="O3396" t="b">
        <v>1</v>
      </c>
      <c r="P3396" t="s">
        <v>69</v>
      </c>
      <c r="Q3396" t="s">
        <v>6152</v>
      </c>
      <c r="R3396" t="s">
        <v>6151</v>
      </c>
      <c r="S3396" t="s">
        <v>66</v>
      </c>
      <c r="T3396" t="s">
        <v>6150</v>
      </c>
      <c r="U3396">
        <v>186</v>
      </c>
      <c r="V3396">
        <v>4</v>
      </c>
    </row>
    <row r="3397" spans="1:22" x14ac:dyDescent="0.35">
      <c r="A3397" t="s">
        <v>6149</v>
      </c>
      <c r="B3397" t="s">
        <v>90</v>
      </c>
      <c r="C3397" t="s">
        <v>82</v>
      </c>
      <c r="D3397" t="b">
        <v>1</v>
      </c>
      <c r="E3397" t="b">
        <v>1</v>
      </c>
      <c r="F3397" t="s">
        <v>766</v>
      </c>
      <c r="G3397" t="b">
        <v>0</v>
      </c>
      <c r="H3397" t="s">
        <v>71</v>
      </c>
      <c r="I3397" t="b">
        <v>0</v>
      </c>
      <c r="J3397" t="s">
        <v>70</v>
      </c>
      <c r="K3397" t="b">
        <v>0</v>
      </c>
      <c r="L3397">
        <v>2</v>
      </c>
      <c r="M3397" t="b">
        <v>0</v>
      </c>
      <c r="N3397" t="b">
        <v>0</v>
      </c>
      <c r="O3397" t="b">
        <v>1</v>
      </c>
      <c r="P3397" t="s">
        <v>69</v>
      </c>
      <c r="Q3397" t="s">
        <v>6148</v>
      </c>
      <c r="R3397" t="s">
        <v>6147</v>
      </c>
      <c r="S3397" t="s">
        <v>6</v>
      </c>
      <c r="T3397" t="s">
        <v>6146</v>
      </c>
      <c r="U3397">
        <v>186</v>
      </c>
      <c r="V3397">
        <v>3.5</v>
      </c>
    </row>
    <row r="3398" spans="1:22" x14ac:dyDescent="0.35">
      <c r="A3398" t="s">
        <v>6145</v>
      </c>
      <c r="B3398" t="s">
        <v>90</v>
      </c>
      <c r="C3398" t="s">
        <v>82</v>
      </c>
      <c r="D3398" t="b">
        <v>1</v>
      </c>
      <c r="E3398" t="b">
        <v>1</v>
      </c>
      <c r="F3398" t="s">
        <v>117</v>
      </c>
      <c r="G3398" t="b">
        <v>1</v>
      </c>
      <c r="H3398" t="s">
        <v>71</v>
      </c>
      <c r="I3398" t="b">
        <v>1</v>
      </c>
      <c r="J3398" t="s">
        <v>70</v>
      </c>
      <c r="K3398" t="b">
        <v>1</v>
      </c>
      <c r="L3398">
        <v>2</v>
      </c>
      <c r="M3398" t="b">
        <v>1</v>
      </c>
      <c r="N3398" t="b">
        <v>1</v>
      </c>
      <c r="O3398" t="b">
        <v>1</v>
      </c>
      <c r="P3398" t="s">
        <v>69</v>
      </c>
      <c r="Q3398" t="s">
        <v>6144</v>
      </c>
      <c r="R3398" t="s">
        <v>2248</v>
      </c>
      <c r="S3398" t="s">
        <v>93</v>
      </c>
      <c r="T3398" t="s">
        <v>6143</v>
      </c>
      <c r="U3398">
        <v>186</v>
      </c>
      <c r="V3398">
        <v>4</v>
      </c>
    </row>
    <row r="3399" spans="1:22" x14ac:dyDescent="0.35">
      <c r="A3399" t="s">
        <v>6142</v>
      </c>
      <c r="B3399" t="s">
        <v>74</v>
      </c>
      <c r="C3399" t="s">
        <v>82</v>
      </c>
      <c r="D3399" t="b">
        <v>1</v>
      </c>
      <c r="E3399" t="b">
        <v>1</v>
      </c>
      <c r="F3399" t="s">
        <v>72</v>
      </c>
      <c r="G3399" t="b">
        <v>1</v>
      </c>
      <c r="H3399" t="s">
        <v>71</v>
      </c>
      <c r="I3399" t="b">
        <v>1</v>
      </c>
      <c r="J3399" t="s">
        <v>70</v>
      </c>
      <c r="K3399" t="b">
        <v>1</v>
      </c>
      <c r="L3399">
        <v>2</v>
      </c>
      <c r="M3399" t="b">
        <v>1</v>
      </c>
      <c r="N3399" t="b">
        <v>1</v>
      </c>
      <c r="O3399" t="b">
        <v>1</v>
      </c>
      <c r="P3399" t="s">
        <v>88</v>
      </c>
      <c r="Q3399" t="s">
        <v>6141</v>
      </c>
      <c r="R3399" t="s">
        <v>6140</v>
      </c>
      <c r="S3399" t="s">
        <v>6</v>
      </c>
      <c r="T3399" t="s">
        <v>3743</v>
      </c>
      <c r="U3399">
        <v>186</v>
      </c>
      <c r="V3399">
        <v>3.5</v>
      </c>
    </row>
    <row r="3400" spans="1:22" x14ac:dyDescent="0.35">
      <c r="A3400" t="s">
        <v>6139</v>
      </c>
      <c r="B3400" t="s">
        <v>74</v>
      </c>
      <c r="C3400" t="s">
        <v>236</v>
      </c>
      <c r="D3400" t="b">
        <v>1</v>
      </c>
      <c r="E3400" t="b">
        <v>1</v>
      </c>
      <c r="F3400" t="s">
        <v>106</v>
      </c>
      <c r="G3400" t="b">
        <v>1</v>
      </c>
      <c r="H3400" t="s">
        <v>71</v>
      </c>
      <c r="I3400" t="b">
        <v>1</v>
      </c>
      <c r="J3400" t="s">
        <v>70</v>
      </c>
      <c r="K3400" t="b">
        <v>1</v>
      </c>
      <c r="L3400">
        <v>2</v>
      </c>
      <c r="M3400" t="b">
        <v>1</v>
      </c>
      <c r="N3400" t="b">
        <v>1</v>
      </c>
      <c r="O3400" t="b">
        <v>1</v>
      </c>
      <c r="P3400" t="s">
        <v>69</v>
      </c>
      <c r="Q3400" t="s">
        <v>6138</v>
      </c>
      <c r="R3400" t="s">
        <v>6137</v>
      </c>
      <c r="S3400" t="s">
        <v>77</v>
      </c>
      <c r="T3400" t="s">
        <v>6136</v>
      </c>
      <c r="U3400">
        <v>186</v>
      </c>
      <c r="V3400">
        <v>3.5</v>
      </c>
    </row>
    <row r="3401" spans="1:22" x14ac:dyDescent="0.35">
      <c r="A3401" t="s">
        <v>6135</v>
      </c>
      <c r="B3401" t="s">
        <v>74</v>
      </c>
      <c r="C3401" t="s">
        <v>630</v>
      </c>
      <c r="D3401" t="b">
        <v>1</v>
      </c>
      <c r="E3401" t="b">
        <v>0</v>
      </c>
      <c r="F3401" t="s">
        <v>72</v>
      </c>
      <c r="G3401" t="b">
        <v>0</v>
      </c>
      <c r="H3401" t="s">
        <v>71</v>
      </c>
      <c r="I3401" t="b">
        <v>0</v>
      </c>
      <c r="J3401" t="s">
        <v>235</v>
      </c>
      <c r="K3401" t="b">
        <v>0</v>
      </c>
      <c r="L3401">
        <v>3</v>
      </c>
      <c r="M3401" t="b">
        <v>1</v>
      </c>
      <c r="N3401" t="b">
        <v>1</v>
      </c>
      <c r="O3401" t="b">
        <v>0</v>
      </c>
      <c r="P3401" t="s">
        <v>88</v>
      </c>
      <c r="Q3401" t="s">
        <v>6134</v>
      </c>
      <c r="R3401" t="s">
        <v>295</v>
      </c>
      <c r="S3401" t="s">
        <v>66</v>
      </c>
      <c r="T3401" t="s">
        <v>6133</v>
      </c>
      <c r="U3401">
        <v>186</v>
      </c>
      <c r="V3401">
        <v>4.5</v>
      </c>
    </row>
    <row r="3402" spans="1:22" x14ac:dyDescent="0.35">
      <c r="A3402" t="s">
        <v>6132</v>
      </c>
      <c r="B3402" t="s">
        <v>74</v>
      </c>
      <c r="C3402" t="s">
        <v>82</v>
      </c>
      <c r="D3402" t="b">
        <v>1</v>
      </c>
      <c r="E3402" t="b">
        <v>1</v>
      </c>
      <c r="F3402" t="s">
        <v>106</v>
      </c>
      <c r="G3402" t="b">
        <v>1</v>
      </c>
      <c r="H3402" t="s">
        <v>71</v>
      </c>
      <c r="I3402" t="b">
        <v>0</v>
      </c>
      <c r="J3402" t="s">
        <v>70</v>
      </c>
      <c r="K3402" t="b">
        <v>1</v>
      </c>
      <c r="L3402">
        <v>2</v>
      </c>
      <c r="M3402" t="b">
        <v>1</v>
      </c>
      <c r="N3402" t="b">
        <v>1</v>
      </c>
      <c r="O3402" t="b">
        <v>1</v>
      </c>
      <c r="P3402" t="s">
        <v>69</v>
      </c>
      <c r="Q3402" t="s">
        <v>6131</v>
      </c>
      <c r="R3402" t="s">
        <v>6130</v>
      </c>
      <c r="S3402" t="s">
        <v>85</v>
      </c>
      <c r="T3402" t="s">
        <v>6129</v>
      </c>
      <c r="U3402">
        <v>186</v>
      </c>
      <c r="V3402">
        <v>3.5</v>
      </c>
    </row>
    <row r="3403" spans="1:22" x14ac:dyDescent="0.35">
      <c r="A3403" t="s">
        <v>6128</v>
      </c>
      <c r="B3403" t="s">
        <v>74</v>
      </c>
      <c r="C3403" t="s">
        <v>236</v>
      </c>
      <c r="D3403" t="b">
        <v>1</v>
      </c>
      <c r="E3403" t="b">
        <v>0</v>
      </c>
      <c r="F3403" t="s">
        <v>1198</v>
      </c>
      <c r="G3403" t="b">
        <v>0</v>
      </c>
      <c r="H3403" t="s">
        <v>71</v>
      </c>
      <c r="I3403" t="b">
        <v>1</v>
      </c>
      <c r="J3403" t="s">
        <v>70</v>
      </c>
      <c r="K3403" t="b">
        <v>1</v>
      </c>
      <c r="L3403">
        <v>2</v>
      </c>
      <c r="M3403" t="b">
        <v>1</v>
      </c>
      <c r="N3403" t="b">
        <v>1</v>
      </c>
      <c r="O3403" t="b">
        <v>0</v>
      </c>
      <c r="P3403" t="s">
        <v>69</v>
      </c>
      <c r="Q3403" t="s">
        <v>6127</v>
      </c>
      <c r="R3403" t="s">
        <v>6126</v>
      </c>
      <c r="S3403" t="s">
        <v>66</v>
      </c>
      <c r="T3403" t="s">
        <v>6125</v>
      </c>
      <c r="U3403">
        <v>186</v>
      </c>
      <c r="V3403">
        <v>3.5</v>
      </c>
    </row>
    <row r="3404" spans="1:22" x14ac:dyDescent="0.35">
      <c r="A3404" t="s">
        <v>6124</v>
      </c>
      <c r="B3404" t="s">
        <v>74</v>
      </c>
      <c r="C3404" t="s">
        <v>82</v>
      </c>
      <c r="D3404" t="b">
        <v>1</v>
      </c>
      <c r="E3404" t="b">
        <v>1</v>
      </c>
      <c r="F3404" t="s">
        <v>72</v>
      </c>
      <c r="G3404" t="b">
        <v>1</v>
      </c>
      <c r="H3404" t="s">
        <v>80</v>
      </c>
      <c r="I3404" t="b">
        <v>0</v>
      </c>
      <c r="J3404" t="s">
        <v>70</v>
      </c>
      <c r="K3404" t="b">
        <v>1</v>
      </c>
      <c r="L3404">
        <v>2</v>
      </c>
      <c r="M3404" t="b">
        <v>0</v>
      </c>
      <c r="N3404" t="b">
        <v>1</v>
      </c>
      <c r="O3404" t="b">
        <v>1</v>
      </c>
      <c r="P3404" t="s">
        <v>88</v>
      </c>
      <c r="Q3404" t="s">
        <v>6123</v>
      </c>
      <c r="R3404" t="s">
        <v>6122</v>
      </c>
      <c r="S3404" t="s">
        <v>85</v>
      </c>
      <c r="T3404" t="s">
        <v>2866</v>
      </c>
      <c r="U3404">
        <v>186</v>
      </c>
      <c r="V3404">
        <v>4</v>
      </c>
    </row>
    <row r="3405" spans="1:22" x14ac:dyDescent="0.35">
      <c r="A3405" t="s">
        <v>6121</v>
      </c>
      <c r="B3405" t="s">
        <v>74</v>
      </c>
      <c r="C3405" t="s">
        <v>82</v>
      </c>
      <c r="D3405" t="b">
        <v>1</v>
      </c>
      <c r="E3405" t="b">
        <v>1</v>
      </c>
      <c r="F3405" t="s">
        <v>474</v>
      </c>
      <c r="G3405" t="b">
        <v>0</v>
      </c>
      <c r="H3405" t="s">
        <v>71</v>
      </c>
      <c r="I3405" t="b">
        <v>1</v>
      </c>
      <c r="J3405" t="s">
        <v>70</v>
      </c>
      <c r="K3405" t="b">
        <v>1</v>
      </c>
      <c r="L3405">
        <v>2</v>
      </c>
      <c r="M3405" t="b">
        <v>0</v>
      </c>
      <c r="N3405" t="b">
        <v>1</v>
      </c>
      <c r="O3405" t="b">
        <v>1</v>
      </c>
      <c r="P3405" t="s">
        <v>69</v>
      </c>
      <c r="Q3405" t="s">
        <v>6120</v>
      </c>
      <c r="R3405" t="s">
        <v>6119</v>
      </c>
      <c r="S3405" t="s">
        <v>85</v>
      </c>
      <c r="T3405" t="s">
        <v>5749</v>
      </c>
      <c r="U3405">
        <v>186</v>
      </c>
      <c r="V3405">
        <v>4</v>
      </c>
    </row>
    <row r="3406" spans="1:22" x14ac:dyDescent="0.35">
      <c r="A3406" t="s">
        <v>6118</v>
      </c>
      <c r="B3406" t="s">
        <v>74</v>
      </c>
      <c r="C3406" t="s">
        <v>82</v>
      </c>
      <c r="D3406" t="b">
        <v>1</v>
      </c>
      <c r="E3406" t="b">
        <v>1</v>
      </c>
      <c r="F3406" t="s">
        <v>106</v>
      </c>
      <c r="G3406" t="b">
        <v>0</v>
      </c>
      <c r="H3406" t="s">
        <v>71</v>
      </c>
      <c r="I3406" t="b">
        <v>1</v>
      </c>
      <c r="J3406" t="s">
        <v>70</v>
      </c>
      <c r="K3406" t="b">
        <v>1</v>
      </c>
      <c r="L3406">
        <v>2</v>
      </c>
      <c r="M3406" t="b">
        <v>1</v>
      </c>
      <c r="N3406" t="b">
        <v>1</v>
      </c>
      <c r="O3406" t="b">
        <v>1</v>
      </c>
      <c r="P3406" t="s">
        <v>88</v>
      </c>
      <c r="Q3406" t="s">
        <v>6117</v>
      </c>
      <c r="R3406" t="s">
        <v>6116</v>
      </c>
      <c r="S3406" t="s">
        <v>93</v>
      </c>
      <c r="T3406" t="s">
        <v>2666</v>
      </c>
      <c r="U3406">
        <v>186</v>
      </c>
      <c r="V3406">
        <v>3</v>
      </c>
    </row>
    <row r="3407" spans="1:22" x14ac:dyDescent="0.35">
      <c r="A3407" t="s">
        <v>6115</v>
      </c>
      <c r="B3407" t="s">
        <v>74</v>
      </c>
      <c r="C3407" t="s">
        <v>82</v>
      </c>
      <c r="D3407" t="b">
        <v>1</v>
      </c>
      <c r="E3407" t="b">
        <v>1</v>
      </c>
      <c r="F3407" t="s">
        <v>106</v>
      </c>
      <c r="G3407" t="b">
        <v>1</v>
      </c>
      <c r="H3407" t="s">
        <v>71</v>
      </c>
      <c r="I3407" t="b">
        <v>0</v>
      </c>
      <c r="J3407" t="s">
        <v>70</v>
      </c>
      <c r="K3407" t="b">
        <v>1</v>
      </c>
      <c r="L3407">
        <v>2</v>
      </c>
      <c r="M3407" t="b">
        <v>1</v>
      </c>
      <c r="N3407" t="b">
        <v>1</v>
      </c>
      <c r="O3407" t="b">
        <v>1</v>
      </c>
      <c r="P3407" t="s">
        <v>69</v>
      </c>
      <c r="Q3407" t="s">
        <v>6114</v>
      </c>
      <c r="R3407" t="s">
        <v>6113</v>
      </c>
      <c r="S3407" t="s">
        <v>85</v>
      </c>
      <c r="T3407" t="s">
        <v>6112</v>
      </c>
      <c r="U3407">
        <v>186</v>
      </c>
      <c r="V3407">
        <v>4</v>
      </c>
    </row>
    <row r="3408" spans="1:22" x14ac:dyDescent="0.35">
      <c r="A3408" t="s">
        <v>6111</v>
      </c>
      <c r="B3408" t="s">
        <v>90</v>
      </c>
      <c r="C3408" t="s">
        <v>82</v>
      </c>
      <c r="D3408" t="b">
        <v>0</v>
      </c>
      <c r="E3408" t="b">
        <v>1</v>
      </c>
      <c r="F3408" t="s">
        <v>117</v>
      </c>
      <c r="G3408" t="b">
        <v>0</v>
      </c>
      <c r="H3408" t="s">
        <v>71</v>
      </c>
      <c r="I3408" t="b">
        <v>0</v>
      </c>
      <c r="J3408" t="s">
        <v>70</v>
      </c>
      <c r="K3408" t="b">
        <v>1</v>
      </c>
      <c r="L3408">
        <v>1</v>
      </c>
      <c r="M3408" t="b">
        <v>0</v>
      </c>
      <c r="N3408" t="b">
        <v>1</v>
      </c>
      <c r="O3408" t="b">
        <v>1</v>
      </c>
      <c r="P3408" t="s">
        <v>88</v>
      </c>
      <c r="Q3408" t="s">
        <v>6110</v>
      </c>
      <c r="R3408" t="s">
        <v>2248</v>
      </c>
      <c r="S3408" t="s">
        <v>66</v>
      </c>
      <c r="T3408" t="s">
        <v>6109</v>
      </c>
      <c r="U3408">
        <v>186</v>
      </c>
      <c r="V3408">
        <v>3.5</v>
      </c>
    </row>
    <row r="3409" spans="1:22" x14ac:dyDescent="0.35">
      <c r="A3409" t="s">
        <v>6108</v>
      </c>
      <c r="B3409" t="s">
        <v>90</v>
      </c>
      <c r="C3409" t="s">
        <v>82</v>
      </c>
      <c r="D3409" t="b">
        <v>1</v>
      </c>
      <c r="E3409" t="b">
        <v>1</v>
      </c>
      <c r="F3409" t="s">
        <v>106</v>
      </c>
      <c r="G3409" t="b">
        <v>1</v>
      </c>
      <c r="H3409" t="s">
        <v>71</v>
      </c>
      <c r="I3409" t="b">
        <v>0</v>
      </c>
      <c r="J3409" t="s">
        <v>70</v>
      </c>
      <c r="K3409" t="b">
        <v>1</v>
      </c>
      <c r="L3409">
        <v>2</v>
      </c>
      <c r="M3409" t="b">
        <v>1</v>
      </c>
      <c r="N3409" t="b">
        <v>1</v>
      </c>
      <c r="O3409" t="b">
        <v>1</v>
      </c>
      <c r="P3409" t="s">
        <v>88</v>
      </c>
      <c r="Q3409" t="s">
        <v>6107</v>
      </c>
      <c r="R3409" t="s">
        <v>6106</v>
      </c>
      <c r="S3409" t="s">
        <v>6</v>
      </c>
      <c r="T3409" t="s">
        <v>6105</v>
      </c>
      <c r="U3409">
        <v>186</v>
      </c>
      <c r="V3409">
        <v>4</v>
      </c>
    </row>
    <row r="3410" spans="1:22" x14ac:dyDescent="0.35">
      <c r="A3410" t="s">
        <v>4161</v>
      </c>
      <c r="B3410" t="s">
        <v>90</v>
      </c>
      <c r="C3410" t="s">
        <v>82</v>
      </c>
      <c r="D3410" t="b">
        <v>1</v>
      </c>
      <c r="E3410" t="b">
        <v>1</v>
      </c>
      <c r="F3410" t="s">
        <v>106</v>
      </c>
      <c r="G3410" t="b">
        <v>0</v>
      </c>
      <c r="H3410" t="s">
        <v>71</v>
      </c>
      <c r="I3410" t="b">
        <v>1</v>
      </c>
      <c r="J3410" t="s">
        <v>70</v>
      </c>
      <c r="K3410" t="b">
        <v>1</v>
      </c>
      <c r="L3410">
        <v>2</v>
      </c>
      <c r="M3410" t="b">
        <v>0</v>
      </c>
      <c r="N3410" t="b">
        <v>1</v>
      </c>
      <c r="O3410" t="b">
        <v>1</v>
      </c>
      <c r="P3410" t="s">
        <v>88</v>
      </c>
      <c r="Q3410" t="s">
        <v>6104</v>
      </c>
      <c r="R3410" t="s">
        <v>389</v>
      </c>
      <c r="S3410" t="s">
        <v>85</v>
      </c>
      <c r="T3410" t="s">
        <v>1902</v>
      </c>
      <c r="U3410">
        <v>186</v>
      </c>
      <c r="V3410">
        <v>3.5</v>
      </c>
    </row>
    <row r="3411" spans="1:22" x14ac:dyDescent="0.35">
      <c r="A3411" t="s">
        <v>6103</v>
      </c>
      <c r="B3411" t="s">
        <v>90</v>
      </c>
      <c r="C3411" t="s">
        <v>82</v>
      </c>
      <c r="D3411" t="b">
        <v>1</v>
      </c>
      <c r="E3411" t="b">
        <v>1</v>
      </c>
      <c r="F3411" t="s">
        <v>106</v>
      </c>
      <c r="G3411" t="b">
        <v>0</v>
      </c>
      <c r="H3411" t="s">
        <v>71</v>
      </c>
      <c r="I3411" t="b">
        <v>0</v>
      </c>
      <c r="J3411" t="s">
        <v>70</v>
      </c>
      <c r="K3411" t="b">
        <v>1</v>
      </c>
      <c r="L3411">
        <v>2</v>
      </c>
      <c r="M3411" t="b">
        <v>0</v>
      </c>
      <c r="N3411" t="b">
        <v>0</v>
      </c>
      <c r="O3411" t="b">
        <v>1</v>
      </c>
      <c r="P3411" t="s">
        <v>88</v>
      </c>
      <c r="Q3411" t="s">
        <v>6102</v>
      </c>
      <c r="R3411" t="s">
        <v>6101</v>
      </c>
      <c r="S3411" t="s">
        <v>6</v>
      </c>
      <c r="T3411" t="s">
        <v>6100</v>
      </c>
      <c r="U3411">
        <v>186</v>
      </c>
      <c r="V3411">
        <v>4</v>
      </c>
    </row>
    <row r="3412" spans="1:22" x14ac:dyDescent="0.35">
      <c r="A3412" t="s">
        <v>6099</v>
      </c>
      <c r="B3412" t="s">
        <v>74</v>
      </c>
      <c r="C3412" t="s">
        <v>82</v>
      </c>
      <c r="D3412" t="b">
        <v>1</v>
      </c>
      <c r="E3412" t="b">
        <v>1</v>
      </c>
      <c r="F3412" t="s">
        <v>106</v>
      </c>
      <c r="G3412" t="b">
        <v>1</v>
      </c>
      <c r="H3412" t="s">
        <v>71</v>
      </c>
      <c r="I3412" t="b">
        <v>1</v>
      </c>
      <c r="J3412" t="s">
        <v>70</v>
      </c>
      <c r="K3412" t="b">
        <v>1</v>
      </c>
      <c r="L3412">
        <v>2</v>
      </c>
      <c r="M3412" t="b">
        <v>1</v>
      </c>
      <c r="N3412" t="b">
        <v>1</v>
      </c>
      <c r="O3412" t="b">
        <v>1</v>
      </c>
      <c r="P3412" t="s">
        <v>88</v>
      </c>
      <c r="Q3412" t="s">
        <v>6098</v>
      </c>
      <c r="R3412" t="s">
        <v>194</v>
      </c>
      <c r="S3412" t="s">
        <v>141</v>
      </c>
      <c r="T3412" t="s">
        <v>4281</v>
      </c>
      <c r="U3412">
        <v>186</v>
      </c>
      <c r="V3412">
        <v>3</v>
      </c>
    </row>
    <row r="3413" spans="1:22" x14ac:dyDescent="0.35">
      <c r="A3413" t="s">
        <v>6097</v>
      </c>
      <c r="B3413" t="s">
        <v>74</v>
      </c>
      <c r="C3413" t="s">
        <v>556</v>
      </c>
      <c r="D3413" t="b">
        <v>1</v>
      </c>
      <c r="E3413" t="b">
        <v>0</v>
      </c>
      <c r="F3413" t="s">
        <v>81</v>
      </c>
      <c r="G3413" t="b">
        <v>1</v>
      </c>
      <c r="H3413" t="s">
        <v>71</v>
      </c>
      <c r="I3413" t="b">
        <v>1</v>
      </c>
      <c r="J3413" t="s">
        <v>70</v>
      </c>
      <c r="K3413" t="b">
        <v>1</v>
      </c>
      <c r="L3413">
        <v>2</v>
      </c>
      <c r="M3413" t="b">
        <v>0</v>
      </c>
      <c r="N3413" t="b">
        <v>1</v>
      </c>
      <c r="O3413" t="b">
        <v>1</v>
      </c>
      <c r="P3413" t="s">
        <v>69</v>
      </c>
      <c r="Q3413" t="s">
        <v>6096</v>
      </c>
      <c r="R3413" t="s">
        <v>6095</v>
      </c>
      <c r="S3413" t="s">
        <v>66</v>
      </c>
      <c r="T3413" t="s">
        <v>6094</v>
      </c>
      <c r="U3413">
        <v>186</v>
      </c>
      <c r="V3413">
        <v>4</v>
      </c>
    </row>
    <row r="3414" spans="1:22" x14ac:dyDescent="0.35">
      <c r="A3414" t="s">
        <v>6093</v>
      </c>
      <c r="B3414" t="s">
        <v>74</v>
      </c>
      <c r="C3414" t="s">
        <v>123</v>
      </c>
      <c r="D3414" t="b">
        <v>1</v>
      </c>
      <c r="E3414" t="b">
        <v>1</v>
      </c>
      <c r="F3414" t="s">
        <v>106</v>
      </c>
      <c r="G3414" t="b">
        <v>1</v>
      </c>
      <c r="H3414" t="s">
        <v>71</v>
      </c>
      <c r="I3414" t="b">
        <v>0</v>
      </c>
      <c r="J3414" t="s">
        <v>70</v>
      </c>
      <c r="K3414" t="b">
        <v>1</v>
      </c>
      <c r="L3414">
        <v>2</v>
      </c>
      <c r="M3414" t="b">
        <v>1</v>
      </c>
      <c r="N3414" t="b">
        <v>1</v>
      </c>
      <c r="O3414" t="b">
        <v>1</v>
      </c>
      <c r="P3414" t="s">
        <v>69</v>
      </c>
      <c r="Q3414" t="s">
        <v>6092</v>
      </c>
      <c r="R3414" t="s">
        <v>6091</v>
      </c>
      <c r="S3414" t="s">
        <v>120</v>
      </c>
      <c r="T3414" t="s">
        <v>6090</v>
      </c>
      <c r="U3414">
        <v>186</v>
      </c>
      <c r="V3414">
        <v>2.5</v>
      </c>
    </row>
    <row r="3415" spans="1:22" x14ac:dyDescent="0.35">
      <c r="A3415" t="s">
        <v>6089</v>
      </c>
      <c r="B3415" t="s">
        <v>74</v>
      </c>
      <c r="C3415" t="s">
        <v>138</v>
      </c>
      <c r="D3415" t="b">
        <v>1</v>
      </c>
      <c r="E3415" t="b">
        <v>1</v>
      </c>
      <c r="F3415" t="s">
        <v>101</v>
      </c>
      <c r="G3415" t="b">
        <v>1</v>
      </c>
      <c r="H3415" t="s">
        <v>71</v>
      </c>
      <c r="I3415" t="b">
        <v>1</v>
      </c>
      <c r="J3415" t="s">
        <v>70</v>
      </c>
      <c r="K3415" t="b">
        <v>1</v>
      </c>
      <c r="L3415">
        <v>2</v>
      </c>
      <c r="M3415" t="b">
        <v>1</v>
      </c>
      <c r="N3415" t="b">
        <v>1</v>
      </c>
      <c r="O3415" t="b">
        <v>1</v>
      </c>
      <c r="P3415" t="s">
        <v>69</v>
      </c>
      <c r="Q3415" t="s">
        <v>6088</v>
      </c>
      <c r="R3415" t="s">
        <v>6087</v>
      </c>
      <c r="S3415" t="s">
        <v>275</v>
      </c>
      <c r="T3415" t="s">
        <v>6086</v>
      </c>
      <c r="U3415">
        <v>186</v>
      </c>
      <c r="V3415">
        <v>3.5</v>
      </c>
    </row>
    <row r="3416" spans="1:22" x14ac:dyDescent="0.35">
      <c r="A3416" t="s">
        <v>6085</v>
      </c>
      <c r="B3416" t="s">
        <v>74</v>
      </c>
      <c r="C3416" t="s">
        <v>82</v>
      </c>
      <c r="D3416" t="b">
        <v>1</v>
      </c>
      <c r="E3416" t="b">
        <v>1</v>
      </c>
      <c r="F3416" t="s">
        <v>106</v>
      </c>
      <c r="G3416" t="b">
        <v>1</v>
      </c>
      <c r="H3416" t="s">
        <v>71</v>
      </c>
      <c r="I3416" t="b">
        <v>1</v>
      </c>
      <c r="J3416" t="s">
        <v>70</v>
      </c>
      <c r="K3416" t="b">
        <v>1</v>
      </c>
      <c r="L3416">
        <v>2</v>
      </c>
      <c r="M3416" t="b">
        <v>0</v>
      </c>
      <c r="N3416" t="b">
        <v>1</v>
      </c>
      <c r="O3416" t="b">
        <v>1</v>
      </c>
      <c r="P3416" t="s">
        <v>88</v>
      </c>
      <c r="Q3416" t="s">
        <v>6084</v>
      </c>
      <c r="R3416" t="s">
        <v>5614</v>
      </c>
      <c r="S3416" t="s">
        <v>275</v>
      </c>
      <c r="T3416" t="s">
        <v>991</v>
      </c>
      <c r="U3416">
        <v>186</v>
      </c>
      <c r="V3416">
        <v>2.5</v>
      </c>
    </row>
    <row r="3417" spans="1:22" x14ac:dyDescent="0.35">
      <c r="A3417" t="s">
        <v>6083</v>
      </c>
      <c r="B3417" t="s">
        <v>74</v>
      </c>
      <c r="C3417" t="s">
        <v>236</v>
      </c>
      <c r="D3417" t="b">
        <v>1</v>
      </c>
      <c r="E3417" t="b">
        <v>0</v>
      </c>
      <c r="F3417" t="s">
        <v>81</v>
      </c>
      <c r="G3417" t="b">
        <v>1</v>
      </c>
      <c r="H3417" t="s">
        <v>71</v>
      </c>
      <c r="I3417" t="b">
        <v>0</v>
      </c>
      <c r="J3417" t="s">
        <v>235</v>
      </c>
      <c r="K3417" t="b">
        <v>1</v>
      </c>
      <c r="L3417">
        <v>3</v>
      </c>
      <c r="M3417" t="b">
        <v>1</v>
      </c>
      <c r="N3417" t="b">
        <v>1</v>
      </c>
      <c r="O3417" t="b">
        <v>1</v>
      </c>
      <c r="P3417" t="s">
        <v>88</v>
      </c>
      <c r="Q3417" t="s">
        <v>6082</v>
      </c>
      <c r="R3417" t="s">
        <v>6081</v>
      </c>
      <c r="S3417" t="s">
        <v>6</v>
      </c>
      <c r="T3417" t="s">
        <v>6080</v>
      </c>
      <c r="U3417">
        <v>186</v>
      </c>
      <c r="V3417">
        <v>3.5</v>
      </c>
    </row>
    <row r="3418" spans="1:22" x14ac:dyDescent="0.35">
      <c r="A3418" t="s">
        <v>6079</v>
      </c>
      <c r="B3418" t="s">
        <v>74</v>
      </c>
      <c r="C3418" t="s">
        <v>1878</v>
      </c>
      <c r="D3418" t="b">
        <v>1</v>
      </c>
      <c r="E3418" t="b">
        <v>1</v>
      </c>
      <c r="F3418" t="s">
        <v>72</v>
      </c>
      <c r="G3418" t="b">
        <v>0</v>
      </c>
      <c r="H3418" t="s">
        <v>71</v>
      </c>
      <c r="I3418" t="b">
        <v>1</v>
      </c>
      <c r="J3418" t="s">
        <v>70</v>
      </c>
      <c r="K3418" t="b">
        <v>1</v>
      </c>
      <c r="L3418">
        <v>2</v>
      </c>
      <c r="M3418" t="b">
        <v>1</v>
      </c>
      <c r="N3418" t="b">
        <v>1</v>
      </c>
      <c r="O3418" t="b">
        <v>0</v>
      </c>
      <c r="P3418" t="s">
        <v>88</v>
      </c>
      <c r="Q3418" t="s">
        <v>6078</v>
      </c>
      <c r="R3418" t="s">
        <v>6077</v>
      </c>
      <c r="S3418" t="s">
        <v>290</v>
      </c>
      <c r="T3418" t="s">
        <v>6076</v>
      </c>
      <c r="U3418">
        <v>186</v>
      </c>
      <c r="V3418">
        <v>3.5</v>
      </c>
    </row>
    <row r="3419" spans="1:22" x14ac:dyDescent="0.35">
      <c r="A3419" t="s">
        <v>6075</v>
      </c>
      <c r="B3419" t="s">
        <v>74</v>
      </c>
      <c r="C3419" t="s">
        <v>82</v>
      </c>
      <c r="D3419" t="b">
        <v>1</v>
      </c>
      <c r="E3419" t="b">
        <v>1</v>
      </c>
      <c r="F3419" t="s">
        <v>106</v>
      </c>
      <c r="G3419" t="b">
        <v>1</v>
      </c>
      <c r="H3419" t="s">
        <v>71</v>
      </c>
      <c r="I3419" t="b">
        <v>1</v>
      </c>
      <c r="J3419" t="s">
        <v>70</v>
      </c>
      <c r="K3419" t="b">
        <v>1</v>
      </c>
      <c r="L3419">
        <v>2</v>
      </c>
      <c r="M3419" t="b">
        <v>0</v>
      </c>
      <c r="N3419" t="b">
        <v>1</v>
      </c>
      <c r="O3419" t="b">
        <v>1</v>
      </c>
      <c r="P3419" t="s">
        <v>69</v>
      </c>
      <c r="Q3419" t="s">
        <v>6074</v>
      </c>
      <c r="R3419" t="s">
        <v>6073</v>
      </c>
      <c r="S3419" t="s">
        <v>66</v>
      </c>
      <c r="T3419" t="s">
        <v>6072</v>
      </c>
      <c r="U3419">
        <v>186</v>
      </c>
      <c r="V3419">
        <v>3</v>
      </c>
    </row>
    <row r="3420" spans="1:22" x14ac:dyDescent="0.35">
      <c r="A3420" t="s">
        <v>6071</v>
      </c>
      <c r="B3420" t="s">
        <v>74</v>
      </c>
      <c r="C3420" t="s">
        <v>82</v>
      </c>
      <c r="D3420" t="b">
        <v>1</v>
      </c>
      <c r="E3420" t="b">
        <v>1</v>
      </c>
      <c r="F3420" t="s">
        <v>106</v>
      </c>
      <c r="G3420" t="b">
        <v>1</v>
      </c>
      <c r="H3420" t="s">
        <v>71</v>
      </c>
      <c r="I3420" t="b">
        <v>1</v>
      </c>
      <c r="J3420" t="s">
        <v>70</v>
      </c>
      <c r="K3420" t="b">
        <v>1</v>
      </c>
      <c r="L3420">
        <v>2</v>
      </c>
      <c r="M3420" t="b">
        <v>0</v>
      </c>
      <c r="N3420" t="b">
        <v>1</v>
      </c>
      <c r="O3420" t="b">
        <v>1</v>
      </c>
      <c r="P3420" t="s">
        <v>88</v>
      </c>
      <c r="Q3420" t="s">
        <v>6070</v>
      </c>
      <c r="R3420" t="s">
        <v>1697</v>
      </c>
      <c r="S3420" t="s">
        <v>161</v>
      </c>
      <c r="T3420" t="s">
        <v>2448</v>
      </c>
      <c r="U3420">
        <v>186</v>
      </c>
      <c r="V3420">
        <v>4</v>
      </c>
    </row>
    <row r="3421" spans="1:22" x14ac:dyDescent="0.35">
      <c r="A3421" t="s">
        <v>6069</v>
      </c>
      <c r="B3421" t="s">
        <v>111</v>
      </c>
      <c r="C3421" t="s">
        <v>123</v>
      </c>
      <c r="D3421" t="b">
        <v>1</v>
      </c>
      <c r="E3421" t="b">
        <v>1</v>
      </c>
      <c r="F3421" t="s">
        <v>106</v>
      </c>
      <c r="G3421" t="b">
        <v>0</v>
      </c>
      <c r="H3421" t="s">
        <v>71</v>
      </c>
      <c r="I3421" t="b">
        <v>0</v>
      </c>
      <c r="J3421" t="s">
        <v>70</v>
      </c>
      <c r="K3421" t="b">
        <v>0</v>
      </c>
      <c r="L3421">
        <v>2</v>
      </c>
      <c r="M3421" t="b">
        <v>0</v>
      </c>
      <c r="N3421" t="b">
        <v>1</v>
      </c>
      <c r="O3421" t="b">
        <v>1</v>
      </c>
      <c r="P3421" t="s">
        <v>88</v>
      </c>
      <c r="Q3421" t="e">
        <f>-BbnAc9YEO6pjvJGEtFbVQ</f>
        <v>#NAME?</v>
      </c>
      <c r="R3421" t="s">
        <v>6068</v>
      </c>
      <c r="S3421" t="s">
        <v>120</v>
      </c>
      <c r="T3421" t="s">
        <v>6067</v>
      </c>
      <c r="U3421">
        <v>185</v>
      </c>
      <c r="V3421">
        <v>4</v>
      </c>
    </row>
    <row r="3422" spans="1:22" x14ac:dyDescent="0.35">
      <c r="A3422" t="s">
        <v>3001</v>
      </c>
      <c r="B3422" t="s">
        <v>111</v>
      </c>
      <c r="C3422" t="s">
        <v>82</v>
      </c>
      <c r="D3422" t="b">
        <v>1</v>
      </c>
      <c r="E3422" t="b">
        <v>1</v>
      </c>
      <c r="F3422" t="s">
        <v>474</v>
      </c>
      <c r="G3422" t="b">
        <v>0</v>
      </c>
      <c r="H3422" t="s">
        <v>71</v>
      </c>
      <c r="I3422" t="b">
        <v>0</v>
      </c>
      <c r="J3422" t="s">
        <v>70</v>
      </c>
      <c r="K3422" t="b">
        <v>1</v>
      </c>
      <c r="L3422">
        <v>1</v>
      </c>
      <c r="M3422" t="b">
        <v>0</v>
      </c>
      <c r="N3422" t="b">
        <v>1</v>
      </c>
      <c r="O3422" t="b">
        <v>0</v>
      </c>
      <c r="P3422" t="s">
        <v>69</v>
      </c>
      <c r="Q3422" t="s">
        <v>6066</v>
      </c>
      <c r="R3422" t="s">
        <v>2458</v>
      </c>
      <c r="S3422" t="s">
        <v>6</v>
      </c>
      <c r="T3422" t="s">
        <v>6065</v>
      </c>
      <c r="U3422">
        <v>185</v>
      </c>
      <c r="V3422">
        <v>3</v>
      </c>
    </row>
    <row r="3423" spans="1:22" x14ac:dyDescent="0.35">
      <c r="A3423" t="s">
        <v>6064</v>
      </c>
      <c r="B3423" t="s">
        <v>74</v>
      </c>
      <c r="C3423" t="s">
        <v>82</v>
      </c>
      <c r="D3423" t="b">
        <v>1</v>
      </c>
      <c r="E3423" t="b">
        <v>1</v>
      </c>
      <c r="F3423" t="s">
        <v>106</v>
      </c>
      <c r="G3423" t="b">
        <v>1</v>
      </c>
      <c r="H3423" t="s">
        <v>71</v>
      </c>
      <c r="I3423" t="b">
        <v>0</v>
      </c>
      <c r="J3423" t="s">
        <v>70</v>
      </c>
      <c r="K3423" t="b">
        <v>1</v>
      </c>
      <c r="L3423">
        <v>2</v>
      </c>
      <c r="M3423" t="b">
        <v>0</v>
      </c>
      <c r="N3423" t="b">
        <v>1</v>
      </c>
      <c r="O3423" t="b">
        <v>1</v>
      </c>
      <c r="P3423" t="s">
        <v>69</v>
      </c>
      <c r="Q3423" t="s">
        <v>6063</v>
      </c>
      <c r="R3423" t="s">
        <v>6062</v>
      </c>
      <c r="S3423" t="s">
        <v>85</v>
      </c>
      <c r="T3423" t="s">
        <v>6061</v>
      </c>
      <c r="U3423">
        <v>185</v>
      </c>
      <c r="V3423">
        <v>4</v>
      </c>
    </row>
    <row r="3424" spans="1:22" x14ac:dyDescent="0.35">
      <c r="A3424" t="s">
        <v>6060</v>
      </c>
      <c r="B3424" t="s">
        <v>74</v>
      </c>
      <c r="C3424" t="s">
        <v>426</v>
      </c>
      <c r="D3424" t="b">
        <v>1</v>
      </c>
      <c r="E3424" t="b">
        <v>1</v>
      </c>
      <c r="F3424" t="s">
        <v>72</v>
      </c>
      <c r="G3424" t="b">
        <v>1</v>
      </c>
      <c r="H3424" t="s">
        <v>71</v>
      </c>
      <c r="I3424" t="b">
        <v>1</v>
      </c>
      <c r="J3424" t="s">
        <v>70</v>
      </c>
      <c r="K3424" t="b">
        <v>1</v>
      </c>
      <c r="L3424">
        <v>2</v>
      </c>
      <c r="M3424" t="b">
        <v>1</v>
      </c>
      <c r="N3424" t="b">
        <v>1</v>
      </c>
      <c r="O3424" t="b">
        <v>1</v>
      </c>
      <c r="P3424" t="s">
        <v>69</v>
      </c>
      <c r="Q3424" t="s">
        <v>6059</v>
      </c>
      <c r="R3424" t="s">
        <v>6058</v>
      </c>
      <c r="S3424" t="s">
        <v>189</v>
      </c>
      <c r="T3424" t="s">
        <v>6057</v>
      </c>
      <c r="U3424">
        <v>185</v>
      </c>
      <c r="V3424">
        <v>3.5</v>
      </c>
    </row>
    <row r="3425" spans="1:22" x14ac:dyDescent="0.35">
      <c r="A3425" t="s">
        <v>6056</v>
      </c>
      <c r="B3425" t="s">
        <v>74</v>
      </c>
      <c r="C3425" t="s">
        <v>212</v>
      </c>
      <c r="D3425" t="b">
        <v>1</v>
      </c>
      <c r="E3425" t="b">
        <v>0</v>
      </c>
      <c r="F3425" t="s">
        <v>81</v>
      </c>
      <c r="G3425" t="b">
        <v>0</v>
      </c>
      <c r="H3425" t="s">
        <v>80</v>
      </c>
      <c r="I3425" t="b">
        <v>1</v>
      </c>
      <c r="J3425" t="s">
        <v>70</v>
      </c>
      <c r="K3425" t="b">
        <v>1</v>
      </c>
      <c r="L3425">
        <v>2</v>
      </c>
      <c r="M3425" t="b">
        <v>1</v>
      </c>
      <c r="N3425" t="b">
        <v>1</v>
      </c>
      <c r="O3425" t="b">
        <v>1</v>
      </c>
      <c r="P3425" t="s">
        <v>69</v>
      </c>
      <c r="Q3425" t="s">
        <v>6055</v>
      </c>
      <c r="R3425" t="s">
        <v>6054</v>
      </c>
      <c r="S3425" t="s">
        <v>120</v>
      </c>
      <c r="T3425" t="s">
        <v>6053</v>
      </c>
      <c r="U3425">
        <v>185</v>
      </c>
      <c r="V3425">
        <v>3.5</v>
      </c>
    </row>
    <row r="3426" spans="1:22" x14ac:dyDescent="0.35">
      <c r="A3426" t="s">
        <v>6052</v>
      </c>
      <c r="B3426" t="s">
        <v>74</v>
      </c>
      <c r="C3426" t="s">
        <v>82</v>
      </c>
      <c r="D3426" t="b">
        <v>1</v>
      </c>
      <c r="E3426" t="b">
        <v>1</v>
      </c>
      <c r="F3426" t="s">
        <v>106</v>
      </c>
      <c r="G3426" t="b">
        <v>1</v>
      </c>
      <c r="H3426" t="s">
        <v>71</v>
      </c>
      <c r="I3426" t="b">
        <v>1</v>
      </c>
      <c r="J3426" t="s">
        <v>70</v>
      </c>
      <c r="K3426" t="b">
        <v>1</v>
      </c>
      <c r="L3426">
        <v>2</v>
      </c>
      <c r="M3426" t="b">
        <v>0</v>
      </c>
      <c r="N3426" t="b">
        <v>1</v>
      </c>
      <c r="O3426" t="b">
        <v>1</v>
      </c>
      <c r="P3426" t="s">
        <v>69</v>
      </c>
      <c r="Q3426" t="s">
        <v>6051</v>
      </c>
      <c r="R3426" t="s">
        <v>6050</v>
      </c>
      <c r="S3426" t="s">
        <v>141</v>
      </c>
      <c r="T3426" t="s">
        <v>6049</v>
      </c>
      <c r="U3426">
        <v>185</v>
      </c>
      <c r="V3426">
        <v>3.5</v>
      </c>
    </row>
    <row r="3427" spans="1:22" x14ac:dyDescent="0.35">
      <c r="A3427" t="s">
        <v>6048</v>
      </c>
      <c r="B3427" t="s">
        <v>90</v>
      </c>
      <c r="C3427" t="s">
        <v>6047</v>
      </c>
      <c r="D3427" t="b">
        <v>1</v>
      </c>
      <c r="E3427" t="b">
        <v>1</v>
      </c>
      <c r="F3427" t="s">
        <v>541</v>
      </c>
      <c r="G3427" t="b">
        <v>1</v>
      </c>
      <c r="H3427" t="s">
        <v>71</v>
      </c>
      <c r="I3427" t="b">
        <v>1</v>
      </c>
      <c r="J3427" t="s">
        <v>70</v>
      </c>
      <c r="K3427" t="b">
        <v>1</v>
      </c>
      <c r="L3427">
        <v>2</v>
      </c>
      <c r="M3427" t="b">
        <v>1</v>
      </c>
      <c r="N3427" t="b">
        <v>1</v>
      </c>
      <c r="O3427" t="b">
        <v>1</v>
      </c>
      <c r="P3427" t="s">
        <v>69</v>
      </c>
      <c r="Q3427" t="s">
        <v>6046</v>
      </c>
      <c r="R3427" t="s">
        <v>6045</v>
      </c>
      <c r="S3427" t="s">
        <v>6</v>
      </c>
      <c r="T3427" t="s">
        <v>6044</v>
      </c>
      <c r="U3427">
        <v>185</v>
      </c>
      <c r="V3427">
        <v>4</v>
      </c>
    </row>
    <row r="3428" spans="1:22" x14ac:dyDescent="0.35">
      <c r="A3428" t="s">
        <v>6043</v>
      </c>
      <c r="B3428" t="s">
        <v>90</v>
      </c>
      <c r="C3428" t="s">
        <v>82</v>
      </c>
      <c r="D3428" t="b">
        <v>1</v>
      </c>
      <c r="E3428" t="b">
        <v>1</v>
      </c>
      <c r="F3428" t="s">
        <v>766</v>
      </c>
      <c r="G3428" t="b">
        <v>0</v>
      </c>
      <c r="H3428" t="s">
        <v>100</v>
      </c>
      <c r="I3428" t="b">
        <v>0</v>
      </c>
      <c r="J3428" t="s">
        <v>70</v>
      </c>
      <c r="K3428" t="b">
        <v>1</v>
      </c>
      <c r="L3428">
        <v>1</v>
      </c>
      <c r="M3428" t="b">
        <v>0</v>
      </c>
      <c r="N3428" t="b">
        <v>0</v>
      </c>
      <c r="O3428" t="b">
        <v>1</v>
      </c>
      <c r="P3428" t="s">
        <v>69</v>
      </c>
      <c r="Q3428" t="s">
        <v>6042</v>
      </c>
      <c r="R3428" t="s">
        <v>6041</v>
      </c>
      <c r="S3428" t="s">
        <v>93</v>
      </c>
      <c r="T3428" t="s">
        <v>4724</v>
      </c>
      <c r="U3428">
        <v>185</v>
      </c>
      <c r="V3428">
        <v>4</v>
      </c>
    </row>
    <row r="3429" spans="1:22" x14ac:dyDescent="0.35">
      <c r="A3429" t="s">
        <v>6040</v>
      </c>
      <c r="B3429" t="s">
        <v>90</v>
      </c>
      <c r="C3429" t="s">
        <v>82</v>
      </c>
      <c r="D3429" t="b">
        <v>1</v>
      </c>
      <c r="E3429" t="b">
        <v>1</v>
      </c>
      <c r="F3429" t="s">
        <v>106</v>
      </c>
      <c r="G3429" t="b">
        <v>0</v>
      </c>
      <c r="H3429" t="s">
        <v>100</v>
      </c>
      <c r="I3429" t="b">
        <v>0</v>
      </c>
      <c r="J3429" t="s">
        <v>70</v>
      </c>
      <c r="K3429" t="b">
        <v>1</v>
      </c>
      <c r="L3429">
        <v>1</v>
      </c>
      <c r="M3429" t="b">
        <v>0</v>
      </c>
      <c r="N3429" t="b">
        <v>1</v>
      </c>
      <c r="O3429" t="b">
        <v>1</v>
      </c>
      <c r="P3429" t="s">
        <v>88</v>
      </c>
      <c r="Q3429" t="s">
        <v>6039</v>
      </c>
      <c r="R3429" t="s">
        <v>389</v>
      </c>
      <c r="S3429" t="s">
        <v>6</v>
      </c>
      <c r="T3429" t="s">
        <v>6038</v>
      </c>
      <c r="U3429">
        <v>185</v>
      </c>
      <c r="V3429">
        <v>4</v>
      </c>
    </row>
    <row r="3430" spans="1:22" x14ac:dyDescent="0.35">
      <c r="A3430" t="s">
        <v>6037</v>
      </c>
      <c r="B3430" t="s">
        <v>90</v>
      </c>
      <c r="C3430" t="s">
        <v>82</v>
      </c>
      <c r="D3430" t="b">
        <v>1</v>
      </c>
      <c r="E3430" t="b">
        <v>1</v>
      </c>
      <c r="F3430" t="s">
        <v>474</v>
      </c>
      <c r="G3430" t="b">
        <v>1</v>
      </c>
      <c r="H3430" t="s">
        <v>71</v>
      </c>
      <c r="I3430" t="b">
        <v>0</v>
      </c>
      <c r="J3430" t="s">
        <v>70</v>
      </c>
      <c r="K3430" t="b">
        <v>1</v>
      </c>
      <c r="L3430">
        <v>1</v>
      </c>
      <c r="M3430" t="b">
        <v>0</v>
      </c>
      <c r="N3430" t="b">
        <v>1</v>
      </c>
      <c r="O3430" t="b">
        <v>1</v>
      </c>
      <c r="P3430" t="s">
        <v>69</v>
      </c>
      <c r="Q3430" t="s">
        <v>6036</v>
      </c>
      <c r="R3430" t="s">
        <v>544</v>
      </c>
      <c r="S3430" t="s">
        <v>85</v>
      </c>
      <c r="T3430" t="s">
        <v>2023</v>
      </c>
      <c r="U3430">
        <v>185</v>
      </c>
      <c r="V3430">
        <v>3.5</v>
      </c>
    </row>
    <row r="3431" spans="1:22" x14ac:dyDescent="0.35">
      <c r="A3431" t="s">
        <v>6035</v>
      </c>
      <c r="B3431" t="s">
        <v>90</v>
      </c>
      <c r="C3431" t="s">
        <v>1599</v>
      </c>
      <c r="D3431" t="b">
        <v>1</v>
      </c>
      <c r="E3431" t="b">
        <v>1</v>
      </c>
      <c r="F3431" t="s">
        <v>106</v>
      </c>
      <c r="G3431" t="b">
        <v>0</v>
      </c>
      <c r="H3431" t="s">
        <v>100</v>
      </c>
      <c r="I3431" t="b">
        <v>1</v>
      </c>
      <c r="J3431" t="s">
        <v>70</v>
      </c>
      <c r="K3431" t="b">
        <v>1</v>
      </c>
      <c r="L3431">
        <v>1</v>
      </c>
      <c r="M3431" t="b">
        <v>0</v>
      </c>
      <c r="N3431" t="b">
        <v>1</v>
      </c>
      <c r="O3431" t="b">
        <v>1</v>
      </c>
      <c r="P3431" t="s">
        <v>88</v>
      </c>
      <c r="Q3431" t="s">
        <v>6034</v>
      </c>
      <c r="R3431" t="s">
        <v>381</v>
      </c>
      <c r="S3431" t="s">
        <v>239</v>
      </c>
      <c r="T3431" t="s">
        <v>6033</v>
      </c>
      <c r="U3431">
        <v>185</v>
      </c>
      <c r="V3431">
        <v>4</v>
      </c>
    </row>
    <row r="3432" spans="1:22" x14ac:dyDescent="0.35">
      <c r="A3432" t="s">
        <v>6032</v>
      </c>
      <c r="B3432" t="s">
        <v>111</v>
      </c>
      <c r="C3432" t="s">
        <v>82</v>
      </c>
      <c r="D3432" t="b">
        <v>1</v>
      </c>
      <c r="E3432" t="b">
        <v>1</v>
      </c>
      <c r="F3432" t="s">
        <v>89</v>
      </c>
      <c r="G3432" t="b">
        <v>1</v>
      </c>
      <c r="H3432" t="s">
        <v>71</v>
      </c>
      <c r="I3432" t="b">
        <v>0</v>
      </c>
      <c r="J3432" t="s">
        <v>70</v>
      </c>
      <c r="K3432" t="b">
        <v>0</v>
      </c>
      <c r="L3432">
        <v>2</v>
      </c>
      <c r="M3432" t="b">
        <v>0</v>
      </c>
      <c r="N3432" t="b">
        <v>1</v>
      </c>
      <c r="O3432" t="b">
        <v>1</v>
      </c>
      <c r="P3432" t="s">
        <v>88</v>
      </c>
      <c r="Q3432" t="s">
        <v>6031</v>
      </c>
      <c r="R3432" t="s">
        <v>6030</v>
      </c>
      <c r="S3432" t="s">
        <v>6</v>
      </c>
      <c r="T3432" t="s">
        <v>6029</v>
      </c>
      <c r="U3432">
        <v>185</v>
      </c>
      <c r="V3432">
        <v>3.5</v>
      </c>
    </row>
    <row r="3433" spans="1:22" x14ac:dyDescent="0.35">
      <c r="A3433" t="s">
        <v>1917</v>
      </c>
      <c r="B3433" t="s">
        <v>90</v>
      </c>
      <c r="C3433" t="s">
        <v>320</v>
      </c>
      <c r="D3433" t="b">
        <v>1</v>
      </c>
      <c r="E3433" t="b">
        <v>1</v>
      </c>
      <c r="F3433" t="s">
        <v>555</v>
      </c>
      <c r="G3433" t="b">
        <v>0</v>
      </c>
      <c r="H3433" t="s">
        <v>71</v>
      </c>
      <c r="I3433" t="b">
        <v>1</v>
      </c>
      <c r="J3433" t="s">
        <v>70</v>
      </c>
      <c r="K3433" t="b">
        <v>1</v>
      </c>
      <c r="L3433">
        <v>1</v>
      </c>
      <c r="M3433" t="b">
        <v>0</v>
      </c>
      <c r="N3433" t="b">
        <v>0</v>
      </c>
      <c r="O3433" t="b">
        <v>1</v>
      </c>
      <c r="P3433" t="s">
        <v>69</v>
      </c>
      <c r="Q3433" t="s">
        <v>6028</v>
      </c>
      <c r="R3433" t="s">
        <v>6027</v>
      </c>
      <c r="S3433" t="s">
        <v>6</v>
      </c>
      <c r="T3433" t="s">
        <v>6026</v>
      </c>
      <c r="U3433">
        <v>185</v>
      </c>
      <c r="V3433">
        <v>4.5</v>
      </c>
    </row>
    <row r="3434" spans="1:22" x14ac:dyDescent="0.35">
      <c r="A3434" t="s">
        <v>6025</v>
      </c>
      <c r="B3434" t="s">
        <v>111</v>
      </c>
      <c r="C3434" t="s">
        <v>82</v>
      </c>
      <c r="D3434" t="b">
        <v>1</v>
      </c>
      <c r="E3434" t="b">
        <v>1</v>
      </c>
      <c r="F3434" t="s">
        <v>106</v>
      </c>
      <c r="G3434" t="b">
        <v>1</v>
      </c>
      <c r="H3434" t="s">
        <v>71</v>
      </c>
      <c r="I3434" t="b">
        <v>0</v>
      </c>
      <c r="J3434" t="s">
        <v>70</v>
      </c>
      <c r="K3434" t="b">
        <v>1</v>
      </c>
      <c r="L3434">
        <v>2</v>
      </c>
      <c r="M3434" t="b">
        <v>1</v>
      </c>
      <c r="N3434" t="b">
        <v>1</v>
      </c>
      <c r="O3434" t="b">
        <v>1</v>
      </c>
      <c r="P3434" t="s">
        <v>88</v>
      </c>
      <c r="Q3434" t="s">
        <v>6024</v>
      </c>
      <c r="R3434" t="s">
        <v>6023</v>
      </c>
      <c r="S3434" t="s">
        <v>2360</v>
      </c>
      <c r="T3434" t="s">
        <v>6022</v>
      </c>
      <c r="U3434">
        <v>185</v>
      </c>
      <c r="V3434">
        <v>4.5</v>
      </c>
    </row>
    <row r="3435" spans="1:22" x14ac:dyDescent="0.35">
      <c r="A3435" t="s">
        <v>6021</v>
      </c>
      <c r="B3435" t="s">
        <v>74</v>
      </c>
      <c r="C3435" t="s">
        <v>82</v>
      </c>
      <c r="D3435" t="b">
        <v>1</v>
      </c>
      <c r="E3435" t="b">
        <v>1</v>
      </c>
      <c r="F3435" t="s">
        <v>106</v>
      </c>
      <c r="G3435" t="b">
        <v>1</v>
      </c>
      <c r="H3435" t="s">
        <v>71</v>
      </c>
      <c r="I3435" t="b">
        <v>1</v>
      </c>
      <c r="J3435" t="s">
        <v>70</v>
      </c>
      <c r="K3435" t="b">
        <v>1</v>
      </c>
      <c r="L3435">
        <v>2</v>
      </c>
      <c r="M3435" t="b">
        <v>0</v>
      </c>
      <c r="N3435" t="b">
        <v>1</v>
      </c>
      <c r="O3435" t="b">
        <v>1</v>
      </c>
      <c r="P3435" t="s">
        <v>88</v>
      </c>
      <c r="Q3435" t="s">
        <v>6020</v>
      </c>
      <c r="R3435" t="s">
        <v>5614</v>
      </c>
      <c r="S3435" t="s">
        <v>239</v>
      </c>
      <c r="T3435" t="s">
        <v>991</v>
      </c>
      <c r="U3435">
        <v>185</v>
      </c>
      <c r="V3435">
        <v>3.5</v>
      </c>
    </row>
    <row r="3436" spans="1:22" x14ac:dyDescent="0.35">
      <c r="A3436" t="s">
        <v>6019</v>
      </c>
      <c r="B3436" t="s">
        <v>111</v>
      </c>
      <c r="C3436" t="s">
        <v>123</v>
      </c>
      <c r="D3436" t="b">
        <v>1</v>
      </c>
      <c r="E3436" t="b">
        <v>1</v>
      </c>
      <c r="F3436" t="s">
        <v>6018</v>
      </c>
      <c r="G3436" t="b">
        <v>0</v>
      </c>
      <c r="H3436" t="s">
        <v>80</v>
      </c>
      <c r="I3436" t="b">
        <v>1</v>
      </c>
      <c r="J3436" t="s">
        <v>70</v>
      </c>
      <c r="K3436" t="b">
        <v>1</v>
      </c>
      <c r="L3436">
        <v>1</v>
      </c>
      <c r="M3436" t="b">
        <v>0</v>
      </c>
      <c r="N3436" t="b">
        <v>1</v>
      </c>
      <c r="O3436" t="b">
        <v>1</v>
      </c>
      <c r="P3436" t="s">
        <v>69</v>
      </c>
      <c r="Q3436" t="s">
        <v>6017</v>
      </c>
      <c r="R3436" t="s">
        <v>6016</v>
      </c>
      <c r="S3436" t="s">
        <v>120</v>
      </c>
      <c r="T3436" t="s">
        <v>6015</v>
      </c>
      <c r="U3436">
        <v>185</v>
      </c>
      <c r="V3436">
        <v>3.5</v>
      </c>
    </row>
    <row r="3437" spans="1:22" x14ac:dyDescent="0.35">
      <c r="A3437" t="s">
        <v>6014</v>
      </c>
      <c r="B3437" t="s">
        <v>74</v>
      </c>
      <c r="C3437" t="s">
        <v>82</v>
      </c>
      <c r="D3437" t="b">
        <v>1</v>
      </c>
      <c r="E3437" t="b">
        <v>1</v>
      </c>
      <c r="F3437" t="s">
        <v>5553</v>
      </c>
      <c r="G3437" t="b">
        <v>1</v>
      </c>
      <c r="H3437" t="s">
        <v>71</v>
      </c>
      <c r="I3437" t="b">
        <v>1</v>
      </c>
      <c r="J3437" t="s">
        <v>70</v>
      </c>
      <c r="K3437" t="b">
        <v>1</v>
      </c>
      <c r="L3437">
        <v>2</v>
      </c>
      <c r="M3437" t="b">
        <v>1</v>
      </c>
      <c r="N3437" t="b">
        <v>1</v>
      </c>
      <c r="O3437" t="b">
        <v>1</v>
      </c>
      <c r="P3437" t="s">
        <v>69</v>
      </c>
      <c r="Q3437" t="s">
        <v>6013</v>
      </c>
      <c r="R3437" t="s">
        <v>6012</v>
      </c>
      <c r="S3437" t="s">
        <v>6</v>
      </c>
      <c r="T3437" t="s">
        <v>6011</v>
      </c>
      <c r="U3437">
        <v>184</v>
      </c>
      <c r="V3437">
        <v>3.5</v>
      </c>
    </row>
    <row r="3438" spans="1:22" x14ac:dyDescent="0.35">
      <c r="A3438" t="s">
        <v>6010</v>
      </c>
      <c r="B3438" t="s">
        <v>90</v>
      </c>
      <c r="C3438" t="s">
        <v>82</v>
      </c>
      <c r="D3438" t="b">
        <v>1</v>
      </c>
      <c r="E3438" t="b">
        <v>1</v>
      </c>
      <c r="F3438" t="s">
        <v>89</v>
      </c>
      <c r="G3438" t="b">
        <v>1</v>
      </c>
      <c r="H3438" t="s">
        <v>71</v>
      </c>
      <c r="I3438" t="b">
        <v>1</v>
      </c>
      <c r="J3438" t="s">
        <v>70</v>
      </c>
      <c r="K3438" t="b">
        <v>1</v>
      </c>
      <c r="L3438">
        <v>1</v>
      </c>
      <c r="M3438" t="b">
        <v>0</v>
      </c>
      <c r="N3438" t="b">
        <v>0</v>
      </c>
      <c r="O3438" t="b">
        <v>1</v>
      </c>
      <c r="P3438" t="s">
        <v>88</v>
      </c>
      <c r="Q3438" t="e">
        <f>-KIdCJnkt5N8rnnmWR5MQg</f>
        <v>#NAME?</v>
      </c>
      <c r="R3438" t="s">
        <v>6009</v>
      </c>
      <c r="S3438" t="s">
        <v>85</v>
      </c>
      <c r="T3438" t="s">
        <v>6008</v>
      </c>
      <c r="U3438">
        <v>184</v>
      </c>
      <c r="V3438">
        <v>3.5</v>
      </c>
    </row>
    <row r="3439" spans="1:22" x14ac:dyDescent="0.35">
      <c r="A3439" t="s">
        <v>6007</v>
      </c>
      <c r="B3439" t="s">
        <v>74</v>
      </c>
      <c r="C3439" t="s">
        <v>82</v>
      </c>
      <c r="D3439" t="b">
        <v>1</v>
      </c>
      <c r="E3439" t="b">
        <v>1</v>
      </c>
      <c r="F3439" t="s">
        <v>5553</v>
      </c>
      <c r="G3439" t="b">
        <v>1</v>
      </c>
      <c r="H3439" t="s">
        <v>71</v>
      </c>
      <c r="I3439" t="b">
        <v>1</v>
      </c>
      <c r="J3439" t="s">
        <v>70</v>
      </c>
      <c r="K3439" t="b">
        <v>1</v>
      </c>
      <c r="L3439">
        <v>2</v>
      </c>
      <c r="M3439" t="b">
        <v>1</v>
      </c>
      <c r="N3439" t="b">
        <v>1</v>
      </c>
      <c r="O3439" t="b">
        <v>1</v>
      </c>
      <c r="P3439" t="s">
        <v>69</v>
      </c>
      <c r="Q3439" t="s">
        <v>6006</v>
      </c>
      <c r="R3439" t="s">
        <v>6005</v>
      </c>
      <c r="S3439" t="s">
        <v>6</v>
      </c>
      <c r="T3439" t="s">
        <v>6004</v>
      </c>
      <c r="U3439">
        <v>184</v>
      </c>
      <c r="V3439">
        <v>3.5</v>
      </c>
    </row>
    <row r="3440" spans="1:22" x14ac:dyDescent="0.35">
      <c r="A3440" t="s">
        <v>6003</v>
      </c>
      <c r="B3440" t="s">
        <v>90</v>
      </c>
      <c r="C3440" t="s">
        <v>1599</v>
      </c>
      <c r="D3440" t="b">
        <v>1</v>
      </c>
      <c r="E3440" t="b">
        <v>1</v>
      </c>
      <c r="F3440" t="s">
        <v>474</v>
      </c>
      <c r="G3440" t="b">
        <v>0</v>
      </c>
      <c r="H3440" t="s">
        <v>71</v>
      </c>
      <c r="I3440" t="b">
        <v>1</v>
      </c>
      <c r="J3440" t="s">
        <v>70</v>
      </c>
      <c r="K3440" t="b">
        <v>1</v>
      </c>
      <c r="L3440">
        <v>1</v>
      </c>
      <c r="M3440" t="b">
        <v>0</v>
      </c>
      <c r="N3440" t="b">
        <v>0</v>
      </c>
      <c r="O3440" t="b">
        <v>1</v>
      </c>
      <c r="P3440" t="s">
        <v>88</v>
      </c>
      <c r="Q3440" t="s">
        <v>6002</v>
      </c>
      <c r="R3440" t="s">
        <v>194</v>
      </c>
      <c r="S3440" t="s">
        <v>3694</v>
      </c>
      <c r="T3440" t="s">
        <v>6001</v>
      </c>
      <c r="U3440">
        <v>184</v>
      </c>
      <c r="V3440">
        <v>4</v>
      </c>
    </row>
    <row r="3441" spans="1:22" x14ac:dyDescent="0.35">
      <c r="A3441" t="s">
        <v>6000</v>
      </c>
      <c r="B3441" t="s">
        <v>90</v>
      </c>
      <c r="C3441" t="s">
        <v>82</v>
      </c>
      <c r="D3441" t="b">
        <v>1</v>
      </c>
      <c r="E3441" t="b">
        <v>1</v>
      </c>
      <c r="F3441" t="s">
        <v>117</v>
      </c>
      <c r="G3441" t="b">
        <v>0</v>
      </c>
      <c r="H3441" t="s">
        <v>71</v>
      </c>
      <c r="I3441" t="b">
        <v>0</v>
      </c>
      <c r="J3441" t="s">
        <v>70</v>
      </c>
      <c r="K3441" t="b">
        <v>1</v>
      </c>
      <c r="L3441">
        <v>1</v>
      </c>
      <c r="M3441" t="b">
        <v>0</v>
      </c>
      <c r="N3441" t="b">
        <v>1</v>
      </c>
      <c r="O3441" t="b">
        <v>1</v>
      </c>
      <c r="P3441" t="s">
        <v>88</v>
      </c>
      <c r="Q3441" t="s">
        <v>5999</v>
      </c>
      <c r="R3441" t="s">
        <v>2248</v>
      </c>
      <c r="S3441" t="s">
        <v>275</v>
      </c>
      <c r="T3441" t="s">
        <v>5998</v>
      </c>
      <c r="U3441">
        <v>184</v>
      </c>
      <c r="V3441">
        <v>3.5</v>
      </c>
    </row>
    <row r="3442" spans="1:22" x14ac:dyDescent="0.35">
      <c r="A3442" t="s">
        <v>5997</v>
      </c>
      <c r="B3442" t="s">
        <v>90</v>
      </c>
      <c r="C3442" t="s">
        <v>82</v>
      </c>
      <c r="D3442" t="b">
        <v>1</v>
      </c>
      <c r="E3442" t="b">
        <v>1</v>
      </c>
      <c r="F3442" t="s">
        <v>474</v>
      </c>
      <c r="G3442" t="b">
        <v>0</v>
      </c>
      <c r="H3442" t="s">
        <v>71</v>
      </c>
      <c r="I3442" t="b">
        <v>1</v>
      </c>
      <c r="J3442" t="s">
        <v>70</v>
      </c>
      <c r="K3442" t="b">
        <v>1</v>
      </c>
      <c r="L3442">
        <v>2</v>
      </c>
      <c r="M3442" t="b">
        <v>0</v>
      </c>
      <c r="N3442" t="b">
        <v>0</v>
      </c>
      <c r="O3442" t="b">
        <v>1</v>
      </c>
      <c r="P3442" t="s">
        <v>69</v>
      </c>
      <c r="Q3442" t="s">
        <v>5996</v>
      </c>
      <c r="R3442" t="s">
        <v>5995</v>
      </c>
      <c r="S3442" t="s">
        <v>85</v>
      </c>
      <c r="T3442" t="s">
        <v>907</v>
      </c>
      <c r="U3442">
        <v>184</v>
      </c>
      <c r="V3442">
        <v>4</v>
      </c>
    </row>
    <row r="3443" spans="1:22" x14ac:dyDescent="0.35">
      <c r="A3443" t="s">
        <v>5994</v>
      </c>
      <c r="B3443" t="s">
        <v>90</v>
      </c>
      <c r="C3443" t="s">
        <v>82</v>
      </c>
      <c r="D3443" t="b">
        <v>1</v>
      </c>
      <c r="E3443" t="b">
        <v>1</v>
      </c>
      <c r="F3443" t="s">
        <v>106</v>
      </c>
      <c r="G3443" t="b">
        <v>1</v>
      </c>
      <c r="H3443" t="s">
        <v>71</v>
      </c>
      <c r="I3443" t="b">
        <v>1</v>
      </c>
      <c r="J3443" t="s">
        <v>70</v>
      </c>
      <c r="K3443" t="b">
        <v>1</v>
      </c>
      <c r="L3443">
        <v>2</v>
      </c>
      <c r="M3443" t="b">
        <v>1</v>
      </c>
      <c r="N3443" t="b">
        <v>1</v>
      </c>
      <c r="O3443" t="b">
        <v>1</v>
      </c>
      <c r="P3443" t="s">
        <v>69</v>
      </c>
      <c r="Q3443" t="s">
        <v>5993</v>
      </c>
      <c r="R3443" t="s">
        <v>5992</v>
      </c>
      <c r="S3443" t="s">
        <v>6</v>
      </c>
      <c r="T3443" t="s">
        <v>5991</v>
      </c>
      <c r="U3443">
        <v>184</v>
      </c>
      <c r="V3443">
        <v>4</v>
      </c>
    </row>
    <row r="3444" spans="1:22" x14ac:dyDescent="0.35">
      <c r="A3444" t="s">
        <v>5990</v>
      </c>
      <c r="B3444" t="s">
        <v>111</v>
      </c>
      <c r="C3444" t="s">
        <v>82</v>
      </c>
      <c r="D3444" t="b">
        <v>1</v>
      </c>
      <c r="E3444" t="b">
        <v>1</v>
      </c>
      <c r="F3444" t="s">
        <v>106</v>
      </c>
      <c r="G3444" t="b">
        <v>0</v>
      </c>
      <c r="H3444" t="s">
        <v>71</v>
      </c>
      <c r="I3444" t="b">
        <v>0</v>
      </c>
      <c r="J3444" t="s">
        <v>70</v>
      </c>
      <c r="K3444" t="b">
        <v>1</v>
      </c>
      <c r="L3444">
        <v>2</v>
      </c>
      <c r="M3444" t="b">
        <v>1</v>
      </c>
      <c r="N3444" t="b">
        <v>1</v>
      </c>
      <c r="O3444" t="b">
        <v>1</v>
      </c>
      <c r="P3444" t="s">
        <v>88</v>
      </c>
      <c r="Q3444" t="s">
        <v>5989</v>
      </c>
      <c r="R3444" t="s">
        <v>381</v>
      </c>
      <c r="S3444" t="s">
        <v>6</v>
      </c>
      <c r="T3444" t="s">
        <v>5988</v>
      </c>
      <c r="U3444">
        <v>184</v>
      </c>
      <c r="V3444">
        <v>4</v>
      </c>
    </row>
    <row r="3445" spans="1:22" x14ac:dyDescent="0.35">
      <c r="A3445" t="s">
        <v>5987</v>
      </c>
      <c r="B3445" t="s">
        <v>74</v>
      </c>
      <c r="C3445" t="s">
        <v>4541</v>
      </c>
      <c r="D3445" t="b">
        <v>1</v>
      </c>
      <c r="E3445" t="b">
        <v>1</v>
      </c>
      <c r="F3445" t="s">
        <v>72</v>
      </c>
      <c r="G3445" t="b">
        <v>1</v>
      </c>
      <c r="H3445" t="s">
        <v>71</v>
      </c>
      <c r="I3445" t="b">
        <v>1</v>
      </c>
      <c r="J3445" t="s">
        <v>70</v>
      </c>
      <c r="K3445" t="b">
        <v>1</v>
      </c>
      <c r="L3445">
        <v>3</v>
      </c>
      <c r="M3445" t="b">
        <v>1</v>
      </c>
      <c r="N3445" t="b">
        <v>1</v>
      </c>
      <c r="O3445" t="b">
        <v>1</v>
      </c>
      <c r="P3445" t="s">
        <v>69</v>
      </c>
      <c r="Q3445" t="s">
        <v>5986</v>
      </c>
      <c r="R3445" t="s">
        <v>5985</v>
      </c>
      <c r="S3445" t="s">
        <v>120</v>
      </c>
      <c r="T3445" t="s">
        <v>5984</v>
      </c>
      <c r="U3445">
        <v>184</v>
      </c>
      <c r="V3445">
        <v>4</v>
      </c>
    </row>
    <row r="3446" spans="1:22" x14ac:dyDescent="0.35">
      <c r="A3446" t="s">
        <v>5983</v>
      </c>
      <c r="B3446" t="s">
        <v>74</v>
      </c>
      <c r="C3446" t="s">
        <v>82</v>
      </c>
      <c r="D3446" t="b">
        <v>1</v>
      </c>
      <c r="E3446" t="b">
        <v>0</v>
      </c>
      <c r="F3446" t="s">
        <v>101</v>
      </c>
      <c r="G3446" t="b">
        <v>1</v>
      </c>
      <c r="H3446" t="s">
        <v>71</v>
      </c>
      <c r="I3446" t="b">
        <v>0</v>
      </c>
      <c r="J3446" t="s">
        <v>70</v>
      </c>
      <c r="K3446" t="b">
        <v>1</v>
      </c>
      <c r="L3446">
        <v>2</v>
      </c>
      <c r="M3446" t="b">
        <v>1</v>
      </c>
      <c r="N3446" t="b">
        <v>1</v>
      </c>
      <c r="O3446" t="b">
        <v>1</v>
      </c>
      <c r="P3446" t="s">
        <v>69</v>
      </c>
      <c r="Q3446" t="s">
        <v>5982</v>
      </c>
      <c r="R3446" t="s">
        <v>5981</v>
      </c>
      <c r="S3446" t="s">
        <v>77</v>
      </c>
      <c r="T3446" t="s">
        <v>5980</v>
      </c>
      <c r="U3446">
        <v>184</v>
      </c>
      <c r="V3446">
        <v>3.5</v>
      </c>
    </row>
    <row r="3447" spans="1:22" x14ac:dyDescent="0.35">
      <c r="A3447" t="s">
        <v>5979</v>
      </c>
      <c r="B3447" t="s">
        <v>74</v>
      </c>
      <c r="D3447" t="b">
        <v>1</v>
      </c>
      <c r="G3447" t="b">
        <v>0</v>
      </c>
      <c r="I3447" t="b">
        <v>1</v>
      </c>
      <c r="L3447">
        <v>1</v>
      </c>
      <c r="M3447" t="b">
        <v>1</v>
      </c>
      <c r="N3447" t="b">
        <v>1</v>
      </c>
      <c r="O3447" t="b">
        <v>1</v>
      </c>
      <c r="P3447" t="s">
        <v>1660</v>
      </c>
      <c r="Q3447" t="s">
        <v>5978</v>
      </c>
      <c r="R3447" t="s">
        <v>5977</v>
      </c>
      <c r="S3447" t="s">
        <v>141</v>
      </c>
      <c r="T3447" t="s">
        <v>5976</v>
      </c>
      <c r="U3447">
        <v>184</v>
      </c>
      <c r="V3447">
        <v>4</v>
      </c>
    </row>
    <row r="3448" spans="1:22" x14ac:dyDescent="0.35">
      <c r="A3448" t="s">
        <v>5975</v>
      </c>
      <c r="B3448" t="s">
        <v>111</v>
      </c>
      <c r="C3448" t="s">
        <v>426</v>
      </c>
      <c r="D3448" t="b">
        <v>1</v>
      </c>
      <c r="E3448" t="b">
        <v>1</v>
      </c>
      <c r="F3448" t="s">
        <v>474</v>
      </c>
      <c r="G3448" t="b">
        <v>0</v>
      </c>
      <c r="H3448" t="s">
        <v>71</v>
      </c>
      <c r="I3448" t="b">
        <v>1</v>
      </c>
      <c r="J3448" t="s">
        <v>70</v>
      </c>
      <c r="K3448" t="b">
        <v>1</v>
      </c>
      <c r="L3448">
        <v>1</v>
      </c>
      <c r="M3448" t="b">
        <v>1</v>
      </c>
      <c r="N3448" t="b">
        <v>0</v>
      </c>
      <c r="O3448" t="b">
        <v>1</v>
      </c>
      <c r="P3448" t="s">
        <v>69</v>
      </c>
      <c r="Q3448" t="s">
        <v>5974</v>
      </c>
      <c r="R3448" t="s">
        <v>5973</v>
      </c>
      <c r="S3448" t="s">
        <v>77</v>
      </c>
      <c r="T3448" t="s">
        <v>5972</v>
      </c>
      <c r="U3448">
        <v>183</v>
      </c>
      <c r="V3448">
        <v>4.5</v>
      </c>
    </row>
    <row r="3449" spans="1:22" x14ac:dyDescent="0.35">
      <c r="A3449" t="s">
        <v>5971</v>
      </c>
      <c r="B3449" t="s">
        <v>74</v>
      </c>
      <c r="C3449" t="s">
        <v>123</v>
      </c>
      <c r="D3449" t="b">
        <v>1</v>
      </c>
      <c r="E3449" t="b">
        <v>1</v>
      </c>
      <c r="F3449" t="s">
        <v>106</v>
      </c>
      <c r="G3449" t="b">
        <v>1</v>
      </c>
      <c r="H3449" t="s">
        <v>71</v>
      </c>
      <c r="I3449" t="b">
        <v>0</v>
      </c>
      <c r="J3449" t="s">
        <v>70</v>
      </c>
      <c r="K3449" t="b">
        <v>1</v>
      </c>
      <c r="L3449">
        <v>2</v>
      </c>
      <c r="M3449" t="b">
        <v>1</v>
      </c>
      <c r="N3449" t="b">
        <v>1</v>
      </c>
      <c r="O3449" t="b">
        <v>1</v>
      </c>
      <c r="P3449" t="s">
        <v>69</v>
      </c>
      <c r="Q3449" t="s">
        <v>5970</v>
      </c>
      <c r="R3449" t="s">
        <v>5969</v>
      </c>
      <c r="S3449" t="s">
        <v>2328</v>
      </c>
      <c r="T3449" t="s">
        <v>5968</v>
      </c>
      <c r="U3449">
        <v>183</v>
      </c>
      <c r="V3449">
        <v>3.5</v>
      </c>
    </row>
    <row r="3450" spans="1:22" x14ac:dyDescent="0.35">
      <c r="A3450" t="s">
        <v>5967</v>
      </c>
      <c r="B3450" t="s">
        <v>74</v>
      </c>
      <c r="C3450" t="s">
        <v>82</v>
      </c>
      <c r="D3450" t="b">
        <v>1</v>
      </c>
      <c r="E3450" t="b">
        <v>1</v>
      </c>
      <c r="F3450" t="s">
        <v>106</v>
      </c>
      <c r="G3450" t="b">
        <v>1</v>
      </c>
      <c r="H3450" t="s">
        <v>71</v>
      </c>
      <c r="I3450" t="b">
        <v>0</v>
      </c>
      <c r="J3450" t="s">
        <v>70</v>
      </c>
      <c r="K3450" t="b">
        <v>1</v>
      </c>
      <c r="L3450">
        <v>2</v>
      </c>
      <c r="M3450" t="b">
        <v>1</v>
      </c>
      <c r="N3450" t="b">
        <v>1</v>
      </c>
      <c r="O3450" t="b">
        <v>1</v>
      </c>
      <c r="P3450" t="s">
        <v>88</v>
      </c>
      <c r="Q3450" t="s">
        <v>5966</v>
      </c>
      <c r="R3450" t="s">
        <v>295</v>
      </c>
      <c r="S3450" t="s">
        <v>189</v>
      </c>
      <c r="T3450" t="s">
        <v>2542</v>
      </c>
      <c r="U3450">
        <v>183</v>
      </c>
      <c r="V3450">
        <v>2.5</v>
      </c>
    </row>
    <row r="3451" spans="1:22" x14ac:dyDescent="0.35">
      <c r="A3451" t="s">
        <v>5965</v>
      </c>
      <c r="B3451" t="s">
        <v>74</v>
      </c>
      <c r="C3451" t="s">
        <v>82</v>
      </c>
      <c r="D3451" t="b">
        <v>1</v>
      </c>
      <c r="E3451" t="b">
        <v>1</v>
      </c>
      <c r="F3451" t="s">
        <v>766</v>
      </c>
      <c r="G3451" t="b">
        <v>1</v>
      </c>
      <c r="H3451" t="s">
        <v>71</v>
      </c>
      <c r="I3451" t="b">
        <v>0</v>
      </c>
      <c r="J3451" t="s">
        <v>70</v>
      </c>
      <c r="K3451" t="b">
        <v>1</v>
      </c>
      <c r="L3451">
        <v>2</v>
      </c>
      <c r="M3451" t="b">
        <v>0</v>
      </c>
      <c r="N3451" t="b">
        <v>1</v>
      </c>
      <c r="O3451" t="b">
        <v>1</v>
      </c>
      <c r="P3451" t="s">
        <v>88</v>
      </c>
      <c r="Q3451" t="s">
        <v>5964</v>
      </c>
      <c r="R3451" t="s">
        <v>5963</v>
      </c>
      <c r="S3451" t="s">
        <v>6</v>
      </c>
      <c r="T3451" t="s">
        <v>5962</v>
      </c>
      <c r="U3451">
        <v>183</v>
      </c>
      <c r="V3451">
        <v>3.5</v>
      </c>
    </row>
    <row r="3452" spans="1:22" x14ac:dyDescent="0.35">
      <c r="A3452" t="s">
        <v>5961</v>
      </c>
      <c r="B3452" t="s">
        <v>74</v>
      </c>
      <c r="C3452" t="s">
        <v>5856</v>
      </c>
      <c r="D3452" t="b">
        <v>1</v>
      </c>
      <c r="E3452" t="b">
        <v>1</v>
      </c>
      <c r="F3452" t="s">
        <v>72</v>
      </c>
      <c r="G3452" t="b">
        <v>1</v>
      </c>
      <c r="H3452" t="s">
        <v>71</v>
      </c>
      <c r="I3452" t="b">
        <v>1</v>
      </c>
      <c r="J3452" t="s">
        <v>70</v>
      </c>
      <c r="K3452" t="b">
        <v>1</v>
      </c>
      <c r="L3452">
        <v>2</v>
      </c>
      <c r="M3452" t="b">
        <v>1</v>
      </c>
      <c r="N3452" t="b">
        <v>1</v>
      </c>
      <c r="O3452" t="b">
        <v>1</v>
      </c>
      <c r="P3452" t="s">
        <v>69</v>
      </c>
      <c r="Q3452" t="s">
        <v>5960</v>
      </c>
      <c r="R3452" t="s">
        <v>5959</v>
      </c>
      <c r="S3452" t="s">
        <v>6</v>
      </c>
      <c r="T3452" t="s">
        <v>5958</v>
      </c>
      <c r="U3452">
        <v>183</v>
      </c>
      <c r="V3452">
        <v>4.5</v>
      </c>
    </row>
    <row r="3453" spans="1:22" x14ac:dyDescent="0.35">
      <c r="A3453" t="s">
        <v>5957</v>
      </c>
      <c r="B3453" t="s">
        <v>90</v>
      </c>
      <c r="C3453" t="s">
        <v>320</v>
      </c>
      <c r="D3453" t="b">
        <v>1</v>
      </c>
      <c r="E3453" t="b">
        <v>1</v>
      </c>
      <c r="F3453" t="s">
        <v>106</v>
      </c>
      <c r="G3453" t="b">
        <v>1</v>
      </c>
      <c r="H3453" t="s">
        <v>71</v>
      </c>
      <c r="I3453" t="b">
        <v>0</v>
      </c>
      <c r="J3453" t="s">
        <v>70</v>
      </c>
      <c r="K3453" t="b">
        <v>1</v>
      </c>
      <c r="L3453">
        <v>1</v>
      </c>
      <c r="M3453" t="b">
        <v>0</v>
      </c>
      <c r="N3453" t="b">
        <v>0</v>
      </c>
      <c r="O3453" t="b">
        <v>1</v>
      </c>
      <c r="P3453" t="s">
        <v>88</v>
      </c>
      <c r="Q3453" t="s">
        <v>5956</v>
      </c>
      <c r="R3453" t="s">
        <v>98</v>
      </c>
      <c r="S3453" t="s">
        <v>93</v>
      </c>
      <c r="T3453" t="s">
        <v>5955</v>
      </c>
      <c r="U3453">
        <v>183</v>
      </c>
      <c r="V3453">
        <v>4</v>
      </c>
    </row>
    <row r="3454" spans="1:22" x14ac:dyDescent="0.35">
      <c r="A3454" t="s">
        <v>5954</v>
      </c>
      <c r="B3454" t="s">
        <v>74</v>
      </c>
      <c r="C3454" t="s">
        <v>82</v>
      </c>
      <c r="D3454" t="b">
        <v>1</v>
      </c>
      <c r="E3454" t="b">
        <v>1</v>
      </c>
      <c r="F3454" t="s">
        <v>89</v>
      </c>
      <c r="G3454" t="b">
        <v>1</v>
      </c>
      <c r="H3454" t="s">
        <v>80</v>
      </c>
      <c r="I3454" t="b">
        <v>1</v>
      </c>
      <c r="J3454" t="s">
        <v>70</v>
      </c>
      <c r="K3454" t="b">
        <v>1</v>
      </c>
      <c r="L3454">
        <v>2</v>
      </c>
      <c r="M3454" t="b">
        <v>1</v>
      </c>
      <c r="N3454" t="b">
        <v>1</v>
      </c>
      <c r="O3454" t="b">
        <v>1</v>
      </c>
      <c r="P3454" t="s">
        <v>69</v>
      </c>
      <c r="Q3454" t="s">
        <v>5953</v>
      </c>
      <c r="R3454" t="s">
        <v>5952</v>
      </c>
      <c r="S3454" t="s">
        <v>85</v>
      </c>
      <c r="T3454" t="s">
        <v>5951</v>
      </c>
      <c r="U3454">
        <v>183</v>
      </c>
      <c r="V3454">
        <v>3.5</v>
      </c>
    </row>
    <row r="3455" spans="1:22" x14ac:dyDescent="0.35">
      <c r="A3455" t="s">
        <v>5950</v>
      </c>
      <c r="B3455" t="s">
        <v>74</v>
      </c>
      <c r="C3455" t="s">
        <v>212</v>
      </c>
      <c r="D3455" t="b">
        <v>1</v>
      </c>
      <c r="E3455" t="b">
        <v>0</v>
      </c>
      <c r="F3455" t="s">
        <v>72</v>
      </c>
      <c r="G3455" t="b">
        <v>0</v>
      </c>
      <c r="H3455" t="s">
        <v>80</v>
      </c>
      <c r="I3455" t="b">
        <v>1</v>
      </c>
      <c r="J3455" t="s">
        <v>235</v>
      </c>
      <c r="K3455" t="b">
        <v>1</v>
      </c>
      <c r="L3455">
        <v>3</v>
      </c>
      <c r="M3455" t="b">
        <v>1</v>
      </c>
      <c r="N3455" t="b">
        <v>1</v>
      </c>
      <c r="O3455" t="b">
        <v>0</v>
      </c>
      <c r="P3455" t="s">
        <v>88</v>
      </c>
      <c r="Q3455" t="s">
        <v>5949</v>
      </c>
      <c r="R3455" t="s">
        <v>5948</v>
      </c>
      <c r="S3455" t="s">
        <v>120</v>
      </c>
      <c r="T3455" t="s">
        <v>5947</v>
      </c>
      <c r="U3455">
        <v>183</v>
      </c>
      <c r="V3455">
        <v>4</v>
      </c>
    </row>
    <row r="3456" spans="1:22" x14ac:dyDescent="0.35">
      <c r="A3456" t="s">
        <v>5946</v>
      </c>
      <c r="B3456" t="s">
        <v>90</v>
      </c>
      <c r="C3456" t="s">
        <v>82</v>
      </c>
      <c r="D3456" t="b">
        <v>1</v>
      </c>
      <c r="E3456" t="b">
        <v>1</v>
      </c>
      <c r="F3456" t="s">
        <v>106</v>
      </c>
      <c r="G3456" t="b">
        <v>0</v>
      </c>
      <c r="H3456" t="s">
        <v>71</v>
      </c>
      <c r="I3456" t="b">
        <v>0</v>
      </c>
      <c r="J3456" t="s">
        <v>70</v>
      </c>
      <c r="K3456" t="b">
        <v>1</v>
      </c>
      <c r="L3456">
        <v>2</v>
      </c>
      <c r="M3456" t="b">
        <v>1</v>
      </c>
      <c r="N3456" t="b">
        <v>1</v>
      </c>
      <c r="O3456" t="b">
        <v>1</v>
      </c>
      <c r="P3456" t="s">
        <v>88</v>
      </c>
      <c r="Q3456" t="s">
        <v>5945</v>
      </c>
      <c r="R3456" t="s">
        <v>5944</v>
      </c>
      <c r="S3456" t="s">
        <v>66</v>
      </c>
      <c r="T3456" t="s">
        <v>5943</v>
      </c>
      <c r="U3456">
        <v>183</v>
      </c>
      <c r="V3456">
        <v>4</v>
      </c>
    </row>
    <row r="3457" spans="1:22" x14ac:dyDescent="0.35">
      <c r="A3457" t="s">
        <v>5942</v>
      </c>
      <c r="B3457" t="s">
        <v>90</v>
      </c>
      <c r="C3457" t="s">
        <v>82</v>
      </c>
      <c r="D3457" t="b">
        <v>1</v>
      </c>
      <c r="E3457" t="b">
        <v>1</v>
      </c>
      <c r="F3457" t="s">
        <v>474</v>
      </c>
      <c r="G3457" t="b">
        <v>1</v>
      </c>
      <c r="H3457" t="s">
        <v>71</v>
      </c>
      <c r="I3457" t="b">
        <v>1</v>
      </c>
      <c r="J3457" t="s">
        <v>70</v>
      </c>
      <c r="K3457" t="b">
        <v>1</v>
      </c>
      <c r="L3457">
        <v>2</v>
      </c>
      <c r="M3457" t="b">
        <v>0</v>
      </c>
      <c r="N3457" t="b">
        <v>1</v>
      </c>
      <c r="O3457" t="b">
        <v>1</v>
      </c>
      <c r="P3457" t="s">
        <v>69</v>
      </c>
      <c r="Q3457" t="s">
        <v>5941</v>
      </c>
      <c r="R3457" t="s">
        <v>5940</v>
      </c>
      <c r="S3457" t="s">
        <v>189</v>
      </c>
      <c r="T3457" t="s">
        <v>5939</v>
      </c>
      <c r="U3457">
        <v>183</v>
      </c>
      <c r="V3457">
        <v>4</v>
      </c>
    </row>
    <row r="3458" spans="1:22" x14ac:dyDescent="0.35">
      <c r="A3458" t="s">
        <v>5938</v>
      </c>
      <c r="B3458" t="s">
        <v>111</v>
      </c>
      <c r="C3458" t="s">
        <v>82</v>
      </c>
      <c r="D3458" t="b">
        <v>1</v>
      </c>
      <c r="E3458" t="b">
        <v>1</v>
      </c>
      <c r="F3458" t="s">
        <v>89</v>
      </c>
      <c r="G3458" t="b">
        <v>1</v>
      </c>
      <c r="H3458" t="s">
        <v>71</v>
      </c>
      <c r="I3458" t="b">
        <v>1</v>
      </c>
      <c r="J3458" t="s">
        <v>70</v>
      </c>
      <c r="K3458" t="b">
        <v>1</v>
      </c>
      <c r="L3458">
        <v>1</v>
      </c>
      <c r="M3458" t="b">
        <v>0</v>
      </c>
      <c r="N3458" t="b">
        <v>0</v>
      </c>
      <c r="O3458" t="b">
        <v>1</v>
      </c>
      <c r="P3458" t="s">
        <v>88</v>
      </c>
      <c r="Q3458" t="s">
        <v>5937</v>
      </c>
      <c r="R3458" t="s">
        <v>5936</v>
      </c>
      <c r="S3458" t="s">
        <v>275</v>
      </c>
      <c r="T3458" t="s">
        <v>5935</v>
      </c>
      <c r="U3458">
        <v>183</v>
      </c>
      <c r="V3458">
        <v>4.5</v>
      </c>
    </row>
    <row r="3459" spans="1:22" x14ac:dyDescent="0.35">
      <c r="A3459" t="s">
        <v>5934</v>
      </c>
      <c r="B3459" t="s">
        <v>74</v>
      </c>
      <c r="C3459" t="s">
        <v>5933</v>
      </c>
      <c r="D3459" t="b">
        <v>1</v>
      </c>
      <c r="E3459" t="b">
        <v>1</v>
      </c>
      <c r="F3459" t="s">
        <v>5932</v>
      </c>
      <c r="G3459" t="b">
        <v>0</v>
      </c>
      <c r="H3459" t="s">
        <v>80</v>
      </c>
      <c r="I3459" t="b">
        <v>1</v>
      </c>
      <c r="J3459" t="s">
        <v>70</v>
      </c>
      <c r="K3459" t="b">
        <v>1</v>
      </c>
      <c r="L3459">
        <v>2</v>
      </c>
      <c r="M3459" t="b">
        <v>1</v>
      </c>
      <c r="N3459" t="b">
        <v>1</v>
      </c>
      <c r="O3459" t="b">
        <v>1</v>
      </c>
      <c r="P3459" t="s">
        <v>88</v>
      </c>
      <c r="Q3459" t="e">
        <f>-oUM2uISux96lMGeawHIOA</f>
        <v>#NAME?</v>
      </c>
      <c r="R3459" t="s">
        <v>5931</v>
      </c>
      <c r="S3459" t="s">
        <v>6</v>
      </c>
      <c r="T3459" t="s">
        <v>5930</v>
      </c>
      <c r="U3459">
        <v>183</v>
      </c>
      <c r="V3459">
        <v>3</v>
      </c>
    </row>
    <row r="3460" spans="1:22" x14ac:dyDescent="0.35">
      <c r="A3460" t="s">
        <v>5929</v>
      </c>
      <c r="B3460" t="s">
        <v>90</v>
      </c>
      <c r="C3460" t="s">
        <v>82</v>
      </c>
      <c r="D3460" t="b">
        <v>1</v>
      </c>
      <c r="E3460" t="b">
        <v>1</v>
      </c>
      <c r="F3460" t="s">
        <v>106</v>
      </c>
      <c r="G3460" t="b">
        <v>1</v>
      </c>
      <c r="H3460" t="s">
        <v>71</v>
      </c>
      <c r="I3460" t="b">
        <v>0</v>
      </c>
      <c r="J3460" t="s">
        <v>70</v>
      </c>
      <c r="K3460" t="b">
        <v>1</v>
      </c>
      <c r="L3460">
        <v>1</v>
      </c>
      <c r="M3460" t="b">
        <v>0</v>
      </c>
      <c r="N3460" t="b">
        <v>1</v>
      </c>
      <c r="O3460" t="b">
        <v>1</v>
      </c>
      <c r="P3460" t="s">
        <v>88</v>
      </c>
      <c r="Q3460" t="s">
        <v>5928</v>
      </c>
      <c r="R3460" t="s">
        <v>1255</v>
      </c>
      <c r="S3460" t="s">
        <v>290</v>
      </c>
      <c r="T3460" t="s">
        <v>5927</v>
      </c>
      <c r="U3460">
        <v>183</v>
      </c>
      <c r="V3460">
        <v>4</v>
      </c>
    </row>
    <row r="3461" spans="1:22" x14ac:dyDescent="0.35">
      <c r="A3461" t="s">
        <v>5926</v>
      </c>
      <c r="B3461" t="s">
        <v>74</v>
      </c>
      <c r="C3461" t="s">
        <v>123</v>
      </c>
      <c r="D3461" t="b">
        <v>1</v>
      </c>
      <c r="E3461" t="b">
        <v>1</v>
      </c>
      <c r="F3461" t="s">
        <v>5925</v>
      </c>
      <c r="G3461" t="b">
        <v>0</v>
      </c>
      <c r="H3461" t="s">
        <v>71</v>
      </c>
      <c r="I3461" t="b">
        <v>0</v>
      </c>
      <c r="J3461" t="s">
        <v>70</v>
      </c>
      <c r="K3461" t="b">
        <v>1</v>
      </c>
      <c r="L3461">
        <v>2</v>
      </c>
      <c r="M3461" t="b">
        <v>1</v>
      </c>
      <c r="N3461" t="b">
        <v>1</v>
      </c>
      <c r="O3461" t="b">
        <v>1</v>
      </c>
      <c r="P3461" t="s">
        <v>88</v>
      </c>
      <c r="Q3461" t="s">
        <v>5924</v>
      </c>
      <c r="R3461" t="s">
        <v>5923</v>
      </c>
      <c r="S3461" t="s">
        <v>507</v>
      </c>
      <c r="T3461" t="s">
        <v>5922</v>
      </c>
      <c r="U3461">
        <v>183</v>
      </c>
      <c r="V3461">
        <v>3</v>
      </c>
    </row>
    <row r="3462" spans="1:22" x14ac:dyDescent="0.35">
      <c r="A3462" t="s">
        <v>5921</v>
      </c>
      <c r="B3462" t="s">
        <v>111</v>
      </c>
      <c r="C3462" t="s">
        <v>123</v>
      </c>
      <c r="D3462" t="b">
        <v>1</v>
      </c>
      <c r="E3462" t="b">
        <v>1</v>
      </c>
      <c r="F3462" t="s">
        <v>106</v>
      </c>
      <c r="G3462" t="b">
        <v>0</v>
      </c>
      <c r="H3462" t="s">
        <v>71</v>
      </c>
      <c r="I3462" t="b">
        <v>0</v>
      </c>
      <c r="J3462" t="s">
        <v>70</v>
      </c>
      <c r="K3462" t="b">
        <v>1</v>
      </c>
      <c r="L3462">
        <v>2</v>
      </c>
      <c r="M3462" t="b">
        <v>1</v>
      </c>
      <c r="N3462" t="b">
        <v>1</v>
      </c>
      <c r="O3462" t="b">
        <v>1</v>
      </c>
      <c r="P3462" t="s">
        <v>88</v>
      </c>
      <c r="Q3462" t="s">
        <v>5920</v>
      </c>
      <c r="R3462" t="s">
        <v>5919</v>
      </c>
      <c r="S3462" t="s">
        <v>120</v>
      </c>
      <c r="T3462" t="s">
        <v>5918</v>
      </c>
      <c r="U3462">
        <v>183</v>
      </c>
      <c r="V3462">
        <v>3.5</v>
      </c>
    </row>
    <row r="3463" spans="1:22" x14ac:dyDescent="0.35">
      <c r="A3463" t="s">
        <v>5917</v>
      </c>
      <c r="B3463" t="s">
        <v>90</v>
      </c>
      <c r="C3463" t="s">
        <v>82</v>
      </c>
      <c r="D3463" t="b">
        <v>1</v>
      </c>
      <c r="E3463" t="b">
        <v>1</v>
      </c>
      <c r="F3463" t="s">
        <v>771</v>
      </c>
      <c r="G3463" t="b">
        <v>0</v>
      </c>
      <c r="H3463" t="s">
        <v>71</v>
      </c>
      <c r="I3463" t="b">
        <v>1</v>
      </c>
      <c r="J3463" t="s">
        <v>70</v>
      </c>
      <c r="K3463" t="b">
        <v>1</v>
      </c>
      <c r="L3463">
        <v>1</v>
      </c>
      <c r="M3463" t="b">
        <v>0</v>
      </c>
      <c r="N3463" t="b">
        <v>0</v>
      </c>
      <c r="O3463" t="b">
        <v>1</v>
      </c>
      <c r="P3463" t="s">
        <v>88</v>
      </c>
      <c r="Q3463" t="s">
        <v>5916</v>
      </c>
      <c r="R3463" t="s">
        <v>5915</v>
      </c>
      <c r="S3463" t="s">
        <v>93</v>
      </c>
      <c r="T3463" t="s">
        <v>777</v>
      </c>
      <c r="U3463">
        <v>183</v>
      </c>
      <c r="V3463">
        <v>4</v>
      </c>
    </row>
    <row r="3464" spans="1:22" x14ac:dyDescent="0.35">
      <c r="A3464" t="s">
        <v>5914</v>
      </c>
      <c r="B3464" t="s">
        <v>74</v>
      </c>
      <c r="C3464" t="s">
        <v>82</v>
      </c>
      <c r="D3464" t="b">
        <v>1</v>
      </c>
      <c r="E3464" t="b">
        <v>1</v>
      </c>
      <c r="F3464" t="s">
        <v>106</v>
      </c>
      <c r="G3464" t="b">
        <v>1</v>
      </c>
      <c r="H3464" t="s">
        <v>71</v>
      </c>
      <c r="I3464" t="b">
        <v>1</v>
      </c>
      <c r="J3464" t="s">
        <v>70</v>
      </c>
      <c r="K3464" t="b">
        <v>1</v>
      </c>
      <c r="L3464">
        <v>2</v>
      </c>
      <c r="M3464" t="b">
        <v>1</v>
      </c>
      <c r="N3464" t="b">
        <v>1</v>
      </c>
      <c r="O3464" t="b">
        <v>1</v>
      </c>
      <c r="P3464" t="s">
        <v>69</v>
      </c>
      <c r="Q3464" t="s">
        <v>5913</v>
      </c>
      <c r="R3464" t="s">
        <v>5912</v>
      </c>
      <c r="S3464" t="s">
        <v>131</v>
      </c>
      <c r="T3464" t="s">
        <v>5911</v>
      </c>
      <c r="U3464">
        <v>183</v>
      </c>
      <c r="V3464">
        <v>4</v>
      </c>
    </row>
    <row r="3465" spans="1:22" x14ac:dyDescent="0.35">
      <c r="A3465" t="s">
        <v>5910</v>
      </c>
      <c r="B3465" t="s">
        <v>111</v>
      </c>
      <c r="C3465" t="s">
        <v>320</v>
      </c>
      <c r="D3465" t="b">
        <v>1</v>
      </c>
      <c r="E3465" t="b">
        <v>1</v>
      </c>
      <c r="F3465" t="s">
        <v>106</v>
      </c>
      <c r="G3465" t="b">
        <v>0</v>
      </c>
      <c r="H3465" t="s">
        <v>71</v>
      </c>
      <c r="I3465" t="b">
        <v>0</v>
      </c>
      <c r="J3465" t="s">
        <v>70</v>
      </c>
      <c r="K3465" t="b">
        <v>1</v>
      </c>
      <c r="L3465">
        <v>1</v>
      </c>
      <c r="M3465" t="b">
        <v>0</v>
      </c>
      <c r="N3465" t="b">
        <v>1</v>
      </c>
      <c r="O3465" t="b">
        <v>1</v>
      </c>
      <c r="P3465" t="s">
        <v>88</v>
      </c>
      <c r="Q3465" t="s">
        <v>5909</v>
      </c>
      <c r="R3465" t="s">
        <v>126</v>
      </c>
      <c r="S3465" t="s">
        <v>77</v>
      </c>
      <c r="T3465" t="s">
        <v>5908</v>
      </c>
      <c r="U3465">
        <v>183</v>
      </c>
      <c r="V3465">
        <v>4</v>
      </c>
    </row>
    <row r="3466" spans="1:22" x14ac:dyDescent="0.35">
      <c r="A3466" t="s">
        <v>5907</v>
      </c>
      <c r="B3466" t="s">
        <v>74</v>
      </c>
      <c r="C3466" t="s">
        <v>82</v>
      </c>
      <c r="D3466" t="b">
        <v>1</v>
      </c>
      <c r="E3466" t="b">
        <v>1</v>
      </c>
      <c r="F3466" t="s">
        <v>106</v>
      </c>
      <c r="G3466" t="b">
        <v>1</v>
      </c>
      <c r="H3466" t="s">
        <v>71</v>
      </c>
      <c r="I3466" t="b">
        <v>0</v>
      </c>
      <c r="J3466" t="s">
        <v>70</v>
      </c>
      <c r="K3466" t="b">
        <v>1</v>
      </c>
      <c r="L3466">
        <v>2</v>
      </c>
      <c r="M3466" t="b">
        <v>0</v>
      </c>
      <c r="N3466" t="b">
        <v>1</v>
      </c>
      <c r="O3466" t="b">
        <v>1</v>
      </c>
      <c r="P3466" t="s">
        <v>88</v>
      </c>
      <c r="Q3466" t="s">
        <v>5906</v>
      </c>
      <c r="R3466" t="s">
        <v>98</v>
      </c>
      <c r="S3466" t="s">
        <v>66</v>
      </c>
      <c r="T3466" t="s">
        <v>5905</v>
      </c>
      <c r="U3466">
        <v>183</v>
      </c>
      <c r="V3466">
        <v>3</v>
      </c>
    </row>
    <row r="3467" spans="1:22" x14ac:dyDescent="0.35">
      <c r="A3467" t="s">
        <v>5904</v>
      </c>
      <c r="B3467" t="s">
        <v>90</v>
      </c>
      <c r="C3467" t="s">
        <v>138</v>
      </c>
      <c r="D3467" t="b">
        <v>1</v>
      </c>
      <c r="E3467" t="b">
        <v>1</v>
      </c>
      <c r="F3467" t="s">
        <v>106</v>
      </c>
      <c r="G3467" t="b">
        <v>0</v>
      </c>
      <c r="H3467" t="s">
        <v>71</v>
      </c>
      <c r="I3467" t="b">
        <v>0</v>
      </c>
      <c r="J3467" t="s">
        <v>70</v>
      </c>
      <c r="K3467" t="b">
        <v>1</v>
      </c>
      <c r="L3467">
        <v>1</v>
      </c>
      <c r="M3467" t="b">
        <v>0</v>
      </c>
      <c r="N3467" t="b">
        <v>1</v>
      </c>
      <c r="O3467" t="b">
        <v>1</v>
      </c>
      <c r="P3467" t="s">
        <v>88</v>
      </c>
      <c r="Q3467" t="s">
        <v>5903</v>
      </c>
      <c r="R3467" t="s">
        <v>5902</v>
      </c>
      <c r="S3467" t="s">
        <v>85</v>
      </c>
      <c r="T3467" t="s">
        <v>5901</v>
      </c>
      <c r="U3467">
        <v>183</v>
      </c>
      <c r="V3467">
        <v>4</v>
      </c>
    </row>
    <row r="3468" spans="1:22" x14ac:dyDescent="0.35">
      <c r="A3468" t="s">
        <v>5900</v>
      </c>
      <c r="B3468" t="s">
        <v>90</v>
      </c>
      <c r="C3468" t="s">
        <v>138</v>
      </c>
      <c r="D3468" t="b">
        <v>1</v>
      </c>
      <c r="E3468" t="b">
        <v>1</v>
      </c>
      <c r="F3468" t="s">
        <v>555</v>
      </c>
      <c r="H3468" t="s">
        <v>71</v>
      </c>
      <c r="I3468" t="b">
        <v>1</v>
      </c>
      <c r="J3468" t="s">
        <v>70</v>
      </c>
      <c r="K3468" t="b">
        <v>1</v>
      </c>
      <c r="L3468">
        <v>1</v>
      </c>
      <c r="M3468" t="b">
        <v>0</v>
      </c>
      <c r="N3468" t="b">
        <v>0</v>
      </c>
      <c r="O3468" t="b">
        <v>1</v>
      </c>
      <c r="P3468" t="s">
        <v>69</v>
      </c>
      <c r="Q3468" t="s">
        <v>5899</v>
      </c>
      <c r="R3468" t="s">
        <v>5898</v>
      </c>
      <c r="S3468" t="s">
        <v>6</v>
      </c>
      <c r="T3468" t="s">
        <v>5897</v>
      </c>
      <c r="U3468">
        <v>183</v>
      </c>
      <c r="V3468">
        <v>3.5</v>
      </c>
    </row>
    <row r="3469" spans="1:22" x14ac:dyDescent="0.35">
      <c r="A3469" t="s">
        <v>5896</v>
      </c>
      <c r="B3469" t="s">
        <v>111</v>
      </c>
      <c r="C3469" t="s">
        <v>82</v>
      </c>
      <c r="D3469" t="b">
        <v>1</v>
      </c>
      <c r="E3469" t="b">
        <v>1</v>
      </c>
      <c r="F3469" t="s">
        <v>106</v>
      </c>
      <c r="G3469" t="b">
        <v>0</v>
      </c>
      <c r="H3469" t="s">
        <v>71</v>
      </c>
      <c r="I3469" t="b">
        <v>0</v>
      </c>
      <c r="J3469" t="s">
        <v>70</v>
      </c>
      <c r="K3469" t="b">
        <v>1</v>
      </c>
      <c r="L3469">
        <v>2</v>
      </c>
      <c r="M3469" t="b">
        <v>1</v>
      </c>
      <c r="N3469" t="b">
        <v>1</v>
      </c>
      <c r="O3469" t="b">
        <v>1</v>
      </c>
      <c r="P3469" t="s">
        <v>88</v>
      </c>
      <c r="Q3469" t="s">
        <v>5895</v>
      </c>
      <c r="R3469" t="s">
        <v>5894</v>
      </c>
      <c r="S3469" t="s">
        <v>166</v>
      </c>
      <c r="T3469" t="s">
        <v>5893</v>
      </c>
      <c r="U3469">
        <v>183</v>
      </c>
      <c r="V3469">
        <v>4</v>
      </c>
    </row>
    <row r="3470" spans="1:22" x14ac:dyDescent="0.35">
      <c r="A3470" t="s">
        <v>5892</v>
      </c>
      <c r="B3470" t="s">
        <v>90</v>
      </c>
      <c r="C3470" t="s">
        <v>82</v>
      </c>
      <c r="D3470" t="b">
        <v>1</v>
      </c>
      <c r="E3470" t="b">
        <v>1</v>
      </c>
      <c r="F3470" t="s">
        <v>106</v>
      </c>
      <c r="G3470" t="b">
        <v>0</v>
      </c>
      <c r="H3470" t="s">
        <v>71</v>
      </c>
      <c r="I3470" t="b">
        <v>0</v>
      </c>
      <c r="J3470" t="s">
        <v>70</v>
      </c>
      <c r="K3470" t="b">
        <v>1</v>
      </c>
      <c r="L3470">
        <v>2</v>
      </c>
      <c r="M3470" t="b">
        <v>0</v>
      </c>
      <c r="N3470" t="b">
        <v>0</v>
      </c>
      <c r="O3470" t="b">
        <v>1</v>
      </c>
      <c r="P3470" t="s">
        <v>69</v>
      </c>
      <c r="Q3470" t="s">
        <v>5891</v>
      </c>
      <c r="R3470" t="s">
        <v>477</v>
      </c>
      <c r="S3470" t="s">
        <v>6</v>
      </c>
      <c r="T3470" t="s">
        <v>5890</v>
      </c>
      <c r="U3470">
        <v>183</v>
      </c>
      <c r="V3470">
        <v>4</v>
      </c>
    </row>
    <row r="3471" spans="1:22" x14ac:dyDescent="0.35">
      <c r="A3471" t="s">
        <v>4453</v>
      </c>
      <c r="B3471" t="s">
        <v>90</v>
      </c>
      <c r="C3471" t="s">
        <v>82</v>
      </c>
      <c r="D3471" t="b">
        <v>1</v>
      </c>
      <c r="F3471" t="s">
        <v>555</v>
      </c>
      <c r="G3471" t="b">
        <v>0</v>
      </c>
      <c r="H3471" t="s">
        <v>71</v>
      </c>
      <c r="I3471" t="b">
        <v>0</v>
      </c>
      <c r="K3471" t="b">
        <v>1</v>
      </c>
      <c r="L3471">
        <v>2</v>
      </c>
      <c r="O3471" t="b">
        <v>1</v>
      </c>
      <c r="P3471" t="s">
        <v>69</v>
      </c>
      <c r="Q3471" t="s">
        <v>5889</v>
      </c>
      <c r="R3471" t="s">
        <v>5888</v>
      </c>
      <c r="S3471" t="s">
        <v>6</v>
      </c>
      <c r="T3471" t="s">
        <v>5887</v>
      </c>
      <c r="U3471">
        <v>183</v>
      </c>
      <c r="V3471">
        <v>4</v>
      </c>
    </row>
    <row r="3472" spans="1:22" x14ac:dyDescent="0.35">
      <c r="A3472" t="s">
        <v>5886</v>
      </c>
      <c r="B3472" t="s">
        <v>111</v>
      </c>
      <c r="C3472" t="s">
        <v>123</v>
      </c>
      <c r="D3472" t="b">
        <v>1</v>
      </c>
      <c r="E3472" t="b">
        <v>1</v>
      </c>
      <c r="F3472" t="s">
        <v>278</v>
      </c>
      <c r="G3472" t="b">
        <v>0</v>
      </c>
      <c r="H3472" t="s">
        <v>71</v>
      </c>
      <c r="I3472" t="b">
        <v>0</v>
      </c>
      <c r="J3472" t="s">
        <v>70</v>
      </c>
      <c r="K3472" t="b">
        <v>1</v>
      </c>
      <c r="L3472">
        <v>2</v>
      </c>
      <c r="M3472" t="b">
        <v>0</v>
      </c>
      <c r="N3472" t="b">
        <v>1</v>
      </c>
      <c r="O3472" t="b">
        <v>1</v>
      </c>
      <c r="P3472" t="s">
        <v>69</v>
      </c>
      <c r="Q3472" t="s">
        <v>5885</v>
      </c>
      <c r="R3472" t="s">
        <v>5884</v>
      </c>
      <c r="S3472" t="s">
        <v>120</v>
      </c>
      <c r="T3472" t="s">
        <v>4052</v>
      </c>
      <c r="U3472">
        <v>183</v>
      </c>
      <c r="V3472">
        <v>4</v>
      </c>
    </row>
    <row r="3473" spans="1:22" x14ac:dyDescent="0.35">
      <c r="A3473" t="s">
        <v>5883</v>
      </c>
      <c r="B3473" t="s">
        <v>90</v>
      </c>
      <c r="C3473" t="s">
        <v>82</v>
      </c>
      <c r="D3473" t="b">
        <v>1</v>
      </c>
      <c r="E3473" t="b">
        <v>1</v>
      </c>
      <c r="F3473" t="s">
        <v>89</v>
      </c>
      <c r="G3473" t="b">
        <v>0</v>
      </c>
      <c r="H3473" t="s">
        <v>71</v>
      </c>
      <c r="I3473" t="b">
        <v>0</v>
      </c>
      <c r="J3473" t="s">
        <v>70</v>
      </c>
      <c r="K3473" t="b">
        <v>1</v>
      </c>
      <c r="L3473">
        <v>2</v>
      </c>
      <c r="M3473" t="b">
        <v>0</v>
      </c>
      <c r="N3473" t="b">
        <v>0</v>
      </c>
      <c r="O3473" t="b">
        <v>1</v>
      </c>
      <c r="P3473" t="s">
        <v>88</v>
      </c>
      <c r="Q3473" t="s">
        <v>5882</v>
      </c>
      <c r="R3473" t="s">
        <v>5881</v>
      </c>
      <c r="S3473" t="s">
        <v>66</v>
      </c>
      <c r="T3473" t="s">
        <v>5880</v>
      </c>
      <c r="U3473">
        <v>183</v>
      </c>
      <c r="V3473">
        <v>4</v>
      </c>
    </row>
    <row r="3474" spans="1:22" x14ac:dyDescent="0.35">
      <c r="A3474" t="s">
        <v>3288</v>
      </c>
      <c r="B3474" t="s">
        <v>111</v>
      </c>
      <c r="C3474" t="s">
        <v>82</v>
      </c>
      <c r="D3474" t="b">
        <v>1</v>
      </c>
      <c r="E3474" t="b">
        <v>1</v>
      </c>
      <c r="F3474" t="s">
        <v>106</v>
      </c>
      <c r="G3474" t="b">
        <v>0</v>
      </c>
      <c r="H3474" t="s">
        <v>71</v>
      </c>
      <c r="I3474" t="b">
        <v>0</v>
      </c>
      <c r="J3474" t="s">
        <v>70</v>
      </c>
      <c r="K3474" t="b">
        <v>1</v>
      </c>
      <c r="L3474">
        <v>2</v>
      </c>
      <c r="M3474" t="b">
        <v>0</v>
      </c>
      <c r="N3474" t="b">
        <v>0</v>
      </c>
      <c r="O3474" t="b">
        <v>1</v>
      </c>
      <c r="P3474" t="s">
        <v>69</v>
      </c>
      <c r="Q3474" t="s">
        <v>5879</v>
      </c>
      <c r="R3474" t="s">
        <v>5878</v>
      </c>
      <c r="S3474" t="s">
        <v>77</v>
      </c>
      <c r="T3474" t="s">
        <v>5877</v>
      </c>
      <c r="U3474">
        <v>183</v>
      </c>
      <c r="V3474">
        <v>3.5</v>
      </c>
    </row>
    <row r="3475" spans="1:22" x14ac:dyDescent="0.35">
      <c r="A3475" t="s">
        <v>5876</v>
      </c>
      <c r="B3475" t="s">
        <v>90</v>
      </c>
      <c r="C3475" t="s">
        <v>82</v>
      </c>
      <c r="D3475" t="b">
        <v>1</v>
      </c>
      <c r="E3475" t="b">
        <v>1</v>
      </c>
      <c r="F3475" t="s">
        <v>474</v>
      </c>
      <c r="G3475" t="b">
        <v>1</v>
      </c>
      <c r="H3475" t="s">
        <v>71</v>
      </c>
      <c r="I3475" t="b">
        <v>0</v>
      </c>
      <c r="J3475" t="s">
        <v>70</v>
      </c>
      <c r="K3475" t="b">
        <v>1</v>
      </c>
      <c r="L3475">
        <v>1</v>
      </c>
      <c r="M3475" t="b">
        <v>1</v>
      </c>
      <c r="N3475" t="b">
        <v>1</v>
      </c>
      <c r="O3475" t="b">
        <v>1</v>
      </c>
      <c r="P3475" t="s">
        <v>69</v>
      </c>
      <c r="Q3475" t="s">
        <v>5875</v>
      </c>
      <c r="R3475" t="s">
        <v>5874</v>
      </c>
      <c r="S3475" t="s">
        <v>6</v>
      </c>
      <c r="T3475" t="s">
        <v>5873</v>
      </c>
      <c r="U3475">
        <v>183</v>
      </c>
      <c r="V3475">
        <v>4</v>
      </c>
    </row>
    <row r="3476" spans="1:22" x14ac:dyDescent="0.35">
      <c r="A3476" t="s">
        <v>5872</v>
      </c>
      <c r="B3476" t="s">
        <v>90</v>
      </c>
      <c r="C3476" t="s">
        <v>123</v>
      </c>
      <c r="D3476" t="b">
        <v>1</v>
      </c>
      <c r="E3476" t="b">
        <v>1</v>
      </c>
      <c r="F3476" t="s">
        <v>106</v>
      </c>
      <c r="G3476" t="b">
        <v>0</v>
      </c>
      <c r="H3476" t="s">
        <v>71</v>
      </c>
      <c r="I3476" t="b">
        <v>1</v>
      </c>
      <c r="J3476" t="s">
        <v>70</v>
      </c>
      <c r="K3476" t="b">
        <v>0</v>
      </c>
      <c r="L3476">
        <v>1</v>
      </c>
      <c r="M3476" t="b">
        <v>0</v>
      </c>
      <c r="N3476" t="b">
        <v>0</v>
      </c>
      <c r="O3476" t="b">
        <v>1</v>
      </c>
      <c r="P3476" t="s">
        <v>88</v>
      </c>
      <c r="Q3476" t="s">
        <v>5871</v>
      </c>
      <c r="R3476" t="s">
        <v>5870</v>
      </c>
      <c r="S3476" t="s">
        <v>120</v>
      </c>
      <c r="T3476" t="s">
        <v>5869</v>
      </c>
      <c r="U3476">
        <v>183</v>
      </c>
      <c r="V3476">
        <v>4.5</v>
      </c>
    </row>
    <row r="3477" spans="1:22" x14ac:dyDescent="0.35">
      <c r="A3477" t="s">
        <v>5868</v>
      </c>
      <c r="B3477" t="s">
        <v>74</v>
      </c>
      <c r="C3477" t="s">
        <v>123</v>
      </c>
      <c r="D3477" t="b">
        <v>1</v>
      </c>
      <c r="E3477" t="b">
        <v>1</v>
      </c>
      <c r="F3477" t="s">
        <v>555</v>
      </c>
      <c r="G3477" t="b">
        <v>0</v>
      </c>
      <c r="H3477" t="s">
        <v>71</v>
      </c>
      <c r="I3477" t="b">
        <v>1</v>
      </c>
      <c r="J3477" t="s">
        <v>70</v>
      </c>
      <c r="K3477" t="b">
        <v>1</v>
      </c>
      <c r="L3477">
        <v>2</v>
      </c>
      <c r="M3477" t="b">
        <v>0</v>
      </c>
      <c r="N3477" t="b">
        <v>1</v>
      </c>
      <c r="O3477" t="b">
        <v>1</v>
      </c>
      <c r="P3477" t="s">
        <v>88</v>
      </c>
      <c r="Q3477" t="s">
        <v>5867</v>
      </c>
      <c r="R3477" t="s">
        <v>5866</v>
      </c>
      <c r="S3477" t="s">
        <v>120</v>
      </c>
      <c r="T3477" t="s">
        <v>5865</v>
      </c>
      <c r="U3477">
        <v>183</v>
      </c>
      <c r="V3477">
        <v>3.5</v>
      </c>
    </row>
    <row r="3478" spans="1:22" x14ac:dyDescent="0.35">
      <c r="A3478" t="s">
        <v>5864</v>
      </c>
      <c r="B3478" t="s">
        <v>111</v>
      </c>
      <c r="C3478" t="s">
        <v>440</v>
      </c>
      <c r="D3478" t="b">
        <v>1</v>
      </c>
      <c r="E3478" t="b">
        <v>1</v>
      </c>
      <c r="F3478" t="s">
        <v>72</v>
      </c>
      <c r="G3478" t="b">
        <v>0</v>
      </c>
      <c r="H3478" t="s">
        <v>100</v>
      </c>
      <c r="I3478" t="b">
        <v>0</v>
      </c>
      <c r="J3478" t="s">
        <v>70</v>
      </c>
      <c r="K3478" t="b">
        <v>1</v>
      </c>
      <c r="L3478">
        <v>2</v>
      </c>
      <c r="M3478" t="b">
        <v>1</v>
      </c>
      <c r="N3478" t="b">
        <v>1</v>
      </c>
      <c r="O3478" t="b">
        <v>1</v>
      </c>
      <c r="P3478" t="s">
        <v>88</v>
      </c>
      <c r="Q3478" t="s">
        <v>5863</v>
      </c>
      <c r="R3478" t="s">
        <v>628</v>
      </c>
      <c r="S3478" t="s">
        <v>6</v>
      </c>
      <c r="T3478" t="s">
        <v>5862</v>
      </c>
      <c r="U3478">
        <v>183</v>
      </c>
      <c r="V3478">
        <v>4.5</v>
      </c>
    </row>
    <row r="3479" spans="1:22" x14ac:dyDescent="0.35">
      <c r="A3479" t="s">
        <v>5861</v>
      </c>
      <c r="B3479" t="s">
        <v>90</v>
      </c>
      <c r="C3479" t="s">
        <v>82</v>
      </c>
      <c r="D3479" t="b">
        <v>1</v>
      </c>
      <c r="E3479" t="b">
        <v>1</v>
      </c>
      <c r="F3479" t="s">
        <v>89</v>
      </c>
      <c r="G3479" t="b">
        <v>0</v>
      </c>
      <c r="H3479" t="s">
        <v>71</v>
      </c>
      <c r="I3479" t="b">
        <v>1</v>
      </c>
      <c r="J3479" t="s">
        <v>70</v>
      </c>
      <c r="K3479" t="b">
        <v>1</v>
      </c>
      <c r="L3479">
        <v>2</v>
      </c>
      <c r="M3479" t="b">
        <v>0</v>
      </c>
      <c r="N3479" t="b">
        <v>0</v>
      </c>
      <c r="O3479" t="b">
        <v>1</v>
      </c>
      <c r="P3479" t="s">
        <v>69</v>
      </c>
      <c r="Q3479" t="s">
        <v>5860</v>
      </c>
      <c r="R3479" t="s">
        <v>5859</v>
      </c>
      <c r="S3479" t="s">
        <v>77</v>
      </c>
      <c r="T3479" t="s">
        <v>5858</v>
      </c>
      <c r="U3479">
        <v>183</v>
      </c>
      <c r="V3479">
        <v>4</v>
      </c>
    </row>
    <row r="3480" spans="1:22" x14ac:dyDescent="0.35">
      <c r="A3480" t="s">
        <v>5857</v>
      </c>
      <c r="B3480" t="s">
        <v>111</v>
      </c>
      <c r="C3480" t="s">
        <v>5856</v>
      </c>
      <c r="D3480" t="b">
        <v>1</v>
      </c>
      <c r="E3480" t="b">
        <v>1</v>
      </c>
      <c r="F3480" t="s">
        <v>106</v>
      </c>
      <c r="G3480" t="b">
        <v>1</v>
      </c>
      <c r="H3480" t="s">
        <v>71</v>
      </c>
      <c r="I3480" t="b">
        <v>1</v>
      </c>
      <c r="J3480" t="s">
        <v>70</v>
      </c>
      <c r="K3480" t="b">
        <v>1</v>
      </c>
      <c r="L3480">
        <v>2</v>
      </c>
      <c r="M3480" t="b">
        <v>1</v>
      </c>
      <c r="N3480" t="b">
        <v>1</v>
      </c>
      <c r="O3480" t="b">
        <v>1</v>
      </c>
      <c r="P3480" t="s">
        <v>69</v>
      </c>
      <c r="Q3480" t="s">
        <v>5855</v>
      </c>
      <c r="R3480" t="s">
        <v>5854</v>
      </c>
      <c r="S3480" t="s">
        <v>6</v>
      </c>
      <c r="T3480" t="s">
        <v>5853</v>
      </c>
      <c r="U3480">
        <v>183</v>
      </c>
      <c r="V3480">
        <v>4.5</v>
      </c>
    </row>
    <row r="3481" spans="1:22" x14ac:dyDescent="0.35">
      <c r="A3481" t="s">
        <v>2850</v>
      </c>
      <c r="B3481" t="s">
        <v>111</v>
      </c>
      <c r="C3481" t="s">
        <v>82</v>
      </c>
      <c r="D3481" t="b">
        <v>1</v>
      </c>
      <c r="E3481" t="b">
        <v>1</v>
      </c>
      <c r="F3481" t="s">
        <v>474</v>
      </c>
      <c r="G3481" t="b">
        <v>0</v>
      </c>
      <c r="H3481" t="s">
        <v>71</v>
      </c>
      <c r="I3481" t="b">
        <v>1</v>
      </c>
      <c r="J3481" t="s">
        <v>70</v>
      </c>
      <c r="K3481" t="b">
        <v>1</v>
      </c>
      <c r="L3481">
        <v>2</v>
      </c>
      <c r="M3481" t="b">
        <v>0</v>
      </c>
      <c r="N3481" t="b">
        <v>1</v>
      </c>
      <c r="O3481" t="b">
        <v>1</v>
      </c>
      <c r="P3481" t="s">
        <v>69</v>
      </c>
      <c r="Q3481" t="s">
        <v>5852</v>
      </c>
      <c r="R3481" t="s">
        <v>5851</v>
      </c>
      <c r="S3481" t="s">
        <v>77</v>
      </c>
      <c r="T3481" t="s">
        <v>5850</v>
      </c>
      <c r="U3481">
        <v>183</v>
      </c>
      <c r="V3481">
        <v>4</v>
      </c>
    </row>
    <row r="3482" spans="1:22" x14ac:dyDescent="0.35">
      <c r="A3482" t="s">
        <v>5849</v>
      </c>
      <c r="B3482" t="s">
        <v>111</v>
      </c>
      <c r="C3482" t="s">
        <v>82</v>
      </c>
      <c r="D3482" t="b">
        <v>1</v>
      </c>
      <c r="E3482" t="b">
        <v>1</v>
      </c>
      <c r="F3482" t="s">
        <v>106</v>
      </c>
      <c r="G3482" t="b">
        <v>1</v>
      </c>
      <c r="H3482" t="s">
        <v>71</v>
      </c>
      <c r="I3482" t="b">
        <v>0</v>
      </c>
      <c r="J3482" t="s">
        <v>70</v>
      </c>
      <c r="K3482" t="b">
        <v>1</v>
      </c>
      <c r="L3482">
        <v>2</v>
      </c>
      <c r="M3482" t="b">
        <v>1</v>
      </c>
      <c r="N3482" t="b">
        <v>1</v>
      </c>
      <c r="O3482" t="b">
        <v>1</v>
      </c>
      <c r="P3482" t="s">
        <v>69</v>
      </c>
      <c r="Q3482" t="s">
        <v>5848</v>
      </c>
      <c r="R3482" t="s">
        <v>5847</v>
      </c>
      <c r="S3482" t="s">
        <v>275</v>
      </c>
      <c r="T3482" t="s">
        <v>5846</v>
      </c>
      <c r="U3482">
        <v>183</v>
      </c>
      <c r="V3482">
        <v>3</v>
      </c>
    </row>
    <row r="3483" spans="1:22" x14ac:dyDescent="0.35">
      <c r="A3483" t="s">
        <v>5845</v>
      </c>
      <c r="B3483" t="s">
        <v>74</v>
      </c>
      <c r="C3483" t="s">
        <v>138</v>
      </c>
      <c r="D3483" t="b">
        <v>1</v>
      </c>
      <c r="E3483" t="b">
        <v>0</v>
      </c>
      <c r="F3483" t="s">
        <v>72</v>
      </c>
      <c r="G3483" t="b">
        <v>1</v>
      </c>
      <c r="H3483" t="s">
        <v>71</v>
      </c>
      <c r="I3483" t="b">
        <v>1</v>
      </c>
      <c r="J3483" t="s">
        <v>70</v>
      </c>
      <c r="K3483" t="b">
        <v>1</v>
      </c>
      <c r="L3483">
        <v>2</v>
      </c>
      <c r="M3483" t="b">
        <v>1</v>
      </c>
      <c r="N3483" t="b">
        <v>1</v>
      </c>
      <c r="O3483" t="b">
        <v>1</v>
      </c>
      <c r="P3483" t="s">
        <v>69</v>
      </c>
      <c r="Q3483" t="s">
        <v>5844</v>
      </c>
      <c r="R3483" t="s">
        <v>5843</v>
      </c>
      <c r="S3483" t="s">
        <v>166</v>
      </c>
      <c r="T3483" t="s">
        <v>5842</v>
      </c>
      <c r="U3483">
        <v>183</v>
      </c>
      <c r="V3483">
        <v>4</v>
      </c>
    </row>
    <row r="3484" spans="1:22" x14ac:dyDescent="0.35">
      <c r="A3484" t="s">
        <v>5841</v>
      </c>
      <c r="B3484" t="s">
        <v>74</v>
      </c>
      <c r="C3484" t="s">
        <v>82</v>
      </c>
      <c r="D3484" t="b">
        <v>1</v>
      </c>
      <c r="E3484" t="b">
        <v>1</v>
      </c>
      <c r="F3484" t="s">
        <v>771</v>
      </c>
      <c r="G3484" t="b">
        <v>1</v>
      </c>
      <c r="H3484" t="s">
        <v>80</v>
      </c>
      <c r="I3484" t="b">
        <v>1</v>
      </c>
      <c r="J3484" t="s">
        <v>70</v>
      </c>
      <c r="K3484" t="b">
        <v>1</v>
      </c>
      <c r="L3484">
        <v>2</v>
      </c>
      <c r="M3484" t="b">
        <v>0</v>
      </c>
      <c r="N3484" t="b">
        <v>1</v>
      </c>
      <c r="O3484" t="b">
        <v>1</v>
      </c>
      <c r="P3484" t="s">
        <v>69</v>
      </c>
      <c r="Q3484" t="s">
        <v>5840</v>
      </c>
      <c r="R3484" t="s">
        <v>4182</v>
      </c>
      <c r="S3484" t="s">
        <v>93</v>
      </c>
      <c r="T3484" t="s">
        <v>1274</v>
      </c>
      <c r="U3484">
        <v>183</v>
      </c>
      <c r="V3484">
        <v>3</v>
      </c>
    </row>
    <row r="3485" spans="1:22" x14ac:dyDescent="0.35">
      <c r="A3485" t="s">
        <v>5839</v>
      </c>
      <c r="B3485" t="s">
        <v>74</v>
      </c>
      <c r="C3485" t="s">
        <v>82</v>
      </c>
      <c r="D3485" t="b">
        <v>1</v>
      </c>
      <c r="E3485" t="b">
        <v>1</v>
      </c>
      <c r="F3485" t="s">
        <v>72</v>
      </c>
      <c r="G3485" t="b">
        <v>1</v>
      </c>
      <c r="H3485" t="s">
        <v>71</v>
      </c>
      <c r="I3485" t="b">
        <v>0</v>
      </c>
      <c r="J3485" t="s">
        <v>70</v>
      </c>
      <c r="K3485" t="b">
        <v>1</v>
      </c>
      <c r="L3485">
        <v>2</v>
      </c>
      <c r="M3485" t="b">
        <v>1</v>
      </c>
      <c r="N3485" t="b">
        <v>1</v>
      </c>
      <c r="O3485" t="b">
        <v>1</v>
      </c>
      <c r="P3485" t="s">
        <v>69</v>
      </c>
      <c r="Q3485" t="s">
        <v>5838</v>
      </c>
      <c r="R3485" t="s">
        <v>5837</v>
      </c>
      <c r="S3485" t="s">
        <v>189</v>
      </c>
      <c r="T3485" t="s">
        <v>5836</v>
      </c>
      <c r="U3485">
        <v>182</v>
      </c>
      <c r="V3485">
        <v>4</v>
      </c>
    </row>
    <row r="3486" spans="1:22" x14ac:dyDescent="0.35">
      <c r="A3486" t="s">
        <v>5835</v>
      </c>
      <c r="B3486" t="s">
        <v>74</v>
      </c>
      <c r="C3486" t="s">
        <v>82</v>
      </c>
      <c r="D3486" t="b">
        <v>1</v>
      </c>
      <c r="E3486" t="b">
        <v>1</v>
      </c>
      <c r="F3486" t="s">
        <v>106</v>
      </c>
      <c r="G3486" t="b">
        <v>1</v>
      </c>
      <c r="H3486" t="s">
        <v>71</v>
      </c>
      <c r="I3486" t="b">
        <v>1</v>
      </c>
      <c r="J3486" t="s">
        <v>70</v>
      </c>
      <c r="K3486" t="b">
        <v>1</v>
      </c>
      <c r="L3486">
        <v>2</v>
      </c>
      <c r="M3486" t="b">
        <v>1</v>
      </c>
      <c r="N3486" t="b">
        <v>1</v>
      </c>
      <c r="O3486" t="b">
        <v>1</v>
      </c>
      <c r="P3486" t="s">
        <v>88</v>
      </c>
      <c r="Q3486" t="e">
        <f>-vCLrTTgw6pBufdarW8ynA</f>
        <v>#NAME?</v>
      </c>
      <c r="R3486" t="s">
        <v>1697</v>
      </c>
      <c r="S3486" t="s">
        <v>290</v>
      </c>
      <c r="T3486" t="s">
        <v>2448</v>
      </c>
      <c r="U3486">
        <v>182</v>
      </c>
      <c r="V3486">
        <v>4</v>
      </c>
    </row>
    <row r="3487" spans="1:22" x14ac:dyDescent="0.35">
      <c r="A3487" t="s">
        <v>5834</v>
      </c>
      <c r="B3487" t="s">
        <v>74</v>
      </c>
      <c r="C3487" t="s">
        <v>320</v>
      </c>
      <c r="D3487" t="b">
        <v>1</v>
      </c>
      <c r="E3487" t="b">
        <v>1</v>
      </c>
      <c r="F3487" t="s">
        <v>106</v>
      </c>
      <c r="G3487" t="b">
        <v>1</v>
      </c>
      <c r="H3487" t="s">
        <v>71</v>
      </c>
      <c r="I3487" t="b">
        <v>0</v>
      </c>
      <c r="J3487" t="s">
        <v>70</v>
      </c>
      <c r="K3487" t="b">
        <v>1</v>
      </c>
      <c r="L3487">
        <v>1</v>
      </c>
      <c r="M3487" t="b">
        <v>0</v>
      </c>
      <c r="N3487" t="b">
        <v>1</v>
      </c>
      <c r="O3487" t="b">
        <v>1</v>
      </c>
      <c r="P3487" t="s">
        <v>69</v>
      </c>
      <c r="Q3487" t="s">
        <v>5833</v>
      </c>
      <c r="R3487" t="s">
        <v>5832</v>
      </c>
      <c r="S3487" t="s">
        <v>77</v>
      </c>
      <c r="T3487" t="s">
        <v>5831</v>
      </c>
      <c r="U3487">
        <v>182</v>
      </c>
      <c r="V3487">
        <v>4</v>
      </c>
    </row>
    <row r="3488" spans="1:22" x14ac:dyDescent="0.35">
      <c r="A3488" t="s">
        <v>5830</v>
      </c>
      <c r="B3488" t="s">
        <v>111</v>
      </c>
      <c r="C3488" t="s">
        <v>82</v>
      </c>
      <c r="D3488" t="b">
        <v>1</v>
      </c>
      <c r="E3488" t="b">
        <v>1</v>
      </c>
      <c r="F3488" t="s">
        <v>72</v>
      </c>
      <c r="G3488" t="b">
        <v>0</v>
      </c>
      <c r="H3488" t="s">
        <v>71</v>
      </c>
      <c r="I3488" t="b">
        <v>0</v>
      </c>
      <c r="J3488" t="s">
        <v>70</v>
      </c>
      <c r="K3488" t="b">
        <v>1</v>
      </c>
      <c r="L3488">
        <v>2</v>
      </c>
      <c r="M3488" t="b">
        <v>1</v>
      </c>
      <c r="N3488" t="b">
        <v>1</v>
      </c>
      <c r="O3488" t="b">
        <v>1</v>
      </c>
      <c r="P3488" t="s">
        <v>88</v>
      </c>
      <c r="Q3488" t="s">
        <v>5829</v>
      </c>
      <c r="R3488" t="s">
        <v>389</v>
      </c>
      <c r="S3488" t="s">
        <v>85</v>
      </c>
      <c r="T3488" t="s">
        <v>5828</v>
      </c>
      <c r="U3488">
        <v>182</v>
      </c>
      <c r="V3488">
        <v>3</v>
      </c>
    </row>
    <row r="3489" spans="1:22" x14ac:dyDescent="0.35">
      <c r="A3489" t="s">
        <v>5827</v>
      </c>
      <c r="B3489" t="s">
        <v>74</v>
      </c>
      <c r="C3489" t="s">
        <v>82</v>
      </c>
      <c r="D3489" t="b">
        <v>1</v>
      </c>
      <c r="E3489" t="b">
        <v>1</v>
      </c>
      <c r="F3489" t="s">
        <v>106</v>
      </c>
      <c r="G3489" t="b">
        <v>1</v>
      </c>
      <c r="H3489" t="s">
        <v>71</v>
      </c>
      <c r="I3489" t="b">
        <v>1</v>
      </c>
      <c r="J3489" t="s">
        <v>70</v>
      </c>
      <c r="K3489" t="b">
        <v>1</v>
      </c>
      <c r="L3489">
        <v>2</v>
      </c>
      <c r="M3489" t="b">
        <v>1</v>
      </c>
      <c r="N3489" t="b">
        <v>1</v>
      </c>
      <c r="O3489" t="b">
        <v>1</v>
      </c>
      <c r="P3489" t="s">
        <v>69</v>
      </c>
      <c r="Q3489" t="s">
        <v>5826</v>
      </c>
      <c r="R3489" t="s">
        <v>5825</v>
      </c>
      <c r="S3489" t="s">
        <v>3295</v>
      </c>
      <c r="T3489" t="s">
        <v>5824</v>
      </c>
      <c r="U3489">
        <v>182</v>
      </c>
      <c r="V3489">
        <v>2.5</v>
      </c>
    </row>
    <row r="3490" spans="1:22" x14ac:dyDescent="0.35">
      <c r="A3490" t="s">
        <v>5823</v>
      </c>
      <c r="B3490" t="s">
        <v>90</v>
      </c>
      <c r="C3490" t="s">
        <v>82</v>
      </c>
      <c r="D3490" t="b">
        <v>1</v>
      </c>
      <c r="E3490" t="b">
        <v>1</v>
      </c>
      <c r="F3490" t="s">
        <v>359</v>
      </c>
      <c r="G3490" t="b">
        <v>0</v>
      </c>
      <c r="H3490" t="s">
        <v>71</v>
      </c>
      <c r="I3490" t="b">
        <v>1</v>
      </c>
      <c r="J3490" t="s">
        <v>70</v>
      </c>
      <c r="K3490" t="b">
        <v>1</v>
      </c>
      <c r="L3490">
        <v>1</v>
      </c>
      <c r="M3490" t="b">
        <v>0</v>
      </c>
      <c r="N3490" t="b">
        <v>0</v>
      </c>
      <c r="O3490" t="b">
        <v>1</v>
      </c>
      <c r="P3490" t="s">
        <v>69</v>
      </c>
      <c r="Q3490" t="s">
        <v>5822</v>
      </c>
      <c r="R3490" t="s">
        <v>5821</v>
      </c>
      <c r="S3490" t="s">
        <v>6</v>
      </c>
      <c r="T3490" t="s">
        <v>371</v>
      </c>
      <c r="U3490">
        <v>182</v>
      </c>
      <c r="V3490">
        <v>3.5</v>
      </c>
    </row>
    <row r="3491" spans="1:22" x14ac:dyDescent="0.35">
      <c r="A3491" t="s">
        <v>5820</v>
      </c>
      <c r="B3491" t="s">
        <v>74</v>
      </c>
      <c r="C3491" t="s">
        <v>426</v>
      </c>
      <c r="D3491" t="b">
        <v>1</v>
      </c>
      <c r="E3491" t="b">
        <v>1</v>
      </c>
      <c r="F3491" t="s">
        <v>474</v>
      </c>
      <c r="G3491" t="b">
        <v>1</v>
      </c>
      <c r="H3491" t="s">
        <v>80</v>
      </c>
      <c r="I3491" t="b">
        <v>1</v>
      </c>
      <c r="J3491" t="s">
        <v>70</v>
      </c>
      <c r="K3491" t="b">
        <v>1</v>
      </c>
      <c r="L3491">
        <v>2</v>
      </c>
      <c r="M3491" t="b">
        <v>0</v>
      </c>
      <c r="N3491" t="b">
        <v>1</v>
      </c>
      <c r="O3491" t="b">
        <v>1</v>
      </c>
      <c r="P3491" t="s">
        <v>69</v>
      </c>
      <c r="Q3491" t="s">
        <v>5819</v>
      </c>
      <c r="R3491" t="s">
        <v>5818</v>
      </c>
      <c r="S3491" t="s">
        <v>93</v>
      </c>
      <c r="T3491" t="s">
        <v>5817</v>
      </c>
      <c r="U3491">
        <v>182</v>
      </c>
      <c r="V3491">
        <v>4</v>
      </c>
    </row>
    <row r="3492" spans="1:22" x14ac:dyDescent="0.35">
      <c r="A3492" t="s">
        <v>5816</v>
      </c>
      <c r="B3492" t="s">
        <v>90</v>
      </c>
      <c r="C3492" t="s">
        <v>82</v>
      </c>
      <c r="D3492" t="b">
        <v>0</v>
      </c>
      <c r="E3492" t="b">
        <v>1</v>
      </c>
      <c r="F3492" t="s">
        <v>5815</v>
      </c>
      <c r="G3492" t="b">
        <v>0</v>
      </c>
      <c r="H3492" t="s">
        <v>71</v>
      </c>
      <c r="I3492" t="b">
        <v>0</v>
      </c>
      <c r="J3492" t="s">
        <v>70</v>
      </c>
      <c r="K3492" t="b">
        <v>1</v>
      </c>
      <c r="L3492">
        <v>1</v>
      </c>
      <c r="M3492" t="b">
        <v>0</v>
      </c>
      <c r="N3492" t="b">
        <v>1</v>
      </c>
      <c r="O3492" t="b">
        <v>1</v>
      </c>
      <c r="P3492" t="s">
        <v>88</v>
      </c>
      <c r="Q3492" t="s">
        <v>5814</v>
      </c>
      <c r="R3492" t="s">
        <v>5813</v>
      </c>
      <c r="S3492" t="s">
        <v>66</v>
      </c>
      <c r="T3492" t="s">
        <v>5812</v>
      </c>
      <c r="U3492">
        <v>182</v>
      </c>
      <c r="V3492">
        <v>3.5</v>
      </c>
    </row>
    <row r="3493" spans="1:22" x14ac:dyDescent="0.35">
      <c r="A3493" t="s">
        <v>5811</v>
      </c>
      <c r="B3493" t="s">
        <v>74</v>
      </c>
      <c r="C3493" t="s">
        <v>82</v>
      </c>
      <c r="D3493" t="b">
        <v>1</v>
      </c>
      <c r="E3493" t="b">
        <v>1</v>
      </c>
      <c r="F3493" t="s">
        <v>106</v>
      </c>
      <c r="G3493" t="b">
        <v>1</v>
      </c>
      <c r="H3493" t="s">
        <v>100</v>
      </c>
      <c r="I3493" t="b">
        <v>0</v>
      </c>
      <c r="J3493" t="s">
        <v>70</v>
      </c>
      <c r="K3493" t="b">
        <v>1</v>
      </c>
      <c r="L3493">
        <v>2</v>
      </c>
      <c r="M3493" t="b">
        <v>1</v>
      </c>
      <c r="N3493" t="b">
        <v>1</v>
      </c>
      <c r="O3493" t="b">
        <v>1</v>
      </c>
      <c r="P3493" t="s">
        <v>1660</v>
      </c>
      <c r="Q3493" t="s">
        <v>5810</v>
      </c>
      <c r="R3493" t="s">
        <v>5809</v>
      </c>
      <c r="S3493" t="s">
        <v>290</v>
      </c>
      <c r="T3493" t="s">
        <v>5808</v>
      </c>
      <c r="U3493">
        <v>182</v>
      </c>
      <c r="V3493">
        <v>4</v>
      </c>
    </row>
    <row r="3494" spans="1:22" x14ac:dyDescent="0.35">
      <c r="A3494" t="s">
        <v>5807</v>
      </c>
      <c r="B3494" t="s">
        <v>74</v>
      </c>
      <c r="C3494" t="s">
        <v>212</v>
      </c>
      <c r="D3494" t="b">
        <v>1</v>
      </c>
      <c r="E3494" t="b">
        <v>0</v>
      </c>
      <c r="F3494" t="s">
        <v>771</v>
      </c>
      <c r="G3494" t="b">
        <v>1</v>
      </c>
      <c r="H3494" t="s">
        <v>71</v>
      </c>
      <c r="I3494" t="b">
        <v>0</v>
      </c>
      <c r="J3494" t="s">
        <v>70</v>
      </c>
      <c r="K3494" t="b">
        <v>1</v>
      </c>
      <c r="L3494">
        <v>2</v>
      </c>
      <c r="M3494" t="b">
        <v>1</v>
      </c>
      <c r="N3494" t="b">
        <v>1</v>
      </c>
      <c r="O3494" t="b">
        <v>1</v>
      </c>
      <c r="P3494" t="s">
        <v>69</v>
      </c>
      <c r="Q3494" t="s">
        <v>5806</v>
      </c>
      <c r="R3494" t="s">
        <v>5805</v>
      </c>
      <c r="S3494" t="s">
        <v>120</v>
      </c>
      <c r="T3494" t="s">
        <v>5804</v>
      </c>
      <c r="U3494">
        <v>182</v>
      </c>
      <c r="V3494">
        <v>3.5</v>
      </c>
    </row>
    <row r="3495" spans="1:22" x14ac:dyDescent="0.35">
      <c r="A3495" t="s">
        <v>5803</v>
      </c>
      <c r="B3495" t="s">
        <v>74</v>
      </c>
      <c r="C3495" t="s">
        <v>82</v>
      </c>
      <c r="D3495" t="b">
        <v>1</v>
      </c>
      <c r="E3495" t="b">
        <v>1</v>
      </c>
      <c r="F3495" t="s">
        <v>106</v>
      </c>
      <c r="G3495" t="b">
        <v>1</v>
      </c>
      <c r="H3495" t="s">
        <v>71</v>
      </c>
      <c r="I3495" t="b">
        <v>0</v>
      </c>
      <c r="J3495" t="s">
        <v>70</v>
      </c>
      <c r="K3495" t="b">
        <v>1</v>
      </c>
      <c r="L3495">
        <v>2</v>
      </c>
      <c r="M3495" t="b">
        <v>0</v>
      </c>
      <c r="N3495" t="b">
        <v>1</v>
      </c>
      <c r="O3495" t="b">
        <v>1</v>
      </c>
      <c r="P3495" t="s">
        <v>88</v>
      </c>
      <c r="Q3495" t="s">
        <v>5802</v>
      </c>
      <c r="R3495" t="s">
        <v>5801</v>
      </c>
      <c r="S3495" t="s">
        <v>6</v>
      </c>
      <c r="T3495" t="s">
        <v>987</v>
      </c>
      <c r="U3495">
        <v>182</v>
      </c>
      <c r="V3495">
        <v>2.5</v>
      </c>
    </row>
    <row r="3496" spans="1:22" x14ac:dyDescent="0.35">
      <c r="A3496" t="s">
        <v>5800</v>
      </c>
      <c r="B3496" t="s">
        <v>74</v>
      </c>
      <c r="C3496" t="s">
        <v>82</v>
      </c>
      <c r="D3496" t="b">
        <v>1</v>
      </c>
      <c r="E3496" t="b">
        <v>1</v>
      </c>
      <c r="F3496" t="s">
        <v>106</v>
      </c>
      <c r="G3496" t="b">
        <v>1</v>
      </c>
      <c r="H3496" t="s">
        <v>71</v>
      </c>
      <c r="I3496" t="b">
        <v>0</v>
      </c>
      <c r="J3496" t="s">
        <v>70</v>
      </c>
      <c r="K3496" t="b">
        <v>1</v>
      </c>
      <c r="L3496">
        <v>2</v>
      </c>
      <c r="M3496" t="b">
        <v>1</v>
      </c>
      <c r="N3496" t="b">
        <v>1</v>
      </c>
      <c r="O3496" t="b">
        <v>1</v>
      </c>
      <c r="P3496" t="s">
        <v>69</v>
      </c>
      <c r="Q3496" t="s">
        <v>5799</v>
      </c>
      <c r="R3496" t="s">
        <v>5798</v>
      </c>
      <c r="S3496" t="s">
        <v>85</v>
      </c>
      <c r="T3496" t="s">
        <v>5797</v>
      </c>
      <c r="U3496">
        <v>182</v>
      </c>
      <c r="V3496">
        <v>3.5</v>
      </c>
    </row>
    <row r="3497" spans="1:22" x14ac:dyDescent="0.35">
      <c r="A3497" t="s">
        <v>5796</v>
      </c>
      <c r="B3497" t="s">
        <v>74</v>
      </c>
      <c r="C3497" t="s">
        <v>82</v>
      </c>
      <c r="D3497" t="b">
        <v>1</v>
      </c>
      <c r="E3497" t="b">
        <v>1</v>
      </c>
      <c r="F3497" t="s">
        <v>72</v>
      </c>
      <c r="G3497" t="b">
        <v>1</v>
      </c>
      <c r="H3497" t="s">
        <v>100</v>
      </c>
      <c r="I3497" t="b">
        <v>0</v>
      </c>
      <c r="J3497" t="s">
        <v>70</v>
      </c>
      <c r="K3497" t="b">
        <v>1</v>
      </c>
      <c r="L3497">
        <v>2</v>
      </c>
      <c r="M3497" t="b">
        <v>1</v>
      </c>
      <c r="N3497" t="b">
        <v>1</v>
      </c>
      <c r="O3497" t="b">
        <v>1</v>
      </c>
      <c r="P3497" t="s">
        <v>88</v>
      </c>
      <c r="Q3497" t="s">
        <v>5795</v>
      </c>
      <c r="R3497" t="s">
        <v>5794</v>
      </c>
      <c r="S3497" t="s">
        <v>85</v>
      </c>
      <c r="T3497" t="s">
        <v>5793</v>
      </c>
      <c r="U3497">
        <v>182</v>
      </c>
      <c r="V3497">
        <v>3</v>
      </c>
    </row>
    <row r="3498" spans="1:22" x14ac:dyDescent="0.35">
      <c r="A3498" t="s">
        <v>5792</v>
      </c>
      <c r="B3498" t="s">
        <v>74</v>
      </c>
      <c r="C3498" t="s">
        <v>250</v>
      </c>
      <c r="D3498" t="b">
        <v>1</v>
      </c>
      <c r="E3498" t="b">
        <v>0</v>
      </c>
      <c r="F3498" t="s">
        <v>314</v>
      </c>
      <c r="G3498" t="b">
        <v>0</v>
      </c>
      <c r="H3498" t="s">
        <v>71</v>
      </c>
      <c r="I3498" t="b">
        <v>0</v>
      </c>
      <c r="J3498" t="s">
        <v>70</v>
      </c>
      <c r="K3498" t="b">
        <v>0</v>
      </c>
      <c r="L3498">
        <v>2</v>
      </c>
      <c r="M3498" t="b">
        <v>1</v>
      </c>
      <c r="N3498" t="b">
        <v>1</v>
      </c>
      <c r="O3498" t="b">
        <v>0</v>
      </c>
      <c r="P3498" t="s">
        <v>88</v>
      </c>
      <c r="Q3498" t="s">
        <v>5791</v>
      </c>
      <c r="R3498" t="s">
        <v>5790</v>
      </c>
      <c r="S3498" t="s">
        <v>120</v>
      </c>
      <c r="T3498" t="s">
        <v>5789</v>
      </c>
      <c r="U3498">
        <v>182</v>
      </c>
      <c r="V3498">
        <v>3.5</v>
      </c>
    </row>
    <row r="3499" spans="1:22" x14ac:dyDescent="0.35">
      <c r="A3499" t="s">
        <v>5788</v>
      </c>
      <c r="B3499" t="s">
        <v>90</v>
      </c>
      <c r="C3499" t="s">
        <v>82</v>
      </c>
      <c r="D3499" t="b">
        <v>1</v>
      </c>
      <c r="E3499" t="b">
        <v>1</v>
      </c>
      <c r="F3499" t="s">
        <v>106</v>
      </c>
      <c r="G3499" t="b">
        <v>0</v>
      </c>
      <c r="H3499" t="s">
        <v>71</v>
      </c>
      <c r="I3499" t="b">
        <v>1</v>
      </c>
      <c r="J3499" t="s">
        <v>70</v>
      </c>
      <c r="K3499" t="b">
        <v>1</v>
      </c>
      <c r="L3499">
        <v>1</v>
      </c>
      <c r="M3499" t="b">
        <v>0</v>
      </c>
      <c r="N3499" t="b">
        <v>0</v>
      </c>
      <c r="O3499" t="b">
        <v>1</v>
      </c>
      <c r="P3499" t="s">
        <v>88</v>
      </c>
      <c r="Q3499" t="s">
        <v>5787</v>
      </c>
      <c r="R3499" t="s">
        <v>98</v>
      </c>
      <c r="S3499" t="s">
        <v>6</v>
      </c>
      <c r="T3499" t="s">
        <v>673</v>
      </c>
      <c r="U3499">
        <v>182</v>
      </c>
      <c r="V3499">
        <v>3</v>
      </c>
    </row>
    <row r="3500" spans="1:22" x14ac:dyDescent="0.35">
      <c r="A3500" t="s">
        <v>5786</v>
      </c>
      <c r="B3500" t="s">
        <v>74</v>
      </c>
      <c r="C3500" t="s">
        <v>82</v>
      </c>
      <c r="D3500" t="b">
        <v>1</v>
      </c>
      <c r="E3500" t="b">
        <v>1</v>
      </c>
      <c r="F3500" t="s">
        <v>106</v>
      </c>
      <c r="G3500" t="b">
        <v>1</v>
      </c>
      <c r="H3500" t="s">
        <v>71</v>
      </c>
      <c r="I3500" t="b">
        <v>1</v>
      </c>
      <c r="J3500" t="s">
        <v>70</v>
      </c>
      <c r="K3500" t="b">
        <v>1</v>
      </c>
      <c r="L3500">
        <v>2</v>
      </c>
      <c r="M3500" t="b">
        <v>0</v>
      </c>
      <c r="N3500" t="b">
        <v>1</v>
      </c>
      <c r="O3500" t="b">
        <v>1</v>
      </c>
      <c r="P3500" t="s">
        <v>69</v>
      </c>
      <c r="Q3500" t="s">
        <v>5785</v>
      </c>
      <c r="R3500" t="s">
        <v>5784</v>
      </c>
      <c r="S3500" t="s">
        <v>1543</v>
      </c>
      <c r="T3500" t="s">
        <v>5783</v>
      </c>
      <c r="U3500">
        <v>182</v>
      </c>
      <c r="V3500">
        <v>4</v>
      </c>
    </row>
    <row r="3501" spans="1:22" x14ac:dyDescent="0.35">
      <c r="A3501" t="s">
        <v>5782</v>
      </c>
      <c r="B3501" t="s">
        <v>74</v>
      </c>
      <c r="C3501" t="s">
        <v>82</v>
      </c>
      <c r="D3501" t="b">
        <v>1</v>
      </c>
      <c r="E3501" t="b">
        <v>1</v>
      </c>
      <c r="F3501" t="s">
        <v>101</v>
      </c>
      <c r="G3501" t="b">
        <v>1</v>
      </c>
      <c r="H3501" t="s">
        <v>71</v>
      </c>
      <c r="I3501" t="b">
        <v>1</v>
      </c>
      <c r="J3501" t="s">
        <v>70</v>
      </c>
      <c r="K3501" t="b">
        <v>1</v>
      </c>
      <c r="L3501">
        <v>2</v>
      </c>
      <c r="M3501" t="b">
        <v>1</v>
      </c>
      <c r="N3501" t="b">
        <v>1</v>
      </c>
      <c r="O3501" t="b">
        <v>1</v>
      </c>
      <c r="P3501" t="s">
        <v>88</v>
      </c>
      <c r="Q3501" t="s">
        <v>5781</v>
      </c>
      <c r="R3501" t="s">
        <v>5780</v>
      </c>
      <c r="S3501" t="s">
        <v>161</v>
      </c>
      <c r="T3501" t="s">
        <v>3294</v>
      </c>
      <c r="U3501">
        <v>182</v>
      </c>
      <c r="V3501">
        <v>3.5</v>
      </c>
    </row>
    <row r="3502" spans="1:22" x14ac:dyDescent="0.35">
      <c r="A3502" t="s">
        <v>5779</v>
      </c>
      <c r="B3502" t="s">
        <v>74</v>
      </c>
      <c r="C3502" t="s">
        <v>82</v>
      </c>
      <c r="D3502" t="b">
        <v>1</v>
      </c>
      <c r="E3502" t="b">
        <v>1</v>
      </c>
      <c r="F3502" t="s">
        <v>81</v>
      </c>
      <c r="G3502" t="b">
        <v>1</v>
      </c>
      <c r="H3502" t="s">
        <v>80</v>
      </c>
      <c r="I3502" t="b">
        <v>0</v>
      </c>
      <c r="J3502" t="s">
        <v>70</v>
      </c>
      <c r="K3502" t="b">
        <v>1</v>
      </c>
      <c r="L3502">
        <v>2</v>
      </c>
      <c r="M3502" t="b">
        <v>0</v>
      </c>
      <c r="N3502" t="b">
        <v>1</v>
      </c>
      <c r="O3502" t="b">
        <v>1</v>
      </c>
      <c r="P3502" t="s">
        <v>69</v>
      </c>
      <c r="Q3502" t="s">
        <v>5778</v>
      </c>
      <c r="R3502" t="s">
        <v>5777</v>
      </c>
      <c r="S3502" t="s">
        <v>85</v>
      </c>
      <c r="T3502" t="s">
        <v>2251</v>
      </c>
      <c r="U3502">
        <v>182</v>
      </c>
      <c r="V3502">
        <v>3</v>
      </c>
    </row>
    <row r="3503" spans="1:22" x14ac:dyDescent="0.35">
      <c r="A3503" t="s">
        <v>5776</v>
      </c>
      <c r="B3503" t="s">
        <v>74</v>
      </c>
      <c r="C3503" t="s">
        <v>82</v>
      </c>
      <c r="D3503" t="b">
        <v>1</v>
      </c>
      <c r="E3503" t="b">
        <v>0</v>
      </c>
      <c r="F3503" t="s">
        <v>72</v>
      </c>
      <c r="G3503" t="b">
        <v>0</v>
      </c>
      <c r="H3503" t="s">
        <v>71</v>
      </c>
      <c r="I3503" t="b">
        <v>1</v>
      </c>
      <c r="J3503" t="s">
        <v>70</v>
      </c>
      <c r="K3503" t="b">
        <v>1</v>
      </c>
      <c r="L3503">
        <v>2</v>
      </c>
      <c r="M3503" t="b">
        <v>1</v>
      </c>
      <c r="N3503" t="b">
        <v>1</v>
      </c>
      <c r="O3503" t="b">
        <v>1</v>
      </c>
      <c r="P3503" t="s">
        <v>88</v>
      </c>
      <c r="Q3503" t="s">
        <v>5775</v>
      </c>
      <c r="R3503" t="s">
        <v>5774</v>
      </c>
      <c r="S3503" t="s">
        <v>85</v>
      </c>
      <c r="T3503" t="s">
        <v>3050</v>
      </c>
      <c r="U3503">
        <v>182</v>
      </c>
      <c r="V3503">
        <v>3.5</v>
      </c>
    </row>
    <row r="3504" spans="1:22" x14ac:dyDescent="0.35">
      <c r="A3504" t="s">
        <v>5773</v>
      </c>
      <c r="B3504" t="s">
        <v>111</v>
      </c>
      <c r="C3504" t="s">
        <v>82</v>
      </c>
      <c r="D3504" t="b">
        <v>1</v>
      </c>
      <c r="E3504" t="b">
        <v>1</v>
      </c>
      <c r="F3504" t="s">
        <v>106</v>
      </c>
      <c r="G3504" t="b">
        <v>1</v>
      </c>
      <c r="H3504" t="s">
        <v>71</v>
      </c>
      <c r="I3504" t="b">
        <v>1</v>
      </c>
      <c r="J3504" t="s">
        <v>70</v>
      </c>
      <c r="K3504" t="b">
        <v>1</v>
      </c>
      <c r="L3504">
        <v>2</v>
      </c>
      <c r="M3504" t="b">
        <v>0</v>
      </c>
      <c r="N3504" t="b">
        <v>1</v>
      </c>
      <c r="O3504" t="b">
        <v>1</v>
      </c>
      <c r="P3504" t="s">
        <v>88</v>
      </c>
      <c r="Q3504" t="s">
        <v>5772</v>
      </c>
      <c r="R3504" t="s">
        <v>1201</v>
      </c>
      <c r="S3504" t="s">
        <v>290</v>
      </c>
      <c r="T3504" t="s">
        <v>1243</v>
      </c>
      <c r="U3504">
        <v>182</v>
      </c>
      <c r="V3504">
        <v>4</v>
      </c>
    </row>
    <row r="3505" spans="1:22" x14ac:dyDescent="0.35">
      <c r="A3505" t="s">
        <v>5771</v>
      </c>
      <c r="B3505" t="s">
        <v>90</v>
      </c>
      <c r="C3505" t="s">
        <v>123</v>
      </c>
      <c r="D3505" t="b">
        <v>1</v>
      </c>
      <c r="E3505" t="b">
        <v>1</v>
      </c>
      <c r="F3505" t="s">
        <v>106</v>
      </c>
      <c r="G3505" t="b">
        <v>0</v>
      </c>
      <c r="H3505" t="s">
        <v>71</v>
      </c>
      <c r="I3505" t="b">
        <v>1</v>
      </c>
      <c r="J3505" t="s">
        <v>70</v>
      </c>
      <c r="K3505" t="b">
        <v>1</v>
      </c>
      <c r="L3505">
        <v>2</v>
      </c>
      <c r="M3505" t="b">
        <v>0</v>
      </c>
      <c r="N3505" t="b">
        <v>0</v>
      </c>
      <c r="O3505" t="b">
        <v>1</v>
      </c>
      <c r="P3505" t="s">
        <v>88</v>
      </c>
      <c r="Q3505" t="s">
        <v>5770</v>
      </c>
      <c r="R3505" t="s">
        <v>5769</v>
      </c>
      <c r="S3505" t="s">
        <v>285</v>
      </c>
      <c r="T3505" t="s">
        <v>5768</v>
      </c>
      <c r="U3505">
        <v>182</v>
      </c>
      <c r="V3505">
        <v>4.5</v>
      </c>
    </row>
    <row r="3506" spans="1:22" x14ac:dyDescent="0.35">
      <c r="A3506" t="s">
        <v>5767</v>
      </c>
      <c r="B3506" t="s">
        <v>74</v>
      </c>
      <c r="C3506" t="s">
        <v>82</v>
      </c>
      <c r="D3506" t="b">
        <v>1</v>
      </c>
      <c r="E3506" t="b">
        <v>0</v>
      </c>
      <c r="F3506" t="s">
        <v>771</v>
      </c>
      <c r="G3506" t="b">
        <v>1</v>
      </c>
      <c r="H3506" t="s">
        <v>80</v>
      </c>
      <c r="I3506" t="b">
        <v>1</v>
      </c>
      <c r="J3506" t="s">
        <v>70</v>
      </c>
      <c r="K3506" t="b">
        <v>1</v>
      </c>
      <c r="L3506">
        <v>2</v>
      </c>
      <c r="M3506" t="b">
        <v>0</v>
      </c>
      <c r="N3506" t="b">
        <v>1</v>
      </c>
      <c r="O3506" t="b">
        <v>1</v>
      </c>
      <c r="P3506" t="s">
        <v>69</v>
      </c>
      <c r="Q3506" t="s">
        <v>5766</v>
      </c>
      <c r="R3506" t="s">
        <v>5765</v>
      </c>
      <c r="S3506" t="s">
        <v>6</v>
      </c>
      <c r="T3506" t="s">
        <v>5764</v>
      </c>
      <c r="U3506">
        <v>182</v>
      </c>
      <c r="V3506">
        <v>2.5</v>
      </c>
    </row>
    <row r="3507" spans="1:22" x14ac:dyDescent="0.35">
      <c r="A3507" t="s">
        <v>5763</v>
      </c>
      <c r="B3507" t="s">
        <v>111</v>
      </c>
      <c r="C3507" t="s">
        <v>82</v>
      </c>
      <c r="D3507" t="b">
        <v>1</v>
      </c>
      <c r="E3507" t="b">
        <v>1</v>
      </c>
      <c r="F3507" t="s">
        <v>106</v>
      </c>
      <c r="G3507" t="b">
        <v>0</v>
      </c>
      <c r="H3507" t="s">
        <v>71</v>
      </c>
      <c r="I3507" t="b">
        <v>1</v>
      </c>
      <c r="J3507" t="s">
        <v>70</v>
      </c>
      <c r="K3507" t="b">
        <v>1</v>
      </c>
      <c r="L3507">
        <v>2</v>
      </c>
      <c r="M3507" t="b">
        <v>1</v>
      </c>
      <c r="N3507" t="b">
        <v>1</v>
      </c>
      <c r="O3507" t="b">
        <v>1</v>
      </c>
      <c r="P3507" t="s">
        <v>88</v>
      </c>
      <c r="Q3507" t="s">
        <v>5762</v>
      </c>
      <c r="R3507" t="s">
        <v>5761</v>
      </c>
      <c r="S3507" t="s">
        <v>1396</v>
      </c>
      <c r="T3507" t="s">
        <v>5760</v>
      </c>
      <c r="U3507">
        <v>182</v>
      </c>
      <c r="V3507">
        <v>4.5</v>
      </c>
    </row>
    <row r="3508" spans="1:22" x14ac:dyDescent="0.35">
      <c r="A3508" t="s">
        <v>5759</v>
      </c>
      <c r="B3508" t="s">
        <v>90</v>
      </c>
      <c r="C3508" t="s">
        <v>123</v>
      </c>
      <c r="D3508" t="b">
        <v>1</v>
      </c>
      <c r="E3508" t="b">
        <v>1</v>
      </c>
      <c r="F3508" t="s">
        <v>89</v>
      </c>
      <c r="G3508" t="b">
        <v>0</v>
      </c>
      <c r="H3508" t="s">
        <v>71</v>
      </c>
      <c r="I3508" t="b">
        <v>0</v>
      </c>
      <c r="J3508" t="s">
        <v>70</v>
      </c>
      <c r="K3508" t="b">
        <v>0</v>
      </c>
      <c r="L3508">
        <v>2</v>
      </c>
      <c r="M3508" t="b">
        <v>0</v>
      </c>
      <c r="N3508" t="b">
        <v>0</v>
      </c>
      <c r="O3508" t="b">
        <v>1</v>
      </c>
      <c r="P3508" t="s">
        <v>88</v>
      </c>
      <c r="Q3508" t="s">
        <v>5758</v>
      </c>
      <c r="R3508" t="s">
        <v>5757</v>
      </c>
      <c r="S3508" t="s">
        <v>120</v>
      </c>
      <c r="T3508" t="s">
        <v>5756</v>
      </c>
      <c r="U3508">
        <v>182</v>
      </c>
      <c r="V3508">
        <v>3.5</v>
      </c>
    </row>
    <row r="3509" spans="1:22" x14ac:dyDescent="0.35">
      <c r="A3509" t="s">
        <v>5755</v>
      </c>
      <c r="B3509" t="s">
        <v>74</v>
      </c>
      <c r="C3509" t="s">
        <v>82</v>
      </c>
      <c r="D3509" t="b">
        <v>1</v>
      </c>
      <c r="E3509" t="b">
        <v>1</v>
      </c>
      <c r="F3509" t="s">
        <v>106</v>
      </c>
      <c r="G3509" t="b">
        <v>1</v>
      </c>
      <c r="H3509" t="s">
        <v>71</v>
      </c>
      <c r="I3509" t="b">
        <v>1</v>
      </c>
      <c r="J3509" t="s">
        <v>70</v>
      </c>
      <c r="K3509" t="b">
        <v>1</v>
      </c>
      <c r="L3509">
        <v>2</v>
      </c>
      <c r="M3509" t="b">
        <v>1</v>
      </c>
      <c r="N3509" t="b">
        <v>1</v>
      </c>
      <c r="O3509" t="b">
        <v>1</v>
      </c>
      <c r="P3509" t="s">
        <v>69</v>
      </c>
      <c r="Q3509" t="s">
        <v>5754</v>
      </c>
      <c r="R3509" t="s">
        <v>5753</v>
      </c>
      <c r="S3509" t="s">
        <v>290</v>
      </c>
      <c r="T3509" t="s">
        <v>140</v>
      </c>
      <c r="U3509">
        <v>181</v>
      </c>
      <c r="V3509">
        <v>3</v>
      </c>
    </row>
    <row r="3510" spans="1:22" x14ac:dyDescent="0.35">
      <c r="A3510" t="s">
        <v>5752</v>
      </c>
      <c r="B3510" t="s">
        <v>111</v>
      </c>
      <c r="C3510" t="s">
        <v>82</v>
      </c>
      <c r="D3510" t="b">
        <v>1</v>
      </c>
      <c r="E3510" t="b">
        <v>1</v>
      </c>
      <c r="F3510" t="s">
        <v>117</v>
      </c>
      <c r="G3510" t="b">
        <v>0</v>
      </c>
      <c r="H3510" t="s">
        <v>71</v>
      </c>
      <c r="I3510" t="b">
        <v>1</v>
      </c>
      <c r="J3510" t="s">
        <v>70</v>
      </c>
      <c r="K3510" t="b">
        <v>1</v>
      </c>
      <c r="L3510">
        <v>2</v>
      </c>
      <c r="M3510" t="b">
        <v>0</v>
      </c>
      <c r="N3510" t="b">
        <v>1</v>
      </c>
      <c r="O3510" t="b">
        <v>1</v>
      </c>
      <c r="P3510" t="s">
        <v>69</v>
      </c>
      <c r="Q3510" t="s">
        <v>5751</v>
      </c>
      <c r="R3510" t="s">
        <v>5750</v>
      </c>
      <c r="S3510" t="s">
        <v>85</v>
      </c>
      <c r="T3510" t="s">
        <v>5749</v>
      </c>
      <c r="U3510">
        <v>181</v>
      </c>
      <c r="V3510">
        <v>4</v>
      </c>
    </row>
    <row r="3511" spans="1:22" x14ac:dyDescent="0.35">
      <c r="A3511" t="s">
        <v>5748</v>
      </c>
      <c r="B3511" t="s">
        <v>74</v>
      </c>
      <c r="C3511" t="s">
        <v>123</v>
      </c>
      <c r="D3511" t="b">
        <v>1</v>
      </c>
      <c r="E3511" t="b">
        <v>1</v>
      </c>
      <c r="F3511" t="s">
        <v>106</v>
      </c>
      <c r="G3511" t="b">
        <v>0</v>
      </c>
      <c r="H3511" t="s">
        <v>71</v>
      </c>
      <c r="I3511" t="b">
        <v>0</v>
      </c>
      <c r="J3511" t="s">
        <v>70</v>
      </c>
      <c r="K3511" t="b">
        <v>1</v>
      </c>
      <c r="L3511">
        <v>2</v>
      </c>
      <c r="M3511" t="b">
        <v>1</v>
      </c>
      <c r="N3511" t="b">
        <v>1</v>
      </c>
      <c r="O3511" t="b">
        <v>1</v>
      </c>
      <c r="P3511" t="s">
        <v>88</v>
      </c>
      <c r="Q3511" t="s">
        <v>5747</v>
      </c>
      <c r="R3511" t="s">
        <v>5746</v>
      </c>
      <c r="S3511" t="s">
        <v>219</v>
      </c>
      <c r="T3511" t="s">
        <v>5745</v>
      </c>
      <c r="U3511">
        <v>181</v>
      </c>
      <c r="V3511">
        <v>4</v>
      </c>
    </row>
    <row r="3512" spans="1:22" x14ac:dyDescent="0.35">
      <c r="A3512" t="s">
        <v>5744</v>
      </c>
      <c r="B3512" t="s">
        <v>74</v>
      </c>
      <c r="C3512" t="s">
        <v>123</v>
      </c>
      <c r="D3512" t="b">
        <v>1</v>
      </c>
      <c r="E3512" t="b">
        <v>1</v>
      </c>
      <c r="F3512" t="s">
        <v>106</v>
      </c>
      <c r="G3512" t="b">
        <v>0</v>
      </c>
      <c r="H3512" t="s">
        <v>80</v>
      </c>
      <c r="I3512" t="b">
        <v>1</v>
      </c>
      <c r="J3512" t="s">
        <v>70</v>
      </c>
      <c r="K3512" t="b">
        <v>1</v>
      </c>
      <c r="L3512">
        <v>2</v>
      </c>
      <c r="M3512" t="b">
        <v>1</v>
      </c>
      <c r="N3512" t="b">
        <v>1</v>
      </c>
      <c r="O3512" t="b">
        <v>1</v>
      </c>
      <c r="P3512" t="s">
        <v>69</v>
      </c>
      <c r="Q3512" t="s">
        <v>5743</v>
      </c>
      <c r="R3512" t="s">
        <v>5742</v>
      </c>
      <c r="S3512" t="s">
        <v>150</v>
      </c>
      <c r="T3512" t="s">
        <v>5741</v>
      </c>
      <c r="U3512">
        <v>181</v>
      </c>
      <c r="V3512">
        <v>3</v>
      </c>
    </row>
    <row r="3513" spans="1:22" x14ac:dyDescent="0.35">
      <c r="A3513" t="s">
        <v>5740</v>
      </c>
      <c r="B3513" t="s">
        <v>74</v>
      </c>
      <c r="C3513" t="s">
        <v>426</v>
      </c>
      <c r="D3513" t="b">
        <v>1</v>
      </c>
      <c r="E3513" t="b">
        <v>1</v>
      </c>
      <c r="F3513" t="s">
        <v>720</v>
      </c>
      <c r="G3513" t="b">
        <v>1</v>
      </c>
      <c r="H3513" t="s">
        <v>71</v>
      </c>
      <c r="I3513" t="b">
        <v>1</v>
      </c>
      <c r="J3513" t="s">
        <v>70</v>
      </c>
      <c r="K3513" t="b">
        <v>1</v>
      </c>
      <c r="L3513">
        <v>2</v>
      </c>
      <c r="M3513" t="b">
        <v>1</v>
      </c>
      <c r="N3513" t="b">
        <v>1</v>
      </c>
      <c r="O3513" t="b">
        <v>1</v>
      </c>
      <c r="P3513" t="s">
        <v>69</v>
      </c>
      <c r="Q3513" t="s">
        <v>5739</v>
      </c>
      <c r="R3513" t="s">
        <v>5738</v>
      </c>
      <c r="S3513" t="s">
        <v>85</v>
      </c>
      <c r="T3513" t="s">
        <v>5737</v>
      </c>
      <c r="U3513">
        <v>181</v>
      </c>
      <c r="V3513">
        <v>4</v>
      </c>
    </row>
    <row r="3514" spans="1:22" x14ac:dyDescent="0.35">
      <c r="A3514" t="s">
        <v>5736</v>
      </c>
      <c r="B3514" t="s">
        <v>90</v>
      </c>
      <c r="C3514" t="s">
        <v>82</v>
      </c>
      <c r="D3514" t="b">
        <v>1</v>
      </c>
      <c r="E3514" t="b">
        <v>1</v>
      </c>
      <c r="F3514" t="s">
        <v>106</v>
      </c>
      <c r="G3514" t="b">
        <v>1</v>
      </c>
      <c r="H3514" t="s">
        <v>71</v>
      </c>
      <c r="I3514" t="b">
        <v>1</v>
      </c>
      <c r="J3514" t="s">
        <v>70</v>
      </c>
      <c r="K3514" t="b">
        <v>1</v>
      </c>
      <c r="L3514">
        <v>1</v>
      </c>
      <c r="M3514" t="b">
        <v>0</v>
      </c>
      <c r="N3514" t="b">
        <v>1</v>
      </c>
      <c r="O3514" t="b">
        <v>1</v>
      </c>
      <c r="P3514" t="s">
        <v>69</v>
      </c>
      <c r="Q3514" t="s">
        <v>5735</v>
      </c>
      <c r="R3514" t="s">
        <v>5734</v>
      </c>
      <c r="S3514" t="s">
        <v>239</v>
      </c>
      <c r="T3514" t="s">
        <v>5733</v>
      </c>
      <c r="U3514">
        <v>181</v>
      </c>
      <c r="V3514">
        <v>4</v>
      </c>
    </row>
    <row r="3515" spans="1:22" x14ac:dyDescent="0.35">
      <c r="A3515" t="s">
        <v>5732</v>
      </c>
      <c r="D3515" t="b">
        <v>1</v>
      </c>
      <c r="L3515">
        <v>3</v>
      </c>
      <c r="P3515" t="s">
        <v>1660</v>
      </c>
      <c r="Q3515" t="s">
        <v>5731</v>
      </c>
      <c r="R3515" t="s">
        <v>5730</v>
      </c>
      <c r="S3515" t="s">
        <v>290</v>
      </c>
      <c r="T3515" t="s">
        <v>5729</v>
      </c>
      <c r="U3515">
        <v>181</v>
      </c>
      <c r="V3515">
        <v>3.5</v>
      </c>
    </row>
    <row r="3516" spans="1:22" x14ac:dyDescent="0.35">
      <c r="A3516" t="s">
        <v>5728</v>
      </c>
      <c r="B3516" t="s">
        <v>90</v>
      </c>
      <c r="C3516" t="s">
        <v>82</v>
      </c>
      <c r="D3516" t="b">
        <v>1</v>
      </c>
      <c r="E3516" t="b">
        <v>1</v>
      </c>
      <c r="F3516" t="s">
        <v>89</v>
      </c>
      <c r="G3516" t="b">
        <v>0</v>
      </c>
      <c r="H3516" t="s">
        <v>100</v>
      </c>
      <c r="I3516" t="b">
        <v>0</v>
      </c>
      <c r="J3516" t="s">
        <v>70</v>
      </c>
      <c r="K3516" t="b">
        <v>1</v>
      </c>
      <c r="L3516">
        <v>1</v>
      </c>
      <c r="M3516" t="b">
        <v>0</v>
      </c>
      <c r="N3516" t="b">
        <v>1</v>
      </c>
      <c r="O3516" t="b">
        <v>1</v>
      </c>
      <c r="P3516" t="s">
        <v>69</v>
      </c>
      <c r="Q3516" t="s">
        <v>5727</v>
      </c>
      <c r="R3516" t="s">
        <v>5726</v>
      </c>
      <c r="S3516" t="s">
        <v>85</v>
      </c>
      <c r="T3516" t="s">
        <v>5725</v>
      </c>
      <c r="U3516">
        <v>181</v>
      </c>
      <c r="V3516">
        <v>4.5</v>
      </c>
    </row>
    <row r="3517" spans="1:22" x14ac:dyDescent="0.35">
      <c r="A3517" t="s">
        <v>5724</v>
      </c>
      <c r="B3517" t="s">
        <v>74</v>
      </c>
      <c r="C3517" t="s">
        <v>1061</v>
      </c>
      <c r="D3517" t="b">
        <v>1</v>
      </c>
      <c r="E3517" t="b">
        <v>0</v>
      </c>
      <c r="F3517" t="s">
        <v>449</v>
      </c>
      <c r="G3517" t="b">
        <v>0</v>
      </c>
      <c r="H3517" t="s">
        <v>71</v>
      </c>
      <c r="I3517" t="b">
        <v>1</v>
      </c>
      <c r="J3517" t="s">
        <v>235</v>
      </c>
      <c r="K3517" t="b">
        <v>1</v>
      </c>
      <c r="L3517">
        <v>3</v>
      </c>
      <c r="M3517" t="b">
        <v>1</v>
      </c>
      <c r="N3517" t="b">
        <v>1</v>
      </c>
      <c r="O3517" t="b">
        <v>0</v>
      </c>
      <c r="P3517" t="s">
        <v>69</v>
      </c>
      <c r="Q3517" t="s">
        <v>5723</v>
      </c>
      <c r="R3517" t="s">
        <v>5722</v>
      </c>
      <c r="S3517" t="s">
        <v>120</v>
      </c>
      <c r="T3517" t="s">
        <v>5721</v>
      </c>
      <c r="U3517">
        <v>181</v>
      </c>
      <c r="V3517">
        <v>3.5</v>
      </c>
    </row>
    <row r="3518" spans="1:22" x14ac:dyDescent="0.35">
      <c r="A3518" t="s">
        <v>5720</v>
      </c>
      <c r="B3518" t="s">
        <v>74</v>
      </c>
      <c r="C3518" t="s">
        <v>82</v>
      </c>
      <c r="D3518" t="b">
        <v>1</v>
      </c>
      <c r="E3518" t="b">
        <v>1</v>
      </c>
      <c r="F3518" t="s">
        <v>474</v>
      </c>
      <c r="G3518" t="b">
        <v>0</v>
      </c>
      <c r="H3518" t="s">
        <v>71</v>
      </c>
      <c r="I3518" t="b">
        <v>1</v>
      </c>
      <c r="J3518" t="s">
        <v>70</v>
      </c>
      <c r="K3518" t="b">
        <v>1</v>
      </c>
      <c r="L3518">
        <v>2</v>
      </c>
      <c r="M3518" t="b">
        <v>0</v>
      </c>
      <c r="N3518" t="b">
        <v>1</v>
      </c>
      <c r="O3518" t="b">
        <v>1</v>
      </c>
      <c r="P3518" t="s">
        <v>88</v>
      </c>
      <c r="Q3518" t="s">
        <v>5719</v>
      </c>
      <c r="R3518" t="s">
        <v>584</v>
      </c>
      <c r="S3518" t="s">
        <v>2695</v>
      </c>
      <c r="T3518" t="s">
        <v>5718</v>
      </c>
      <c r="U3518">
        <v>181</v>
      </c>
      <c r="V3518">
        <v>4</v>
      </c>
    </row>
    <row r="3519" spans="1:22" x14ac:dyDescent="0.35">
      <c r="A3519" t="s">
        <v>5717</v>
      </c>
      <c r="B3519" t="s">
        <v>74</v>
      </c>
      <c r="C3519" t="s">
        <v>82</v>
      </c>
      <c r="D3519" t="b">
        <v>1</v>
      </c>
      <c r="E3519" t="b">
        <v>1</v>
      </c>
      <c r="F3519" t="s">
        <v>106</v>
      </c>
      <c r="G3519" t="b">
        <v>0</v>
      </c>
      <c r="H3519" t="s">
        <v>71</v>
      </c>
      <c r="I3519" t="b">
        <v>1</v>
      </c>
      <c r="J3519" t="s">
        <v>70</v>
      </c>
      <c r="K3519" t="b">
        <v>1</v>
      </c>
      <c r="L3519">
        <v>2</v>
      </c>
      <c r="M3519" t="b">
        <v>1</v>
      </c>
      <c r="N3519" t="b">
        <v>1</v>
      </c>
      <c r="O3519" t="b">
        <v>1</v>
      </c>
      <c r="P3519" t="s">
        <v>69</v>
      </c>
      <c r="Q3519" t="s">
        <v>5716</v>
      </c>
      <c r="R3519" t="s">
        <v>5715</v>
      </c>
      <c r="S3519" t="s">
        <v>85</v>
      </c>
      <c r="T3519" t="s">
        <v>5714</v>
      </c>
      <c r="U3519">
        <v>181</v>
      </c>
      <c r="V3519">
        <v>4.5</v>
      </c>
    </row>
    <row r="3520" spans="1:22" x14ac:dyDescent="0.35">
      <c r="A3520" t="s">
        <v>5713</v>
      </c>
      <c r="B3520" t="s">
        <v>74</v>
      </c>
      <c r="C3520" t="s">
        <v>5712</v>
      </c>
      <c r="D3520" t="b">
        <v>1</v>
      </c>
      <c r="E3520" t="b">
        <v>0</v>
      </c>
      <c r="F3520" t="s">
        <v>72</v>
      </c>
      <c r="G3520" t="b">
        <v>1</v>
      </c>
      <c r="H3520" t="s">
        <v>100</v>
      </c>
      <c r="I3520" t="b">
        <v>1</v>
      </c>
      <c r="J3520" t="s">
        <v>70</v>
      </c>
      <c r="K3520" t="b">
        <v>1</v>
      </c>
      <c r="L3520">
        <v>2</v>
      </c>
      <c r="M3520" t="b">
        <v>1</v>
      </c>
      <c r="N3520" t="b">
        <v>1</v>
      </c>
      <c r="O3520" t="b">
        <v>1</v>
      </c>
      <c r="P3520" t="s">
        <v>88</v>
      </c>
      <c r="Q3520" t="s">
        <v>5711</v>
      </c>
      <c r="R3520" t="s">
        <v>5710</v>
      </c>
      <c r="S3520" t="s">
        <v>85</v>
      </c>
      <c r="T3520" t="s">
        <v>5709</v>
      </c>
      <c r="U3520">
        <v>181</v>
      </c>
      <c r="V3520">
        <v>3.5</v>
      </c>
    </row>
    <row r="3521" spans="1:22" x14ac:dyDescent="0.35">
      <c r="A3521" t="s">
        <v>5708</v>
      </c>
      <c r="B3521" t="s">
        <v>90</v>
      </c>
      <c r="C3521" t="s">
        <v>82</v>
      </c>
      <c r="D3521" t="b">
        <v>1</v>
      </c>
      <c r="E3521" t="b">
        <v>1</v>
      </c>
      <c r="F3521" t="s">
        <v>106</v>
      </c>
      <c r="G3521" t="b">
        <v>0</v>
      </c>
      <c r="H3521" t="s">
        <v>71</v>
      </c>
      <c r="I3521" t="b">
        <v>1</v>
      </c>
      <c r="J3521" t="s">
        <v>70</v>
      </c>
      <c r="K3521" t="b">
        <v>1</v>
      </c>
      <c r="L3521">
        <v>1</v>
      </c>
      <c r="M3521" t="b">
        <v>0</v>
      </c>
      <c r="N3521" t="b">
        <v>0</v>
      </c>
      <c r="O3521" t="b">
        <v>1</v>
      </c>
      <c r="P3521" t="s">
        <v>88</v>
      </c>
      <c r="Q3521" t="s">
        <v>5707</v>
      </c>
      <c r="R3521" t="s">
        <v>194</v>
      </c>
      <c r="S3521" t="s">
        <v>166</v>
      </c>
      <c r="T3521" t="s">
        <v>5706</v>
      </c>
      <c r="U3521">
        <v>181</v>
      </c>
      <c r="V3521">
        <v>3.5</v>
      </c>
    </row>
    <row r="3522" spans="1:22" x14ac:dyDescent="0.35">
      <c r="A3522" t="s">
        <v>5705</v>
      </c>
      <c r="B3522" t="s">
        <v>74</v>
      </c>
      <c r="C3522" t="s">
        <v>82</v>
      </c>
      <c r="D3522" t="b">
        <v>1</v>
      </c>
      <c r="E3522" t="b">
        <v>1</v>
      </c>
      <c r="F3522" t="s">
        <v>101</v>
      </c>
      <c r="G3522" t="b">
        <v>1</v>
      </c>
      <c r="H3522" t="s">
        <v>71</v>
      </c>
      <c r="I3522" t="b">
        <v>1</v>
      </c>
      <c r="J3522" t="s">
        <v>70</v>
      </c>
      <c r="K3522" t="b">
        <v>1</v>
      </c>
      <c r="L3522">
        <v>2</v>
      </c>
      <c r="M3522" t="b">
        <v>1</v>
      </c>
      <c r="N3522" t="b">
        <v>1</v>
      </c>
      <c r="O3522" t="b">
        <v>1</v>
      </c>
      <c r="P3522" t="s">
        <v>69</v>
      </c>
      <c r="Q3522" t="s">
        <v>5704</v>
      </c>
      <c r="R3522" t="s">
        <v>5703</v>
      </c>
      <c r="S3522" t="s">
        <v>6</v>
      </c>
      <c r="T3522" t="s">
        <v>5702</v>
      </c>
      <c r="U3522">
        <v>181</v>
      </c>
      <c r="V3522">
        <v>4</v>
      </c>
    </row>
    <row r="3523" spans="1:22" x14ac:dyDescent="0.35">
      <c r="A3523" t="s">
        <v>5701</v>
      </c>
      <c r="B3523" t="s">
        <v>74</v>
      </c>
      <c r="C3523" t="s">
        <v>82</v>
      </c>
      <c r="D3523" t="b">
        <v>1</v>
      </c>
      <c r="E3523" t="b">
        <v>1</v>
      </c>
      <c r="F3523" t="s">
        <v>771</v>
      </c>
      <c r="G3523" t="b">
        <v>1</v>
      </c>
      <c r="H3523" t="s">
        <v>71</v>
      </c>
      <c r="I3523" t="b">
        <v>1</v>
      </c>
      <c r="J3523" t="s">
        <v>70</v>
      </c>
      <c r="K3523" t="b">
        <v>1</v>
      </c>
      <c r="L3523">
        <v>2</v>
      </c>
      <c r="M3523" t="b">
        <v>0</v>
      </c>
      <c r="N3523" t="b">
        <v>1</v>
      </c>
      <c r="O3523" t="b">
        <v>1</v>
      </c>
      <c r="P3523" t="s">
        <v>88</v>
      </c>
      <c r="Q3523" t="s">
        <v>5700</v>
      </c>
      <c r="R3523" t="s">
        <v>954</v>
      </c>
      <c r="S3523" t="s">
        <v>189</v>
      </c>
      <c r="T3523" t="s">
        <v>5699</v>
      </c>
      <c r="U3523">
        <v>181</v>
      </c>
      <c r="V3523">
        <v>3.5</v>
      </c>
    </row>
    <row r="3524" spans="1:22" x14ac:dyDescent="0.35">
      <c r="A3524" t="s">
        <v>5698</v>
      </c>
      <c r="B3524" t="s">
        <v>111</v>
      </c>
      <c r="C3524" t="s">
        <v>82</v>
      </c>
      <c r="D3524" t="b">
        <v>1</v>
      </c>
      <c r="E3524" t="b">
        <v>1</v>
      </c>
      <c r="F3524" t="s">
        <v>106</v>
      </c>
      <c r="G3524" t="b">
        <v>0</v>
      </c>
      <c r="H3524" t="s">
        <v>71</v>
      </c>
      <c r="I3524" t="b">
        <v>0</v>
      </c>
      <c r="J3524" t="s">
        <v>70</v>
      </c>
      <c r="K3524" t="b">
        <v>1</v>
      </c>
      <c r="L3524">
        <v>2</v>
      </c>
      <c r="M3524" t="b">
        <v>1</v>
      </c>
      <c r="N3524" t="b">
        <v>1</v>
      </c>
      <c r="O3524" t="b">
        <v>1</v>
      </c>
      <c r="P3524" t="s">
        <v>88</v>
      </c>
      <c r="Q3524" t="s">
        <v>5697</v>
      </c>
      <c r="R3524" t="s">
        <v>1255</v>
      </c>
      <c r="S3524" t="s">
        <v>77</v>
      </c>
      <c r="T3524" t="s">
        <v>5696</v>
      </c>
      <c r="U3524">
        <v>181</v>
      </c>
      <c r="V3524">
        <v>4</v>
      </c>
    </row>
    <row r="3525" spans="1:22" x14ac:dyDescent="0.35">
      <c r="A3525" t="s">
        <v>5695</v>
      </c>
      <c r="B3525" t="s">
        <v>74</v>
      </c>
      <c r="C3525" t="s">
        <v>82</v>
      </c>
      <c r="D3525" t="b">
        <v>1</v>
      </c>
      <c r="E3525" t="b">
        <v>0</v>
      </c>
      <c r="G3525" t="b">
        <v>1</v>
      </c>
      <c r="H3525" t="s">
        <v>71</v>
      </c>
      <c r="I3525" t="b">
        <v>1</v>
      </c>
      <c r="K3525" t="b">
        <v>1</v>
      </c>
      <c r="L3525">
        <v>2</v>
      </c>
      <c r="M3525" t="b">
        <v>1</v>
      </c>
      <c r="N3525" t="b">
        <v>1</v>
      </c>
      <c r="Q3525" t="s">
        <v>5694</v>
      </c>
      <c r="R3525" t="s">
        <v>5693</v>
      </c>
      <c r="S3525" t="s">
        <v>93</v>
      </c>
      <c r="T3525" t="s">
        <v>5692</v>
      </c>
      <c r="U3525">
        <v>181</v>
      </c>
      <c r="V3525">
        <v>4.5</v>
      </c>
    </row>
    <row r="3526" spans="1:22" x14ac:dyDescent="0.35">
      <c r="A3526" t="s">
        <v>5691</v>
      </c>
      <c r="B3526" t="s">
        <v>74</v>
      </c>
      <c r="C3526" t="s">
        <v>82</v>
      </c>
      <c r="D3526" t="b">
        <v>1</v>
      </c>
      <c r="E3526" t="b">
        <v>0</v>
      </c>
      <c r="F3526" t="s">
        <v>541</v>
      </c>
      <c r="G3526" t="b">
        <v>1</v>
      </c>
      <c r="H3526" t="s">
        <v>71</v>
      </c>
      <c r="I3526" t="b">
        <v>1</v>
      </c>
      <c r="J3526" t="s">
        <v>70</v>
      </c>
      <c r="K3526" t="b">
        <v>1</v>
      </c>
      <c r="L3526">
        <v>2</v>
      </c>
      <c r="M3526" t="b">
        <v>0</v>
      </c>
      <c r="N3526" t="b">
        <v>1</v>
      </c>
      <c r="O3526" t="b">
        <v>1</v>
      </c>
      <c r="P3526" t="s">
        <v>69</v>
      </c>
      <c r="Q3526" t="s">
        <v>5690</v>
      </c>
      <c r="R3526" t="s">
        <v>5689</v>
      </c>
      <c r="S3526" t="s">
        <v>166</v>
      </c>
      <c r="T3526" t="s">
        <v>5688</v>
      </c>
      <c r="U3526">
        <v>181</v>
      </c>
      <c r="V3526">
        <v>4</v>
      </c>
    </row>
    <row r="3527" spans="1:22" x14ac:dyDescent="0.35">
      <c r="A3527" t="s">
        <v>5687</v>
      </c>
      <c r="B3527" t="s">
        <v>90</v>
      </c>
      <c r="C3527" t="s">
        <v>82</v>
      </c>
      <c r="D3527" t="b">
        <v>1</v>
      </c>
      <c r="E3527" t="b">
        <v>1</v>
      </c>
      <c r="F3527" t="s">
        <v>106</v>
      </c>
      <c r="G3527" t="b">
        <v>1</v>
      </c>
      <c r="H3527" t="s">
        <v>100</v>
      </c>
      <c r="I3527" t="b">
        <v>0</v>
      </c>
      <c r="J3527" t="s">
        <v>70</v>
      </c>
      <c r="K3527" t="b">
        <v>1</v>
      </c>
      <c r="L3527">
        <v>1</v>
      </c>
      <c r="M3527" t="b">
        <v>1</v>
      </c>
      <c r="N3527" t="b">
        <v>1</v>
      </c>
      <c r="O3527" t="b">
        <v>1</v>
      </c>
      <c r="P3527" t="s">
        <v>88</v>
      </c>
      <c r="Q3527" t="s">
        <v>5686</v>
      </c>
      <c r="R3527" t="s">
        <v>5685</v>
      </c>
      <c r="S3527" t="s">
        <v>239</v>
      </c>
      <c r="T3527" t="s">
        <v>5684</v>
      </c>
      <c r="U3527">
        <v>181</v>
      </c>
      <c r="V3527">
        <v>4.5</v>
      </c>
    </row>
    <row r="3528" spans="1:22" x14ac:dyDescent="0.35">
      <c r="A3528" t="s">
        <v>5683</v>
      </c>
      <c r="B3528" t="s">
        <v>90</v>
      </c>
      <c r="C3528" t="s">
        <v>426</v>
      </c>
      <c r="D3528" t="b">
        <v>1</v>
      </c>
      <c r="E3528" t="b">
        <v>1</v>
      </c>
      <c r="F3528" t="s">
        <v>720</v>
      </c>
      <c r="G3528" t="b">
        <v>1</v>
      </c>
      <c r="H3528" t="s">
        <v>71</v>
      </c>
      <c r="I3528" t="b">
        <v>0</v>
      </c>
      <c r="J3528" t="s">
        <v>70</v>
      </c>
      <c r="K3528" t="b">
        <v>1</v>
      </c>
      <c r="L3528">
        <v>2</v>
      </c>
      <c r="M3528" t="b">
        <v>0</v>
      </c>
      <c r="N3528" t="b">
        <v>0</v>
      </c>
      <c r="O3528" t="b">
        <v>1</v>
      </c>
      <c r="P3528" t="s">
        <v>69</v>
      </c>
      <c r="Q3528" t="s">
        <v>5682</v>
      </c>
      <c r="R3528" t="s">
        <v>5681</v>
      </c>
      <c r="S3528" t="s">
        <v>6</v>
      </c>
      <c r="T3528" t="s">
        <v>5680</v>
      </c>
      <c r="U3528">
        <v>180</v>
      </c>
      <c r="V3528">
        <v>4.5</v>
      </c>
    </row>
    <row r="3529" spans="1:22" x14ac:dyDescent="0.35">
      <c r="A3529" t="s">
        <v>5679</v>
      </c>
      <c r="B3529" t="s">
        <v>74</v>
      </c>
      <c r="C3529" t="s">
        <v>556</v>
      </c>
      <c r="D3529" t="b">
        <v>1</v>
      </c>
      <c r="E3529" t="b">
        <v>1</v>
      </c>
      <c r="F3529" t="s">
        <v>106</v>
      </c>
      <c r="G3529" t="b">
        <v>1</v>
      </c>
      <c r="H3529" t="s">
        <v>71</v>
      </c>
      <c r="I3529" t="b">
        <v>0</v>
      </c>
      <c r="J3529" t="s">
        <v>70</v>
      </c>
      <c r="K3529" t="b">
        <v>1</v>
      </c>
      <c r="L3529">
        <v>2</v>
      </c>
      <c r="M3529" t="b">
        <v>1</v>
      </c>
      <c r="N3529" t="b">
        <v>1</v>
      </c>
      <c r="O3529" t="b">
        <v>1</v>
      </c>
      <c r="P3529" t="s">
        <v>69</v>
      </c>
      <c r="Q3529" t="s">
        <v>5678</v>
      </c>
      <c r="R3529" t="s">
        <v>5677</v>
      </c>
      <c r="S3529" t="s">
        <v>6</v>
      </c>
      <c r="T3529" t="s">
        <v>5676</v>
      </c>
      <c r="U3529">
        <v>180</v>
      </c>
      <c r="V3529">
        <v>4</v>
      </c>
    </row>
    <row r="3530" spans="1:22" x14ac:dyDescent="0.35">
      <c r="A3530" t="s">
        <v>5675</v>
      </c>
      <c r="B3530" t="s">
        <v>90</v>
      </c>
      <c r="C3530" t="s">
        <v>82</v>
      </c>
      <c r="D3530" t="b">
        <v>1</v>
      </c>
      <c r="E3530" t="b">
        <v>1</v>
      </c>
      <c r="F3530" t="s">
        <v>106</v>
      </c>
      <c r="G3530" t="b">
        <v>0</v>
      </c>
      <c r="H3530" t="s">
        <v>71</v>
      </c>
      <c r="I3530" t="b">
        <v>0</v>
      </c>
      <c r="J3530" t="s">
        <v>70</v>
      </c>
      <c r="K3530" t="b">
        <v>1</v>
      </c>
      <c r="L3530">
        <v>2</v>
      </c>
      <c r="M3530" t="b">
        <v>1</v>
      </c>
      <c r="N3530" t="b">
        <v>1</v>
      </c>
      <c r="O3530" t="b">
        <v>1</v>
      </c>
      <c r="P3530" t="s">
        <v>88</v>
      </c>
      <c r="Q3530" t="s">
        <v>5674</v>
      </c>
      <c r="R3530" t="s">
        <v>5673</v>
      </c>
      <c r="S3530" t="s">
        <v>66</v>
      </c>
      <c r="T3530" t="s">
        <v>5672</v>
      </c>
      <c r="U3530">
        <v>180</v>
      </c>
      <c r="V3530">
        <v>3.5</v>
      </c>
    </row>
    <row r="3531" spans="1:22" x14ac:dyDescent="0.35">
      <c r="A3531" t="s">
        <v>5671</v>
      </c>
      <c r="B3531" t="s">
        <v>74</v>
      </c>
      <c r="C3531" t="s">
        <v>73</v>
      </c>
      <c r="D3531" t="b">
        <v>1</v>
      </c>
      <c r="E3531" t="b">
        <v>0</v>
      </c>
      <c r="F3531" t="s">
        <v>72</v>
      </c>
      <c r="G3531" t="b">
        <v>1</v>
      </c>
      <c r="H3531" t="s">
        <v>71</v>
      </c>
      <c r="I3531" t="b">
        <v>0</v>
      </c>
      <c r="J3531" t="s">
        <v>235</v>
      </c>
      <c r="K3531" t="b">
        <v>1</v>
      </c>
      <c r="L3531">
        <v>3</v>
      </c>
      <c r="M3531" t="b">
        <v>1</v>
      </c>
      <c r="N3531" t="b">
        <v>1</v>
      </c>
      <c r="O3531" t="b">
        <v>0</v>
      </c>
      <c r="P3531" t="s">
        <v>88</v>
      </c>
      <c r="Q3531" t="s">
        <v>5670</v>
      </c>
      <c r="R3531" t="s">
        <v>617</v>
      </c>
      <c r="S3531" t="s">
        <v>6</v>
      </c>
      <c r="T3531" t="s">
        <v>5669</v>
      </c>
      <c r="U3531">
        <v>180</v>
      </c>
      <c r="V3531">
        <v>4</v>
      </c>
    </row>
    <row r="3532" spans="1:22" x14ac:dyDescent="0.35">
      <c r="A3532" t="s">
        <v>5668</v>
      </c>
      <c r="B3532" t="s">
        <v>90</v>
      </c>
      <c r="C3532" t="s">
        <v>82</v>
      </c>
      <c r="D3532" t="b">
        <v>1</v>
      </c>
      <c r="E3532" t="b">
        <v>1</v>
      </c>
      <c r="F3532" t="s">
        <v>305</v>
      </c>
      <c r="G3532" t="b">
        <v>0</v>
      </c>
      <c r="H3532" t="s">
        <v>71</v>
      </c>
      <c r="I3532" t="b">
        <v>0</v>
      </c>
      <c r="J3532" t="s">
        <v>70</v>
      </c>
      <c r="K3532" t="b">
        <v>0</v>
      </c>
      <c r="L3532">
        <v>1</v>
      </c>
      <c r="M3532" t="b">
        <v>0</v>
      </c>
      <c r="N3532" t="b">
        <v>0</v>
      </c>
      <c r="O3532" t="b">
        <v>1</v>
      </c>
      <c r="P3532" t="s">
        <v>69</v>
      </c>
      <c r="Q3532" t="s">
        <v>5667</v>
      </c>
      <c r="R3532" t="s">
        <v>5666</v>
      </c>
      <c r="S3532" t="s">
        <v>85</v>
      </c>
      <c r="T3532" t="s">
        <v>5665</v>
      </c>
      <c r="U3532">
        <v>180</v>
      </c>
      <c r="V3532">
        <v>4.5</v>
      </c>
    </row>
    <row r="3533" spans="1:22" x14ac:dyDescent="0.35">
      <c r="A3533" t="s">
        <v>5664</v>
      </c>
      <c r="B3533" t="s">
        <v>74</v>
      </c>
      <c r="C3533" t="s">
        <v>236</v>
      </c>
      <c r="D3533" t="b">
        <v>1</v>
      </c>
      <c r="E3533" t="b">
        <v>0</v>
      </c>
      <c r="F3533" t="s">
        <v>72</v>
      </c>
      <c r="G3533" t="b">
        <v>1</v>
      </c>
      <c r="H3533" t="s">
        <v>71</v>
      </c>
      <c r="I3533" t="b">
        <v>1</v>
      </c>
      <c r="J3533" t="s">
        <v>70</v>
      </c>
      <c r="K3533" t="b">
        <v>1</v>
      </c>
      <c r="L3533">
        <v>2</v>
      </c>
      <c r="M3533" t="b">
        <v>1</v>
      </c>
      <c r="N3533" t="b">
        <v>1</v>
      </c>
      <c r="O3533" t="b">
        <v>1</v>
      </c>
      <c r="P3533" t="s">
        <v>69</v>
      </c>
      <c r="Q3533" t="s">
        <v>5663</v>
      </c>
      <c r="R3533" t="s">
        <v>5662</v>
      </c>
      <c r="S3533" t="s">
        <v>77</v>
      </c>
      <c r="T3533" t="s">
        <v>5661</v>
      </c>
      <c r="U3533">
        <v>180</v>
      </c>
      <c r="V3533">
        <v>4.5</v>
      </c>
    </row>
    <row r="3534" spans="1:22" x14ac:dyDescent="0.35">
      <c r="A3534" t="s">
        <v>5660</v>
      </c>
      <c r="B3534" t="s">
        <v>74</v>
      </c>
      <c r="C3534" t="s">
        <v>297</v>
      </c>
      <c r="D3534" t="b">
        <v>1</v>
      </c>
      <c r="E3534" t="b">
        <v>0</v>
      </c>
      <c r="F3534" t="s">
        <v>72</v>
      </c>
      <c r="G3534" t="b">
        <v>1</v>
      </c>
      <c r="H3534" t="s">
        <v>100</v>
      </c>
      <c r="I3534" t="b">
        <v>0</v>
      </c>
      <c r="J3534" t="s">
        <v>235</v>
      </c>
      <c r="K3534" t="b">
        <v>1</v>
      </c>
      <c r="L3534">
        <v>3</v>
      </c>
      <c r="M3534" t="b">
        <v>1</v>
      </c>
      <c r="N3534" t="b">
        <v>1</v>
      </c>
      <c r="O3534" t="b">
        <v>0</v>
      </c>
      <c r="P3534" t="s">
        <v>69</v>
      </c>
      <c r="Q3534" t="s">
        <v>5659</v>
      </c>
      <c r="R3534" t="s">
        <v>5658</v>
      </c>
      <c r="S3534" t="s">
        <v>141</v>
      </c>
      <c r="T3534" t="s">
        <v>5657</v>
      </c>
      <c r="U3534">
        <v>180</v>
      </c>
      <c r="V3534">
        <v>3.5</v>
      </c>
    </row>
    <row r="3535" spans="1:22" x14ac:dyDescent="0.35">
      <c r="A3535" t="s">
        <v>5656</v>
      </c>
      <c r="B3535" t="s">
        <v>74</v>
      </c>
      <c r="C3535" t="s">
        <v>212</v>
      </c>
      <c r="D3535" t="b">
        <v>1</v>
      </c>
      <c r="E3535" t="b">
        <v>0</v>
      </c>
      <c r="F3535" t="s">
        <v>72</v>
      </c>
      <c r="G3535" t="b">
        <v>0</v>
      </c>
      <c r="H3535" t="s">
        <v>71</v>
      </c>
      <c r="I3535" t="b">
        <v>1</v>
      </c>
      <c r="J3535" t="s">
        <v>70</v>
      </c>
      <c r="K3535" t="b">
        <v>1</v>
      </c>
      <c r="L3535">
        <v>3</v>
      </c>
      <c r="M3535" t="b">
        <v>1</v>
      </c>
      <c r="N3535" t="b">
        <v>1</v>
      </c>
      <c r="O3535" t="b">
        <v>0</v>
      </c>
      <c r="P3535" t="s">
        <v>69</v>
      </c>
      <c r="Q3535" t="s">
        <v>5655</v>
      </c>
      <c r="R3535" t="s">
        <v>1220</v>
      </c>
      <c r="S3535" t="s">
        <v>120</v>
      </c>
      <c r="T3535" t="s">
        <v>5654</v>
      </c>
      <c r="U3535">
        <v>180</v>
      </c>
      <c r="V3535">
        <v>3</v>
      </c>
    </row>
    <row r="3536" spans="1:22" x14ac:dyDescent="0.35">
      <c r="A3536" t="s">
        <v>5653</v>
      </c>
      <c r="B3536" t="s">
        <v>90</v>
      </c>
      <c r="C3536" t="s">
        <v>73</v>
      </c>
      <c r="D3536" t="b">
        <v>1</v>
      </c>
      <c r="E3536" t="b">
        <v>1</v>
      </c>
      <c r="F3536" t="s">
        <v>474</v>
      </c>
      <c r="G3536" t="b">
        <v>0</v>
      </c>
      <c r="H3536" t="s">
        <v>71</v>
      </c>
      <c r="I3536" t="b">
        <v>1</v>
      </c>
      <c r="J3536" t="s">
        <v>70</v>
      </c>
      <c r="K3536" t="b">
        <v>1</v>
      </c>
      <c r="L3536">
        <v>2</v>
      </c>
      <c r="M3536" t="b">
        <v>0</v>
      </c>
      <c r="N3536" t="b">
        <v>0</v>
      </c>
      <c r="O3536" t="b">
        <v>1</v>
      </c>
      <c r="P3536" t="s">
        <v>69</v>
      </c>
      <c r="Q3536" t="s">
        <v>5652</v>
      </c>
      <c r="R3536" t="s">
        <v>5651</v>
      </c>
      <c r="S3536" t="s">
        <v>239</v>
      </c>
      <c r="T3536" t="s">
        <v>5650</v>
      </c>
      <c r="U3536">
        <v>180</v>
      </c>
      <c r="V3536">
        <v>4</v>
      </c>
    </row>
    <row r="3537" spans="1:22" x14ac:dyDescent="0.35">
      <c r="A3537" t="s">
        <v>5649</v>
      </c>
      <c r="B3537" t="s">
        <v>90</v>
      </c>
      <c r="C3537" t="s">
        <v>82</v>
      </c>
      <c r="D3537" t="b">
        <v>1</v>
      </c>
      <c r="E3537" t="b">
        <v>1</v>
      </c>
      <c r="F3537" t="s">
        <v>106</v>
      </c>
      <c r="G3537" t="b">
        <v>0</v>
      </c>
      <c r="H3537" t="s">
        <v>71</v>
      </c>
      <c r="I3537" t="b">
        <v>0</v>
      </c>
      <c r="J3537" t="s">
        <v>70</v>
      </c>
      <c r="K3537" t="b">
        <v>1</v>
      </c>
      <c r="L3537">
        <v>1</v>
      </c>
      <c r="M3537" t="b">
        <v>0</v>
      </c>
      <c r="N3537" t="b">
        <v>0</v>
      </c>
      <c r="O3537" t="b">
        <v>1</v>
      </c>
      <c r="P3537" t="s">
        <v>88</v>
      </c>
      <c r="Q3537" t="s">
        <v>5648</v>
      </c>
      <c r="R3537" t="s">
        <v>5647</v>
      </c>
      <c r="S3537" t="s">
        <v>6</v>
      </c>
      <c r="T3537" t="s">
        <v>5646</v>
      </c>
      <c r="U3537">
        <v>180</v>
      </c>
      <c r="V3537">
        <v>4</v>
      </c>
    </row>
    <row r="3538" spans="1:22" x14ac:dyDescent="0.35">
      <c r="A3538" t="s">
        <v>5645</v>
      </c>
      <c r="B3538" t="s">
        <v>90</v>
      </c>
      <c r="D3538" t="b">
        <v>1</v>
      </c>
      <c r="L3538">
        <v>2</v>
      </c>
      <c r="O3538" t="b">
        <v>1</v>
      </c>
      <c r="P3538" t="s">
        <v>69</v>
      </c>
      <c r="Q3538" t="s">
        <v>5644</v>
      </c>
      <c r="R3538" t="s">
        <v>5643</v>
      </c>
      <c r="S3538" t="s">
        <v>6</v>
      </c>
      <c r="T3538" t="s">
        <v>5642</v>
      </c>
      <c r="U3538">
        <v>180</v>
      </c>
      <c r="V3538">
        <v>4.5</v>
      </c>
    </row>
    <row r="3539" spans="1:22" x14ac:dyDescent="0.35">
      <c r="A3539" t="s">
        <v>5641</v>
      </c>
      <c r="B3539" t="s">
        <v>74</v>
      </c>
      <c r="C3539" t="s">
        <v>82</v>
      </c>
      <c r="D3539" t="b">
        <v>1</v>
      </c>
      <c r="E3539" t="b">
        <v>1</v>
      </c>
      <c r="F3539" t="s">
        <v>106</v>
      </c>
      <c r="G3539" t="b">
        <v>1</v>
      </c>
      <c r="H3539" t="s">
        <v>71</v>
      </c>
      <c r="I3539" t="b">
        <v>1</v>
      </c>
      <c r="J3539" t="s">
        <v>70</v>
      </c>
      <c r="K3539" t="b">
        <v>1</v>
      </c>
      <c r="L3539">
        <v>2</v>
      </c>
      <c r="M3539" t="b">
        <v>1</v>
      </c>
      <c r="N3539" t="b">
        <v>1</v>
      </c>
      <c r="O3539" t="b">
        <v>1</v>
      </c>
      <c r="P3539" t="s">
        <v>69</v>
      </c>
      <c r="Q3539" t="s">
        <v>5640</v>
      </c>
      <c r="R3539" t="s">
        <v>194</v>
      </c>
      <c r="S3539" t="s">
        <v>290</v>
      </c>
      <c r="T3539" t="s">
        <v>5231</v>
      </c>
      <c r="U3539">
        <v>180</v>
      </c>
      <c r="V3539">
        <v>3.5</v>
      </c>
    </row>
    <row r="3540" spans="1:22" x14ac:dyDescent="0.35">
      <c r="A3540" t="s">
        <v>5639</v>
      </c>
      <c r="B3540" t="s">
        <v>74</v>
      </c>
      <c r="C3540" t="s">
        <v>73</v>
      </c>
      <c r="D3540" t="b">
        <v>1</v>
      </c>
      <c r="E3540" t="b">
        <v>0</v>
      </c>
      <c r="F3540" t="s">
        <v>771</v>
      </c>
      <c r="G3540" t="b">
        <v>1</v>
      </c>
      <c r="H3540" t="s">
        <v>71</v>
      </c>
      <c r="I3540" t="b">
        <v>1</v>
      </c>
      <c r="J3540" t="s">
        <v>70</v>
      </c>
      <c r="K3540" t="b">
        <v>1</v>
      </c>
      <c r="L3540">
        <v>2</v>
      </c>
      <c r="M3540" t="b">
        <v>1</v>
      </c>
      <c r="N3540" t="b">
        <v>1</v>
      </c>
      <c r="O3540" t="b">
        <v>1</v>
      </c>
      <c r="P3540" t="s">
        <v>69</v>
      </c>
      <c r="Q3540" t="s">
        <v>5638</v>
      </c>
      <c r="R3540" t="s">
        <v>5637</v>
      </c>
      <c r="S3540" t="s">
        <v>77</v>
      </c>
      <c r="T3540" t="s">
        <v>5636</v>
      </c>
      <c r="U3540">
        <v>180</v>
      </c>
      <c r="V3540">
        <v>3.5</v>
      </c>
    </row>
    <row r="3541" spans="1:22" x14ac:dyDescent="0.35">
      <c r="A3541" t="s">
        <v>5635</v>
      </c>
      <c r="B3541" t="s">
        <v>111</v>
      </c>
      <c r="C3541" t="s">
        <v>82</v>
      </c>
      <c r="D3541" t="b">
        <v>1</v>
      </c>
      <c r="E3541" t="b">
        <v>1</v>
      </c>
      <c r="F3541" t="s">
        <v>106</v>
      </c>
      <c r="G3541" t="b">
        <v>1</v>
      </c>
      <c r="H3541" t="s">
        <v>71</v>
      </c>
      <c r="I3541" t="b">
        <v>0</v>
      </c>
      <c r="J3541" t="s">
        <v>70</v>
      </c>
      <c r="K3541" t="b">
        <v>1</v>
      </c>
      <c r="L3541">
        <v>2</v>
      </c>
      <c r="M3541" t="b">
        <v>1</v>
      </c>
      <c r="N3541" t="b">
        <v>1</v>
      </c>
      <c r="O3541" t="b">
        <v>1</v>
      </c>
      <c r="P3541" t="s">
        <v>69</v>
      </c>
      <c r="Q3541" t="s">
        <v>5634</v>
      </c>
      <c r="R3541" t="s">
        <v>5633</v>
      </c>
      <c r="S3541" t="s">
        <v>77</v>
      </c>
      <c r="T3541" t="s">
        <v>5632</v>
      </c>
      <c r="U3541">
        <v>180</v>
      </c>
      <c r="V3541">
        <v>4</v>
      </c>
    </row>
    <row r="3542" spans="1:22" x14ac:dyDescent="0.35">
      <c r="A3542" t="s">
        <v>5631</v>
      </c>
      <c r="B3542" t="s">
        <v>74</v>
      </c>
      <c r="C3542" t="s">
        <v>426</v>
      </c>
      <c r="D3542" t="b">
        <v>1</v>
      </c>
      <c r="E3542" t="b">
        <v>1</v>
      </c>
      <c r="F3542" t="s">
        <v>153</v>
      </c>
      <c r="G3542" t="b">
        <v>1</v>
      </c>
      <c r="H3542" t="s">
        <v>80</v>
      </c>
      <c r="I3542" t="b">
        <v>1</v>
      </c>
      <c r="J3542" t="s">
        <v>70</v>
      </c>
      <c r="K3542" t="b">
        <v>1</v>
      </c>
      <c r="L3542">
        <v>1</v>
      </c>
      <c r="M3542" t="b">
        <v>0</v>
      </c>
      <c r="N3542" t="b">
        <v>0</v>
      </c>
      <c r="O3542" t="b">
        <v>1</v>
      </c>
      <c r="P3542" t="s">
        <v>69</v>
      </c>
      <c r="Q3542" t="s">
        <v>5630</v>
      </c>
      <c r="R3542" t="s">
        <v>3312</v>
      </c>
      <c r="S3542" t="s">
        <v>6</v>
      </c>
      <c r="T3542" t="s">
        <v>5629</v>
      </c>
      <c r="U3542">
        <v>180</v>
      </c>
      <c r="V3542">
        <v>3.5</v>
      </c>
    </row>
    <row r="3543" spans="1:22" x14ac:dyDescent="0.35">
      <c r="A3543" t="s">
        <v>5628</v>
      </c>
      <c r="B3543" t="s">
        <v>90</v>
      </c>
      <c r="D3543" t="b">
        <v>1</v>
      </c>
      <c r="G3543" t="b">
        <v>1</v>
      </c>
      <c r="I3543" t="b">
        <v>0</v>
      </c>
      <c r="L3543">
        <v>1</v>
      </c>
      <c r="M3543" t="b">
        <v>0</v>
      </c>
      <c r="N3543" t="b">
        <v>0</v>
      </c>
      <c r="O3543" t="b">
        <v>1</v>
      </c>
      <c r="P3543" t="s">
        <v>69</v>
      </c>
      <c r="Q3543" t="s">
        <v>5627</v>
      </c>
      <c r="R3543" t="s">
        <v>5626</v>
      </c>
      <c r="S3543" t="s">
        <v>85</v>
      </c>
      <c r="T3543" t="s">
        <v>5625</v>
      </c>
      <c r="U3543">
        <v>180</v>
      </c>
      <c r="V3543">
        <v>4.5</v>
      </c>
    </row>
    <row r="3544" spans="1:22" x14ac:dyDescent="0.35">
      <c r="A3544" t="s">
        <v>5624</v>
      </c>
      <c r="B3544" t="s">
        <v>74</v>
      </c>
      <c r="C3544" t="s">
        <v>212</v>
      </c>
      <c r="D3544" t="b">
        <v>1</v>
      </c>
      <c r="E3544" t="b">
        <v>0</v>
      </c>
      <c r="F3544" t="s">
        <v>449</v>
      </c>
      <c r="G3544" t="b">
        <v>0</v>
      </c>
      <c r="H3544" t="s">
        <v>71</v>
      </c>
      <c r="I3544" t="b">
        <v>1</v>
      </c>
      <c r="J3544" t="s">
        <v>70</v>
      </c>
      <c r="K3544" t="b">
        <v>1</v>
      </c>
      <c r="L3544">
        <v>2</v>
      </c>
      <c r="M3544" t="b">
        <v>0</v>
      </c>
      <c r="N3544" t="b">
        <v>1</v>
      </c>
      <c r="O3544" t="b">
        <v>1</v>
      </c>
      <c r="P3544" t="s">
        <v>69</v>
      </c>
      <c r="Q3544" t="s">
        <v>5623</v>
      </c>
      <c r="R3544" t="s">
        <v>5622</v>
      </c>
      <c r="S3544" t="s">
        <v>120</v>
      </c>
      <c r="T3544" t="s">
        <v>5621</v>
      </c>
      <c r="U3544">
        <v>180</v>
      </c>
      <c r="V3544">
        <v>4</v>
      </c>
    </row>
    <row r="3545" spans="1:22" x14ac:dyDescent="0.35">
      <c r="A3545" t="s">
        <v>5620</v>
      </c>
      <c r="B3545" t="s">
        <v>90</v>
      </c>
      <c r="C3545" t="s">
        <v>82</v>
      </c>
      <c r="D3545" t="b">
        <v>1</v>
      </c>
      <c r="E3545" t="b">
        <v>1</v>
      </c>
      <c r="F3545" t="s">
        <v>117</v>
      </c>
      <c r="G3545" t="b">
        <v>1</v>
      </c>
      <c r="H3545" t="s">
        <v>71</v>
      </c>
      <c r="I3545" t="b">
        <v>1</v>
      </c>
      <c r="J3545" t="s">
        <v>70</v>
      </c>
      <c r="K3545" t="b">
        <v>1</v>
      </c>
      <c r="L3545">
        <v>1</v>
      </c>
      <c r="M3545" t="b">
        <v>0</v>
      </c>
      <c r="N3545" t="b">
        <v>1</v>
      </c>
      <c r="O3545" t="b">
        <v>1</v>
      </c>
      <c r="P3545" t="s">
        <v>69</v>
      </c>
      <c r="Q3545" t="s">
        <v>5619</v>
      </c>
      <c r="R3545" t="s">
        <v>5618</v>
      </c>
      <c r="S3545" t="s">
        <v>6</v>
      </c>
      <c r="T3545" t="s">
        <v>5617</v>
      </c>
      <c r="U3545">
        <v>180</v>
      </c>
      <c r="V3545">
        <v>3.5</v>
      </c>
    </row>
    <row r="3546" spans="1:22" x14ac:dyDescent="0.35">
      <c r="A3546" t="s">
        <v>5616</v>
      </c>
      <c r="B3546" t="s">
        <v>90</v>
      </c>
      <c r="C3546" t="s">
        <v>82</v>
      </c>
      <c r="D3546" t="b">
        <v>1</v>
      </c>
      <c r="E3546" t="b">
        <v>1</v>
      </c>
      <c r="F3546" t="s">
        <v>106</v>
      </c>
      <c r="G3546" t="b">
        <v>1</v>
      </c>
      <c r="H3546" t="s">
        <v>71</v>
      </c>
      <c r="I3546" t="b">
        <v>1</v>
      </c>
      <c r="J3546" t="s">
        <v>70</v>
      </c>
      <c r="K3546" t="b">
        <v>1</v>
      </c>
      <c r="L3546">
        <v>2</v>
      </c>
      <c r="M3546" t="b">
        <v>0</v>
      </c>
      <c r="N3546" t="b">
        <v>0</v>
      </c>
      <c r="O3546" t="b">
        <v>1</v>
      </c>
      <c r="P3546" t="s">
        <v>69</v>
      </c>
      <c r="Q3546" t="s">
        <v>5615</v>
      </c>
      <c r="R3546" t="s">
        <v>5614</v>
      </c>
      <c r="S3546" t="s">
        <v>6</v>
      </c>
      <c r="T3546" t="s">
        <v>5613</v>
      </c>
      <c r="U3546">
        <v>180</v>
      </c>
      <c r="V3546">
        <v>3.5</v>
      </c>
    </row>
    <row r="3547" spans="1:22" x14ac:dyDescent="0.35">
      <c r="A3547" t="s">
        <v>5612</v>
      </c>
      <c r="B3547" t="s">
        <v>90</v>
      </c>
      <c r="C3547" t="s">
        <v>82</v>
      </c>
      <c r="D3547" t="b">
        <v>1</v>
      </c>
      <c r="E3547" t="b">
        <v>1</v>
      </c>
      <c r="F3547" t="s">
        <v>106</v>
      </c>
      <c r="G3547" t="b">
        <v>0</v>
      </c>
      <c r="H3547" t="s">
        <v>71</v>
      </c>
      <c r="I3547" t="b">
        <v>0</v>
      </c>
      <c r="J3547" t="s">
        <v>70</v>
      </c>
      <c r="K3547" t="b">
        <v>1</v>
      </c>
      <c r="L3547">
        <v>1</v>
      </c>
      <c r="M3547" t="b">
        <v>0</v>
      </c>
      <c r="N3547" t="b">
        <v>0</v>
      </c>
      <c r="O3547" t="b">
        <v>1</v>
      </c>
      <c r="P3547" t="s">
        <v>88</v>
      </c>
      <c r="Q3547" t="s">
        <v>5611</v>
      </c>
      <c r="R3547" t="s">
        <v>1481</v>
      </c>
      <c r="S3547" t="s">
        <v>85</v>
      </c>
      <c r="T3547" t="s">
        <v>5610</v>
      </c>
      <c r="U3547">
        <v>180</v>
      </c>
      <c r="V3547">
        <v>4</v>
      </c>
    </row>
    <row r="3548" spans="1:22" x14ac:dyDescent="0.35">
      <c r="A3548" t="s">
        <v>5609</v>
      </c>
      <c r="B3548" t="s">
        <v>74</v>
      </c>
      <c r="C3548" t="s">
        <v>82</v>
      </c>
      <c r="D3548" t="b">
        <v>1</v>
      </c>
      <c r="E3548" t="b">
        <v>1</v>
      </c>
      <c r="F3548" t="s">
        <v>106</v>
      </c>
      <c r="G3548" t="b">
        <v>1</v>
      </c>
      <c r="H3548" t="s">
        <v>71</v>
      </c>
      <c r="I3548" t="b">
        <v>1</v>
      </c>
      <c r="J3548" t="s">
        <v>70</v>
      </c>
      <c r="K3548" t="b">
        <v>1</v>
      </c>
      <c r="L3548">
        <v>2</v>
      </c>
      <c r="M3548" t="b">
        <v>0</v>
      </c>
      <c r="N3548" t="b">
        <v>1</v>
      </c>
      <c r="O3548" t="b">
        <v>1</v>
      </c>
      <c r="P3548" t="s">
        <v>69</v>
      </c>
      <c r="Q3548" t="s">
        <v>5608</v>
      </c>
      <c r="R3548" t="s">
        <v>5607</v>
      </c>
      <c r="S3548" t="s">
        <v>229</v>
      </c>
      <c r="T3548" t="s">
        <v>5606</v>
      </c>
      <c r="U3548">
        <v>179</v>
      </c>
      <c r="V3548">
        <v>3.5</v>
      </c>
    </row>
    <row r="3549" spans="1:22" x14ac:dyDescent="0.35">
      <c r="A3549" t="s">
        <v>5605</v>
      </c>
      <c r="B3549" t="s">
        <v>74</v>
      </c>
      <c r="C3549" t="s">
        <v>82</v>
      </c>
      <c r="D3549" t="b">
        <v>1</v>
      </c>
      <c r="E3549" t="b">
        <v>1</v>
      </c>
      <c r="F3549" t="s">
        <v>106</v>
      </c>
      <c r="G3549" t="b">
        <v>0</v>
      </c>
      <c r="H3549" t="s">
        <v>71</v>
      </c>
      <c r="I3549" t="b">
        <v>1</v>
      </c>
      <c r="J3549" t="s">
        <v>70</v>
      </c>
      <c r="K3549" t="b">
        <v>0</v>
      </c>
      <c r="L3549">
        <v>2</v>
      </c>
      <c r="M3549" t="b">
        <v>1</v>
      </c>
      <c r="N3549" t="b">
        <v>1</v>
      </c>
      <c r="O3549" t="b">
        <v>1</v>
      </c>
      <c r="P3549" t="s">
        <v>69</v>
      </c>
      <c r="Q3549" t="s">
        <v>5604</v>
      </c>
      <c r="R3549" t="s">
        <v>5603</v>
      </c>
      <c r="S3549" t="s">
        <v>239</v>
      </c>
      <c r="T3549" t="s">
        <v>5602</v>
      </c>
      <c r="U3549">
        <v>179</v>
      </c>
      <c r="V3549">
        <v>4.5</v>
      </c>
    </row>
    <row r="3550" spans="1:22" x14ac:dyDescent="0.35">
      <c r="A3550" t="s">
        <v>5601</v>
      </c>
      <c r="B3550" t="s">
        <v>90</v>
      </c>
      <c r="C3550" t="s">
        <v>138</v>
      </c>
      <c r="D3550" t="b">
        <v>1</v>
      </c>
      <c r="E3550" t="b">
        <v>1</v>
      </c>
      <c r="F3550" t="s">
        <v>106</v>
      </c>
      <c r="G3550" t="b">
        <v>1</v>
      </c>
      <c r="H3550" t="s">
        <v>100</v>
      </c>
      <c r="I3550" t="b">
        <v>0</v>
      </c>
      <c r="J3550" t="s">
        <v>70</v>
      </c>
      <c r="K3550" t="b">
        <v>1</v>
      </c>
      <c r="L3550">
        <v>2</v>
      </c>
      <c r="M3550" t="b">
        <v>0</v>
      </c>
      <c r="N3550" t="b">
        <v>1</v>
      </c>
      <c r="O3550" t="b">
        <v>1</v>
      </c>
      <c r="P3550" t="s">
        <v>88</v>
      </c>
      <c r="Q3550" t="s">
        <v>5600</v>
      </c>
      <c r="R3550" t="s">
        <v>593</v>
      </c>
      <c r="S3550" t="s">
        <v>239</v>
      </c>
      <c r="T3550" t="s">
        <v>5599</v>
      </c>
      <c r="U3550">
        <v>179</v>
      </c>
      <c r="V3550">
        <v>2.5</v>
      </c>
    </row>
    <row r="3551" spans="1:22" x14ac:dyDescent="0.35">
      <c r="A3551" t="s">
        <v>5598</v>
      </c>
      <c r="B3551" t="s">
        <v>74</v>
      </c>
      <c r="C3551" t="s">
        <v>222</v>
      </c>
      <c r="D3551" t="b">
        <v>1</v>
      </c>
      <c r="E3551" t="b">
        <v>0</v>
      </c>
      <c r="F3551" t="s">
        <v>72</v>
      </c>
      <c r="G3551" t="b">
        <v>1</v>
      </c>
      <c r="H3551" t="s">
        <v>71</v>
      </c>
      <c r="I3551" t="b">
        <v>1</v>
      </c>
      <c r="J3551" t="s">
        <v>70</v>
      </c>
      <c r="K3551" t="b">
        <v>1</v>
      </c>
      <c r="L3551">
        <v>2</v>
      </c>
      <c r="M3551" t="b">
        <v>1</v>
      </c>
      <c r="N3551" t="b">
        <v>1</v>
      </c>
      <c r="O3551" t="b">
        <v>1</v>
      </c>
      <c r="P3551" t="s">
        <v>69</v>
      </c>
      <c r="Q3551" t="s">
        <v>5597</v>
      </c>
      <c r="R3551" t="s">
        <v>5596</v>
      </c>
      <c r="S3551" t="s">
        <v>120</v>
      </c>
      <c r="T3551" t="s">
        <v>5595</v>
      </c>
      <c r="U3551">
        <v>179</v>
      </c>
      <c r="V3551">
        <v>2.5</v>
      </c>
    </row>
    <row r="3552" spans="1:22" x14ac:dyDescent="0.35">
      <c r="A3552" t="s">
        <v>5594</v>
      </c>
      <c r="B3552" t="s">
        <v>111</v>
      </c>
      <c r="C3552" t="s">
        <v>82</v>
      </c>
      <c r="D3552" t="b">
        <v>1</v>
      </c>
      <c r="E3552" t="b">
        <v>1</v>
      </c>
      <c r="F3552" t="s">
        <v>106</v>
      </c>
      <c r="G3552" t="b">
        <v>1</v>
      </c>
      <c r="H3552" t="s">
        <v>100</v>
      </c>
      <c r="I3552" t="b">
        <v>0</v>
      </c>
      <c r="J3552" t="s">
        <v>70</v>
      </c>
      <c r="K3552" t="b">
        <v>1</v>
      </c>
      <c r="L3552">
        <v>2</v>
      </c>
      <c r="M3552" t="b">
        <v>1</v>
      </c>
      <c r="N3552" t="b">
        <v>1</v>
      </c>
      <c r="O3552" t="b">
        <v>1</v>
      </c>
      <c r="P3552" t="s">
        <v>69</v>
      </c>
      <c r="Q3552" t="s">
        <v>5593</v>
      </c>
      <c r="R3552" t="s">
        <v>389</v>
      </c>
      <c r="S3552" t="s">
        <v>6</v>
      </c>
      <c r="T3552" t="s">
        <v>5592</v>
      </c>
      <c r="U3552">
        <v>179</v>
      </c>
      <c r="V3552">
        <v>4</v>
      </c>
    </row>
    <row r="3553" spans="1:22" x14ac:dyDescent="0.35">
      <c r="A3553" t="s">
        <v>5591</v>
      </c>
      <c r="B3553" t="s">
        <v>111</v>
      </c>
      <c r="C3553" t="s">
        <v>123</v>
      </c>
      <c r="D3553" t="b">
        <v>0</v>
      </c>
      <c r="E3553" t="b">
        <v>1</v>
      </c>
      <c r="F3553" t="s">
        <v>771</v>
      </c>
      <c r="G3553" t="b">
        <v>0</v>
      </c>
      <c r="H3553" t="s">
        <v>80</v>
      </c>
      <c r="I3553" t="b">
        <v>0</v>
      </c>
      <c r="J3553" t="s">
        <v>70</v>
      </c>
      <c r="K3553" t="b">
        <v>1</v>
      </c>
      <c r="L3553">
        <v>1</v>
      </c>
      <c r="M3553" t="b">
        <v>0</v>
      </c>
      <c r="N3553" t="b">
        <v>1</v>
      </c>
      <c r="O3553" t="b">
        <v>1</v>
      </c>
      <c r="P3553" t="s">
        <v>88</v>
      </c>
      <c r="Q3553" t="s">
        <v>5590</v>
      </c>
      <c r="R3553" t="s">
        <v>1255</v>
      </c>
      <c r="S3553" t="s">
        <v>507</v>
      </c>
      <c r="T3553" t="s">
        <v>5589</v>
      </c>
      <c r="U3553">
        <v>179</v>
      </c>
      <c r="V3553">
        <v>3.5</v>
      </c>
    </row>
    <row r="3554" spans="1:22" x14ac:dyDescent="0.35">
      <c r="A3554" t="s">
        <v>5588</v>
      </c>
      <c r="B3554" t="s">
        <v>90</v>
      </c>
      <c r="C3554" t="s">
        <v>82</v>
      </c>
      <c r="D3554" t="b">
        <v>1</v>
      </c>
      <c r="E3554" t="b">
        <v>1</v>
      </c>
      <c r="F3554" t="s">
        <v>89</v>
      </c>
      <c r="G3554" t="b">
        <v>1</v>
      </c>
      <c r="H3554" t="s">
        <v>71</v>
      </c>
      <c r="I3554" t="b">
        <v>0</v>
      </c>
      <c r="J3554" t="s">
        <v>70</v>
      </c>
      <c r="K3554" t="b">
        <v>1</v>
      </c>
      <c r="L3554">
        <v>1</v>
      </c>
      <c r="M3554" t="b">
        <v>0</v>
      </c>
      <c r="N3554" t="b">
        <v>0</v>
      </c>
      <c r="O3554" t="b">
        <v>1</v>
      </c>
      <c r="P3554" t="s">
        <v>69</v>
      </c>
      <c r="Q3554" t="s">
        <v>5587</v>
      </c>
      <c r="R3554" t="s">
        <v>5586</v>
      </c>
      <c r="S3554" t="s">
        <v>6</v>
      </c>
      <c r="T3554" t="s">
        <v>5585</v>
      </c>
      <c r="U3554">
        <v>179</v>
      </c>
      <c r="V3554">
        <v>3.5</v>
      </c>
    </row>
    <row r="3555" spans="1:22" x14ac:dyDescent="0.35">
      <c r="A3555" t="s">
        <v>5584</v>
      </c>
      <c r="B3555" t="s">
        <v>74</v>
      </c>
      <c r="C3555" t="s">
        <v>250</v>
      </c>
      <c r="D3555" t="b">
        <v>1</v>
      </c>
      <c r="E3555" t="b">
        <v>1</v>
      </c>
      <c r="F3555" t="s">
        <v>5553</v>
      </c>
      <c r="G3555" t="b">
        <v>0</v>
      </c>
      <c r="H3555" t="s">
        <v>71</v>
      </c>
      <c r="I3555" t="b">
        <v>1</v>
      </c>
      <c r="J3555" t="s">
        <v>70</v>
      </c>
      <c r="K3555" t="b">
        <v>1</v>
      </c>
      <c r="L3555">
        <v>2</v>
      </c>
      <c r="M3555" t="b">
        <v>1</v>
      </c>
      <c r="N3555" t="b">
        <v>1</v>
      </c>
      <c r="O3555" t="b">
        <v>1</v>
      </c>
      <c r="P3555" t="s">
        <v>69</v>
      </c>
      <c r="Q3555" t="s">
        <v>5583</v>
      </c>
      <c r="R3555" t="s">
        <v>5582</v>
      </c>
      <c r="S3555" t="s">
        <v>120</v>
      </c>
      <c r="T3555" t="s">
        <v>5581</v>
      </c>
      <c r="U3555">
        <v>179</v>
      </c>
      <c r="V3555">
        <v>3.5</v>
      </c>
    </row>
    <row r="3556" spans="1:22" x14ac:dyDescent="0.35">
      <c r="A3556" t="s">
        <v>5580</v>
      </c>
      <c r="B3556" t="s">
        <v>111</v>
      </c>
      <c r="C3556" t="s">
        <v>123</v>
      </c>
      <c r="D3556" t="b">
        <v>1</v>
      </c>
      <c r="E3556" t="b">
        <v>1</v>
      </c>
      <c r="F3556" t="s">
        <v>106</v>
      </c>
      <c r="G3556" t="b">
        <v>0</v>
      </c>
      <c r="H3556" t="s">
        <v>71</v>
      </c>
      <c r="I3556" t="b">
        <v>0</v>
      </c>
      <c r="J3556" t="s">
        <v>70</v>
      </c>
      <c r="K3556" t="b">
        <v>1</v>
      </c>
      <c r="L3556">
        <v>2</v>
      </c>
      <c r="M3556" t="b">
        <v>1</v>
      </c>
      <c r="N3556" t="b">
        <v>1</v>
      </c>
      <c r="O3556" t="b">
        <v>1</v>
      </c>
      <c r="P3556" t="s">
        <v>88</v>
      </c>
      <c r="Q3556" t="s">
        <v>5579</v>
      </c>
      <c r="R3556" t="s">
        <v>5578</v>
      </c>
      <c r="S3556" t="s">
        <v>1074</v>
      </c>
      <c r="T3556" t="s">
        <v>5577</v>
      </c>
      <c r="U3556">
        <v>179</v>
      </c>
      <c r="V3556">
        <v>3.5</v>
      </c>
    </row>
    <row r="3557" spans="1:22" x14ac:dyDescent="0.35">
      <c r="A3557" t="s">
        <v>5576</v>
      </c>
      <c r="B3557" t="s">
        <v>111</v>
      </c>
      <c r="C3557" t="s">
        <v>82</v>
      </c>
      <c r="D3557" t="b">
        <v>1</v>
      </c>
      <c r="E3557" t="b">
        <v>1</v>
      </c>
      <c r="F3557" t="s">
        <v>106</v>
      </c>
      <c r="G3557" t="b">
        <v>0</v>
      </c>
      <c r="H3557" t="s">
        <v>71</v>
      </c>
      <c r="I3557" t="b">
        <v>0</v>
      </c>
      <c r="J3557" t="s">
        <v>70</v>
      </c>
      <c r="K3557" t="b">
        <v>0</v>
      </c>
      <c r="L3557">
        <v>2</v>
      </c>
      <c r="M3557" t="b">
        <v>0</v>
      </c>
      <c r="N3557" t="b">
        <v>1</v>
      </c>
      <c r="O3557" t="b">
        <v>1</v>
      </c>
      <c r="P3557" t="s">
        <v>88</v>
      </c>
      <c r="Q3557" t="s">
        <v>5575</v>
      </c>
      <c r="R3557" t="s">
        <v>5574</v>
      </c>
      <c r="S3557" t="s">
        <v>6</v>
      </c>
      <c r="T3557" t="s">
        <v>5573</v>
      </c>
      <c r="U3557">
        <v>179</v>
      </c>
      <c r="V3557">
        <v>3.5</v>
      </c>
    </row>
    <row r="3558" spans="1:22" x14ac:dyDescent="0.35">
      <c r="A3558" t="s">
        <v>5572</v>
      </c>
      <c r="B3558" t="s">
        <v>74</v>
      </c>
      <c r="C3558" t="s">
        <v>82</v>
      </c>
      <c r="D3558" t="b">
        <v>1</v>
      </c>
      <c r="E3558" t="b">
        <v>1</v>
      </c>
      <c r="F3558" t="s">
        <v>106</v>
      </c>
      <c r="G3558" t="b">
        <v>1</v>
      </c>
      <c r="H3558" t="s">
        <v>71</v>
      </c>
      <c r="I3558" t="b">
        <v>1</v>
      </c>
      <c r="J3558" t="s">
        <v>70</v>
      </c>
      <c r="K3558" t="b">
        <v>1</v>
      </c>
      <c r="L3558">
        <v>2</v>
      </c>
      <c r="M3558" t="b">
        <v>1</v>
      </c>
      <c r="N3558" t="b">
        <v>1</v>
      </c>
      <c r="O3558" t="b">
        <v>1</v>
      </c>
      <c r="P3558" t="s">
        <v>88</v>
      </c>
      <c r="Q3558" t="s">
        <v>5571</v>
      </c>
      <c r="R3558" t="s">
        <v>5570</v>
      </c>
      <c r="S3558" t="s">
        <v>967</v>
      </c>
      <c r="T3558" t="s">
        <v>5569</v>
      </c>
      <c r="U3558">
        <v>179</v>
      </c>
      <c r="V3558">
        <v>3</v>
      </c>
    </row>
    <row r="3559" spans="1:22" x14ac:dyDescent="0.35">
      <c r="A3559" t="s">
        <v>5568</v>
      </c>
      <c r="B3559" t="s">
        <v>111</v>
      </c>
      <c r="C3559" t="s">
        <v>82</v>
      </c>
      <c r="D3559" t="b">
        <v>1</v>
      </c>
      <c r="E3559" t="b">
        <v>1</v>
      </c>
      <c r="F3559" t="s">
        <v>89</v>
      </c>
      <c r="G3559" t="b">
        <v>0</v>
      </c>
      <c r="H3559" t="s">
        <v>71</v>
      </c>
      <c r="I3559" t="b">
        <v>0</v>
      </c>
      <c r="J3559" t="s">
        <v>70</v>
      </c>
      <c r="K3559" t="b">
        <v>1</v>
      </c>
      <c r="L3559">
        <v>2</v>
      </c>
      <c r="M3559" t="b">
        <v>0</v>
      </c>
      <c r="N3559" t="b">
        <v>1</v>
      </c>
      <c r="O3559" t="b">
        <v>1</v>
      </c>
      <c r="P3559" t="s">
        <v>69</v>
      </c>
      <c r="Q3559" t="s">
        <v>5567</v>
      </c>
      <c r="R3559" t="s">
        <v>5566</v>
      </c>
      <c r="S3559" t="s">
        <v>6</v>
      </c>
      <c r="T3559" t="s">
        <v>5565</v>
      </c>
      <c r="U3559">
        <v>179</v>
      </c>
      <c r="V3559">
        <v>4.5</v>
      </c>
    </row>
    <row r="3560" spans="1:22" x14ac:dyDescent="0.35">
      <c r="A3560" t="s">
        <v>5564</v>
      </c>
      <c r="B3560" t="s">
        <v>74</v>
      </c>
      <c r="C3560" t="s">
        <v>320</v>
      </c>
      <c r="D3560" t="b">
        <v>1</v>
      </c>
      <c r="E3560" t="b">
        <v>0</v>
      </c>
      <c r="F3560" t="s">
        <v>1198</v>
      </c>
      <c r="G3560" t="b">
        <v>1</v>
      </c>
      <c r="H3560" t="s">
        <v>80</v>
      </c>
      <c r="I3560" t="b">
        <v>0</v>
      </c>
      <c r="J3560" t="s">
        <v>70</v>
      </c>
      <c r="K3560" t="b">
        <v>1</v>
      </c>
      <c r="L3560">
        <v>1</v>
      </c>
      <c r="M3560" t="b">
        <v>0</v>
      </c>
      <c r="N3560" t="b">
        <v>1</v>
      </c>
      <c r="O3560" t="b">
        <v>1</v>
      </c>
      <c r="P3560" t="s">
        <v>69</v>
      </c>
      <c r="Q3560" t="s">
        <v>5563</v>
      </c>
      <c r="R3560" t="s">
        <v>5562</v>
      </c>
      <c r="S3560" t="s">
        <v>239</v>
      </c>
      <c r="T3560" t="s">
        <v>5561</v>
      </c>
      <c r="U3560">
        <v>179</v>
      </c>
      <c r="V3560">
        <v>4</v>
      </c>
    </row>
    <row r="3561" spans="1:22" x14ac:dyDescent="0.35">
      <c r="A3561" t="s">
        <v>5560</v>
      </c>
      <c r="B3561" t="s">
        <v>74</v>
      </c>
      <c r="C3561" t="s">
        <v>82</v>
      </c>
      <c r="D3561" t="b">
        <v>1</v>
      </c>
      <c r="E3561" t="b">
        <v>1</v>
      </c>
      <c r="F3561" t="s">
        <v>106</v>
      </c>
      <c r="G3561" t="b">
        <v>1</v>
      </c>
      <c r="H3561" t="s">
        <v>71</v>
      </c>
      <c r="I3561" t="b">
        <v>0</v>
      </c>
      <c r="J3561" t="s">
        <v>70</v>
      </c>
      <c r="K3561" t="b">
        <v>1</v>
      </c>
      <c r="L3561">
        <v>2</v>
      </c>
      <c r="M3561" t="b">
        <v>1</v>
      </c>
      <c r="N3561" t="b">
        <v>1</v>
      </c>
      <c r="O3561" t="b">
        <v>1</v>
      </c>
      <c r="P3561" t="s">
        <v>88</v>
      </c>
      <c r="Q3561" t="s">
        <v>5559</v>
      </c>
      <c r="R3561" t="s">
        <v>5558</v>
      </c>
      <c r="S3561" t="s">
        <v>275</v>
      </c>
      <c r="T3561" t="s">
        <v>5557</v>
      </c>
      <c r="U3561">
        <v>179</v>
      </c>
      <c r="V3561">
        <v>4</v>
      </c>
    </row>
    <row r="3562" spans="1:22" x14ac:dyDescent="0.35">
      <c r="A3562" t="s">
        <v>5556</v>
      </c>
      <c r="B3562" t="s">
        <v>74</v>
      </c>
      <c r="C3562" t="s">
        <v>82</v>
      </c>
      <c r="D3562" t="b">
        <v>1</v>
      </c>
      <c r="E3562" t="b">
        <v>1</v>
      </c>
      <c r="F3562" t="s">
        <v>72</v>
      </c>
      <c r="G3562" t="b">
        <v>1</v>
      </c>
      <c r="H3562" t="s">
        <v>71</v>
      </c>
      <c r="I3562" t="b">
        <v>0</v>
      </c>
      <c r="J3562" t="s">
        <v>70</v>
      </c>
      <c r="K3562" t="b">
        <v>1</v>
      </c>
      <c r="L3562">
        <v>2</v>
      </c>
      <c r="M3562" t="b">
        <v>1</v>
      </c>
      <c r="N3562" t="b">
        <v>1</v>
      </c>
      <c r="O3562" t="b">
        <v>1</v>
      </c>
      <c r="Q3562" t="s">
        <v>5555</v>
      </c>
      <c r="R3562" t="s">
        <v>628</v>
      </c>
      <c r="S3562" t="s">
        <v>229</v>
      </c>
      <c r="T3562" t="s">
        <v>3079</v>
      </c>
      <c r="U3562">
        <v>179</v>
      </c>
      <c r="V3562">
        <v>3.5</v>
      </c>
    </row>
    <row r="3563" spans="1:22" x14ac:dyDescent="0.35">
      <c r="A3563" t="s">
        <v>5554</v>
      </c>
      <c r="B3563" t="s">
        <v>74</v>
      </c>
      <c r="C3563" t="s">
        <v>82</v>
      </c>
      <c r="D3563" t="b">
        <v>1</v>
      </c>
      <c r="E3563" t="b">
        <v>0</v>
      </c>
      <c r="F3563" t="s">
        <v>5553</v>
      </c>
      <c r="G3563" t="b">
        <v>1</v>
      </c>
      <c r="H3563" t="s">
        <v>71</v>
      </c>
      <c r="I3563" t="b">
        <v>0</v>
      </c>
      <c r="J3563" t="s">
        <v>70</v>
      </c>
      <c r="K3563" t="b">
        <v>1</v>
      </c>
      <c r="L3563">
        <v>2</v>
      </c>
      <c r="M3563" t="b">
        <v>0</v>
      </c>
      <c r="N3563" t="b">
        <v>1</v>
      </c>
      <c r="O3563" t="b">
        <v>1</v>
      </c>
      <c r="P3563" t="s">
        <v>69</v>
      </c>
      <c r="Q3563" t="s">
        <v>5552</v>
      </c>
      <c r="R3563" t="s">
        <v>5551</v>
      </c>
      <c r="S3563" t="s">
        <v>6</v>
      </c>
      <c r="T3563" t="s">
        <v>5550</v>
      </c>
      <c r="U3563">
        <v>179</v>
      </c>
      <c r="V3563">
        <v>4</v>
      </c>
    </row>
    <row r="3564" spans="1:22" x14ac:dyDescent="0.35">
      <c r="A3564" t="s">
        <v>5549</v>
      </c>
      <c r="B3564" t="s">
        <v>74</v>
      </c>
      <c r="C3564" t="s">
        <v>212</v>
      </c>
      <c r="D3564" t="b">
        <v>1</v>
      </c>
      <c r="E3564" t="b">
        <v>0</v>
      </c>
      <c r="F3564" t="s">
        <v>449</v>
      </c>
      <c r="G3564" t="b">
        <v>0</v>
      </c>
      <c r="H3564" t="s">
        <v>71</v>
      </c>
      <c r="I3564" t="b">
        <v>1</v>
      </c>
      <c r="J3564" t="s">
        <v>70</v>
      </c>
      <c r="K3564" t="b">
        <v>1</v>
      </c>
      <c r="L3564">
        <v>2</v>
      </c>
      <c r="M3564" t="b">
        <v>1</v>
      </c>
      <c r="N3564" t="b">
        <v>1</v>
      </c>
      <c r="O3564" t="b">
        <v>1</v>
      </c>
      <c r="P3564" t="s">
        <v>69</v>
      </c>
      <c r="Q3564" t="s">
        <v>5548</v>
      </c>
      <c r="R3564" t="s">
        <v>5547</v>
      </c>
      <c r="S3564" t="s">
        <v>120</v>
      </c>
      <c r="T3564" t="s">
        <v>5546</v>
      </c>
      <c r="U3564">
        <v>179</v>
      </c>
      <c r="V3564">
        <v>3.5</v>
      </c>
    </row>
    <row r="3565" spans="1:22" x14ac:dyDescent="0.35">
      <c r="A3565" t="s">
        <v>5545</v>
      </c>
      <c r="B3565" t="s">
        <v>74</v>
      </c>
      <c r="C3565" t="s">
        <v>2709</v>
      </c>
      <c r="D3565" t="b">
        <v>1</v>
      </c>
      <c r="E3565" t="b">
        <v>0</v>
      </c>
      <c r="F3565" t="s">
        <v>72</v>
      </c>
      <c r="G3565" t="b">
        <v>0</v>
      </c>
      <c r="H3565" t="s">
        <v>71</v>
      </c>
      <c r="I3565" t="b">
        <v>1</v>
      </c>
      <c r="J3565" t="s">
        <v>70</v>
      </c>
      <c r="K3565" t="b">
        <v>1</v>
      </c>
      <c r="L3565">
        <v>3</v>
      </c>
      <c r="M3565" t="b">
        <v>1</v>
      </c>
      <c r="N3565" t="b">
        <v>1</v>
      </c>
      <c r="O3565" t="b">
        <v>1</v>
      </c>
      <c r="P3565" t="s">
        <v>69</v>
      </c>
      <c r="Q3565" t="s">
        <v>5544</v>
      </c>
      <c r="R3565" t="s">
        <v>5543</v>
      </c>
      <c r="S3565" t="s">
        <v>120</v>
      </c>
      <c r="T3565" t="s">
        <v>5542</v>
      </c>
      <c r="U3565">
        <v>179</v>
      </c>
      <c r="V3565">
        <v>4</v>
      </c>
    </row>
    <row r="3566" spans="1:22" x14ac:dyDescent="0.35">
      <c r="A3566" t="s">
        <v>5541</v>
      </c>
      <c r="B3566" t="s">
        <v>90</v>
      </c>
      <c r="C3566" t="s">
        <v>82</v>
      </c>
      <c r="D3566" t="b">
        <v>1</v>
      </c>
      <c r="E3566" t="b">
        <v>1</v>
      </c>
      <c r="F3566" t="s">
        <v>474</v>
      </c>
      <c r="G3566" t="b">
        <v>1</v>
      </c>
      <c r="H3566" t="s">
        <v>71</v>
      </c>
      <c r="I3566" t="b">
        <v>0</v>
      </c>
      <c r="J3566" t="s">
        <v>70</v>
      </c>
      <c r="K3566" t="b">
        <v>1</v>
      </c>
      <c r="L3566">
        <v>2</v>
      </c>
      <c r="M3566" t="b">
        <v>0</v>
      </c>
      <c r="N3566" t="b">
        <v>1</v>
      </c>
      <c r="O3566" t="b">
        <v>1</v>
      </c>
      <c r="P3566" t="s">
        <v>88</v>
      </c>
      <c r="Q3566" t="s">
        <v>5540</v>
      </c>
      <c r="R3566" t="s">
        <v>5539</v>
      </c>
      <c r="S3566" t="s">
        <v>1459</v>
      </c>
      <c r="T3566" t="s">
        <v>5538</v>
      </c>
      <c r="U3566">
        <v>179</v>
      </c>
      <c r="V3566">
        <v>4.5</v>
      </c>
    </row>
    <row r="3567" spans="1:22" x14ac:dyDescent="0.35">
      <c r="A3567" t="s">
        <v>5537</v>
      </c>
      <c r="B3567" t="s">
        <v>111</v>
      </c>
      <c r="C3567" t="s">
        <v>82</v>
      </c>
      <c r="D3567" t="b">
        <v>1</v>
      </c>
      <c r="E3567" t="b">
        <v>1</v>
      </c>
      <c r="F3567" t="s">
        <v>106</v>
      </c>
      <c r="G3567" t="b">
        <v>1</v>
      </c>
      <c r="H3567" t="s">
        <v>71</v>
      </c>
      <c r="I3567" t="b">
        <v>1</v>
      </c>
      <c r="J3567" t="s">
        <v>70</v>
      </c>
      <c r="K3567" t="b">
        <v>1</v>
      </c>
      <c r="L3567">
        <v>2</v>
      </c>
      <c r="M3567" t="b">
        <v>0</v>
      </c>
      <c r="N3567" t="b">
        <v>0</v>
      </c>
      <c r="O3567" t="b">
        <v>1</v>
      </c>
      <c r="P3567" t="s">
        <v>69</v>
      </c>
      <c r="Q3567" t="s">
        <v>5536</v>
      </c>
      <c r="R3567" t="s">
        <v>5535</v>
      </c>
      <c r="S3567" t="s">
        <v>6</v>
      </c>
      <c r="T3567" t="s">
        <v>1834</v>
      </c>
      <c r="U3567">
        <v>179</v>
      </c>
      <c r="V3567">
        <v>4</v>
      </c>
    </row>
    <row r="3568" spans="1:22" x14ac:dyDescent="0.35">
      <c r="A3568" t="s">
        <v>5534</v>
      </c>
      <c r="B3568" t="s">
        <v>90</v>
      </c>
      <c r="C3568" t="s">
        <v>82</v>
      </c>
      <c r="D3568" t="b">
        <v>1</v>
      </c>
      <c r="E3568" t="b">
        <v>1</v>
      </c>
      <c r="F3568" t="s">
        <v>89</v>
      </c>
      <c r="G3568" t="b">
        <v>0</v>
      </c>
      <c r="H3568" t="s">
        <v>100</v>
      </c>
      <c r="I3568" t="b">
        <v>1</v>
      </c>
      <c r="J3568" t="s">
        <v>70</v>
      </c>
      <c r="K3568" t="b">
        <v>1</v>
      </c>
      <c r="L3568">
        <v>2</v>
      </c>
      <c r="M3568" t="b">
        <v>0</v>
      </c>
      <c r="N3568" t="b">
        <v>0</v>
      </c>
      <c r="O3568" t="b">
        <v>1</v>
      </c>
      <c r="P3568" t="s">
        <v>88</v>
      </c>
      <c r="Q3568" t="s">
        <v>5533</v>
      </c>
      <c r="R3568" t="s">
        <v>5532</v>
      </c>
      <c r="S3568" t="s">
        <v>6</v>
      </c>
      <c r="T3568" t="s">
        <v>5044</v>
      </c>
      <c r="U3568">
        <v>179</v>
      </c>
      <c r="V3568">
        <v>4</v>
      </c>
    </row>
    <row r="3569" spans="1:22" x14ac:dyDescent="0.35">
      <c r="A3569" t="s">
        <v>5531</v>
      </c>
      <c r="B3569" t="s">
        <v>74</v>
      </c>
      <c r="C3569" t="s">
        <v>82</v>
      </c>
      <c r="D3569" t="b">
        <v>1</v>
      </c>
      <c r="E3569" t="b">
        <v>1</v>
      </c>
      <c r="F3569" t="s">
        <v>1198</v>
      </c>
      <c r="G3569" t="b">
        <v>0</v>
      </c>
      <c r="H3569" t="s">
        <v>80</v>
      </c>
      <c r="I3569" t="b">
        <v>1</v>
      </c>
      <c r="J3569" t="s">
        <v>70</v>
      </c>
      <c r="K3569" t="b">
        <v>1</v>
      </c>
      <c r="L3569">
        <v>2</v>
      </c>
      <c r="M3569" t="b">
        <v>1</v>
      </c>
      <c r="N3569" t="b">
        <v>1</v>
      </c>
      <c r="O3569" t="b">
        <v>1</v>
      </c>
      <c r="P3569" t="s">
        <v>69</v>
      </c>
      <c r="Q3569" t="s">
        <v>5530</v>
      </c>
      <c r="R3569" t="s">
        <v>5529</v>
      </c>
      <c r="S3569" t="s">
        <v>131</v>
      </c>
      <c r="T3569" t="s">
        <v>5528</v>
      </c>
      <c r="U3569">
        <v>179</v>
      </c>
      <c r="V3569">
        <v>3.5</v>
      </c>
    </row>
    <row r="3570" spans="1:22" x14ac:dyDescent="0.35">
      <c r="A3570" t="s">
        <v>5527</v>
      </c>
      <c r="B3570" t="s">
        <v>111</v>
      </c>
      <c r="C3570" t="s">
        <v>73</v>
      </c>
      <c r="D3570" t="b">
        <v>1</v>
      </c>
      <c r="E3570" t="b">
        <v>0</v>
      </c>
      <c r="F3570" t="s">
        <v>72</v>
      </c>
      <c r="G3570" t="b">
        <v>1</v>
      </c>
      <c r="H3570" t="s">
        <v>71</v>
      </c>
      <c r="I3570" t="b">
        <v>1</v>
      </c>
      <c r="J3570" t="s">
        <v>70</v>
      </c>
      <c r="K3570" t="b">
        <v>1</v>
      </c>
      <c r="L3570">
        <v>2</v>
      </c>
      <c r="M3570" t="b">
        <v>1</v>
      </c>
      <c r="N3570" t="b">
        <v>1</v>
      </c>
      <c r="O3570" t="b">
        <v>1</v>
      </c>
      <c r="P3570" t="s">
        <v>69</v>
      </c>
      <c r="Q3570" t="s">
        <v>5526</v>
      </c>
      <c r="R3570" t="s">
        <v>5525</v>
      </c>
      <c r="S3570" t="s">
        <v>93</v>
      </c>
      <c r="T3570" t="s">
        <v>5524</v>
      </c>
      <c r="U3570">
        <v>179</v>
      </c>
      <c r="V3570">
        <v>4.5</v>
      </c>
    </row>
    <row r="3571" spans="1:22" x14ac:dyDescent="0.35">
      <c r="A3571" t="s">
        <v>5523</v>
      </c>
      <c r="B3571" t="s">
        <v>74</v>
      </c>
      <c r="C3571" t="s">
        <v>2312</v>
      </c>
      <c r="D3571" t="b">
        <v>1</v>
      </c>
      <c r="E3571" t="b">
        <v>0</v>
      </c>
      <c r="F3571" t="s">
        <v>72</v>
      </c>
      <c r="G3571" t="b">
        <v>0</v>
      </c>
      <c r="H3571" t="s">
        <v>71</v>
      </c>
      <c r="I3571" t="b">
        <v>1</v>
      </c>
      <c r="J3571" t="s">
        <v>235</v>
      </c>
      <c r="K3571" t="b">
        <v>1</v>
      </c>
      <c r="L3571">
        <v>3</v>
      </c>
      <c r="M3571" t="b">
        <v>1</v>
      </c>
      <c r="N3571" t="b">
        <v>1</v>
      </c>
      <c r="O3571" t="b">
        <v>0</v>
      </c>
      <c r="P3571" t="s">
        <v>69</v>
      </c>
      <c r="Q3571" t="s">
        <v>5522</v>
      </c>
      <c r="R3571" t="s">
        <v>5521</v>
      </c>
      <c r="S3571" t="s">
        <v>285</v>
      </c>
      <c r="T3571" t="s">
        <v>5520</v>
      </c>
      <c r="U3571">
        <v>179</v>
      </c>
      <c r="V3571">
        <v>4</v>
      </c>
    </row>
    <row r="3572" spans="1:22" x14ac:dyDescent="0.35">
      <c r="A3572" t="s">
        <v>5519</v>
      </c>
      <c r="B3572" t="s">
        <v>74</v>
      </c>
      <c r="C3572" t="s">
        <v>82</v>
      </c>
      <c r="D3572" t="b">
        <v>1</v>
      </c>
      <c r="E3572" t="b">
        <v>1</v>
      </c>
      <c r="F3572" t="s">
        <v>106</v>
      </c>
      <c r="G3572" t="b">
        <v>0</v>
      </c>
      <c r="H3572" t="s">
        <v>100</v>
      </c>
      <c r="I3572" t="b">
        <v>0</v>
      </c>
      <c r="J3572" t="s">
        <v>70</v>
      </c>
      <c r="K3572" t="b">
        <v>1</v>
      </c>
      <c r="L3572">
        <v>2</v>
      </c>
      <c r="M3572" t="b">
        <v>0</v>
      </c>
      <c r="N3572" t="b">
        <v>1</v>
      </c>
      <c r="O3572" t="b">
        <v>1</v>
      </c>
      <c r="P3572" t="s">
        <v>88</v>
      </c>
      <c r="Q3572" t="s">
        <v>5518</v>
      </c>
      <c r="R3572" t="s">
        <v>381</v>
      </c>
      <c r="S3572" t="s">
        <v>85</v>
      </c>
      <c r="T3572" t="s">
        <v>5517</v>
      </c>
      <c r="U3572">
        <v>179</v>
      </c>
      <c r="V3572">
        <v>3.5</v>
      </c>
    </row>
    <row r="3573" spans="1:22" x14ac:dyDescent="0.35">
      <c r="A3573" t="s">
        <v>3339</v>
      </c>
      <c r="B3573" t="s">
        <v>74</v>
      </c>
      <c r="C3573" t="s">
        <v>73</v>
      </c>
      <c r="D3573" t="b">
        <v>1</v>
      </c>
      <c r="E3573" t="b">
        <v>0</v>
      </c>
      <c r="F3573" t="s">
        <v>81</v>
      </c>
      <c r="G3573" t="b">
        <v>0</v>
      </c>
      <c r="H3573" t="s">
        <v>71</v>
      </c>
      <c r="I3573" t="b">
        <v>0</v>
      </c>
      <c r="J3573" t="s">
        <v>70</v>
      </c>
      <c r="K3573" t="b">
        <v>1</v>
      </c>
      <c r="L3573">
        <v>2</v>
      </c>
      <c r="M3573" t="b">
        <v>1</v>
      </c>
      <c r="N3573" t="b">
        <v>1</v>
      </c>
      <c r="O3573" t="b">
        <v>1</v>
      </c>
      <c r="P3573" t="s">
        <v>88</v>
      </c>
      <c r="Q3573" t="s">
        <v>5516</v>
      </c>
      <c r="R3573" t="s">
        <v>5515</v>
      </c>
      <c r="S3573" t="s">
        <v>85</v>
      </c>
      <c r="T3573" t="s">
        <v>5514</v>
      </c>
      <c r="U3573">
        <v>179</v>
      </c>
      <c r="V3573">
        <v>4</v>
      </c>
    </row>
    <row r="3574" spans="1:22" x14ac:dyDescent="0.35">
      <c r="A3574" t="s">
        <v>5513</v>
      </c>
      <c r="B3574" t="s">
        <v>111</v>
      </c>
      <c r="C3574" t="s">
        <v>123</v>
      </c>
      <c r="D3574" t="b">
        <v>1</v>
      </c>
      <c r="E3574" t="b">
        <v>1</v>
      </c>
      <c r="F3574" t="s">
        <v>449</v>
      </c>
      <c r="G3574" t="b">
        <v>1</v>
      </c>
      <c r="H3574" t="s">
        <v>71</v>
      </c>
      <c r="I3574" t="b">
        <v>1</v>
      </c>
      <c r="J3574" t="s">
        <v>70</v>
      </c>
      <c r="K3574" t="b">
        <v>1</v>
      </c>
      <c r="L3574">
        <v>2</v>
      </c>
      <c r="M3574" t="b">
        <v>1</v>
      </c>
      <c r="N3574" t="b">
        <v>1</v>
      </c>
      <c r="O3574" t="b">
        <v>1</v>
      </c>
      <c r="P3574" t="s">
        <v>69</v>
      </c>
      <c r="Q3574" t="s">
        <v>5512</v>
      </c>
      <c r="R3574" t="s">
        <v>5511</v>
      </c>
      <c r="S3574" t="s">
        <v>285</v>
      </c>
      <c r="T3574" t="s">
        <v>5510</v>
      </c>
      <c r="U3574">
        <v>179</v>
      </c>
      <c r="V3574">
        <v>3.5</v>
      </c>
    </row>
    <row r="3575" spans="1:22" x14ac:dyDescent="0.35">
      <c r="A3575" t="s">
        <v>5509</v>
      </c>
      <c r="B3575" t="s">
        <v>90</v>
      </c>
      <c r="C3575" t="s">
        <v>1599</v>
      </c>
      <c r="D3575" t="b">
        <v>1</v>
      </c>
      <c r="E3575" t="b">
        <v>1</v>
      </c>
      <c r="F3575" t="s">
        <v>474</v>
      </c>
      <c r="G3575" t="b">
        <v>1</v>
      </c>
      <c r="H3575" t="s">
        <v>71</v>
      </c>
      <c r="I3575" t="b">
        <v>0</v>
      </c>
      <c r="J3575" t="s">
        <v>70</v>
      </c>
      <c r="K3575" t="b">
        <v>0</v>
      </c>
      <c r="L3575">
        <v>1</v>
      </c>
      <c r="M3575" t="b">
        <v>1</v>
      </c>
      <c r="N3575" t="b">
        <v>1</v>
      </c>
      <c r="O3575" t="b">
        <v>1</v>
      </c>
      <c r="P3575" t="s">
        <v>69</v>
      </c>
      <c r="Q3575" t="s">
        <v>5508</v>
      </c>
      <c r="R3575" t="s">
        <v>5507</v>
      </c>
      <c r="S3575" t="s">
        <v>85</v>
      </c>
      <c r="T3575" t="s">
        <v>5506</v>
      </c>
      <c r="U3575">
        <v>179</v>
      </c>
      <c r="V3575">
        <v>4.5</v>
      </c>
    </row>
    <row r="3576" spans="1:22" x14ac:dyDescent="0.35">
      <c r="A3576" t="s">
        <v>910</v>
      </c>
      <c r="B3576" t="s">
        <v>74</v>
      </c>
      <c r="C3576" t="s">
        <v>82</v>
      </c>
      <c r="D3576" t="b">
        <v>1</v>
      </c>
      <c r="E3576" t="b">
        <v>1</v>
      </c>
      <c r="F3576" t="s">
        <v>359</v>
      </c>
      <c r="G3576" t="b">
        <v>1</v>
      </c>
      <c r="H3576" t="s">
        <v>71</v>
      </c>
      <c r="I3576" t="b">
        <v>0</v>
      </c>
      <c r="J3576" t="s">
        <v>70</v>
      </c>
      <c r="K3576" t="b">
        <v>0</v>
      </c>
      <c r="L3576">
        <v>2</v>
      </c>
      <c r="M3576" t="b">
        <v>0</v>
      </c>
      <c r="N3576" t="b">
        <v>0</v>
      </c>
      <c r="O3576" t="b">
        <v>1</v>
      </c>
      <c r="P3576" t="s">
        <v>88</v>
      </c>
      <c r="Q3576" t="s">
        <v>5505</v>
      </c>
      <c r="R3576" t="s">
        <v>194</v>
      </c>
      <c r="S3576" t="s">
        <v>85</v>
      </c>
      <c r="T3576" t="s">
        <v>5504</v>
      </c>
      <c r="U3576">
        <v>179</v>
      </c>
      <c r="V3576">
        <v>3</v>
      </c>
    </row>
    <row r="3577" spans="1:22" x14ac:dyDescent="0.35">
      <c r="A3577" t="s">
        <v>5503</v>
      </c>
      <c r="B3577" t="s">
        <v>74</v>
      </c>
      <c r="C3577" t="s">
        <v>82</v>
      </c>
      <c r="D3577" t="b">
        <v>1</v>
      </c>
      <c r="E3577" t="b">
        <v>1</v>
      </c>
      <c r="F3577" t="s">
        <v>319</v>
      </c>
      <c r="G3577" t="b">
        <v>1</v>
      </c>
      <c r="H3577" t="s">
        <v>71</v>
      </c>
      <c r="I3577" t="b">
        <v>1</v>
      </c>
      <c r="J3577" t="s">
        <v>70</v>
      </c>
      <c r="K3577" t="b">
        <v>1</v>
      </c>
      <c r="L3577">
        <v>1</v>
      </c>
      <c r="M3577" t="b">
        <v>0</v>
      </c>
      <c r="N3577" t="b">
        <v>0</v>
      </c>
      <c r="O3577" t="b">
        <v>1</v>
      </c>
      <c r="P3577" t="s">
        <v>69</v>
      </c>
      <c r="Q3577" t="s">
        <v>5502</v>
      </c>
      <c r="R3577" t="s">
        <v>98</v>
      </c>
      <c r="S3577" t="s">
        <v>141</v>
      </c>
      <c r="T3577" t="s">
        <v>5501</v>
      </c>
      <c r="U3577">
        <v>179</v>
      </c>
      <c r="V3577">
        <v>3.5</v>
      </c>
    </row>
    <row r="3578" spans="1:22" x14ac:dyDescent="0.35">
      <c r="A3578" t="s">
        <v>5500</v>
      </c>
      <c r="B3578" t="s">
        <v>74</v>
      </c>
      <c r="C3578" t="s">
        <v>721</v>
      </c>
      <c r="D3578" t="b">
        <v>1</v>
      </c>
      <c r="E3578" t="b">
        <v>0</v>
      </c>
      <c r="F3578" t="s">
        <v>72</v>
      </c>
      <c r="G3578" t="b">
        <v>0</v>
      </c>
      <c r="H3578" t="s">
        <v>71</v>
      </c>
      <c r="I3578" t="b">
        <v>1</v>
      </c>
      <c r="J3578" t="s">
        <v>235</v>
      </c>
      <c r="K3578" t="b">
        <v>1</v>
      </c>
      <c r="L3578">
        <v>4</v>
      </c>
      <c r="M3578" t="b">
        <v>1</v>
      </c>
      <c r="N3578" t="b">
        <v>1</v>
      </c>
      <c r="O3578" t="b">
        <v>0</v>
      </c>
      <c r="P3578" t="s">
        <v>88</v>
      </c>
      <c r="Q3578" t="s">
        <v>5499</v>
      </c>
      <c r="R3578" t="s">
        <v>5498</v>
      </c>
      <c r="S3578" t="s">
        <v>120</v>
      </c>
      <c r="T3578" t="s">
        <v>5497</v>
      </c>
      <c r="U3578">
        <v>178</v>
      </c>
      <c r="V3578">
        <v>4.5</v>
      </c>
    </row>
    <row r="3579" spans="1:22" x14ac:dyDescent="0.35">
      <c r="A3579" t="s">
        <v>5496</v>
      </c>
      <c r="B3579" t="s">
        <v>74</v>
      </c>
      <c r="C3579" t="s">
        <v>123</v>
      </c>
      <c r="D3579" t="b">
        <v>1</v>
      </c>
      <c r="E3579" t="b">
        <v>0</v>
      </c>
      <c r="F3579" t="s">
        <v>771</v>
      </c>
      <c r="G3579" t="b">
        <v>1</v>
      </c>
      <c r="H3579" t="s">
        <v>80</v>
      </c>
      <c r="I3579" t="b">
        <v>1</v>
      </c>
      <c r="J3579" t="s">
        <v>70</v>
      </c>
      <c r="K3579" t="b">
        <v>1</v>
      </c>
      <c r="L3579">
        <v>2</v>
      </c>
      <c r="M3579" t="b">
        <v>1</v>
      </c>
      <c r="N3579" t="b">
        <v>1</v>
      </c>
      <c r="O3579" t="b">
        <v>1</v>
      </c>
      <c r="P3579" t="s">
        <v>69</v>
      </c>
      <c r="Q3579" t="s">
        <v>5495</v>
      </c>
      <c r="R3579" t="s">
        <v>5494</v>
      </c>
      <c r="S3579" t="s">
        <v>120</v>
      </c>
      <c r="T3579" t="s">
        <v>5493</v>
      </c>
      <c r="U3579">
        <v>178</v>
      </c>
      <c r="V3579">
        <v>3.5</v>
      </c>
    </row>
    <row r="3580" spans="1:22" x14ac:dyDescent="0.35">
      <c r="A3580" t="s">
        <v>5492</v>
      </c>
      <c r="B3580" t="s">
        <v>74</v>
      </c>
      <c r="C3580" t="s">
        <v>82</v>
      </c>
      <c r="D3580" t="b">
        <v>1</v>
      </c>
      <c r="E3580" t="b">
        <v>1</v>
      </c>
      <c r="F3580" t="s">
        <v>72</v>
      </c>
      <c r="G3580" t="b">
        <v>1</v>
      </c>
      <c r="H3580" t="s">
        <v>71</v>
      </c>
      <c r="I3580" t="b">
        <v>0</v>
      </c>
      <c r="J3580" t="s">
        <v>70</v>
      </c>
      <c r="K3580" t="b">
        <v>1</v>
      </c>
      <c r="L3580">
        <v>2</v>
      </c>
      <c r="M3580" t="b">
        <v>1</v>
      </c>
      <c r="N3580" t="b">
        <v>1</v>
      </c>
      <c r="O3580" t="b">
        <v>1</v>
      </c>
      <c r="P3580" t="s">
        <v>69</v>
      </c>
      <c r="Q3580" t="s">
        <v>5491</v>
      </c>
      <c r="R3580" t="s">
        <v>5490</v>
      </c>
      <c r="S3580" t="s">
        <v>6</v>
      </c>
      <c r="T3580" t="s">
        <v>5489</v>
      </c>
      <c r="U3580">
        <v>178</v>
      </c>
      <c r="V3580">
        <v>3.5</v>
      </c>
    </row>
    <row r="3581" spans="1:22" x14ac:dyDescent="0.35">
      <c r="A3581" t="s">
        <v>5488</v>
      </c>
      <c r="B3581" t="s">
        <v>74</v>
      </c>
      <c r="C3581" t="s">
        <v>82</v>
      </c>
      <c r="D3581" t="b">
        <v>1</v>
      </c>
      <c r="E3581" t="b">
        <v>0</v>
      </c>
      <c r="F3581" t="s">
        <v>1198</v>
      </c>
      <c r="G3581" t="b">
        <v>1</v>
      </c>
      <c r="H3581" t="s">
        <v>71</v>
      </c>
      <c r="I3581" t="b">
        <v>1</v>
      </c>
      <c r="J3581" t="s">
        <v>70</v>
      </c>
      <c r="K3581" t="b">
        <v>1</v>
      </c>
      <c r="L3581">
        <v>2</v>
      </c>
      <c r="M3581" t="b">
        <v>1</v>
      </c>
      <c r="N3581" t="b">
        <v>1</v>
      </c>
      <c r="O3581" t="b">
        <v>1</v>
      </c>
      <c r="P3581" t="s">
        <v>69</v>
      </c>
      <c r="Q3581" t="s">
        <v>5487</v>
      </c>
      <c r="R3581" t="s">
        <v>5486</v>
      </c>
      <c r="S3581" t="s">
        <v>85</v>
      </c>
      <c r="T3581" t="s">
        <v>5485</v>
      </c>
      <c r="U3581">
        <v>178</v>
      </c>
      <c r="V3581">
        <v>3.5</v>
      </c>
    </row>
    <row r="3582" spans="1:22" x14ac:dyDescent="0.35">
      <c r="A3582" t="s">
        <v>5484</v>
      </c>
      <c r="B3582" t="s">
        <v>111</v>
      </c>
      <c r="C3582" t="s">
        <v>82</v>
      </c>
      <c r="D3582" t="b">
        <v>1</v>
      </c>
      <c r="E3582" t="b">
        <v>1</v>
      </c>
      <c r="F3582" t="s">
        <v>101</v>
      </c>
      <c r="G3582" t="b">
        <v>1</v>
      </c>
      <c r="H3582" t="s">
        <v>71</v>
      </c>
      <c r="I3582" t="b">
        <v>0</v>
      </c>
      <c r="J3582" t="s">
        <v>70</v>
      </c>
      <c r="K3582" t="b">
        <v>1</v>
      </c>
      <c r="L3582">
        <v>2</v>
      </c>
      <c r="M3582" t="b">
        <v>0</v>
      </c>
      <c r="N3582" t="b">
        <v>1</v>
      </c>
      <c r="O3582" t="b">
        <v>1</v>
      </c>
      <c r="P3582" t="s">
        <v>88</v>
      </c>
      <c r="Q3582" t="s">
        <v>5483</v>
      </c>
      <c r="R3582" t="s">
        <v>2256</v>
      </c>
      <c r="S3582" t="s">
        <v>6</v>
      </c>
      <c r="T3582" t="s">
        <v>5482</v>
      </c>
      <c r="U3582">
        <v>178</v>
      </c>
      <c r="V3582">
        <v>3.5</v>
      </c>
    </row>
    <row r="3583" spans="1:22" x14ac:dyDescent="0.35">
      <c r="A3583" t="s">
        <v>5481</v>
      </c>
      <c r="B3583" t="s">
        <v>74</v>
      </c>
      <c r="C3583" t="s">
        <v>82</v>
      </c>
      <c r="D3583" t="b">
        <v>1</v>
      </c>
      <c r="E3583" t="b">
        <v>1</v>
      </c>
      <c r="F3583" t="s">
        <v>1052</v>
      </c>
      <c r="G3583" t="b">
        <v>1</v>
      </c>
      <c r="H3583" t="s">
        <v>71</v>
      </c>
      <c r="I3583" t="b">
        <v>0</v>
      </c>
      <c r="J3583" t="s">
        <v>70</v>
      </c>
      <c r="K3583" t="b">
        <v>1</v>
      </c>
      <c r="L3583">
        <v>2</v>
      </c>
      <c r="M3583" t="b">
        <v>1</v>
      </c>
      <c r="N3583" t="b">
        <v>1</v>
      </c>
      <c r="O3583" t="b">
        <v>1</v>
      </c>
      <c r="P3583" t="s">
        <v>69</v>
      </c>
      <c r="Q3583" t="s">
        <v>5480</v>
      </c>
      <c r="R3583" t="s">
        <v>5479</v>
      </c>
      <c r="S3583" t="s">
        <v>189</v>
      </c>
      <c r="T3583" t="s">
        <v>5478</v>
      </c>
      <c r="U3583">
        <v>178</v>
      </c>
      <c r="V3583">
        <v>3</v>
      </c>
    </row>
    <row r="3584" spans="1:22" x14ac:dyDescent="0.35">
      <c r="A3584" t="s">
        <v>5477</v>
      </c>
      <c r="B3584" t="s">
        <v>74</v>
      </c>
      <c r="C3584" t="s">
        <v>82</v>
      </c>
      <c r="D3584" t="b">
        <v>1</v>
      </c>
      <c r="E3584" t="b">
        <v>1</v>
      </c>
      <c r="F3584" t="s">
        <v>771</v>
      </c>
      <c r="G3584" t="b">
        <v>1</v>
      </c>
      <c r="H3584" t="s">
        <v>554</v>
      </c>
      <c r="I3584" t="b">
        <v>1</v>
      </c>
      <c r="J3584" t="s">
        <v>70</v>
      </c>
      <c r="K3584" t="b">
        <v>1</v>
      </c>
      <c r="L3584">
        <v>2</v>
      </c>
      <c r="M3584" t="b">
        <v>1</v>
      </c>
      <c r="N3584" t="b">
        <v>1</v>
      </c>
      <c r="O3584" t="b">
        <v>1</v>
      </c>
      <c r="P3584" t="s">
        <v>88</v>
      </c>
      <c r="Q3584" t="s">
        <v>5476</v>
      </c>
      <c r="R3584" t="s">
        <v>5475</v>
      </c>
      <c r="S3584" t="s">
        <v>401</v>
      </c>
      <c r="T3584" t="s">
        <v>5474</v>
      </c>
      <c r="U3584">
        <v>178</v>
      </c>
      <c r="V3584">
        <v>3.5</v>
      </c>
    </row>
    <row r="3585" spans="1:22" x14ac:dyDescent="0.35">
      <c r="A3585" t="s">
        <v>5473</v>
      </c>
      <c r="B3585" t="s">
        <v>74</v>
      </c>
      <c r="C3585" t="s">
        <v>212</v>
      </c>
      <c r="D3585" t="b">
        <v>1</v>
      </c>
      <c r="E3585" t="b">
        <v>0</v>
      </c>
      <c r="F3585" t="s">
        <v>72</v>
      </c>
      <c r="G3585" t="b">
        <v>0</v>
      </c>
      <c r="H3585" t="s">
        <v>80</v>
      </c>
      <c r="I3585" t="b">
        <v>1</v>
      </c>
      <c r="J3585" t="s">
        <v>70</v>
      </c>
      <c r="K3585" t="b">
        <v>1</v>
      </c>
      <c r="L3585">
        <v>2</v>
      </c>
      <c r="M3585" t="b">
        <v>1</v>
      </c>
      <c r="N3585" t="b">
        <v>1</v>
      </c>
      <c r="O3585" t="b">
        <v>1</v>
      </c>
      <c r="P3585" t="s">
        <v>69</v>
      </c>
      <c r="Q3585" t="s">
        <v>5472</v>
      </c>
      <c r="R3585" t="s">
        <v>5471</v>
      </c>
      <c r="S3585" t="s">
        <v>120</v>
      </c>
      <c r="T3585" t="s">
        <v>5470</v>
      </c>
      <c r="U3585">
        <v>178</v>
      </c>
      <c r="V3585">
        <v>3.5</v>
      </c>
    </row>
    <row r="3586" spans="1:22" x14ac:dyDescent="0.35">
      <c r="A3586" t="s">
        <v>5469</v>
      </c>
      <c r="B3586" t="s">
        <v>111</v>
      </c>
      <c r="C3586" t="s">
        <v>426</v>
      </c>
      <c r="D3586" t="b">
        <v>1</v>
      </c>
      <c r="E3586" t="b">
        <v>1</v>
      </c>
      <c r="F3586" t="s">
        <v>101</v>
      </c>
      <c r="G3586" t="b">
        <v>0</v>
      </c>
      <c r="H3586" t="s">
        <v>71</v>
      </c>
      <c r="I3586" t="b">
        <v>0</v>
      </c>
      <c r="J3586" t="s">
        <v>70</v>
      </c>
      <c r="K3586" t="b">
        <v>1</v>
      </c>
      <c r="L3586">
        <v>2</v>
      </c>
      <c r="M3586" t="b">
        <v>1</v>
      </c>
      <c r="N3586" t="b">
        <v>1</v>
      </c>
      <c r="O3586" t="b">
        <v>1</v>
      </c>
      <c r="P3586" t="s">
        <v>88</v>
      </c>
      <c r="Q3586" t="s">
        <v>5468</v>
      </c>
      <c r="R3586" t="s">
        <v>2256</v>
      </c>
      <c r="S3586" t="s">
        <v>6</v>
      </c>
      <c r="T3586" t="s">
        <v>5467</v>
      </c>
      <c r="U3586">
        <v>178</v>
      </c>
      <c r="V3586">
        <v>4.5</v>
      </c>
    </row>
    <row r="3587" spans="1:22" x14ac:dyDescent="0.35">
      <c r="A3587" t="s">
        <v>5466</v>
      </c>
      <c r="B3587" t="s">
        <v>111</v>
      </c>
      <c r="C3587" t="s">
        <v>82</v>
      </c>
      <c r="D3587" t="b">
        <v>1</v>
      </c>
      <c r="E3587" t="b">
        <v>1</v>
      </c>
      <c r="F3587" t="s">
        <v>359</v>
      </c>
      <c r="G3587" t="b">
        <v>1</v>
      </c>
      <c r="H3587" t="s">
        <v>71</v>
      </c>
      <c r="I3587" t="b">
        <v>1</v>
      </c>
      <c r="J3587" t="s">
        <v>70</v>
      </c>
      <c r="K3587" t="b">
        <v>1</v>
      </c>
      <c r="L3587">
        <v>2</v>
      </c>
      <c r="M3587" t="b">
        <v>0</v>
      </c>
      <c r="N3587" t="b">
        <v>0</v>
      </c>
      <c r="O3587" t="b">
        <v>1</v>
      </c>
      <c r="P3587" t="s">
        <v>69</v>
      </c>
      <c r="Q3587" t="s">
        <v>5465</v>
      </c>
      <c r="R3587" t="s">
        <v>5464</v>
      </c>
      <c r="S3587" t="s">
        <v>275</v>
      </c>
      <c r="T3587" t="s">
        <v>5463</v>
      </c>
      <c r="U3587">
        <v>178</v>
      </c>
      <c r="V3587">
        <v>3</v>
      </c>
    </row>
    <row r="3588" spans="1:22" x14ac:dyDescent="0.35">
      <c r="A3588" t="s">
        <v>5462</v>
      </c>
      <c r="B3588" t="s">
        <v>90</v>
      </c>
      <c r="C3588" t="s">
        <v>82</v>
      </c>
      <c r="D3588" t="b">
        <v>1</v>
      </c>
      <c r="E3588" t="b">
        <v>1</v>
      </c>
      <c r="F3588" t="s">
        <v>106</v>
      </c>
      <c r="G3588" t="b">
        <v>0</v>
      </c>
      <c r="H3588" t="s">
        <v>71</v>
      </c>
      <c r="I3588" t="b">
        <v>0</v>
      </c>
      <c r="J3588" t="s">
        <v>70</v>
      </c>
      <c r="K3588" t="b">
        <v>1</v>
      </c>
      <c r="L3588">
        <v>1</v>
      </c>
      <c r="M3588" t="b">
        <v>0</v>
      </c>
      <c r="N3588" t="b">
        <v>0</v>
      </c>
      <c r="O3588" t="b">
        <v>1</v>
      </c>
      <c r="P3588" t="s">
        <v>88</v>
      </c>
      <c r="Q3588" t="s">
        <v>5461</v>
      </c>
      <c r="R3588" t="s">
        <v>5460</v>
      </c>
      <c r="S3588" t="s">
        <v>85</v>
      </c>
      <c r="T3588" t="s">
        <v>5459</v>
      </c>
      <c r="U3588">
        <v>178</v>
      </c>
      <c r="V3588">
        <v>4</v>
      </c>
    </row>
    <row r="3589" spans="1:22" x14ac:dyDescent="0.35">
      <c r="A3589" t="s">
        <v>5458</v>
      </c>
      <c r="B3589" t="s">
        <v>90</v>
      </c>
      <c r="C3589" t="s">
        <v>82</v>
      </c>
      <c r="D3589" t="b">
        <v>1</v>
      </c>
      <c r="E3589" t="b">
        <v>1</v>
      </c>
      <c r="F3589" t="s">
        <v>106</v>
      </c>
      <c r="G3589" t="b">
        <v>0</v>
      </c>
      <c r="H3589" t="s">
        <v>71</v>
      </c>
      <c r="I3589" t="b">
        <v>0</v>
      </c>
      <c r="J3589" t="s">
        <v>70</v>
      </c>
      <c r="K3589" t="b">
        <v>1</v>
      </c>
      <c r="L3589">
        <v>1</v>
      </c>
      <c r="M3589" t="b">
        <v>0</v>
      </c>
      <c r="N3589" t="b">
        <v>0</v>
      </c>
      <c r="O3589" t="b">
        <v>1</v>
      </c>
      <c r="P3589" t="s">
        <v>88</v>
      </c>
      <c r="Q3589" t="s">
        <v>5457</v>
      </c>
      <c r="R3589" t="s">
        <v>5456</v>
      </c>
      <c r="S3589" t="s">
        <v>85</v>
      </c>
      <c r="T3589" t="s">
        <v>5455</v>
      </c>
      <c r="U3589">
        <v>178</v>
      </c>
      <c r="V3589">
        <v>4</v>
      </c>
    </row>
    <row r="3590" spans="1:22" x14ac:dyDescent="0.35">
      <c r="A3590" t="s">
        <v>5454</v>
      </c>
      <c r="B3590" t="s">
        <v>74</v>
      </c>
      <c r="C3590" t="s">
        <v>138</v>
      </c>
      <c r="D3590" t="b">
        <v>1</v>
      </c>
      <c r="E3590" t="b">
        <v>0</v>
      </c>
      <c r="F3590" t="s">
        <v>72</v>
      </c>
      <c r="G3590" t="b">
        <v>1</v>
      </c>
      <c r="H3590" t="s">
        <v>71</v>
      </c>
      <c r="I3590" t="b">
        <v>1</v>
      </c>
      <c r="J3590" t="s">
        <v>70</v>
      </c>
      <c r="K3590" t="b">
        <v>1</v>
      </c>
      <c r="L3590">
        <v>3</v>
      </c>
      <c r="M3590" t="b">
        <v>1</v>
      </c>
      <c r="N3590" t="b">
        <v>1</v>
      </c>
      <c r="O3590" t="b">
        <v>1</v>
      </c>
      <c r="P3590" t="s">
        <v>69</v>
      </c>
      <c r="Q3590" t="e">
        <f>-dFfucHmOtgDmDneps-mgA</f>
        <v>#NAME?</v>
      </c>
      <c r="R3590" t="s">
        <v>5453</v>
      </c>
      <c r="S3590" t="s">
        <v>166</v>
      </c>
      <c r="T3590" t="s">
        <v>5452</v>
      </c>
      <c r="U3590">
        <v>178</v>
      </c>
      <c r="V3590">
        <v>3.5</v>
      </c>
    </row>
    <row r="3591" spans="1:22" x14ac:dyDescent="0.35">
      <c r="A3591" t="s">
        <v>5451</v>
      </c>
      <c r="B3591" t="s">
        <v>90</v>
      </c>
      <c r="C3591" t="s">
        <v>82</v>
      </c>
      <c r="D3591" t="b">
        <v>1</v>
      </c>
      <c r="E3591" t="b">
        <v>1</v>
      </c>
      <c r="F3591" t="s">
        <v>449</v>
      </c>
      <c r="G3591" t="b">
        <v>0</v>
      </c>
      <c r="H3591" t="s">
        <v>71</v>
      </c>
      <c r="I3591" t="b">
        <v>1</v>
      </c>
      <c r="J3591" t="s">
        <v>70</v>
      </c>
      <c r="K3591" t="b">
        <v>1</v>
      </c>
      <c r="L3591">
        <v>2</v>
      </c>
      <c r="M3591" t="b">
        <v>0</v>
      </c>
      <c r="N3591" t="b">
        <v>1</v>
      </c>
      <c r="O3591" t="b">
        <v>1</v>
      </c>
      <c r="P3591" t="s">
        <v>69</v>
      </c>
      <c r="Q3591" t="s">
        <v>5450</v>
      </c>
      <c r="R3591" t="s">
        <v>5449</v>
      </c>
      <c r="S3591" t="s">
        <v>6</v>
      </c>
      <c r="T3591" t="s">
        <v>5448</v>
      </c>
      <c r="U3591">
        <v>178</v>
      </c>
      <c r="V3591">
        <v>3.5</v>
      </c>
    </row>
    <row r="3592" spans="1:22" x14ac:dyDescent="0.35">
      <c r="A3592" t="s">
        <v>5447</v>
      </c>
      <c r="B3592" t="s">
        <v>74</v>
      </c>
      <c r="C3592" t="s">
        <v>73</v>
      </c>
      <c r="D3592" t="b">
        <v>1</v>
      </c>
      <c r="E3592" t="b">
        <v>0</v>
      </c>
      <c r="F3592" t="s">
        <v>72</v>
      </c>
      <c r="G3592" t="b">
        <v>1</v>
      </c>
      <c r="H3592" t="s">
        <v>71</v>
      </c>
      <c r="I3592" t="b">
        <v>1</v>
      </c>
      <c r="J3592" t="s">
        <v>70</v>
      </c>
      <c r="K3592" t="b">
        <v>1</v>
      </c>
      <c r="L3592">
        <v>3</v>
      </c>
      <c r="M3592" t="b">
        <v>1</v>
      </c>
      <c r="N3592" t="b">
        <v>1</v>
      </c>
      <c r="O3592" t="b">
        <v>1</v>
      </c>
      <c r="P3592" t="s">
        <v>88</v>
      </c>
      <c r="Q3592" t="s">
        <v>5446</v>
      </c>
      <c r="R3592" t="s">
        <v>5445</v>
      </c>
      <c r="S3592" t="s">
        <v>166</v>
      </c>
      <c r="T3592" t="s">
        <v>5444</v>
      </c>
      <c r="U3592">
        <v>178</v>
      </c>
      <c r="V3592">
        <v>4</v>
      </c>
    </row>
    <row r="3593" spans="1:22" x14ac:dyDescent="0.35">
      <c r="A3593" t="s">
        <v>5443</v>
      </c>
      <c r="B3593" t="s">
        <v>74</v>
      </c>
      <c r="C3593" t="s">
        <v>1878</v>
      </c>
      <c r="D3593" t="b">
        <v>1</v>
      </c>
      <c r="E3593" t="b">
        <v>1</v>
      </c>
      <c r="F3593" t="s">
        <v>106</v>
      </c>
      <c r="G3593" t="b">
        <v>1</v>
      </c>
      <c r="H3593" t="s">
        <v>71</v>
      </c>
      <c r="I3593" t="b">
        <v>1</v>
      </c>
      <c r="J3593" t="s">
        <v>70</v>
      </c>
      <c r="K3593" t="b">
        <v>1</v>
      </c>
      <c r="L3593">
        <v>2</v>
      </c>
      <c r="M3593" t="b">
        <v>1</v>
      </c>
      <c r="N3593" t="b">
        <v>1</v>
      </c>
      <c r="O3593" t="b">
        <v>1</v>
      </c>
      <c r="P3593" t="s">
        <v>69</v>
      </c>
      <c r="Q3593" t="s">
        <v>5442</v>
      </c>
      <c r="R3593" t="s">
        <v>5441</v>
      </c>
      <c r="S3593" t="s">
        <v>2695</v>
      </c>
      <c r="T3593" t="s">
        <v>1028</v>
      </c>
      <c r="U3593">
        <v>178</v>
      </c>
      <c r="V3593">
        <v>3.5</v>
      </c>
    </row>
    <row r="3594" spans="1:22" x14ac:dyDescent="0.35">
      <c r="A3594" t="s">
        <v>5440</v>
      </c>
      <c r="B3594" t="s">
        <v>74</v>
      </c>
      <c r="C3594" t="s">
        <v>82</v>
      </c>
      <c r="D3594" t="b">
        <v>1</v>
      </c>
      <c r="E3594" t="b">
        <v>1</v>
      </c>
      <c r="F3594" t="s">
        <v>766</v>
      </c>
      <c r="G3594" t="b">
        <v>0</v>
      </c>
      <c r="H3594" t="s">
        <v>71</v>
      </c>
      <c r="I3594" t="b">
        <v>0</v>
      </c>
      <c r="J3594" t="s">
        <v>70</v>
      </c>
      <c r="K3594" t="b">
        <v>1</v>
      </c>
      <c r="L3594">
        <v>2</v>
      </c>
      <c r="M3594" t="b">
        <v>0</v>
      </c>
      <c r="N3594" t="b">
        <v>1</v>
      </c>
      <c r="O3594" t="b">
        <v>1</v>
      </c>
      <c r="P3594" t="s">
        <v>88</v>
      </c>
      <c r="Q3594" t="s">
        <v>5439</v>
      </c>
      <c r="R3594" t="s">
        <v>5438</v>
      </c>
      <c r="S3594" t="s">
        <v>6</v>
      </c>
      <c r="T3594" t="s">
        <v>5437</v>
      </c>
      <c r="U3594">
        <v>178</v>
      </c>
      <c r="V3594">
        <v>2.5</v>
      </c>
    </row>
    <row r="3595" spans="1:22" x14ac:dyDescent="0.35">
      <c r="A3595" t="s">
        <v>5436</v>
      </c>
      <c r="B3595" t="s">
        <v>90</v>
      </c>
      <c r="C3595" t="s">
        <v>82</v>
      </c>
      <c r="D3595" t="b">
        <v>1</v>
      </c>
      <c r="E3595" t="b">
        <v>1</v>
      </c>
      <c r="F3595" t="s">
        <v>106</v>
      </c>
      <c r="G3595" t="b">
        <v>0</v>
      </c>
      <c r="H3595" t="s">
        <v>100</v>
      </c>
      <c r="I3595" t="b">
        <v>0</v>
      </c>
      <c r="J3595" t="s">
        <v>70</v>
      </c>
      <c r="K3595" t="b">
        <v>1</v>
      </c>
      <c r="L3595">
        <v>2</v>
      </c>
      <c r="M3595" t="b">
        <v>0</v>
      </c>
      <c r="N3595" t="b">
        <v>1</v>
      </c>
      <c r="O3595" t="b">
        <v>1</v>
      </c>
      <c r="P3595" t="s">
        <v>88</v>
      </c>
      <c r="Q3595" t="s">
        <v>5435</v>
      </c>
      <c r="R3595" t="s">
        <v>593</v>
      </c>
      <c r="S3595" t="s">
        <v>93</v>
      </c>
      <c r="T3595" t="s">
        <v>5434</v>
      </c>
      <c r="U3595">
        <v>178</v>
      </c>
      <c r="V3595">
        <v>4</v>
      </c>
    </row>
    <row r="3596" spans="1:22" x14ac:dyDescent="0.35">
      <c r="A3596" t="s">
        <v>5433</v>
      </c>
      <c r="B3596" t="s">
        <v>74</v>
      </c>
      <c r="C3596" t="s">
        <v>82</v>
      </c>
      <c r="D3596" t="b">
        <v>1</v>
      </c>
      <c r="E3596" t="b">
        <v>1</v>
      </c>
      <c r="F3596" t="s">
        <v>106</v>
      </c>
      <c r="G3596" t="b">
        <v>0</v>
      </c>
      <c r="H3596" t="s">
        <v>71</v>
      </c>
      <c r="I3596" t="b">
        <v>1</v>
      </c>
      <c r="J3596" t="s">
        <v>70</v>
      </c>
      <c r="K3596" t="b">
        <v>1</v>
      </c>
      <c r="L3596">
        <v>2</v>
      </c>
      <c r="M3596" t="b">
        <v>1</v>
      </c>
      <c r="N3596" t="b">
        <v>1</v>
      </c>
      <c r="O3596" t="b">
        <v>1</v>
      </c>
      <c r="P3596" t="s">
        <v>88</v>
      </c>
      <c r="Q3596" t="s">
        <v>5432</v>
      </c>
      <c r="R3596" t="s">
        <v>5431</v>
      </c>
      <c r="S3596" t="s">
        <v>131</v>
      </c>
      <c r="T3596" t="s">
        <v>5430</v>
      </c>
      <c r="U3596">
        <v>178</v>
      </c>
      <c r="V3596">
        <v>3.5</v>
      </c>
    </row>
    <row r="3597" spans="1:22" x14ac:dyDescent="0.35">
      <c r="A3597" t="s">
        <v>5429</v>
      </c>
      <c r="B3597" t="s">
        <v>90</v>
      </c>
      <c r="C3597" t="s">
        <v>123</v>
      </c>
      <c r="D3597" t="b">
        <v>1</v>
      </c>
      <c r="E3597" t="b">
        <v>1</v>
      </c>
      <c r="F3597" t="s">
        <v>106</v>
      </c>
      <c r="G3597" t="b">
        <v>0</v>
      </c>
      <c r="H3597" t="s">
        <v>71</v>
      </c>
      <c r="I3597" t="b">
        <v>0</v>
      </c>
      <c r="J3597" t="s">
        <v>70</v>
      </c>
      <c r="K3597" t="b">
        <v>1</v>
      </c>
      <c r="L3597">
        <v>2</v>
      </c>
      <c r="M3597" t="b">
        <v>0</v>
      </c>
      <c r="N3597" t="b">
        <v>1</v>
      </c>
      <c r="O3597" t="b">
        <v>1</v>
      </c>
      <c r="P3597" t="s">
        <v>69</v>
      </c>
      <c r="Q3597" t="s">
        <v>5428</v>
      </c>
      <c r="R3597" t="s">
        <v>5427</v>
      </c>
      <c r="S3597" t="s">
        <v>219</v>
      </c>
      <c r="T3597" t="s">
        <v>5426</v>
      </c>
      <c r="U3597">
        <v>178</v>
      </c>
      <c r="V3597">
        <v>3.5</v>
      </c>
    </row>
    <row r="3598" spans="1:22" x14ac:dyDescent="0.35">
      <c r="A3598" t="s">
        <v>5425</v>
      </c>
      <c r="B3598" t="s">
        <v>90</v>
      </c>
      <c r="C3598" t="s">
        <v>1599</v>
      </c>
      <c r="D3598" t="b">
        <v>1</v>
      </c>
      <c r="E3598" t="b">
        <v>1</v>
      </c>
      <c r="F3598" t="s">
        <v>929</v>
      </c>
      <c r="G3598" t="b">
        <v>0</v>
      </c>
      <c r="H3598" t="s">
        <v>71</v>
      </c>
      <c r="I3598" t="b">
        <v>1</v>
      </c>
      <c r="J3598" t="s">
        <v>70</v>
      </c>
      <c r="K3598" t="b">
        <v>1</v>
      </c>
      <c r="L3598">
        <v>1</v>
      </c>
      <c r="M3598" t="b">
        <v>0</v>
      </c>
      <c r="N3598" t="b">
        <v>0</v>
      </c>
      <c r="O3598" t="b">
        <v>1</v>
      </c>
      <c r="P3598" t="s">
        <v>88</v>
      </c>
      <c r="Q3598" t="s">
        <v>5424</v>
      </c>
      <c r="R3598" t="s">
        <v>5423</v>
      </c>
      <c r="S3598" t="s">
        <v>85</v>
      </c>
      <c r="T3598" t="s">
        <v>5422</v>
      </c>
      <c r="U3598">
        <v>178</v>
      </c>
      <c r="V3598">
        <v>4</v>
      </c>
    </row>
    <row r="3599" spans="1:22" x14ac:dyDescent="0.35">
      <c r="A3599" t="s">
        <v>5421</v>
      </c>
      <c r="B3599" t="s">
        <v>74</v>
      </c>
      <c r="C3599" t="s">
        <v>236</v>
      </c>
      <c r="D3599" t="b">
        <v>1</v>
      </c>
      <c r="E3599" t="b">
        <v>0</v>
      </c>
      <c r="F3599" t="s">
        <v>72</v>
      </c>
      <c r="G3599" t="b">
        <v>0</v>
      </c>
      <c r="H3599" t="s">
        <v>71</v>
      </c>
      <c r="I3599" t="b">
        <v>1</v>
      </c>
      <c r="J3599" t="s">
        <v>235</v>
      </c>
      <c r="K3599" t="b">
        <v>0</v>
      </c>
      <c r="L3599">
        <v>3</v>
      </c>
      <c r="M3599" t="b">
        <v>1</v>
      </c>
      <c r="N3599" t="b">
        <v>1</v>
      </c>
      <c r="O3599" t="b">
        <v>0</v>
      </c>
      <c r="P3599" t="s">
        <v>69</v>
      </c>
      <c r="Q3599" t="s">
        <v>5420</v>
      </c>
      <c r="R3599" t="s">
        <v>5419</v>
      </c>
      <c r="S3599" t="s">
        <v>131</v>
      </c>
      <c r="T3599" t="s">
        <v>5418</v>
      </c>
      <c r="U3599">
        <v>178</v>
      </c>
      <c r="V3599">
        <v>4</v>
      </c>
    </row>
    <row r="3600" spans="1:22" x14ac:dyDescent="0.35">
      <c r="A3600" t="s">
        <v>5417</v>
      </c>
      <c r="B3600" t="s">
        <v>90</v>
      </c>
      <c r="C3600" t="s">
        <v>82</v>
      </c>
      <c r="D3600" t="b">
        <v>1</v>
      </c>
      <c r="E3600" t="b">
        <v>1</v>
      </c>
      <c r="F3600" t="s">
        <v>106</v>
      </c>
      <c r="G3600" t="b">
        <v>1</v>
      </c>
      <c r="H3600" t="s">
        <v>71</v>
      </c>
      <c r="I3600" t="b">
        <v>1</v>
      </c>
      <c r="J3600" t="s">
        <v>70</v>
      </c>
      <c r="K3600" t="b">
        <v>1</v>
      </c>
      <c r="L3600">
        <v>1</v>
      </c>
      <c r="M3600" t="b">
        <v>0</v>
      </c>
      <c r="N3600" t="b">
        <v>0</v>
      </c>
      <c r="O3600" t="b">
        <v>1</v>
      </c>
      <c r="P3600" t="s">
        <v>69</v>
      </c>
      <c r="Q3600" t="s">
        <v>5416</v>
      </c>
      <c r="R3600" t="s">
        <v>5415</v>
      </c>
      <c r="S3600" t="s">
        <v>85</v>
      </c>
      <c r="T3600" t="s">
        <v>5414</v>
      </c>
      <c r="U3600">
        <v>178</v>
      </c>
      <c r="V3600">
        <v>3.5</v>
      </c>
    </row>
    <row r="3601" spans="1:22" x14ac:dyDescent="0.35">
      <c r="A3601" t="s">
        <v>5413</v>
      </c>
      <c r="B3601" t="s">
        <v>90</v>
      </c>
      <c r="C3601" t="s">
        <v>82</v>
      </c>
      <c r="D3601" t="b">
        <v>1</v>
      </c>
      <c r="E3601" t="b">
        <v>1</v>
      </c>
      <c r="F3601" t="s">
        <v>106</v>
      </c>
      <c r="G3601" t="b">
        <v>1</v>
      </c>
      <c r="H3601" t="s">
        <v>71</v>
      </c>
      <c r="I3601" t="b">
        <v>0</v>
      </c>
      <c r="J3601" t="s">
        <v>70</v>
      </c>
      <c r="K3601" t="b">
        <v>1</v>
      </c>
      <c r="L3601">
        <v>2</v>
      </c>
      <c r="M3601" t="b">
        <v>0</v>
      </c>
      <c r="N3601" t="b">
        <v>1</v>
      </c>
      <c r="O3601" t="b">
        <v>1</v>
      </c>
      <c r="P3601" t="s">
        <v>88</v>
      </c>
      <c r="Q3601" t="s">
        <v>5412</v>
      </c>
      <c r="R3601" t="s">
        <v>5411</v>
      </c>
      <c r="S3601" t="s">
        <v>3910</v>
      </c>
      <c r="T3601" t="s">
        <v>5410</v>
      </c>
      <c r="U3601">
        <v>178</v>
      </c>
      <c r="V3601">
        <v>4</v>
      </c>
    </row>
    <row r="3602" spans="1:22" x14ac:dyDescent="0.35">
      <c r="A3602" t="s">
        <v>5409</v>
      </c>
      <c r="B3602" t="s">
        <v>74</v>
      </c>
      <c r="C3602" t="s">
        <v>82</v>
      </c>
      <c r="D3602" t="b">
        <v>1</v>
      </c>
      <c r="E3602" t="b">
        <v>0</v>
      </c>
      <c r="F3602" t="s">
        <v>106</v>
      </c>
      <c r="G3602" t="b">
        <v>1</v>
      </c>
      <c r="H3602" t="s">
        <v>80</v>
      </c>
      <c r="I3602" t="b">
        <v>1</v>
      </c>
      <c r="J3602" t="s">
        <v>70</v>
      </c>
      <c r="K3602" t="b">
        <v>1</v>
      </c>
      <c r="L3602">
        <v>2</v>
      </c>
      <c r="M3602" t="b">
        <v>0</v>
      </c>
      <c r="N3602" t="b">
        <v>1</v>
      </c>
      <c r="O3602" t="b">
        <v>1</v>
      </c>
      <c r="P3602" t="s">
        <v>69</v>
      </c>
      <c r="Q3602" t="s">
        <v>5408</v>
      </c>
      <c r="R3602" t="s">
        <v>126</v>
      </c>
      <c r="S3602" t="s">
        <v>66</v>
      </c>
      <c r="T3602" t="s">
        <v>5407</v>
      </c>
      <c r="U3602">
        <v>178</v>
      </c>
      <c r="V3602">
        <v>3.5</v>
      </c>
    </row>
    <row r="3603" spans="1:22" x14ac:dyDescent="0.35">
      <c r="A3603" t="s">
        <v>5406</v>
      </c>
      <c r="B3603" t="s">
        <v>74</v>
      </c>
      <c r="C3603" t="s">
        <v>82</v>
      </c>
      <c r="D3603" t="b">
        <v>1</v>
      </c>
      <c r="E3603" t="b">
        <v>1</v>
      </c>
      <c r="F3603" t="s">
        <v>106</v>
      </c>
      <c r="G3603" t="b">
        <v>1</v>
      </c>
      <c r="H3603" t="s">
        <v>71</v>
      </c>
      <c r="I3603" t="b">
        <v>1</v>
      </c>
      <c r="J3603" t="s">
        <v>70</v>
      </c>
      <c r="K3603" t="b">
        <v>1</v>
      </c>
      <c r="L3603">
        <v>2</v>
      </c>
      <c r="M3603" t="b">
        <v>1</v>
      </c>
      <c r="N3603" t="b">
        <v>1</v>
      </c>
      <c r="O3603" t="b">
        <v>1</v>
      </c>
      <c r="P3603" t="s">
        <v>88</v>
      </c>
      <c r="Q3603" t="s">
        <v>5405</v>
      </c>
      <c r="R3603" t="s">
        <v>5404</v>
      </c>
      <c r="S3603" t="s">
        <v>85</v>
      </c>
      <c r="T3603" t="s">
        <v>5403</v>
      </c>
      <c r="U3603">
        <v>178</v>
      </c>
      <c r="V3603">
        <v>3.5</v>
      </c>
    </row>
    <row r="3604" spans="1:22" x14ac:dyDescent="0.35">
      <c r="A3604" t="s">
        <v>5402</v>
      </c>
      <c r="B3604" t="s">
        <v>111</v>
      </c>
      <c r="C3604" t="s">
        <v>82</v>
      </c>
      <c r="D3604" t="b">
        <v>1</v>
      </c>
      <c r="E3604" t="b">
        <v>1</v>
      </c>
      <c r="F3604" t="s">
        <v>272</v>
      </c>
      <c r="G3604" t="b">
        <v>1</v>
      </c>
      <c r="H3604" t="s">
        <v>71</v>
      </c>
      <c r="I3604" t="b">
        <v>1</v>
      </c>
      <c r="J3604" t="s">
        <v>70</v>
      </c>
      <c r="K3604" t="b">
        <v>1</v>
      </c>
      <c r="L3604">
        <v>2</v>
      </c>
      <c r="M3604" t="b">
        <v>0</v>
      </c>
      <c r="N3604" t="b">
        <v>1</v>
      </c>
      <c r="O3604" t="b">
        <v>1</v>
      </c>
      <c r="P3604" t="s">
        <v>69</v>
      </c>
      <c r="Q3604" t="s">
        <v>5401</v>
      </c>
      <c r="R3604" t="s">
        <v>5400</v>
      </c>
      <c r="S3604" t="s">
        <v>141</v>
      </c>
      <c r="T3604" t="s">
        <v>5399</v>
      </c>
      <c r="U3604">
        <v>178</v>
      </c>
      <c r="V3604">
        <v>4</v>
      </c>
    </row>
    <row r="3605" spans="1:22" x14ac:dyDescent="0.35">
      <c r="A3605" t="s">
        <v>5398</v>
      </c>
      <c r="B3605" t="s">
        <v>74</v>
      </c>
      <c r="C3605" t="s">
        <v>82</v>
      </c>
      <c r="D3605" t="b">
        <v>1</v>
      </c>
      <c r="E3605" t="b">
        <v>1</v>
      </c>
      <c r="F3605" t="s">
        <v>106</v>
      </c>
      <c r="G3605" t="b">
        <v>1</v>
      </c>
      <c r="H3605" t="s">
        <v>71</v>
      </c>
      <c r="I3605" t="b">
        <v>1</v>
      </c>
      <c r="J3605" t="s">
        <v>70</v>
      </c>
      <c r="K3605" t="b">
        <v>1</v>
      </c>
      <c r="L3605">
        <v>2</v>
      </c>
      <c r="M3605" t="b">
        <v>1</v>
      </c>
      <c r="N3605" t="b">
        <v>1</v>
      </c>
      <c r="O3605" t="b">
        <v>1</v>
      </c>
      <c r="P3605" t="s">
        <v>88</v>
      </c>
      <c r="Q3605" t="s">
        <v>5397</v>
      </c>
      <c r="R3605" t="s">
        <v>5396</v>
      </c>
      <c r="S3605" t="s">
        <v>93</v>
      </c>
      <c r="T3605" t="s">
        <v>2484</v>
      </c>
      <c r="U3605">
        <v>178</v>
      </c>
      <c r="V3605">
        <v>3.5</v>
      </c>
    </row>
    <row r="3606" spans="1:22" x14ac:dyDescent="0.35">
      <c r="A3606" t="s">
        <v>5395</v>
      </c>
      <c r="B3606" t="s">
        <v>111</v>
      </c>
      <c r="C3606" t="s">
        <v>82</v>
      </c>
      <c r="D3606" t="b">
        <v>1</v>
      </c>
      <c r="E3606" t="b">
        <v>1</v>
      </c>
      <c r="F3606" t="s">
        <v>106</v>
      </c>
      <c r="G3606" t="b">
        <v>0</v>
      </c>
      <c r="H3606" t="s">
        <v>71</v>
      </c>
      <c r="I3606" t="b">
        <v>1</v>
      </c>
      <c r="J3606" t="s">
        <v>70</v>
      </c>
      <c r="K3606" t="b">
        <v>1</v>
      </c>
      <c r="L3606">
        <v>2</v>
      </c>
      <c r="M3606" t="b">
        <v>1</v>
      </c>
      <c r="N3606" t="b">
        <v>1</v>
      </c>
      <c r="O3606" t="b">
        <v>1</v>
      </c>
      <c r="P3606" t="s">
        <v>88</v>
      </c>
      <c r="Q3606" t="s">
        <v>5394</v>
      </c>
      <c r="R3606" t="s">
        <v>5393</v>
      </c>
      <c r="S3606" t="s">
        <v>2179</v>
      </c>
      <c r="T3606" t="s">
        <v>5392</v>
      </c>
      <c r="U3606">
        <v>178</v>
      </c>
      <c r="V3606">
        <v>4</v>
      </c>
    </row>
    <row r="3607" spans="1:22" x14ac:dyDescent="0.35">
      <c r="A3607" t="s">
        <v>5391</v>
      </c>
      <c r="B3607" t="s">
        <v>90</v>
      </c>
      <c r="C3607" t="s">
        <v>898</v>
      </c>
      <c r="E3607" t="b">
        <v>1</v>
      </c>
      <c r="F3607" t="s">
        <v>435</v>
      </c>
      <c r="G3607" t="b">
        <v>0</v>
      </c>
      <c r="H3607" t="s">
        <v>71</v>
      </c>
      <c r="I3607" t="b">
        <v>0</v>
      </c>
      <c r="J3607" t="s">
        <v>70</v>
      </c>
      <c r="K3607" t="b">
        <v>0</v>
      </c>
      <c r="L3607">
        <v>1</v>
      </c>
      <c r="M3607" t="b">
        <v>0</v>
      </c>
      <c r="N3607" t="b">
        <v>0</v>
      </c>
      <c r="O3607" t="b">
        <v>1</v>
      </c>
      <c r="P3607" t="s">
        <v>69</v>
      </c>
      <c r="Q3607" t="s">
        <v>5390</v>
      </c>
      <c r="R3607" t="s">
        <v>5389</v>
      </c>
      <c r="S3607" t="s">
        <v>150</v>
      </c>
      <c r="T3607" t="s">
        <v>5388</v>
      </c>
      <c r="U3607">
        <v>178</v>
      </c>
      <c r="V3607">
        <v>3.5</v>
      </c>
    </row>
    <row r="3608" spans="1:22" x14ac:dyDescent="0.35">
      <c r="A3608" t="s">
        <v>5387</v>
      </c>
      <c r="B3608" t="s">
        <v>111</v>
      </c>
      <c r="D3608" t="b">
        <v>1</v>
      </c>
      <c r="F3608" t="s">
        <v>435</v>
      </c>
      <c r="L3608">
        <v>2</v>
      </c>
      <c r="O3608" t="b">
        <v>1</v>
      </c>
      <c r="Q3608" t="s">
        <v>5386</v>
      </c>
      <c r="R3608" t="s">
        <v>5385</v>
      </c>
      <c r="S3608" t="s">
        <v>285</v>
      </c>
      <c r="T3608" t="s">
        <v>5384</v>
      </c>
      <c r="U3608">
        <v>178</v>
      </c>
      <c r="V3608">
        <v>4</v>
      </c>
    </row>
    <row r="3609" spans="1:22" x14ac:dyDescent="0.35">
      <c r="A3609" t="s">
        <v>5383</v>
      </c>
      <c r="B3609" t="s">
        <v>74</v>
      </c>
      <c r="C3609" t="s">
        <v>73</v>
      </c>
      <c r="D3609" t="b">
        <v>1</v>
      </c>
      <c r="E3609" t="b">
        <v>0</v>
      </c>
      <c r="F3609" t="s">
        <v>72</v>
      </c>
      <c r="G3609" t="b">
        <v>1</v>
      </c>
      <c r="H3609" t="s">
        <v>71</v>
      </c>
      <c r="I3609" t="b">
        <v>1</v>
      </c>
      <c r="J3609" t="s">
        <v>70</v>
      </c>
      <c r="K3609" t="b">
        <v>1</v>
      </c>
      <c r="L3609">
        <v>2</v>
      </c>
      <c r="M3609" t="b">
        <v>1</v>
      </c>
      <c r="N3609" t="b">
        <v>1</v>
      </c>
      <c r="O3609" t="b">
        <v>1</v>
      </c>
      <c r="P3609" t="s">
        <v>69</v>
      </c>
      <c r="Q3609" t="s">
        <v>5382</v>
      </c>
      <c r="R3609" t="s">
        <v>5381</v>
      </c>
      <c r="S3609" t="s">
        <v>85</v>
      </c>
      <c r="T3609" t="s">
        <v>5380</v>
      </c>
      <c r="U3609">
        <v>178</v>
      </c>
      <c r="V3609">
        <v>3.5</v>
      </c>
    </row>
    <row r="3610" spans="1:22" x14ac:dyDescent="0.35">
      <c r="A3610" t="s">
        <v>5379</v>
      </c>
      <c r="B3610" t="s">
        <v>90</v>
      </c>
      <c r="C3610" t="s">
        <v>82</v>
      </c>
      <c r="D3610" t="b">
        <v>1</v>
      </c>
      <c r="E3610" t="b">
        <v>1</v>
      </c>
      <c r="F3610" t="s">
        <v>101</v>
      </c>
      <c r="G3610" t="b">
        <v>0</v>
      </c>
      <c r="H3610" t="s">
        <v>71</v>
      </c>
      <c r="I3610" t="b">
        <v>1</v>
      </c>
      <c r="J3610" t="s">
        <v>70</v>
      </c>
      <c r="K3610" t="b">
        <v>1</v>
      </c>
      <c r="L3610">
        <v>1</v>
      </c>
      <c r="M3610" t="b">
        <v>0</v>
      </c>
      <c r="N3610" t="b">
        <v>0</v>
      </c>
      <c r="O3610" t="b">
        <v>1</v>
      </c>
      <c r="P3610" t="s">
        <v>88</v>
      </c>
      <c r="Q3610" t="s">
        <v>5378</v>
      </c>
      <c r="R3610" t="s">
        <v>5377</v>
      </c>
      <c r="S3610" t="s">
        <v>141</v>
      </c>
      <c r="T3610" t="s">
        <v>188</v>
      </c>
      <c r="U3610">
        <v>178</v>
      </c>
      <c r="V3610">
        <v>4</v>
      </c>
    </row>
    <row r="3611" spans="1:22" x14ac:dyDescent="0.35">
      <c r="A3611" t="s">
        <v>5376</v>
      </c>
      <c r="B3611" t="s">
        <v>74</v>
      </c>
      <c r="C3611" t="s">
        <v>2312</v>
      </c>
      <c r="D3611" t="b">
        <v>1</v>
      </c>
      <c r="E3611" t="b">
        <v>0</v>
      </c>
      <c r="F3611" t="s">
        <v>81</v>
      </c>
      <c r="G3611" t="b">
        <v>0</v>
      </c>
      <c r="H3611" t="s">
        <v>71</v>
      </c>
      <c r="I3611" t="b">
        <v>1</v>
      </c>
      <c r="J3611" t="s">
        <v>70</v>
      </c>
      <c r="K3611" t="b">
        <v>1</v>
      </c>
      <c r="L3611">
        <v>3</v>
      </c>
      <c r="M3611" t="b">
        <v>1</v>
      </c>
      <c r="N3611" t="b">
        <v>1</v>
      </c>
      <c r="O3611" t="b">
        <v>0</v>
      </c>
      <c r="P3611" t="s">
        <v>88</v>
      </c>
      <c r="Q3611" t="s">
        <v>5375</v>
      </c>
      <c r="R3611" t="s">
        <v>5374</v>
      </c>
      <c r="S3611" t="s">
        <v>285</v>
      </c>
      <c r="T3611" t="s">
        <v>5373</v>
      </c>
      <c r="U3611">
        <v>177</v>
      </c>
      <c r="V3611">
        <v>4</v>
      </c>
    </row>
    <row r="3612" spans="1:22" x14ac:dyDescent="0.35">
      <c r="A3612" t="s">
        <v>5372</v>
      </c>
      <c r="B3612" t="s">
        <v>90</v>
      </c>
      <c r="C3612" t="s">
        <v>82</v>
      </c>
      <c r="D3612" t="b">
        <v>1</v>
      </c>
      <c r="E3612" t="b">
        <v>1</v>
      </c>
      <c r="F3612" t="s">
        <v>89</v>
      </c>
      <c r="G3612" t="b">
        <v>1</v>
      </c>
      <c r="H3612" t="s">
        <v>71</v>
      </c>
      <c r="I3612" t="b">
        <v>0</v>
      </c>
      <c r="J3612" t="s">
        <v>70</v>
      </c>
      <c r="K3612" t="b">
        <v>0</v>
      </c>
      <c r="L3612">
        <v>1</v>
      </c>
      <c r="M3612" t="b">
        <v>0</v>
      </c>
      <c r="N3612" t="b">
        <v>0</v>
      </c>
      <c r="O3612" t="b">
        <v>1</v>
      </c>
      <c r="P3612" t="s">
        <v>88</v>
      </c>
      <c r="Q3612" t="s">
        <v>5371</v>
      </c>
      <c r="R3612" t="s">
        <v>5370</v>
      </c>
      <c r="S3612" t="s">
        <v>85</v>
      </c>
      <c r="T3612" t="s">
        <v>5369</v>
      </c>
      <c r="U3612">
        <v>177</v>
      </c>
      <c r="V3612">
        <v>3.5</v>
      </c>
    </row>
    <row r="3613" spans="1:22" x14ac:dyDescent="0.35">
      <c r="A3613" t="s">
        <v>5368</v>
      </c>
      <c r="B3613" t="s">
        <v>74</v>
      </c>
      <c r="C3613" t="s">
        <v>1295</v>
      </c>
      <c r="E3613" t="b">
        <v>1</v>
      </c>
      <c r="F3613" t="s">
        <v>106</v>
      </c>
      <c r="G3613" t="b">
        <v>1</v>
      </c>
      <c r="H3613" t="s">
        <v>71</v>
      </c>
      <c r="I3613" t="b">
        <v>0</v>
      </c>
      <c r="J3613" t="s">
        <v>70</v>
      </c>
      <c r="K3613" t="b">
        <v>1</v>
      </c>
      <c r="L3613">
        <v>2</v>
      </c>
      <c r="M3613" t="b">
        <v>1</v>
      </c>
      <c r="N3613" t="b">
        <v>1</v>
      </c>
      <c r="O3613" t="b">
        <v>1</v>
      </c>
      <c r="P3613" t="s">
        <v>69</v>
      </c>
      <c r="Q3613" t="s">
        <v>5367</v>
      </c>
      <c r="R3613" t="s">
        <v>5366</v>
      </c>
      <c r="S3613" t="s">
        <v>150</v>
      </c>
      <c r="T3613" t="s">
        <v>5365</v>
      </c>
      <c r="U3613">
        <v>177</v>
      </c>
      <c r="V3613">
        <v>3.5</v>
      </c>
    </row>
    <row r="3614" spans="1:22" x14ac:dyDescent="0.35">
      <c r="A3614" t="s">
        <v>5364</v>
      </c>
      <c r="B3614" t="s">
        <v>74</v>
      </c>
      <c r="C3614" t="s">
        <v>82</v>
      </c>
      <c r="D3614" t="b">
        <v>1</v>
      </c>
      <c r="E3614" t="b">
        <v>1</v>
      </c>
      <c r="F3614" t="s">
        <v>106</v>
      </c>
      <c r="G3614" t="b">
        <v>1</v>
      </c>
      <c r="H3614" t="s">
        <v>71</v>
      </c>
      <c r="I3614" t="b">
        <v>1</v>
      </c>
      <c r="J3614" t="s">
        <v>70</v>
      </c>
      <c r="K3614" t="b">
        <v>1</v>
      </c>
      <c r="L3614">
        <v>2</v>
      </c>
      <c r="M3614" t="b">
        <v>1</v>
      </c>
      <c r="N3614" t="b">
        <v>1</v>
      </c>
      <c r="O3614" t="b">
        <v>1</v>
      </c>
      <c r="P3614" t="s">
        <v>88</v>
      </c>
      <c r="Q3614" t="s">
        <v>5363</v>
      </c>
      <c r="R3614" t="s">
        <v>5362</v>
      </c>
      <c r="S3614" t="s">
        <v>85</v>
      </c>
      <c r="T3614" t="s">
        <v>5361</v>
      </c>
      <c r="U3614">
        <v>177</v>
      </c>
      <c r="V3614">
        <v>3.5</v>
      </c>
    </row>
    <row r="3615" spans="1:22" x14ac:dyDescent="0.35">
      <c r="A3615" t="s">
        <v>5360</v>
      </c>
      <c r="B3615" t="s">
        <v>111</v>
      </c>
      <c r="C3615" t="s">
        <v>82</v>
      </c>
      <c r="D3615" t="b">
        <v>1</v>
      </c>
      <c r="E3615" t="b">
        <v>1</v>
      </c>
      <c r="F3615" t="s">
        <v>106</v>
      </c>
      <c r="G3615" t="b">
        <v>1</v>
      </c>
      <c r="H3615" t="s">
        <v>71</v>
      </c>
      <c r="I3615" t="b">
        <v>1</v>
      </c>
      <c r="J3615" t="s">
        <v>70</v>
      </c>
      <c r="K3615" t="b">
        <v>1</v>
      </c>
      <c r="L3615">
        <v>1</v>
      </c>
      <c r="M3615" t="b">
        <v>0</v>
      </c>
      <c r="N3615" t="b">
        <v>0</v>
      </c>
      <c r="O3615" t="b">
        <v>1</v>
      </c>
      <c r="P3615" t="s">
        <v>69</v>
      </c>
      <c r="Q3615" t="s">
        <v>5359</v>
      </c>
      <c r="R3615" t="s">
        <v>2086</v>
      </c>
      <c r="S3615" t="s">
        <v>85</v>
      </c>
      <c r="T3615" t="s">
        <v>5358</v>
      </c>
      <c r="U3615">
        <v>177</v>
      </c>
      <c r="V3615">
        <v>4</v>
      </c>
    </row>
    <row r="3616" spans="1:22" x14ac:dyDescent="0.35">
      <c r="A3616" t="s">
        <v>5357</v>
      </c>
      <c r="B3616" t="s">
        <v>74</v>
      </c>
      <c r="C3616" t="s">
        <v>236</v>
      </c>
      <c r="D3616" t="b">
        <v>1</v>
      </c>
      <c r="E3616" t="b">
        <v>1</v>
      </c>
      <c r="F3616" t="s">
        <v>106</v>
      </c>
      <c r="G3616" t="b">
        <v>1</v>
      </c>
      <c r="H3616" t="s">
        <v>71</v>
      </c>
      <c r="I3616" t="b">
        <v>1</v>
      </c>
      <c r="J3616" t="s">
        <v>70</v>
      </c>
      <c r="K3616" t="b">
        <v>1</v>
      </c>
      <c r="L3616">
        <v>2</v>
      </c>
      <c r="M3616" t="b">
        <v>1</v>
      </c>
      <c r="N3616" t="b">
        <v>1</v>
      </c>
      <c r="O3616" t="b">
        <v>1</v>
      </c>
      <c r="P3616" t="s">
        <v>69</v>
      </c>
      <c r="Q3616" t="s">
        <v>5356</v>
      </c>
      <c r="R3616" t="s">
        <v>5355</v>
      </c>
      <c r="S3616" t="s">
        <v>166</v>
      </c>
      <c r="T3616" t="s">
        <v>5354</v>
      </c>
      <c r="U3616">
        <v>177</v>
      </c>
      <c r="V3616">
        <v>4.5</v>
      </c>
    </row>
    <row r="3617" spans="1:22" x14ac:dyDescent="0.35">
      <c r="A3617" t="s">
        <v>5353</v>
      </c>
      <c r="B3617" t="s">
        <v>74</v>
      </c>
      <c r="C3617" t="s">
        <v>123</v>
      </c>
      <c r="D3617" t="b">
        <v>1</v>
      </c>
      <c r="E3617" t="b">
        <v>1</v>
      </c>
      <c r="F3617" t="s">
        <v>541</v>
      </c>
      <c r="G3617" t="b">
        <v>0</v>
      </c>
      <c r="H3617" t="s">
        <v>71</v>
      </c>
      <c r="I3617" t="b">
        <v>1</v>
      </c>
      <c r="J3617" t="s">
        <v>70</v>
      </c>
      <c r="K3617" t="b">
        <v>1</v>
      </c>
      <c r="L3617">
        <v>2</v>
      </c>
      <c r="M3617" t="b">
        <v>1</v>
      </c>
      <c r="N3617" t="b">
        <v>1</v>
      </c>
      <c r="O3617" t="b">
        <v>1</v>
      </c>
      <c r="P3617" t="s">
        <v>88</v>
      </c>
      <c r="Q3617" t="s">
        <v>5352</v>
      </c>
      <c r="R3617" t="s">
        <v>5351</v>
      </c>
      <c r="S3617" t="s">
        <v>120</v>
      </c>
      <c r="T3617" t="s">
        <v>5350</v>
      </c>
      <c r="U3617">
        <v>177</v>
      </c>
      <c r="V3617">
        <v>4</v>
      </c>
    </row>
    <row r="3618" spans="1:22" x14ac:dyDescent="0.35">
      <c r="A3618" t="s">
        <v>5349</v>
      </c>
      <c r="B3618" t="s">
        <v>74</v>
      </c>
      <c r="C3618" t="s">
        <v>426</v>
      </c>
      <c r="D3618" t="b">
        <v>1</v>
      </c>
      <c r="E3618" t="b">
        <v>0</v>
      </c>
      <c r="F3618" t="s">
        <v>72</v>
      </c>
      <c r="G3618" t="b">
        <v>1</v>
      </c>
      <c r="H3618" t="s">
        <v>71</v>
      </c>
      <c r="I3618" t="b">
        <v>1</v>
      </c>
      <c r="J3618" t="s">
        <v>70</v>
      </c>
      <c r="K3618" t="b">
        <v>1</v>
      </c>
      <c r="L3618">
        <v>2</v>
      </c>
      <c r="M3618" t="b">
        <v>0</v>
      </c>
      <c r="N3618" t="b">
        <v>1</v>
      </c>
      <c r="O3618" t="b">
        <v>1</v>
      </c>
      <c r="P3618" t="s">
        <v>69</v>
      </c>
      <c r="Q3618" t="s">
        <v>5348</v>
      </c>
      <c r="R3618" t="s">
        <v>5347</v>
      </c>
      <c r="S3618" t="s">
        <v>77</v>
      </c>
      <c r="T3618" t="s">
        <v>5346</v>
      </c>
      <c r="U3618">
        <v>177</v>
      </c>
      <c r="V3618">
        <v>4.5</v>
      </c>
    </row>
    <row r="3619" spans="1:22" x14ac:dyDescent="0.35">
      <c r="A3619" t="s">
        <v>5345</v>
      </c>
      <c r="B3619" t="s">
        <v>90</v>
      </c>
      <c r="C3619" t="s">
        <v>82</v>
      </c>
      <c r="D3619" t="b">
        <v>1</v>
      </c>
      <c r="E3619" t="b">
        <v>1</v>
      </c>
      <c r="F3619" t="s">
        <v>474</v>
      </c>
      <c r="G3619" t="b">
        <v>0</v>
      </c>
      <c r="H3619" t="s">
        <v>71</v>
      </c>
      <c r="I3619" t="b">
        <v>0</v>
      </c>
      <c r="J3619" t="s">
        <v>70</v>
      </c>
      <c r="K3619" t="b">
        <v>1</v>
      </c>
      <c r="L3619">
        <v>2</v>
      </c>
      <c r="M3619" t="b">
        <v>0</v>
      </c>
      <c r="N3619" t="b">
        <v>1</v>
      </c>
      <c r="O3619" t="b">
        <v>1</v>
      </c>
      <c r="P3619" t="s">
        <v>69</v>
      </c>
      <c r="Q3619" t="s">
        <v>5344</v>
      </c>
      <c r="R3619" t="s">
        <v>5343</v>
      </c>
      <c r="S3619" t="s">
        <v>5342</v>
      </c>
      <c r="T3619" t="s">
        <v>5341</v>
      </c>
      <c r="U3619">
        <v>177</v>
      </c>
      <c r="V3619">
        <v>3</v>
      </c>
    </row>
    <row r="3620" spans="1:22" x14ac:dyDescent="0.35">
      <c r="A3620" t="s">
        <v>5340</v>
      </c>
      <c r="B3620" t="s">
        <v>74</v>
      </c>
      <c r="C3620" t="s">
        <v>73</v>
      </c>
      <c r="D3620" t="b">
        <v>1</v>
      </c>
      <c r="E3620" t="b">
        <v>1</v>
      </c>
      <c r="F3620" t="s">
        <v>89</v>
      </c>
      <c r="G3620" t="b">
        <v>1</v>
      </c>
      <c r="H3620" t="s">
        <v>71</v>
      </c>
      <c r="I3620" t="b">
        <v>1</v>
      </c>
      <c r="J3620" t="s">
        <v>70</v>
      </c>
      <c r="K3620" t="b">
        <v>1</v>
      </c>
      <c r="L3620">
        <v>2</v>
      </c>
      <c r="M3620" t="b">
        <v>0</v>
      </c>
      <c r="N3620" t="b">
        <v>1</v>
      </c>
      <c r="O3620" t="b">
        <v>1</v>
      </c>
      <c r="P3620" t="s">
        <v>69</v>
      </c>
      <c r="Q3620" t="s">
        <v>5339</v>
      </c>
      <c r="R3620" t="s">
        <v>5338</v>
      </c>
      <c r="S3620" t="s">
        <v>77</v>
      </c>
      <c r="T3620" t="s">
        <v>5337</v>
      </c>
      <c r="U3620">
        <v>177</v>
      </c>
      <c r="V3620">
        <v>3.5</v>
      </c>
    </row>
    <row r="3621" spans="1:22" x14ac:dyDescent="0.35">
      <c r="A3621" t="s">
        <v>5089</v>
      </c>
      <c r="B3621" t="s">
        <v>74</v>
      </c>
      <c r="C3621" t="s">
        <v>138</v>
      </c>
      <c r="D3621" t="b">
        <v>1</v>
      </c>
      <c r="E3621" t="b">
        <v>0</v>
      </c>
      <c r="F3621" t="s">
        <v>72</v>
      </c>
      <c r="G3621" t="b">
        <v>0</v>
      </c>
      <c r="H3621" t="s">
        <v>71</v>
      </c>
      <c r="I3621" t="b">
        <v>0</v>
      </c>
      <c r="J3621" t="s">
        <v>70</v>
      </c>
      <c r="K3621" t="b">
        <v>1</v>
      </c>
      <c r="L3621">
        <v>2</v>
      </c>
      <c r="M3621" t="b">
        <v>1</v>
      </c>
      <c r="N3621" t="b">
        <v>1</v>
      </c>
      <c r="O3621" t="b">
        <v>0</v>
      </c>
      <c r="P3621" t="s">
        <v>88</v>
      </c>
      <c r="Q3621" t="s">
        <v>5336</v>
      </c>
      <c r="R3621" t="s">
        <v>5335</v>
      </c>
      <c r="S3621" t="s">
        <v>6</v>
      </c>
      <c r="T3621" t="s">
        <v>5334</v>
      </c>
      <c r="U3621">
        <v>177</v>
      </c>
      <c r="V3621">
        <v>4</v>
      </c>
    </row>
    <row r="3622" spans="1:22" x14ac:dyDescent="0.35">
      <c r="A3622" t="s">
        <v>5333</v>
      </c>
      <c r="B3622" t="s">
        <v>90</v>
      </c>
      <c r="C3622" t="s">
        <v>82</v>
      </c>
      <c r="D3622" t="b">
        <v>1</v>
      </c>
      <c r="E3622" t="b">
        <v>1</v>
      </c>
      <c r="F3622" t="s">
        <v>106</v>
      </c>
      <c r="G3622" t="b">
        <v>1</v>
      </c>
      <c r="H3622" t="s">
        <v>71</v>
      </c>
      <c r="I3622" t="b">
        <v>0</v>
      </c>
      <c r="J3622" t="s">
        <v>70</v>
      </c>
      <c r="K3622" t="b">
        <v>1</v>
      </c>
      <c r="L3622">
        <v>1</v>
      </c>
      <c r="M3622" t="b">
        <v>0</v>
      </c>
      <c r="N3622" t="b">
        <v>1</v>
      </c>
      <c r="O3622" t="b">
        <v>1</v>
      </c>
      <c r="P3622" t="s">
        <v>69</v>
      </c>
      <c r="Q3622" t="s">
        <v>5332</v>
      </c>
      <c r="R3622" t="s">
        <v>5331</v>
      </c>
      <c r="S3622" t="s">
        <v>275</v>
      </c>
      <c r="T3622" t="s">
        <v>5330</v>
      </c>
      <c r="U3622">
        <v>177</v>
      </c>
      <c r="V3622">
        <v>4</v>
      </c>
    </row>
    <row r="3623" spans="1:22" x14ac:dyDescent="0.35">
      <c r="A3623" t="s">
        <v>5329</v>
      </c>
      <c r="B3623" t="s">
        <v>90</v>
      </c>
      <c r="C3623" t="s">
        <v>82</v>
      </c>
      <c r="D3623" t="b">
        <v>1</v>
      </c>
      <c r="E3623" t="b">
        <v>1</v>
      </c>
      <c r="F3623" t="s">
        <v>106</v>
      </c>
      <c r="G3623" t="b">
        <v>1</v>
      </c>
      <c r="H3623" t="s">
        <v>71</v>
      </c>
      <c r="I3623" t="b">
        <v>1</v>
      </c>
      <c r="J3623" t="s">
        <v>70</v>
      </c>
      <c r="K3623" t="b">
        <v>1</v>
      </c>
      <c r="L3623">
        <v>1</v>
      </c>
      <c r="M3623" t="b">
        <v>0</v>
      </c>
      <c r="N3623" t="b">
        <v>0</v>
      </c>
      <c r="O3623" t="b">
        <v>1</v>
      </c>
      <c r="P3623" t="s">
        <v>88</v>
      </c>
      <c r="Q3623" t="s">
        <v>5328</v>
      </c>
      <c r="R3623" t="s">
        <v>98</v>
      </c>
      <c r="S3623" t="s">
        <v>93</v>
      </c>
      <c r="T3623" t="s">
        <v>5327</v>
      </c>
      <c r="U3623">
        <v>177</v>
      </c>
      <c r="V3623">
        <v>4.5</v>
      </c>
    </row>
    <row r="3624" spans="1:22" x14ac:dyDescent="0.35">
      <c r="A3624" t="s">
        <v>5065</v>
      </c>
      <c r="B3624" t="s">
        <v>111</v>
      </c>
      <c r="C3624" t="s">
        <v>1878</v>
      </c>
      <c r="D3624" t="b">
        <v>1</v>
      </c>
      <c r="E3624" t="b">
        <v>1</v>
      </c>
      <c r="F3624" t="s">
        <v>1166</v>
      </c>
      <c r="G3624" t="b">
        <v>0</v>
      </c>
      <c r="H3624" t="s">
        <v>71</v>
      </c>
      <c r="I3624" t="b">
        <v>0</v>
      </c>
      <c r="J3624" t="s">
        <v>70</v>
      </c>
      <c r="K3624" t="b">
        <v>1</v>
      </c>
      <c r="L3624">
        <v>2</v>
      </c>
      <c r="M3624" t="b">
        <v>0</v>
      </c>
      <c r="N3624" t="b">
        <v>0</v>
      </c>
      <c r="O3624" t="b">
        <v>1</v>
      </c>
      <c r="P3624" t="s">
        <v>88</v>
      </c>
      <c r="Q3624" t="s">
        <v>5326</v>
      </c>
      <c r="R3624" t="s">
        <v>5325</v>
      </c>
      <c r="S3624" t="s">
        <v>6</v>
      </c>
      <c r="T3624" t="s">
        <v>5324</v>
      </c>
      <c r="U3624">
        <v>177</v>
      </c>
      <c r="V3624">
        <v>3.5</v>
      </c>
    </row>
    <row r="3625" spans="1:22" x14ac:dyDescent="0.35">
      <c r="A3625" t="s">
        <v>5323</v>
      </c>
      <c r="B3625" t="s">
        <v>111</v>
      </c>
      <c r="C3625" t="s">
        <v>82</v>
      </c>
      <c r="D3625" t="b">
        <v>1</v>
      </c>
      <c r="E3625" t="b">
        <v>1</v>
      </c>
      <c r="F3625" t="s">
        <v>106</v>
      </c>
      <c r="G3625" t="b">
        <v>0</v>
      </c>
      <c r="H3625" t="s">
        <v>71</v>
      </c>
      <c r="I3625" t="b">
        <v>1</v>
      </c>
      <c r="J3625" t="s">
        <v>70</v>
      </c>
      <c r="K3625" t="b">
        <v>1</v>
      </c>
      <c r="L3625">
        <v>1</v>
      </c>
      <c r="M3625" t="b">
        <v>0</v>
      </c>
      <c r="N3625" t="b">
        <v>0</v>
      </c>
      <c r="O3625" t="b">
        <v>1</v>
      </c>
      <c r="P3625" t="s">
        <v>88</v>
      </c>
      <c r="Q3625" t="s">
        <v>5322</v>
      </c>
      <c r="R3625" t="s">
        <v>194</v>
      </c>
      <c r="S3625" t="s">
        <v>141</v>
      </c>
      <c r="T3625" t="s">
        <v>5321</v>
      </c>
      <c r="U3625">
        <v>177</v>
      </c>
      <c r="V3625">
        <v>4.5</v>
      </c>
    </row>
    <row r="3626" spans="1:22" x14ac:dyDescent="0.35">
      <c r="A3626" t="s">
        <v>5320</v>
      </c>
      <c r="B3626" t="s">
        <v>111</v>
      </c>
      <c r="C3626" t="s">
        <v>222</v>
      </c>
      <c r="D3626" t="b">
        <v>1</v>
      </c>
      <c r="E3626" t="b">
        <v>1</v>
      </c>
      <c r="F3626" t="s">
        <v>72</v>
      </c>
      <c r="G3626" t="b">
        <v>0</v>
      </c>
      <c r="H3626" t="s">
        <v>100</v>
      </c>
      <c r="I3626" t="b">
        <v>1</v>
      </c>
      <c r="J3626" t="s">
        <v>70</v>
      </c>
      <c r="K3626" t="b">
        <v>1</v>
      </c>
      <c r="L3626">
        <v>2</v>
      </c>
      <c r="M3626" t="b">
        <v>1</v>
      </c>
      <c r="N3626" t="b">
        <v>1</v>
      </c>
      <c r="O3626" t="b">
        <v>1</v>
      </c>
      <c r="P3626" t="s">
        <v>88</v>
      </c>
      <c r="Q3626" t="s">
        <v>5319</v>
      </c>
      <c r="R3626" t="s">
        <v>5318</v>
      </c>
      <c r="S3626" t="s">
        <v>285</v>
      </c>
      <c r="T3626" t="s">
        <v>5317</v>
      </c>
      <c r="U3626">
        <v>177</v>
      </c>
      <c r="V3626">
        <v>4</v>
      </c>
    </row>
    <row r="3627" spans="1:22" x14ac:dyDescent="0.35">
      <c r="A3627" t="s">
        <v>5316</v>
      </c>
      <c r="B3627" t="s">
        <v>74</v>
      </c>
      <c r="C3627" t="s">
        <v>82</v>
      </c>
      <c r="D3627" t="b">
        <v>1</v>
      </c>
      <c r="E3627" t="b">
        <v>1</v>
      </c>
      <c r="F3627" t="s">
        <v>72</v>
      </c>
      <c r="G3627" t="b">
        <v>1</v>
      </c>
      <c r="H3627" t="s">
        <v>71</v>
      </c>
      <c r="I3627" t="b">
        <v>1</v>
      </c>
      <c r="J3627" t="s">
        <v>70</v>
      </c>
      <c r="K3627" t="b">
        <v>1</v>
      </c>
      <c r="L3627">
        <v>2</v>
      </c>
      <c r="M3627" t="b">
        <v>1</v>
      </c>
      <c r="N3627" t="b">
        <v>1</v>
      </c>
      <c r="O3627" t="b">
        <v>1</v>
      </c>
      <c r="P3627" t="s">
        <v>88</v>
      </c>
      <c r="Q3627" t="s">
        <v>5315</v>
      </c>
      <c r="R3627" t="s">
        <v>5314</v>
      </c>
      <c r="S3627" t="s">
        <v>66</v>
      </c>
      <c r="T3627" t="s">
        <v>5313</v>
      </c>
      <c r="U3627">
        <v>177</v>
      </c>
      <c r="V3627">
        <v>4</v>
      </c>
    </row>
    <row r="3628" spans="1:22" x14ac:dyDescent="0.35">
      <c r="A3628" t="s">
        <v>5312</v>
      </c>
      <c r="B3628" t="s">
        <v>90</v>
      </c>
      <c r="C3628" t="s">
        <v>82</v>
      </c>
      <c r="D3628" t="b">
        <v>1</v>
      </c>
      <c r="E3628" t="b">
        <v>1</v>
      </c>
      <c r="F3628" t="s">
        <v>474</v>
      </c>
      <c r="G3628" t="b">
        <v>0</v>
      </c>
      <c r="H3628" t="s">
        <v>71</v>
      </c>
      <c r="I3628" t="b">
        <v>0</v>
      </c>
      <c r="J3628" t="s">
        <v>70</v>
      </c>
      <c r="K3628" t="b">
        <v>1</v>
      </c>
      <c r="L3628">
        <v>2</v>
      </c>
      <c r="M3628" t="b">
        <v>0</v>
      </c>
      <c r="N3628" t="b">
        <v>1</v>
      </c>
      <c r="O3628" t="b">
        <v>1</v>
      </c>
      <c r="P3628" t="s">
        <v>69</v>
      </c>
      <c r="Q3628" t="s">
        <v>5311</v>
      </c>
      <c r="R3628" t="s">
        <v>5310</v>
      </c>
      <c r="S3628" t="s">
        <v>85</v>
      </c>
      <c r="T3628" t="s">
        <v>5309</v>
      </c>
      <c r="U3628">
        <v>177</v>
      </c>
      <c r="V3628">
        <v>4</v>
      </c>
    </row>
    <row r="3629" spans="1:22" x14ac:dyDescent="0.35">
      <c r="A3629" t="s">
        <v>5308</v>
      </c>
      <c r="B3629" t="s">
        <v>90</v>
      </c>
      <c r="C3629" t="s">
        <v>82</v>
      </c>
      <c r="D3629" t="b">
        <v>1</v>
      </c>
      <c r="E3629" t="b">
        <v>1</v>
      </c>
      <c r="F3629" t="s">
        <v>106</v>
      </c>
      <c r="G3629" t="b">
        <v>1</v>
      </c>
      <c r="H3629" t="s">
        <v>71</v>
      </c>
      <c r="I3629" t="b">
        <v>1</v>
      </c>
      <c r="J3629" t="s">
        <v>70</v>
      </c>
      <c r="K3629" t="b">
        <v>1</v>
      </c>
      <c r="L3629">
        <v>1</v>
      </c>
      <c r="M3629" t="b">
        <v>0</v>
      </c>
      <c r="N3629" t="b">
        <v>1</v>
      </c>
      <c r="O3629" t="b">
        <v>1</v>
      </c>
      <c r="P3629" t="s">
        <v>88</v>
      </c>
      <c r="Q3629" t="s">
        <v>5307</v>
      </c>
      <c r="R3629" t="s">
        <v>5306</v>
      </c>
      <c r="S3629" t="s">
        <v>161</v>
      </c>
      <c r="T3629" t="s">
        <v>5305</v>
      </c>
      <c r="U3629">
        <v>177</v>
      </c>
      <c r="V3629">
        <v>4</v>
      </c>
    </row>
    <row r="3630" spans="1:22" x14ac:dyDescent="0.35">
      <c r="A3630" t="s">
        <v>5304</v>
      </c>
      <c r="B3630" t="s">
        <v>74</v>
      </c>
      <c r="C3630" t="s">
        <v>82</v>
      </c>
      <c r="D3630" t="b">
        <v>1</v>
      </c>
      <c r="E3630" t="b">
        <v>0</v>
      </c>
      <c r="F3630" t="s">
        <v>106</v>
      </c>
      <c r="G3630" t="b">
        <v>1</v>
      </c>
      <c r="H3630" t="s">
        <v>71</v>
      </c>
      <c r="I3630" t="b">
        <v>1</v>
      </c>
      <c r="J3630" t="s">
        <v>70</v>
      </c>
      <c r="K3630" t="b">
        <v>1</v>
      </c>
      <c r="L3630">
        <v>2</v>
      </c>
      <c r="M3630" t="b">
        <v>1</v>
      </c>
      <c r="N3630" t="b">
        <v>1</v>
      </c>
      <c r="O3630" t="b">
        <v>1</v>
      </c>
      <c r="P3630" t="s">
        <v>69</v>
      </c>
      <c r="Q3630" t="s">
        <v>5303</v>
      </c>
      <c r="R3630" t="s">
        <v>5302</v>
      </c>
      <c r="S3630" t="s">
        <v>161</v>
      </c>
      <c r="T3630" t="s">
        <v>5301</v>
      </c>
      <c r="U3630">
        <v>177</v>
      </c>
      <c r="V3630">
        <v>3</v>
      </c>
    </row>
    <row r="3631" spans="1:22" x14ac:dyDescent="0.35">
      <c r="A3631" t="s">
        <v>5300</v>
      </c>
      <c r="B3631" t="s">
        <v>74</v>
      </c>
      <c r="C3631" t="s">
        <v>236</v>
      </c>
      <c r="D3631" t="b">
        <v>1</v>
      </c>
      <c r="E3631" t="b">
        <v>0</v>
      </c>
      <c r="F3631" t="s">
        <v>314</v>
      </c>
      <c r="G3631" t="b">
        <v>1</v>
      </c>
      <c r="H3631" t="s">
        <v>71</v>
      </c>
      <c r="I3631" t="b">
        <v>1</v>
      </c>
      <c r="J3631" t="s">
        <v>70</v>
      </c>
      <c r="K3631" t="b">
        <v>1</v>
      </c>
      <c r="L3631">
        <v>2</v>
      </c>
      <c r="M3631" t="b">
        <v>1</v>
      </c>
      <c r="N3631" t="b">
        <v>1</v>
      </c>
      <c r="O3631" t="b">
        <v>1</v>
      </c>
      <c r="P3631" t="s">
        <v>69</v>
      </c>
      <c r="Q3631" t="s">
        <v>5299</v>
      </c>
      <c r="R3631" t="s">
        <v>5298</v>
      </c>
      <c r="S3631" t="s">
        <v>77</v>
      </c>
      <c r="T3631" t="s">
        <v>5297</v>
      </c>
      <c r="U3631">
        <v>177</v>
      </c>
      <c r="V3631">
        <v>4</v>
      </c>
    </row>
    <row r="3632" spans="1:22" x14ac:dyDescent="0.35">
      <c r="A3632" t="s">
        <v>5296</v>
      </c>
      <c r="B3632" t="s">
        <v>90</v>
      </c>
      <c r="C3632" t="s">
        <v>82</v>
      </c>
      <c r="D3632" t="b">
        <v>1</v>
      </c>
      <c r="E3632" t="b">
        <v>1</v>
      </c>
      <c r="F3632" t="s">
        <v>106</v>
      </c>
      <c r="G3632" t="b">
        <v>1</v>
      </c>
      <c r="H3632" t="s">
        <v>71</v>
      </c>
      <c r="I3632" t="b">
        <v>0</v>
      </c>
      <c r="J3632" t="s">
        <v>70</v>
      </c>
      <c r="K3632" t="b">
        <v>1</v>
      </c>
      <c r="L3632">
        <v>1</v>
      </c>
      <c r="M3632" t="b">
        <v>0</v>
      </c>
      <c r="N3632" t="b">
        <v>1</v>
      </c>
      <c r="O3632" t="b">
        <v>1</v>
      </c>
      <c r="P3632" t="s">
        <v>88</v>
      </c>
      <c r="Q3632" t="s">
        <v>5295</v>
      </c>
      <c r="R3632" t="s">
        <v>5294</v>
      </c>
      <c r="S3632" t="s">
        <v>6</v>
      </c>
      <c r="T3632" t="s">
        <v>5293</v>
      </c>
      <c r="U3632">
        <v>177</v>
      </c>
      <c r="V3632">
        <v>4</v>
      </c>
    </row>
    <row r="3633" spans="1:22" x14ac:dyDescent="0.35">
      <c r="A3633" t="s">
        <v>5292</v>
      </c>
      <c r="B3633" t="s">
        <v>90</v>
      </c>
      <c r="C3633" t="s">
        <v>82</v>
      </c>
      <c r="D3633" t="b">
        <v>1</v>
      </c>
      <c r="E3633" t="b">
        <v>1</v>
      </c>
      <c r="F3633" t="s">
        <v>106</v>
      </c>
      <c r="G3633" t="b">
        <v>0</v>
      </c>
      <c r="H3633" t="s">
        <v>71</v>
      </c>
      <c r="I3633" t="b">
        <v>1</v>
      </c>
      <c r="J3633" t="s">
        <v>70</v>
      </c>
      <c r="K3633" t="b">
        <v>1</v>
      </c>
      <c r="L3633">
        <v>1</v>
      </c>
      <c r="M3633" t="b">
        <v>0</v>
      </c>
      <c r="N3633" t="b">
        <v>0</v>
      </c>
      <c r="O3633" t="b">
        <v>1</v>
      </c>
      <c r="P3633" t="s">
        <v>88</v>
      </c>
      <c r="Q3633" t="s">
        <v>5291</v>
      </c>
      <c r="R3633" t="s">
        <v>5290</v>
      </c>
      <c r="S3633" t="s">
        <v>6</v>
      </c>
      <c r="T3633" t="s">
        <v>2097</v>
      </c>
      <c r="U3633">
        <v>177</v>
      </c>
      <c r="V3633">
        <v>4</v>
      </c>
    </row>
    <row r="3634" spans="1:22" x14ac:dyDescent="0.35">
      <c r="A3634" t="s">
        <v>5289</v>
      </c>
      <c r="B3634" t="s">
        <v>74</v>
      </c>
      <c r="C3634" t="s">
        <v>138</v>
      </c>
      <c r="D3634" t="b">
        <v>1</v>
      </c>
      <c r="E3634" t="b">
        <v>1</v>
      </c>
      <c r="F3634" t="s">
        <v>72</v>
      </c>
      <c r="G3634" t="b">
        <v>1</v>
      </c>
      <c r="H3634" t="s">
        <v>71</v>
      </c>
      <c r="I3634" t="b">
        <v>0</v>
      </c>
      <c r="J3634" t="s">
        <v>70</v>
      </c>
      <c r="K3634" t="b">
        <v>1</v>
      </c>
      <c r="L3634">
        <v>2</v>
      </c>
      <c r="M3634" t="b">
        <v>1</v>
      </c>
      <c r="N3634" t="b">
        <v>1</v>
      </c>
      <c r="O3634" t="b">
        <v>1</v>
      </c>
      <c r="P3634" t="s">
        <v>88</v>
      </c>
      <c r="Q3634" t="s">
        <v>5288</v>
      </c>
      <c r="R3634" t="s">
        <v>5287</v>
      </c>
      <c r="S3634" t="s">
        <v>66</v>
      </c>
      <c r="T3634" t="s">
        <v>5286</v>
      </c>
      <c r="U3634">
        <v>176</v>
      </c>
      <c r="V3634">
        <v>3.5</v>
      </c>
    </row>
    <row r="3635" spans="1:22" x14ac:dyDescent="0.35">
      <c r="A3635" t="s">
        <v>5285</v>
      </c>
      <c r="B3635" t="s">
        <v>74</v>
      </c>
      <c r="C3635" t="s">
        <v>82</v>
      </c>
      <c r="D3635" t="b">
        <v>1</v>
      </c>
      <c r="E3635" t="b">
        <v>0</v>
      </c>
      <c r="F3635" t="s">
        <v>771</v>
      </c>
      <c r="G3635" t="b">
        <v>1</v>
      </c>
      <c r="H3635" t="s">
        <v>71</v>
      </c>
      <c r="I3635" t="b">
        <v>1</v>
      </c>
      <c r="J3635" t="s">
        <v>70</v>
      </c>
      <c r="K3635" t="b">
        <v>1</v>
      </c>
      <c r="L3635">
        <v>2</v>
      </c>
      <c r="M3635" t="b">
        <v>1</v>
      </c>
      <c r="N3635" t="b">
        <v>1</v>
      </c>
      <c r="O3635" t="b">
        <v>1</v>
      </c>
      <c r="P3635" t="s">
        <v>69</v>
      </c>
      <c r="Q3635" t="s">
        <v>5284</v>
      </c>
      <c r="R3635" t="s">
        <v>5283</v>
      </c>
      <c r="S3635" t="s">
        <v>66</v>
      </c>
      <c r="T3635" t="s">
        <v>5282</v>
      </c>
      <c r="U3635">
        <v>176</v>
      </c>
      <c r="V3635">
        <v>3</v>
      </c>
    </row>
    <row r="3636" spans="1:22" x14ac:dyDescent="0.35">
      <c r="A3636" t="s">
        <v>5281</v>
      </c>
      <c r="B3636" t="s">
        <v>74</v>
      </c>
      <c r="C3636" t="s">
        <v>297</v>
      </c>
      <c r="D3636" t="b">
        <v>1</v>
      </c>
      <c r="E3636" t="b">
        <v>0</v>
      </c>
      <c r="F3636" t="s">
        <v>72</v>
      </c>
      <c r="G3636" t="b">
        <v>0</v>
      </c>
      <c r="H3636" t="s">
        <v>100</v>
      </c>
      <c r="I3636" t="b">
        <v>0</v>
      </c>
      <c r="J3636" t="s">
        <v>235</v>
      </c>
      <c r="K3636" t="b">
        <v>1</v>
      </c>
      <c r="L3636">
        <v>3</v>
      </c>
      <c r="M3636" t="b">
        <v>1</v>
      </c>
      <c r="N3636" t="b">
        <v>1</v>
      </c>
      <c r="O3636" t="b">
        <v>0</v>
      </c>
      <c r="P3636" t="s">
        <v>69</v>
      </c>
      <c r="Q3636" t="s">
        <v>5280</v>
      </c>
      <c r="R3636" t="s">
        <v>5279</v>
      </c>
      <c r="S3636" t="s">
        <v>77</v>
      </c>
      <c r="T3636" t="s">
        <v>5278</v>
      </c>
      <c r="U3636">
        <v>176</v>
      </c>
      <c r="V3636">
        <v>4</v>
      </c>
    </row>
    <row r="3637" spans="1:22" x14ac:dyDescent="0.35">
      <c r="A3637" t="s">
        <v>5277</v>
      </c>
      <c r="B3637" t="s">
        <v>90</v>
      </c>
      <c r="C3637" t="s">
        <v>82</v>
      </c>
      <c r="D3637" t="b">
        <v>1</v>
      </c>
      <c r="E3637" t="b">
        <v>1</v>
      </c>
      <c r="F3637" t="s">
        <v>89</v>
      </c>
      <c r="G3637" t="b">
        <v>0</v>
      </c>
      <c r="H3637" t="s">
        <v>71</v>
      </c>
      <c r="I3637" t="b">
        <v>1</v>
      </c>
      <c r="J3637" t="s">
        <v>70</v>
      </c>
      <c r="K3637" t="b">
        <v>1</v>
      </c>
      <c r="L3637">
        <v>1</v>
      </c>
      <c r="M3637" t="b">
        <v>0</v>
      </c>
      <c r="N3637" t="b">
        <v>0</v>
      </c>
      <c r="O3637" t="b">
        <v>1</v>
      </c>
      <c r="P3637" t="s">
        <v>69</v>
      </c>
      <c r="Q3637" t="s">
        <v>5276</v>
      </c>
      <c r="R3637" t="s">
        <v>5275</v>
      </c>
      <c r="S3637" t="s">
        <v>93</v>
      </c>
      <c r="T3637" t="s">
        <v>5274</v>
      </c>
      <c r="U3637">
        <v>176</v>
      </c>
      <c r="V3637">
        <v>4</v>
      </c>
    </row>
    <row r="3638" spans="1:22" x14ac:dyDescent="0.35">
      <c r="A3638" t="s">
        <v>5273</v>
      </c>
      <c r="B3638" t="s">
        <v>74</v>
      </c>
      <c r="C3638" t="s">
        <v>82</v>
      </c>
      <c r="D3638" t="b">
        <v>1</v>
      </c>
      <c r="E3638" t="b">
        <v>1</v>
      </c>
      <c r="F3638" t="s">
        <v>106</v>
      </c>
      <c r="G3638" t="b">
        <v>1</v>
      </c>
      <c r="H3638" t="s">
        <v>71</v>
      </c>
      <c r="I3638" t="b">
        <v>1</v>
      </c>
      <c r="J3638" t="s">
        <v>70</v>
      </c>
      <c r="K3638" t="b">
        <v>1</v>
      </c>
      <c r="L3638">
        <v>2</v>
      </c>
      <c r="M3638" t="b">
        <v>1</v>
      </c>
      <c r="N3638" t="b">
        <v>1</v>
      </c>
      <c r="O3638" t="b">
        <v>1</v>
      </c>
      <c r="P3638" t="s">
        <v>88</v>
      </c>
      <c r="Q3638" t="s">
        <v>5272</v>
      </c>
      <c r="R3638" t="s">
        <v>5271</v>
      </c>
      <c r="S3638" t="s">
        <v>77</v>
      </c>
      <c r="T3638" t="s">
        <v>5270</v>
      </c>
      <c r="U3638">
        <v>176</v>
      </c>
      <c r="V3638">
        <v>4</v>
      </c>
    </row>
    <row r="3639" spans="1:22" x14ac:dyDescent="0.35">
      <c r="A3639" t="s">
        <v>5269</v>
      </c>
      <c r="B3639" t="s">
        <v>74</v>
      </c>
      <c r="C3639" t="s">
        <v>123</v>
      </c>
      <c r="D3639" t="b">
        <v>1</v>
      </c>
      <c r="E3639" t="b">
        <v>1</v>
      </c>
      <c r="F3639" t="s">
        <v>771</v>
      </c>
      <c r="G3639" t="b">
        <v>0</v>
      </c>
      <c r="H3639" t="s">
        <v>80</v>
      </c>
      <c r="I3639" t="b">
        <v>0</v>
      </c>
      <c r="J3639" t="s">
        <v>70</v>
      </c>
      <c r="K3639" t="b">
        <v>1</v>
      </c>
      <c r="L3639">
        <v>2</v>
      </c>
      <c r="M3639" t="b">
        <v>1</v>
      </c>
      <c r="N3639" t="b">
        <v>1</v>
      </c>
      <c r="O3639" t="b">
        <v>0</v>
      </c>
      <c r="P3639" t="s">
        <v>88</v>
      </c>
      <c r="Q3639" t="s">
        <v>5268</v>
      </c>
      <c r="R3639" t="s">
        <v>5267</v>
      </c>
      <c r="S3639" t="s">
        <v>717</v>
      </c>
      <c r="T3639" t="s">
        <v>5266</v>
      </c>
      <c r="U3639">
        <v>176</v>
      </c>
      <c r="V3639">
        <v>2.5</v>
      </c>
    </row>
    <row r="3640" spans="1:22" x14ac:dyDescent="0.35">
      <c r="A3640" t="s">
        <v>5265</v>
      </c>
      <c r="B3640" t="s">
        <v>90</v>
      </c>
      <c r="C3640" t="s">
        <v>82</v>
      </c>
      <c r="D3640" t="b">
        <v>1</v>
      </c>
      <c r="E3640" t="b">
        <v>1</v>
      </c>
      <c r="F3640" t="s">
        <v>3244</v>
      </c>
      <c r="G3640" t="b">
        <v>1</v>
      </c>
      <c r="H3640" t="s">
        <v>71</v>
      </c>
      <c r="I3640" t="b">
        <v>0</v>
      </c>
      <c r="J3640" t="s">
        <v>70</v>
      </c>
      <c r="K3640" t="b">
        <v>1</v>
      </c>
      <c r="L3640">
        <v>1</v>
      </c>
      <c r="M3640" t="b">
        <v>0</v>
      </c>
      <c r="N3640" t="b">
        <v>0</v>
      </c>
      <c r="O3640" t="b">
        <v>1</v>
      </c>
      <c r="P3640" t="s">
        <v>88</v>
      </c>
      <c r="Q3640" t="s">
        <v>5264</v>
      </c>
      <c r="R3640" t="s">
        <v>98</v>
      </c>
      <c r="S3640" t="s">
        <v>6</v>
      </c>
      <c r="T3640" t="s">
        <v>1403</v>
      </c>
      <c r="U3640">
        <v>176</v>
      </c>
      <c r="V3640">
        <v>2.5</v>
      </c>
    </row>
    <row r="3641" spans="1:22" x14ac:dyDescent="0.35">
      <c r="A3641" t="s">
        <v>5263</v>
      </c>
      <c r="B3641" t="s">
        <v>74</v>
      </c>
      <c r="C3641" t="s">
        <v>222</v>
      </c>
      <c r="D3641" t="b">
        <v>1</v>
      </c>
      <c r="E3641" t="b">
        <v>0</v>
      </c>
      <c r="F3641" t="s">
        <v>1198</v>
      </c>
      <c r="G3641" t="b">
        <v>0</v>
      </c>
      <c r="H3641" t="s">
        <v>71</v>
      </c>
      <c r="I3641" t="b">
        <v>0</v>
      </c>
      <c r="J3641" t="s">
        <v>235</v>
      </c>
      <c r="K3641" t="b">
        <v>1</v>
      </c>
      <c r="L3641">
        <v>2</v>
      </c>
      <c r="M3641" t="b">
        <v>0</v>
      </c>
      <c r="N3641" t="b">
        <v>1</v>
      </c>
      <c r="O3641" t="b">
        <v>0</v>
      </c>
      <c r="P3641" t="s">
        <v>88</v>
      </c>
      <c r="Q3641" t="s">
        <v>5262</v>
      </c>
      <c r="R3641" t="s">
        <v>5261</v>
      </c>
      <c r="S3641" t="s">
        <v>285</v>
      </c>
      <c r="T3641" t="s">
        <v>5260</v>
      </c>
      <c r="U3641">
        <v>176</v>
      </c>
      <c r="V3641">
        <v>4</v>
      </c>
    </row>
    <row r="3642" spans="1:22" x14ac:dyDescent="0.35">
      <c r="A3642" t="s">
        <v>5259</v>
      </c>
      <c r="B3642" t="s">
        <v>74</v>
      </c>
      <c r="C3642" t="s">
        <v>82</v>
      </c>
      <c r="D3642" t="b">
        <v>1</v>
      </c>
      <c r="E3642" t="b">
        <v>1</v>
      </c>
      <c r="F3642" t="s">
        <v>106</v>
      </c>
      <c r="G3642" t="b">
        <v>1</v>
      </c>
      <c r="H3642" t="s">
        <v>71</v>
      </c>
      <c r="I3642" t="b">
        <v>1</v>
      </c>
      <c r="J3642" t="s">
        <v>70</v>
      </c>
      <c r="K3642" t="b">
        <v>1</v>
      </c>
      <c r="L3642">
        <v>2</v>
      </c>
      <c r="M3642" t="b">
        <v>1</v>
      </c>
      <c r="N3642" t="b">
        <v>1</v>
      </c>
      <c r="O3642" t="b">
        <v>1</v>
      </c>
      <c r="P3642" t="s">
        <v>88</v>
      </c>
      <c r="Q3642" t="s">
        <v>5258</v>
      </c>
      <c r="R3642" t="s">
        <v>5257</v>
      </c>
      <c r="S3642" t="s">
        <v>141</v>
      </c>
      <c r="T3642" t="s">
        <v>5256</v>
      </c>
      <c r="U3642">
        <v>176</v>
      </c>
      <c r="V3642">
        <v>4</v>
      </c>
    </row>
    <row r="3643" spans="1:22" x14ac:dyDescent="0.35">
      <c r="A3643" t="s">
        <v>5255</v>
      </c>
      <c r="B3643" t="s">
        <v>90</v>
      </c>
      <c r="C3643" t="s">
        <v>82</v>
      </c>
      <c r="D3643" t="b">
        <v>0</v>
      </c>
      <c r="E3643" t="b">
        <v>1</v>
      </c>
      <c r="F3643" t="s">
        <v>89</v>
      </c>
      <c r="G3643" t="b">
        <v>0</v>
      </c>
      <c r="H3643" t="s">
        <v>71</v>
      </c>
      <c r="I3643" t="b">
        <v>0</v>
      </c>
      <c r="J3643" t="s">
        <v>70</v>
      </c>
      <c r="K3643" t="b">
        <v>0</v>
      </c>
      <c r="L3643">
        <v>1</v>
      </c>
      <c r="M3643" t="b">
        <v>0</v>
      </c>
      <c r="N3643" t="b">
        <v>0</v>
      </c>
      <c r="O3643" t="b">
        <v>1</v>
      </c>
      <c r="P3643" t="s">
        <v>88</v>
      </c>
      <c r="Q3643" t="s">
        <v>5254</v>
      </c>
      <c r="R3643" t="s">
        <v>652</v>
      </c>
      <c r="S3643" t="s">
        <v>131</v>
      </c>
      <c r="T3643" t="s">
        <v>5253</v>
      </c>
      <c r="U3643">
        <v>176</v>
      </c>
      <c r="V3643">
        <v>4.5</v>
      </c>
    </row>
    <row r="3644" spans="1:22" x14ac:dyDescent="0.35">
      <c r="A3644" t="s">
        <v>5252</v>
      </c>
      <c r="B3644" t="s">
        <v>74</v>
      </c>
      <c r="C3644" t="s">
        <v>236</v>
      </c>
      <c r="D3644" t="b">
        <v>1</v>
      </c>
      <c r="E3644" t="b">
        <v>0</v>
      </c>
      <c r="F3644" t="s">
        <v>1198</v>
      </c>
      <c r="G3644" t="b">
        <v>1</v>
      </c>
      <c r="H3644" t="s">
        <v>71</v>
      </c>
      <c r="I3644" t="b">
        <v>0</v>
      </c>
      <c r="J3644" t="s">
        <v>235</v>
      </c>
      <c r="K3644" t="b">
        <v>1</v>
      </c>
      <c r="L3644">
        <v>2</v>
      </c>
      <c r="M3644" t="b">
        <v>1</v>
      </c>
      <c r="N3644" t="b">
        <v>1</v>
      </c>
      <c r="O3644" t="b">
        <v>1</v>
      </c>
      <c r="P3644" t="s">
        <v>69</v>
      </c>
      <c r="Q3644" t="s">
        <v>5251</v>
      </c>
      <c r="R3644" t="s">
        <v>5250</v>
      </c>
      <c r="S3644" t="s">
        <v>166</v>
      </c>
      <c r="T3644" t="s">
        <v>5249</v>
      </c>
      <c r="U3644">
        <v>176</v>
      </c>
      <c r="V3644">
        <v>4</v>
      </c>
    </row>
    <row r="3645" spans="1:22" x14ac:dyDescent="0.35">
      <c r="A3645" t="s">
        <v>5248</v>
      </c>
      <c r="B3645" t="s">
        <v>90</v>
      </c>
      <c r="C3645" t="s">
        <v>82</v>
      </c>
      <c r="D3645" t="b">
        <v>1</v>
      </c>
      <c r="E3645" t="b">
        <v>1</v>
      </c>
      <c r="F3645" t="s">
        <v>474</v>
      </c>
      <c r="G3645" t="b">
        <v>1</v>
      </c>
      <c r="H3645" t="s">
        <v>71</v>
      </c>
      <c r="I3645" t="b">
        <v>0</v>
      </c>
      <c r="J3645" t="s">
        <v>70</v>
      </c>
      <c r="K3645" t="b">
        <v>1</v>
      </c>
      <c r="L3645">
        <v>1</v>
      </c>
      <c r="M3645" t="b">
        <v>0</v>
      </c>
      <c r="N3645" t="b">
        <v>1</v>
      </c>
      <c r="O3645" t="b">
        <v>1</v>
      </c>
      <c r="P3645" t="s">
        <v>69</v>
      </c>
      <c r="Q3645" t="s">
        <v>5247</v>
      </c>
      <c r="R3645" t="s">
        <v>5246</v>
      </c>
      <c r="S3645" t="s">
        <v>3910</v>
      </c>
      <c r="T3645" t="s">
        <v>5245</v>
      </c>
      <c r="U3645">
        <v>176</v>
      </c>
      <c r="V3645">
        <v>4</v>
      </c>
    </row>
    <row r="3646" spans="1:22" x14ac:dyDescent="0.35">
      <c r="A3646" t="s">
        <v>5244</v>
      </c>
      <c r="B3646" t="s">
        <v>74</v>
      </c>
      <c r="C3646" t="s">
        <v>82</v>
      </c>
      <c r="D3646" t="b">
        <v>1</v>
      </c>
      <c r="E3646" t="b">
        <v>1</v>
      </c>
      <c r="F3646" t="s">
        <v>5243</v>
      </c>
      <c r="G3646" t="b">
        <v>1</v>
      </c>
      <c r="H3646" t="s">
        <v>71</v>
      </c>
      <c r="I3646" t="b">
        <v>0</v>
      </c>
      <c r="J3646" t="s">
        <v>70</v>
      </c>
      <c r="K3646" t="b">
        <v>1</v>
      </c>
      <c r="L3646">
        <v>2</v>
      </c>
      <c r="M3646" t="b">
        <v>1</v>
      </c>
      <c r="N3646" t="b">
        <v>1</v>
      </c>
      <c r="O3646" t="b">
        <v>1</v>
      </c>
      <c r="P3646" t="s">
        <v>69</v>
      </c>
      <c r="Q3646" t="s">
        <v>5242</v>
      </c>
      <c r="R3646" t="s">
        <v>5241</v>
      </c>
      <c r="S3646" t="s">
        <v>6</v>
      </c>
      <c r="T3646" t="s">
        <v>4596</v>
      </c>
      <c r="U3646">
        <v>176</v>
      </c>
      <c r="V3646">
        <v>3.5</v>
      </c>
    </row>
    <row r="3647" spans="1:22" x14ac:dyDescent="0.35">
      <c r="A3647" t="s">
        <v>5240</v>
      </c>
      <c r="B3647" t="s">
        <v>111</v>
      </c>
      <c r="C3647" t="s">
        <v>82</v>
      </c>
      <c r="D3647" t="b">
        <v>1</v>
      </c>
      <c r="E3647" t="b">
        <v>1</v>
      </c>
      <c r="F3647" t="s">
        <v>117</v>
      </c>
      <c r="G3647" t="b">
        <v>1</v>
      </c>
      <c r="H3647" t="s">
        <v>71</v>
      </c>
      <c r="I3647" t="b">
        <v>1</v>
      </c>
      <c r="J3647" t="s">
        <v>70</v>
      </c>
      <c r="K3647" t="b">
        <v>1</v>
      </c>
      <c r="L3647">
        <v>1</v>
      </c>
      <c r="M3647" t="b">
        <v>0</v>
      </c>
      <c r="N3647" t="b">
        <v>1</v>
      </c>
      <c r="O3647" t="b">
        <v>1</v>
      </c>
      <c r="P3647" t="s">
        <v>69</v>
      </c>
      <c r="Q3647" t="s">
        <v>5239</v>
      </c>
      <c r="R3647" t="s">
        <v>5238</v>
      </c>
      <c r="S3647" t="s">
        <v>6</v>
      </c>
      <c r="T3647" t="s">
        <v>5237</v>
      </c>
      <c r="U3647">
        <v>176</v>
      </c>
      <c r="V3647">
        <v>3.5</v>
      </c>
    </row>
    <row r="3648" spans="1:22" x14ac:dyDescent="0.35">
      <c r="A3648" t="s">
        <v>5236</v>
      </c>
      <c r="B3648" t="s">
        <v>74</v>
      </c>
      <c r="C3648" t="s">
        <v>123</v>
      </c>
      <c r="D3648" t="b">
        <v>1</v>
      </c>
      <c r="E3648" t="b">
        <v>1</v>
      </c>
      <c r="F3648" t="s">
        <v>106</v>
      </c>
      <c r="G3648" t="b">
        <v>1</v>
      </c>
      <c r="H3648" t="s">
        <v>80</v>
      </c>
      <c r="I3648" t="b">
        <v>1</v>
      </c>
      <c r="J3648" t="s">
        <v>70</v>
      </c>
      <c r="K3648" t="b">
        <v>1</v>
      </c>
      <c r="L3648">
        <v>2</v>
      </c>
      <c r="M3648" t="b">
        <v>1</v>
      </c>
      <c r="N3648" t="b">
        <v>1</v>
      </c>
      <c r="O3648" t="b">
        <v>1</v>
      </c>
      <c r="P3648" t="s">
        <v>69</v>
      </c>
      <c r="Q3648" t="s">
        <v>5235</v>
      </c>
      <c r="R3648" t="s">
        <v>5234</v>
      </c>
      <c r="S3648" t="s">
        <v>120</v>
      </c>
      <c r="T3648" t="s">
        <v>5181</v>
      </c>
      <c r="U3648">
        <v>176</v>
      </c>
      <c r="V3648">
        <v>3</v>
      </c>
    </row>
    <row r="3649" spans="1:22" x14ac:dyDescent="0.35">
      <c r="A3649" t="s">
        <v>5233</v>
      </c>
      <c r="B3649" t="s">
        <v>74</v>
      </c>
      <c r="C3649" t="s">
        <v>82</v>
      </c>
      <c r="D3649" t="b">
        <v>1</v>
      </c>
      <c r="E3649" t="b">
        <v>1</v>
      </c>
      <c r="F3649" t="s">
        <v>106</v>
      </c>
      <c r="G3649" t="b">
        <v>1</v>
      </c>
      <c r="H3649" t="s">
        <v>71</v>
      </c>
      <c r="I3649" t="b">
        <v>1</v>
      </c>
      <c r="J3649" t="s">
        <v>70</v>
      </c>
      <c r="K3649" t="b">
        <v>1</v>
      </c>
      <c r="L3649">
        <v>2</v>
      </c>
      <c r="M3649" t="b">
        <v>1</v>
      </c>
      <c r="N3649" t="b">
        <v>1</v>
      </c>
      <c r="O3649" t="b">
        <v>1</v>
      </c>
      <c r="P3649" t="s">
        <v>69</v>
      </c>
      <c r="Q3649" t="s">
        <v>5232</v>
      </c>
      <c r="R3649" t="s">
        <v>98</v>
      </c>
      <c r="S3649" t="s">
        <v>161</v>
      </c>
      <c r="T3649" t="s">
        <v>5231</v>
      </c>
      <c r="U3649">
        <v>176</v>
      </c>
      <c r="V3649">
        <v>3.5</v>
      </c>
    </row>
    <row r="3650" spans="1:22" x14ac:dyDescent="0.35">
      <c r="A3650" t="s">
        <v>260</v>
      </c>
      <c r="B3650" t="s">
        <v>74</v>
      </c>
      <c r="C3650" t="s">
        <v>82</v>
      </c>
      <c r="D3650" t="b">
        <v>1</v>
      </c>
      <c r="E3650" t="b">
        <v>1</v>
      </c>
      <c r="F3650" t="s">
        <v>766</v>
      </c>
      <c r="G3650" t="b">
        <v>1</v>
      </c>
      <c r="H3650" t="s">
        <v>71</v>
      </c>
      <c r="I3650" t="b">
        <v>0</v>
      </c>
      <c r="J3650" t="s">
        <v>70</v>
      </c>
      <c r="K3650" t="b">
        <v>1</v>
      </c>
      <c r="L3650">
        <v>2</v>
      </c>
      <c r="M3650" t="b">
        <v>0</v>
      </c>
      <c r="N3650" t="b">
        <v>1</v>
      </c>
      <c r="O3650" t="b">
        <v>1</v>
      </c>
      <c r="P3650" t="s">
        <v>88</v>
      </c>
      <c r="Q3650" t="s">
        <v>5230</v>
      </c>
      <c r="R3650" t="s">
        <v>5229</v>
      </c>
      <c r="S3650" t="s">
        <v>6</v>
      </c>
      <c r="T3650" t="s">
        <v>5228</v>
      </c>
      <c r="U3650">
        <v>176</v>
      </c>
      <c r="V3650">
        <v>3</v>
      </c>
    </row>
    <row r="3651" spans="1:22" x14ac:dyDescent="0.35">
      <c r="A3651" t="s">
        <v>5227</v>
      </c>
      <c r="B3651" t="s">
        <v>74</v>
      </c>
      <c r="C3651" t="s">
        <v>82</v>
      </c>
      <c r="D3651" t="b">
        <v>1</v>
      </c>
      <c r="E3651" t="b">
        <v>1</v>
      </c>
      <c r="F3651" t="s">
        <v>106</v>
      </c>
      <c r="G3651" t="b">
        <v>1</v>
      </c>
      <c r="H3651" t="s">
        <v>71</v>
      </c>
      <c r="I3651" t="b">
        <v>0</v>
      </c>
      <c r="J3651" t="s">
        <v>70</v>
      </c>
      <c r="K3651" t="b">
        <v>1</v>
      </c>
      <c r="L3651">
        <v>2</v>
      </c>
      <c r="M3651" t="b">
        <v>0</v>
      </c>
      <c r="N3651" t="b">
        <v>1</v>
      </c>
      <c r="O3651" t="b">
        <v>1</v>
      </c>
      <c r="P3651" t="s">
        <v>88</v>
      </c>
      <c r="Q3651" t="s">
        <v>5226</v>
      </c>
      <c r="R3651" t="s">
        <v>5225</v>
      </c>
      <c r="S3651" t="s">
        <v>85</v>
      </c>
      <c r="T3651" t="s">
        <v>2883</v>
      </c>
      <c r="U3651">
        <v>176</v>
      </c>
      <c r="V3651">
        <v>3</v>
      </c>
    </row>
    <row r="3652" spans="1:22" x14ac:dyDescent="0.35">
      <c r="A3652" t="s">
        <v>5224</v>
      </c>
      <c r="B3652" t="s">
        <v>111</v>
      </c>
      <c r="C3652" t="s">
        <v>82</v>
      </c>
      <c r="D3652" t="b">
        <v>1</v>
      </c>
      <c r="E3652" t="b">
        <v>1</v>
      </c>
      <c r="F3652" t="s">
        <v>4297</v>
      </c>
      <c r="G3652" t="b">
        <v>1</v>
      </c>
      <c r="H3652" t="s">
        <v>71</v>
      </c>
      <c r="I3652" t="b">
        <v>0</v>
      </c>
      <c r="J3652" t="s">
        <v>70</v>
      </c>
      <c r="K3652" t="b">
        <v>1</v>
      </c>
      <c r="L3652">
        <v>2</v>
      </c>
      <c r="M3652" t="b">
        <v>0</v>
      </c>
      <c r="N3652" t="b">
        <v>1</v>
      </c>
      <c r="O3652" t="b">
        <v>1</v>
      </c>
      <c r="P3652" t="s">
        <v>69</v>
      </c>
      <c r="Q3652" t="s">
        <v>5223</v>
      </c>
      <c r="R3652" t="s">
        <v>5222</v>
      </c>
      <c r="S3652" t="s">
        <v>6</v>
      </c>
      <c r="T3652" t="s">
        <v>5221</v>
      </c>
      <c r="U3652">
        <v>176</v>
      </c>
      <c r="V3652">
        <v>4</v>
      </c>
    </row>
    <row r="3653" spans="1:22" x14ac:dyDescent="0.35">
      <c r="A3653" t="s">
        <v>5220</v>
      </c>
      <c r="B3653" t="s">
        <v>74</v>
      </c>
      <c r="C3653" t="s">
        <v>82</v>
      </c>
      <c r="D3653" t="b">
        <v>1</v>
      </c>
      <c r="E3653" t="b">
        <v>0</v>
      </c>
      <c r="F3653" t="s">
        <v>81</v>
      </c>
      <c r="G3653" t="b">
        <v>1</v>
      </c>
      <c r="H3653" t="s">
        <v>80</v>
      </c>
      <c r="I3653" t="b">
        <v>1</v>
      </c>
      <c r="J3653" t="s">
        <v>70</v>
      </c>
      <c r="K3653" t="b">
        <v>1</v>
      </c>
      <c r="L3653">
        <v>2</v>
      </c>
      <c r="M3653" t="b">
        <v>1</v>
      </c>
      <c r="N3653" t="b">
        <v>1</v>
      </c>
      <c r="O3653" t="b">
        <v>1</v>
      </c>
      <c r="P3653" t="s">
        <v>69</v>
      </c>
      <c r="Q3653" t="s">
        <v>5219</v>
      </c>
      <c r="R3653" t="s">
        <v>5218</v>
      </c>
      <c r="S3653" t="s">
        <v>6</v>
      </c>
      <c r="T3653" t="s">
        <v>5217</v>
      </c>
      <c r="U3653">
        <v>176</v>
      </c>
      <c r="V3653">
        <v>4</v>
      </c>
    </row>
    <row r="3654" spans="1:22" x14ac:dyDescent="0.35">
      <c r="A3654" t="s">
        <v>5216</v>
      </c>
      <c r="B3654" t="s">
        <v>111</v>
      </c>
      <c r="C3654" t="s">
        <v>426</v>
      </c>
      <c r="D3654" t="b">
        <v>1</v>
      </c>
      <c r="E3654" t="b">
        <v>1</v>
      </c>
      <c r="F3654" t="s">
        <v>106</v>
      </c>
      <c r="G3654" t="b">
        <v>1</v>
      </c>
      <c r="H3654" t="s">
        <v>100</v>
      </c>
      <c r="I3654" t="b">
        <v>0</v>
      </c>
      <c r="J3654" t="s">
        <v>70</v>
      </c>
      <c r="K3654" t="b">
        <v>1</v>
      </c>
      <c r="L3654">
        <v>2</v>
      </c>
      <c r="M3654" t="b">
        <v>1</v>
      </c>
      <c r="N3654" t="b">
        <v>1</v>
      </c>
      <c r="O3654" t="b">
        <v>1</v>
      </c>
      <c r="P3654" t="s">
        <v>88</v>
      </c>
      <c r="Q3654" t="s">
        <v>5215</v>
      </c>
      <c r="R3654" t="s">
        <v>5214</v>
      </c>
      <c r="S3654" t="s">
        <v>85</v>
      </c>
      <c r="T3654" t="s">
        <v>5213</v>
      </c>
      <c r="U3654">
        <v>176</v>
      </c>
      <c r="V3654">
        <v>4</v>
      </c>
    </row>
    <row r="3655" spans="1:22" x14ac:dyDescent="0.35">
      <c r="A3655" t="s">
        <v>5212</v>
      </c>
      <c r="B3655" t="s">
        <v>111</v>
      </c>
      <c r="C3655" t="s">
        <v>82</v>
      </c>
      <c r="D3655" t="b">
        <v>1</v>
      </c>
      <c r="E3655" t="b">
        <v>1</v>
      </c>
      <c r="F3655" t="s">
        <v>106</v>
      </c>
      <c r="G3655" t="b">
        <v>0</v>
      </c>
      <c r="H3655" t="s">
        <v>71</v>
      </c>
      <c r="I3655" t="b">
        <v>1</v>
      </c>
      <c r="J3655" t="s">
        <v>70</v>
      </c>
      <c r="K3655" t="b">
        <v>1</v>
      </c>
      <c r="L3655">
        <v>2</v>
      </c>
      <c r="M3655" t="b">
        <v>0</v>
      </c>
      <c r="N3655" t="b">
        <v>0</v>
      </c>
      <c r="O3655" t="b">
        <v>1</v>
      </c>
      <c r="P3655" t="s">
        <v>88</v>
      </c>
      <c r="Q3655" t="s">
        <v>5211</v>
      </c>
      <c r="R3655" t="s">
        <v>962</v>
      </c>
      <c r="S3655" t="s">
        <v>85</v>
      </c>
      <c r="T3655" t="s">
        <v>3351</v>
      </c>
      <c r="U3655">
        <v>176</v>
      </c>
      <c r="V3655">
        <v>3.5</v>
      </c>
    </row>
    <row r="3656" spans="1:22" x14ac:dyDescent="0.35">
      <c r="A3656" t="s">
        <v>5210</v>
      </c>
      <c r="B3656" t="s">
        <v>74</v>
      </c>
      <c r="C3656" t="s">
        <v>82</v>
      </c>
      <c r="D3656" t="b">
        <v>1</v>
      </c>
      <c r="E3656" t="b">
        <v>1</v>
      </c>
      <c r="F3656" t="s">
        <v>106</v>
      </c>
      <c r="G3656" t="b">
        <v>1</v>
      </c>
      <c r="H3656" t="s">
        <v>80</v>
      </c>
      <c r="I3656" t="b">
        <v>1</v>
      </c>
      <c r="J3656" t="s">
        <v>70</v>
      </c>
      <c r="K3656" t="b">
        <v>1</v>
      </c>
      <c r="L3656">
        <v>2</v>
      </c>
      <c r="M3656" t="b">
        <v>0</v>
      </c>
      <c r="N3656" t="b">
        <v>1</v>
      </c>
      <c r="O3656" t="b">
        <v>1</v>
      </c>
      <c r="P3656" t="s">
        <v>69</v>
      </c>
      <c r="Q3656" t="s">
        <v>5209</v>
      </c>
      <c r="R3656" t="s">
        <v>5208</v>
      </c>
      <c r="S3656" t="s">
        <v>93</v>
      </c>
      <c r="T3656" t="s">
        <v>1212</v>
      </c>
      <c r="U3656">
        <v>176</v>
      </c>
      <c r="V3656">
        <v>2.5</v>
      </c>
    </row>
    <row r="3657" spans="1:22" x14ac:dyDescent="0.35">
      <c r="A3657" t="s">
        <v>5207</v>
      </c>
      <c r="B3657" t="s">
        <v>74</v>
      </c>
      <c r="C3657" t="s">
        <v>212</v>
      </c>
      <c r="D3657" t="b">
        <v>1</v>
      </c>
      <c r="E3657" t="b">
        <v>0</v>
      </c>
      <c r="F3657" t="s">
        <v>72</v>
      </c>
      <c r="G3657" t="b">
        <v>0</v>
      </c>
      <c r="H3657" t="s">
        <v>71</v>
      </c>
      <c r="I3657" t="b">
        <v>1</v>
      </c>
      <c r="J3657" t="s">
        <v>235</v>
      </c>
      <c r="K3657" t="b">
        <v>1</v>
      </c>
      <c r="L3657">
        <v>3</v>
      </c>
      <c r="M3657" t="b">
        <v>1</v>
      </c>
      <c r="N3657" t="b">
        <v>1</v>
      </c>
      <c r="O3657" t="b">
        <v>0</v>
      </c>
      <c r="P3657" t="s">
        <v>69</v>
      </c>
      <c r="Q3657" t="s">
        <v>5206</v>
      </c>
      <c r="R3657" t="s">
        <v>5205</v>
      </c>
      <c r="S3657" t="s">
        <v>120</v>
      </c>
      <c r="T3657" t="s">
        <v>5204</v>
      </c>
      <c r="U3657">
        <v>176</v>
      </c>
      <c r="V3657">
        <v>3.5</v>
      </c>
    </row>
    <row r="3658" spans="1:22" x14ac:dyDescent="0.35">
      <c r="A3658" t="s">
        <v>5203</v>
      </c>
      <c r="B3658" t="s">
        <v>74</v>
      </c>
      <c r="C3658" t="s">
        <v>82</v>
      </c>
      <c r="D3658" t="b">
        <v>1</v>
      </c>
      <c r="E3658" t="b">
        <v>1</v>
      </c>
      <c r="F3658" t="s">
        <v>106</v>
      </c>
      <c r="G3658" t="b">
        <v>1</v>
      </c>
      <c r="H3658" t="s">
        <v>71</v>
      </c>
      <c r="I3658" t="b">
        <v>1</v>
      </c>
      <c r="J3658" t="s">
        <v>70</v>
      </c>
      <c r="K3658" t="b">
        <v>1</v>
      </c>
      <c r="L3658">
        <v>1</v>
      </c>
      <c r="M3658" t="b">
        <v>0</v>
      </c>
      <c r="N3658" t="b">
        <v>1</v>
      </c>
      <c r="O3658" t="b">
        <v>1</v>
      </c>
      <c r="P3658" t="s">
        <v>88</v>
      </c>
      <c r="Q3658" t="s">
        <v>5202</v>
      </c>
      <c r="R3658" t="s">
        <v>194</v>
      </c>
      <c r="S3658" t="s">
        <v>93</v>
      </c>
      <c r="T3658" t="s">
        <v>5201</v>
      </c>
      <c r="U3658">
        <v>176</v>
      </c>
      <c r="V3658">
        <v>4</v>
      </c>
    </row>
    <row r="3659" spans="1:22" x14ac:dyDescent="0.35">
      <c r="A3659" t="s">
        <v>5200</v>
      </c>
      <c r="B3659" t="s">
        <v>111</v>
      </c>
      <c r="C3659" t="s">
        <v>82</v>
      </c>
      <c r="D3659" t="b">
        <v>1</v>
      </c>
      <c r="E3659" t="b">
        <v>1</v>
      </c>
      <c r="F3659" t="s">
        <v>106</v>
      </c>
      <c r="G3659" t="b">
        <v>1</v>
      </c>
      <c r="H3659" t="s">
        <v>100</v>
      </c>
      <c r="I3659" t="b">
        <v>0</v>
      </c>
      <c r="J3659" t="s">
        <v>70</v>
      </c>
      <c r="K3659" t="b">
        <v>1</v>
      </c>
      <c r="L3659">
        <v>2</v>
      </c>
      <c r="M3659" t="b">
        <v>1</v>
      </c>
      <c r="N3659" t="b">
        <v>1</v>
      </c>
      <c r="O3659" t="b">
        <v>1</v>
      </c>
      <c r="P3659" t="s">
        <v>69</v>
      </c>
      <c r="Q3659" t="s">
        <v>5199</v>
      </c>
      <c r="R3659" t="s">
        <v>5198</v>
      </c>
      <c r="S3659" t="s">
        <v>401</v>
      </c>
      <c r="T3659" t="s">
        <v>5197</v>
      </c>
      <c r="U3659">
        <v>176</v>
      </c>
      <c r="V3659">
        <v>3.5</v>
      </c>
    </row>
    <row r="3660" spans="1:22" x14ac:dyDescent="0.35">
      <c r="A3660" t="s">
        <v>5196</v>
      </c>
      <c r="B3660" t="s">
        <v>74</v>
      </c>
      <c r="C3660" t="s">
        <v>426</v>
      </c>
      <c r="D3660" t="b">
        <v>1</v>
      </c>
      <c r="E3660" t="b">
        <v>1</v>
      </c>
      <c r="F3660" t="s">
        <v>106</v>
      </c>
      <c r="G3660" t="b">
        <v>1</v>
      </c>
      <c r="H3660" t="s">
        <v>71</v>
      </c>
      <c r="I3660" t="b">
        <v>1</v>
      </c>
      <c r="J3660" t="s">
        <v>70</v>
      </c>
      <c r="K3660" t="b">
        <v>1</v>
      </c>
      <c r="L3660">
        <v>2</v>
      </c>
      <c r="M3660" t="b">
        <v>1</v>
      </c>
      <c r="N3660" t="b">
        <v>1</v>
      </c>
      <c r="O3660" t="b">
        <v>1</v>
      </c>
      <c r="P3660" t="s">
        <v>69</v>
      </c>
      <c r="Q3660" t="s">
        <v>5195</v>
      </c>
      <c r="R3660" t="s">
        <v>194</v>
      </c>
      <c r="S3660" t="s">
        <v>85</v>
      </c>
      <c r="T3660" t="s">
        <v>5194</v>
      </c>
      <c r="U3660">
        <v>176</v>
      </c>
      <c r="V3660">
        <v>3.5</v>
      </c>
    </row>
    <row r="3661" spans="1:22" x14ac:dyDescent="0.35">
      <c r="A3661" t="s">
        <v>5193</v>
      </c>
      <c r="B3661" t="s">
        <v>90</v>
      </c>
      <c r="C3661" t="s">
        <v>82</v>
      </c>
      <c r="D3661" t="b">
        <v>1</v>
      </c>
      <c r="E3661" t="b">
        <v>1</v>
      </c>
      <c r="F3661" t="s">
        <v>106</v>
      </c>
      <c r="G3661" t="b">
        <v>0</v>
      </c>
      <c r="H3661" t="s">
        <v>71</v>
      </c>
      <c r="I3661" t="b">
        <v>0</v>
      </c>
      <c r="J3661" t="s">
        <v>70</v>
      </c>
      <c r="K3661" t="b">
        <v>1</v>
      </c>
      <c r="L3661">
        <v>2</v>
      </c>
      <c r="M3661" t="b">
        <v>0</v>
      </c>
      <c r="N3661" t="b">
        <v>1</v>
      </c>
      <c r="O3661" t="b">
        <v>1</v>
      </c>
      <c r="P3661" t="s">
        <v>88</v>
      </c>
      <c r="Q3661" t="s">
        <v>5192</v>
      </c>
      <c r="R3661" t="s">
        <v>5191</v>
      </c>
      <c r="S3661" t="s">
        <v>85</v>
      </c>
      <c r="T3661" t="s">
        <v>5190</v>
      </c>
      <c r="U3661">
        <v>176</v>
      </c>
      <c r="V3661">
        <v>3</v>
      </c>
    </row>
    <row r="3662" spans="1:22" x14ac:dyDescent="0.35">
      <c r="A3662" t="s">
        <v>5189</v>
      </c>
      <c r="B3662" t="s">
        <v>74</v>
      </c>
      <c r="C3662" t="s">
        <v>1470</v>
      </c>
      <c r="D3662" t="b">
        <v>1</v>
      </c>
      <c r="E3662" t="b">
        <v>0</v>
      </c>
      <c r="F3662" t="s">
        <v>72</v>
      </c>
      <c r="G3662" t="b">
        <v>1</v>
      </c>
      <c r="H3662" t="s">
        <v>71</v>
      </c>
      <c r="I3662" t="b">
        <v>1</v>
      </c>
      <c r="J3662" t="s">
        <v>235</v>
      </c>
      <c r="K3662" t="b">
        <v>1</v>
      </c>
      <c r="L3662">
        <v>3</v>
      </c>
      <c r="M3662" t="b">
        <v>1</v>
      </c>
      <c r="N3662" t="b">
        <v>1</v>
      </c>
      <c r="O3662" t="b">
        <v>0</v>
      </c>
      <c r="P3662" t="s">
        <v>88</v>
      </c>
      <c r="Q3662" t="s">
        <v>5188</v>
      </c>
      <c r="R3662" t="s">
        <v>5187</v>
      </c>
      <c r="S3662" t="s">
        <v>5186</v>
      </c>
      <c r="T3662" t="s">
        <v>5185</v>
      </c>
      <c r="U3662">
        <v>176</v>
      </c>
      <c r="V3662">
        <v>3.5</v>
      </c>
    </row>
    <row r="3663" spans="1:22" x14ac:dyDescent="0.35">
      <c r="A3663" t="s">
        <v>5184</v>
      </c>
      <c r="B3663" t="s">
        <v>74</v>
      </c>
      <c r="C3663" t="s">
        <v>123</v>
      </c>
      <c r="D3663" t="b">
        <v>1</v>
      </c>
      <c r="E3663" t="b">
        <v>1</v>
      </c>
      <c r="F3663" t="s">
        <v>106</v>
      </c>
      <c r="G3663" t="b">
        <v>1</v>
      </c>
      <c r="H3663" t="s">
        <v>80</v>
      </c>
      <c r="I3663" t="b">
        <v>1</v>
      </c>
      <c r="J3663" t="s">
        <v>70</v>
      </c>
      <c r="K3663" t="b">
        <v>1</v>
      </c>
      <c r="L3663">
        <v>2</v>
      </c>
      <c r="M3663" t="b">
        <v>1</v>
      </c>
      <c r="N3663" t="b">
        <v>1</v>
      </c>
      <c r="O3663" t="b">
        <v>1</v>
      </c>
      <c r="P3663" t="s">
        <v>69</v>
      </c>
      <c r="Q3663" t="s">
        <v>5183</v>
      </c>
      <c r="R3663" t="s">
        <v>5182</v>
      </c>
      <c r="S3663" t="s">
        <v>120</v>
      </c>
      <c r="T3663" t="s">
        <v>5181</v>
      </c>
      <c r="U3663">
        <v>175</v>
      </c>
      <c r="V3663">
        <v>3</v>
      </c>
    </row>
    <row r="3664" spans="1:22" x14ac:dyDescent="0.35">
      <c r="A3664" t="s">
        <v>5180</v>
      </c>
      <c r="B3664" t="s">
        <v>74</v>
      </c>
      <c r="C3664" t="s">
        <v>82</v>
      </c>
      <c r="D3664" t="b">
        <v>1</v>
      </c>
      <c r="E3664" t="b">
        <v>1</v>
      </c>
      <c r="F3664" t="s">
        <v>72</v>
      </c>
      <c r="G3664" t="b">
        <v>1</v>
      </c>
      <c r="H3664" t="s">
        <v>71</v>
      </c>
      <c r="I3664" t="b">
        <v>1</v>
      </c>
      <c r="J3664" t="s">
        <v>70</v>
      </c>
      <c r="K3664" t="b">
        <v>1</v>
      </c>
      <c r="L3664">
        <v>2</v>
      </c>
      <c r="M3664" t="b">
        <v>1</v>
      </c>
      <c r="N3664" t="b">
        <v>1</v>
      </c>
      <c r="O3664" t="b">
        <v>1</v>
      </c>
      <c r="P3664" t="s">
        <v>69</v>
      </c>
      <c r="Q3664" t="s">
        <v>5179</v>
      </c>
      <c r="R3664" t="s">
        <v>5178</v>
      </c>
      <c r="S3664" t="s">
        <v>77</v>
      </c>
      <c r="T3664" t="s">
        <v>5177</v>
      </c>
      <c r="U3664">
        <v>175</v>
      </c>
      <c r="V3664">
        <v>3</v>
      </c>
    </row>
    <row r="3665" spans="1:22" x14ac:dyDescent="0.35">
      <c r="A3665" t="s">
        <v>5176</v>
      </c>
      <c r="B3665" t="s">
        <v>74</v>
      </c>
      <c r="C3665" t="s">
        <v>2312</v>
      </c>
      <c r="D3665" t="b">
        <v>1</v>
      </c>
      <c r="E3665" t="b">
        <v>0</v>
      </c>
      <c r="F3665" t="s">
        <v>72</v>
      </c>
      <c r="G3665" t="b">
        <v>0</v>
      </c>
      <c r="H3665" t="s">
        <v>71</v>
      </c>
      <c r="I3665" t="b">
        <v>0</v>
      </c>
      <c r="J3665" t="s">
        <v>235</v>
      </c>
      <c r="K3665" t="b">
        <v>1</v>
      </c>
      <c r="L3665">
        <v>4</v>
      </c>
      <c r="M3665" t="b">
        <v>1</v>
      </c>
      <c r="N3665" t="b">
        <v>1</v>
      </c>
      <c r="O3665" t="b">
        <v>1</v>
      </c>
      <c r="P3665" t="s">
        <v>69</v>
      </c>
      <c r="Q3665" t="s">
        <v>5175</v>
      </c>
      <c r="R3665" t="s">
        <v>617</v>
      </c>
      <c r="S3665" t="s">
        <v>285</v>
      </c>
      <c r="T3665" t="s">
        <v>5174</v>
      </c>
      <c r="U3665">
        <v>175</v>
      </c>
      <c r="V3665">
        <v>4</v>
      </c>
    </row>
    <row r="3666" spans="1:22" x14ac:dyDescent="0.35">
      <c r="A3666" t="s">
        <v>5173</v>
      </c>
      <c r="B3666" t="s">
        <v>111</v>
      </c>
      <c r="C3666" t="s">
        <v>82</v>
      </c>
      <c r="D3666" t="b">
        <v>1</v>
      </c>
      <c r="E3666" t="b">
        <v>1</v>
      </c>
      <c r="F3666" t="s">
        <v>359</v>
      </c>
      <c r="G3666" t="b">
        <v>1</v>
      </c>
      <c r="H3666" t="s">
        <v>71</v>
      </c>
      <c r="I3666" t="b">
        <v>0</v>
      </c>
      <c r="J3666" t="s">
        <v>70</v>
      </c>
      <c r="K3666" t="b">
        <v>1</v>
      </c>
      <c r="L3666">
        <v>1</v>
      </c>
      <c r="M3666" t="b">
        <v>0</v>
      </c>
      <c r="N3666" t="b">
        <v>1</v>
      </c>
      <c r="O3666" t="b">
        <v>1</v>
      </c>
      <c r="P3666" t="s">
        <v>88</v>
      </c>
      <c r="Q3666" t="s">
        <v>5172</v>
      </c>
      <c r="R3666" t="s">
        <v>5171</v>
      </c>
      <c r="S3666" t="s">
        <v>401</v>
      </c>
      <c r="T3666" t="s">
        <v>5170</v>
      </c>
      <c r="U3666">
        <v>175</v>
      </c>
      <c r="V3666">
        <v>3</v>
      </c>
    </row>
    <row r="3667" spans="1:22" x14ac:dyDescent="0.35">
      <c r="A3667" t="s">
        <v>5169</v>
      </c>
      <c r="B3667" t="s">
        <v>74</v>
      </c>
      <c r="C3667" t="s">
        <v>73</v>
      </c>
      <c r="D3667" t="b">
        <v>1</v>
      </c>
      <c r="E3667" t="b">
        <v>0</v>
      </c>
      <c r="F3667" t="s">
        <v>72</v>
      </c>
      <c r="G3667" t="b">
        <v>0</v>
      </c>
      <c r="H3667" t="s">
        <v>71</v>
      </c>
      <c r="I3667" t="b">
        <v>0</v>
      </c>
      <c r="J3667" t="s">
        <v>235</v>
      </c>
      <c r="K3667" t="b">
        <v>1</v>
      </c>
      <c r="L3667">
        <v>3</v>
      </c>
      <c r="M3667" t="b">
        <v>1</v>
      </c>
      <c r="N3667" t="b">
        <v>1</v>
      </c>
      <c r="O3667" t="b">
        <v>1</v>
      </c>
      <c r="P3667" t="s">
        <v>1660</v>
      </c>
      <c r="Q3667" t="s">
        <v>5168</v>
      </c>
      <c r="R3667" t="s">
        <v>5167</v>
      </c>
      <c r="S3667" t="s">
        <v>6</v>
      </c>
      <c r="T3667" t="s">
        <v>5166</v>
      </c>
      <c r="U3667">
        <v>175</v>
      </c>
      <c r="V3667">
        <v>3.5</v>
      </c>
    </row>
    <row r="3668" spans="1:22" x14ac:dyDescent="0.35">
      <c r="A3668" t="s">
        <v>5165</v>
      </c>
      <c r="B3668" t="s">
        <v>111</v>
      </c>
      <c r="C3668" t="s">
        <v>82</v>
      </c>
      <c r="D3668" t="b">
        <v>1</v>
      </c>
      <c r="E3668" t="b">
        <v>1</v>
      </c>
      <c r="F3668" t="s">
        <v>106</v>
      </c>
      <c r="G3668" t="b">
        <v>0</v>
      </c>
      <c r="H3668" t="s">
        <v>71</v>
      </c>
      <c r="I3668" t="b">
        <v>1</v>
      </c>
      <c r="J3668" t="s">
        <v>70</v>
      </c>
      <c r="K3668" t="b">
        <v>1</v>
      </c>
      <c r="L3668">
        <v>1</v>
      </c>
      <c r="M3668" t="b">
        <v>0</v>
      </c>
      <c r="N3668" t="b">
        <v>0</v>
      </c>
      <c r="O3668" t="b">
        <v>1</v>
      </c>
      <c r="P3668" t="s">
        <v>88</v>
      </c>
      <c r="Q3668" t="s">
        <v>5164</v>
      </c>
      <c r="R3668" t="s">
        <v>5163</v>
      </c>
      <c r="S3668" t="s">
        <v>77</v>
      </c>
      <c r="T3668" t="s">
        <v>5162</v>
      </c>
      <c r="U3668">
        <v>175</v>
      </c>
      <c r="V3668">
        <v>4</v>
      </c>
    </row>
    <row r="3669" spans="1:22" x14ac:dyDescent="0.35">
      <c r="A3669" t="s">
        <v>5161</v>
      </c>
      <c r="B3669" t="s">
        <v>90</v>
      </c>
      <c r="C3669" t="s">
        <v>82</v>
      </c>
      <c r="D3669" t="b">
        <v>1</v>
      </c>
      <c r="E3669" t="b">
        <v>1</v>
      </c>
      <c r="F3669" t="s">
        <v>319</v>
      </c>
      <c r="G3669" t="b">
        <v>1</v>
      </c>
      <c r="H3669" t="s">
        <v>71</v>
      </c>
      <c r="I3669" t="b">
        <v>0</v>
      </c>
      <c r="J3669" t="s">
        <v>70</v>
      </c>
      <c r="K3669" t="b">
        <v>1</v>
      </c>
      <c r="L3669">
        <v>1</v>
      </c>
      <c r="M3669" t="b">
        <v>0</v>
      </c>
      <c r="N3669" t="b">
        <v>0</v>
      </c>
      <c r="O3669" t="b">
        <v>1</v>
      </c>
      <c r="P3669" t="s">
        <v>69</v>
      </c>
      <c r="Q3669" t="s">
        <v>5160</v>
      </c>
      <c r="R3669" t="s">
        <v>5159</v>
      </c>
      <c r="S3669" t="s">
        <v>6</v>
      </c>
      <c r="T3669" t="s">
        <v>5158</v>
      </c>
      <c r="U3669">
        <v>175</v>
      </c>
      <c r="V3669">
        <v>4</v>
      </c>
    </row>
    <row r="3670" spans="1:22" x14ac:dyDescent="0.35">
      <c r="A3670" t="s">
        <v>5157</v>
      </c>
      <c r="B3670" t="s">
        <v>111</v>
      </c>
      <c r="C3670" t="s">
        <v>82</v>
      </c>
      <c r="D3670" t="b">
        <v>1</v>
      </c>
      <c r="E3670" t="b">
        <v>1</v>
      </c>
      <c r="F3670" t="s">
        <v>474</v>
      </c>
      <c r="G3670" t="b">
        <v>0</v>
      </c>
      <c r="H3670" t="s">
        <v>71</v>
      </c>
      <c r="I3670" t="b">
        <v>0</v>
      </c>
      <c r="J3670" t="s">
        <v>70</v>
      </c>
      <c r="K3670" t="b">
        <v>1</v>
      </c>
      <c r="L3670">
        <v>2</v>
      </c>
      <c r="M3670" t="b">
        <v>0</v>
      </c>
      <c r="N3670" t="b">
        <v>1</v>
      </c>
      <c r="O3670" t="b">
        <v>1</v>
      </c>
      <c r="P3670" t="s">
        <v>69</v>
      </c>
      <c r="Q3670" t="s">
        <v>5156</v>
      </c>
      <c r="R3670" t="s">
        <v>5155</v>
      </c>
      <c r="S3670" t="s">
        <v>6</v>
      </c>
      <c r="T3670" t="s">
        <v>5154</v>
      </c>
      <c r="U3670">
        <v>175</v>
      </c>
      <c r="V3670">
        <v>3</v>
      </c>
    </row>
    <row r="3671" spans="1:22" x14ac:dyDescent="0.35">
      <c r="A3671" t="s">
        <v>5153</v>
      </c>
      <c r="B3671" t="s">
        <v>74</v>
      </c>
      <c r="C3671" t="s">
        <v>138</v>
      </c>
      <c r="D3671" t="b">
        <v>1</v>
      </c>
      <c r="E3671" t="b">
        <v>0</v>
      </c>
      <c r="F3671" t="s">
        <v>72</v>
      </c>
      <c r="G3671" t="b">
        <v>1</v>
      </c>
      <c r="H3671" t="s">
        <v>80</v>
      </c>
      <c r="I3671" t="b">
        <v>1</v>
      </c>
      <c r="J3671" t="s">
        <v>70</v>
      </c>
      <c r="K3671" t="b">
        <v>1</v>
      </c>
      <c r="L3671">
        <v>2</v>
      </c>
      <c r="M3671" t="b">
        <v>1</v>
      </c>
      <c r="N3671" t="b">
        <v>1</v>
      </c>
      <c r="O3671" t="b">
        <v>1</v>
      </c>
      <c r="P3671" t="s">
        <v>69</v>
      </c>
      <c r="Q3671" t="s">
        <v>5152</v>
      </c>
      <c r="R3671" t="s">
        <v>5151</v>
      </c>
      <c r="S3671" t="s">
        <v>66</v>
      </c>
      <c r="T3671" t="s">
        <v>5150</v>
      </c>
      <c r="U3671">
        <v>175</v>
      </c>
      <c r="V3671">
        <v>3.5</v>
      </c>
    </row>
    <row r="3672" spans="1:22" x14ac:dyDescent="0.35">
      <c r="A3672" t="s">
        <v>5149</v>
      </c>
      <c r="B3672" t="s">
        <v>90</v>
      </c>
      <c r="C3672" t="s">
        <v>82</v>
      </c>
      <c r="D3672" t="b">
        <v>1</v>
      </c>
      <c r="E3672" t="b">
        <v>1</v>
      </c>
      <c r="F3672" t="s">
        <v>117</v>
      </c>
      <c r="G3672" t="b">
        <v>0</v>
      </c>
      <c r="H3672" t="s">
        <v>71</v>
      </c>
      <c r="I3672" t="b">
        <v>1</v>
      </c>
      <c r="J3672" t="s">
        <v>70</v>
      </c>
      <c r="K3672" t="b">
        <v>1</v>
      </c>
      <c r="L3672">
        <v>2</v>
      </c>
      <c r="M3672" t="b">
        <v>0</v>
      </c>
      <c r="N3672" t="b">
        <v>1</v>
      </c>
      <c r="O3672" t="b">
        <v>1</v>
      </c>
      <c r="P3672" t="s">
        <v>69</v>
      </c>
      <c r="Q3672" t="s">
        <v>5148</v>
      </c>
      <c r="R3672" t="s">
        <v>5147</v>
      </c>
      <c r="S3672" t="s">
        <v>77</v>
      </c>
      <c r="T3672" t="s">
        <v>4485</v>
      </c>
      <c r="U3672">
        <v>175</v>
      </c>
      <c r="V3672">
        <v>4</v>
      </c>
    </row>
    <row r="3673" spans="1:22" x14ac:dyDescent="0.35">
      <c r="A3673" t="s">
        <v>5146</v>
      </c>
      <c r="B3673" t="s">
        <v>90</v>
      </c>
      <c r="C3673" t="s">
        <v>138</v>
      </c>
      <c r="D3673" t="b">
        <v>1</v>
      </c>
      <c r="E3673" t="b">
        <v>1</v>
      </c>
      <c r="F3673" t="s">
        <v>305</v>
      </c>
      <c r="G3673" t="b">
        <v>1</v>
      </c>
      <c r="H3673" t="s">
        <v>71</v>
      </c>
      <c r="I3673" t="b">
        <v>0</v>
      </c>
      <c r="J3673" t="s">
        <v>70</v>
      </c>
      <c r="K3673" t="b">
        <v>1</v>
      </c>
      <c r="L3673">
        <v>1</v>
      </c>
      <c r="M3673" t="b">
        <v>1</v>
      </c>
      <c r="N3673" t="b">
        <v>1</v>
      </c>
      <c r="O3673" t="b">
        <v>1</v>
      </c>
      <c r="P3673" t="s">
        <v>88</v>
      </c>
      <c r="Q3673" t="s">
        <v>5145</v>
      </c>
      <c r="R3673" t="s">
        <v>4718</v>
      </c>
      <c r="S3673" t="s">
        <v>6</v>
      </c>
      <c r="T3673" t="s">
        <v>5144</v>
      </c>
      <c r="U3673">
        <v>175</v>
      </c>
      <c r="V3673">
        <v>4</v>
      </c>
    </row>
    <row r="3674" spans="1:22" x14ac:dyDescent="0.35">
      <c r="A3674" t="s">
        <v>5143</v>
      </c>
      <c r="B3674" t="s">
        <v>90</v>
      </c>
      <c r="C3674" t="s">
        <v>82</v>
      </c>
      <c r="D3674" t="b">
        <v>1</v>
      </c>
      <c r="E3674" t="b">
        <v>1</v>
      </c>
      <c r="F3674" t="s">
        <v>720</v>
      </c>
      <c r="G3674" t="b">
        <v>1</v>
      </c>
      <c r="H3674" t="s">
        <v>100</v>
      </c>
      <c r="I3674" t="b">
        <v>0</v>
      </c>
      <c r="J3674" t="s">
        <v>70</v>
      </c>
      <c r="K3674" t="b">
        <v>1</v>
      </c>
      <c r="L3674">
        <v>1</v>
      </c>
      <c r="M3674" t="b">
        <v>0</v>
      </c>
      <c r="N3674" t="b">
        <v>1</v>
      </c>
      <c r="O3674" t="b">
        <v>1</v>
      </c>
      <c r="P3674" t="s">
        <v>88</v>
      </c>
      <c r="Q3674" t="s">
        <v>5142</v>
      </c>
      <c r="R3674" t="s">
        <v>1192</v>
      </c>
      <c r="S3674" t="s">
        <v>6</v>
      </c>
      <c r="T3674" t="s">
        <v>5141</v>
      </c>
      <c r="U3674">
        <v>175</v>
      </c>
      <c r="V3674">
        <v>4.5</v>
      </c>
    </row>
    <row r="3675" spans="1:22" x14ac:dyDescent="0.35">
      <c r="A3675" t="s">
        <v>5140</v>
      </c>
      <c r="B3675" t="s">
        <v>74</v>
      </c>
      <c r="C3675" t="s">
        <v>222</v>
      </c>
      <c r="D3675" t="b">
        <v>1</v>
      </c>
      <c r="E3675" t="b">
        <v>0</v>
      </c>
      <c r="F3675" t="s">
        <v>72</v>
      </c>
      <c r="G3675" t="b">
        <v>0</v>
      </c>
      <c r="H3675" t="s">
        <v>71</v>
      </c>
      <c r="I3675" t="b">
        <v>0</v>
      </c>
      <c r="J3675" t="s">
        <v>70</v>
      </c>
      <c r="K3675" t="b">
        <v>1</v>
      </c>
      <c r="L3675">
        <v>3</v>
      </c>
      <c r="M3675" t="b">
        <v>1</v>
      </c>
      <c r="N3675" t="b">
        <v>1</v>
      </c>
      <c r="O3675" t="b">
        <v>0</v>
      </c>
      <c r="P3675" t="s">
        <v>69</v>
      </c>
      <c r="Q3675" t="s">
        <v>5139</v>
      </c>
      <c r="R3675" t="s">
        <v>3888</v>
      </c>
      <c r="S3675" t="s">
        <v>285</v>
      </c>
      <c r="T3675" t="s">
        <v>5138</v>
      </c>
      <c r="U3675">
        <v>175</v>
      </c>
      <c r="V3675">
        <v>4.5</v>
      </c>
    </row>
    <row r="3676" spans="1:22" x14ac:dyDescent="0.35">
      <c r="A3676" t="s">
        <v>5137</v>
      </c>
      <c r="B3676" t="s">
        <v>74</v>
      </c>
      <c r="C3676" t="s">
        <v>2312</v>
      </c>
      <c r="D3676" t="b">
        <v>1</v>
      </c>
      <c r="E3676" t="b">
        <v>0</v>
      </c>
      <c r="F3676" t="s">
        <v>72</v>
      </c>
      <c r="G3676" t="b">
        <v>0</v>
      </c>
      <c r="H3676" t="s">
        <v>100</v>
      </c>
      <c r="I3676" t="b">
        <v>0</v>
      </c>
      <c r="J3676" t="s">
        <v>235</v>
      </c>
      <c r="K3676" t="b">
        <v>1</v>
      </c>
      <c r="L3676">
        <v>4</v>
      </c>
      <c r="M3676" t="b">
        <v>1</v>
      </c>
      <c r="N3676" t="b">
        <v>1</v>
      </c>
      <c r="O3676" t="b">
        <v>0</v>
      </c>
      <c r="P3676" t="s">
        <v>88</v>
      </c>
      <c r="Q3676" t="s">
        <v>5136</v>
      </c>
      <c r="R3676" t="s">
        <v>5135</v>
      </c>
      <c r="S3676" t="s">
        <v>285</v>
      </c>
      <c r="T3676" t="s">
        <v>5134</v>
      </c>
      <c r="U3676">
        <v>175</v>
      </c>
      <c r="V3676">
        <v>4</v>
      </c>
    </row>
    <row r="3677" spans="1:22" x14ac:dyDescent="0.35">
      <c r="A3677" t="s">
        <v>5133</v>
      </c>
      <c r="B3677" t="s">
        <v>74</v>
      </c>
      <c r="C3677" t="s">
        <v>82</v>
      </c>
      <c r="D3677" t="b">
        <v>1</v>
      </c>
      <c r="E3677" t="b">
        <v>0</v>
      </c>
      <c r="F3677" t="s">
        <v>89</v>
      </c>
      <c r="G3677" t="b">
        <v>1</v>
      </c>
      <c r="H3677" t="s">
        <v>71</v>
      </c>
      <c r="I3677" t="b">
        <v>1</v>
      </c>
      <c r="J3677" t="s">
        <v>70</v>
      </c>
      <c r="K3677" t="b">
        <v>1</v>
      </c>
      <c r="L3677">
        <v>2</v>
      </c>
      <c r="M3677" t="b">
        <v>0</v>
      </c>
      <c r="N3677" t="b">
        <v>1</v>
      </c>
      <c r="O3677" t="b">
        <v>1</v>
      </c>
      <c r="P3677" t="s">
        <v>69</v>
      </c>
      <c r="Q3677" t="s">
        <v>5132</v>
      </c>
      <c r="R3677" t="s">
        <v>5131</v>
      </c>
      <c r="S3677" t="s">
        <v>239</v>
      </c>
      <c r="T3677" t="s">
        <v>1743</v>
      </c>
      <c r="U3677">
        <v>175</v>
      </c>
      <c r="V3677">
        <v>2.5</v>
      </c>
    </row>
    <row r="3678" spans="1:22" x14ac:dyDescent="0.35">
      <c r="A3678" t="s">
        <v>5130</v>
      </c>
      <c r="B3678" t="s">
        <v>111</v>
      </c>
      <c r="C3678" t="s">
        <v>123</v>
      </c>
      <c r="D3678" t="b">
        <v>1</v>
      </c>
      <c r="E3678" t="b">
        <v>1</v>
      </c>
      <c r="F3678" t="s">
        <v>771</v>
      </c>
      <c r="G3678" t="b">
        <v>1</v>
      </c>
      <c r="H3678" t="s">
        <v>71</v>
      </c>
      <c r="I3678" t="b">
        <v>0</v>
      </c>
      <c r="J3678" t="s">
        <v>70</v>
      </c>
      <c r="K3678" t="b">
        <v>1</v>
      </c>
      <c r="L3678">
        <v>2</v>
      </c>
      <c r="M3678" t="b">
        <v>0</v>
      </c>
      <c r="N3678" t="b">
        <v>1</v>
      </c>
      <c r="O3678" t="b">
        <v>1</v>
      </c>
      <c r="P3678" t="s">
        <v>88</v>
      </c>
      <c r="Q3678" t="s">
        <v>5129</v>
      </c>
      <c r="R3678" t="s">
        <v>5128</v>
      </c>
      <c r="S3678" t="s">
        <v>285</v>
      </c>
      <c r="T3678" t="s">
        <v>5127</v>
      </c>
      <c r="U3678">
        <v>175</v>
      </c>
      <c r="V3678">
        <v>4</v>
      </c>
    </row>
    <row r="3679" spans="1:22" x14ac:dyDescent="0.35">
      <c r="A3679" t="s">
        <v>5126</v>
      </c>
      <c r="B3679" t="s">
        <v>74</v>
      </c>
      <c r="C3679" t="s">
        <v>73</v>
      </c>
      <c r="D3679" t="b">
        <v>1</v>
      </c>
      <c r="E3679" t="b">
        <v>0</v>
      </c>
      <c r="F3679" t="s">
        <v>72</v>
      </c>
      <c r="G3679" t="b">
        <v>1</v>
      </c>
      <c r="H3679" t="s">
        <v>554</v>
      </c>
      <c r="I3679" t="b">
        <v>0</v>
      </c>
      <c r="J3679" t="s">
        <v>70</v>
      </c>
      <c r="K3679" t="b">
        <v>1</v>
      </c>
      <c r="L3679">
        <v>3</v>
      </c>
      <c r="M3679" t="b">
        <v>1</v>
      </c>
      <c r="N3679" t="b">
        <v>1</v>
      </c>
      <c r="O3679" t="b">
        <v>0</v>
      </c>
      <c r="P3679" t="s">
        <v>88</v>
      </c>
      <c r="Q3679" t="s">
        <v>5125</v>
      </c>
      <c r="R3679" t="s">
        <v>295</v>
      </c>
      <c r="S3679" t="s">
        <v>6</v>
      </c>
      <c r="T3679" t="s">
        <v>5124</v>
      </c>
      <c r="U3679">
        <v>175</v>
      </c>
      <c r="V3679">
        <v>3.5</v>
      </c>
    </row>
    <row r="3680" spans="1:22" x14ac:dyDescent="0.35">
      <c r="A3680" t="s">
        <v>5123</v>
      </c>
      <c r="B3680" t="s">
        <v>111</v>
      </c>
      <c r="C3680" t="s">
        <v>82</v>
      </c>
      <c r="D3680" t="b">
        <v>1</v>
      </c>
      <c r="E3680" t="b">
        <v>1</v>
      </c>
      <c r="F3680" t="s">
        <v>89</v>
      </c>
      <c r="G3680" t="b">
        <v>0</v>
      </c>
      <c r="H3680" t="s">
        <v>100</v>
      </c>
      <c r="I3680" t="b">
        <v>0</v>
      </c>
      <c r="J3680" t="s">
        <v>70</v>
      </c>
      <c r="K3680" t="b">
        <v>1</v>
      </c>
      <c r="L3680">
        <v>2</v>
      </c>
      <c r="M3680" t="b">
        <v>1</v>
      </c>
      <c r="N3680" t="b">
        <v>1</v>
      </c>
      <c r="O3680" t="b">
        <v>1</v>
      </c>
      <c r="P3680" t="s">
        <v>88</v>
      </c>
      <c r="Q3680" t="s">
        <v>5122</v>
      </c>
      <c r="R3680" t="s">
        <v>477</v>
      </c>
      <c r="S3680" t="s">
        <v>6</v>
      </c>
      <c r="T3680" t="s">
        <v>5121</v>
      </c>
      <c r="U3680">
        <v>175</v>
      </c>
      <c r="V3680">
        <v>4</v>
      </c>
    </row>
    <row r="3681" spans="1:22" x14ac:dyDescent="0.35">
      <c r="A3681" t="s">
        <v>5120</v>
      </c>
      <c r="B3681" t="s">
        <v>111</v>
      </c>
      <c r="C3681" t="s">
        <v>82</v>
      </c>
      <c r="D3681" t="b">
        <v>1</v>
      </c>
      <c r="E3681" t="b">
        <v>1</v>
      </c>
      <c r="F3681" t="s">
        <v>106</v>
      </c>
      <c r="G3681" t="b">
        <v>0</v>
      </c>
      <c r="H3681" t="s">
        <v>100</v>
      </c>
      <c r="I3681" t="b">
        <v>0</v>
      </c>
      <c r="J3681" t="s">
        <v>70</v>
      </c>
      <c r="K3681" t="b">
        <v>1</v>
      </c>
      <c r="L3681">
        <v>2</v>
      </c>
      <c r="M3681" t="b">
        <v>1</v>
      </c>
      <c r="N3681" t="b">
        <v>1</v>
      </c>
      <c r="O3681" t="b">
        <v>1</v>
      </c>
      <c r="P3681" t="s">
        <v>88</v>
      </c>
      <c r="Q3681" t="s">
        <v>5119</v>
      </c>
      <c r="R3681" t="s">
        <v>5118</v>
      </c>
      <c r="S3681" t="s">
        <v>77</v>
      </c>
      <c r="T3681" t="s">
        <v>5117</v>
      </c>
      <c r="U3681">
        <v>175</v>
      </c>
      <c r="V3681">
        <v>4</v>
      </c>
    </row>
    <row r="3682" spans="1:22" x14ac:dyDescent="0.35">
      <c r="A3682" t="s">
        <v>5116</v>
      </c>
      <c r="B3682" t="s">
        <v>90</v>
      </c>
      <c r="C3682" t="s">
        <v>82</v>
      </c>
      <c r="D3682" t="b">
        <v>1</v>
      </c>
      <c r="E3682" t="b">
        <v>1</v>
      </c>
      <c r="F3682" t="s">
        <v>106</v>
      </c>
      <c r="G3682" t="b">
        <v>0</v>
      </c>
      <c r="H3682" t="s">
        <v>100</v>
      </c>
      <c r="I3682" t="b">
        <v>1</v>
      </c>
      <c r="J3682" t="s">
        <v>70</v>
      </c>
      <c r="K3682" t="b">
        <v>1</v>
      </c>
      <c r="L3682">
        <v>1</v>
      </c>
      <c r="M3682" t="b">
        <v>0</v>
      </c>
      <c r="N3682" t="b">
        <v>0</v>
      </c>
      <c r="O3682" t="b">
        <v>1</v>
      </c>
      <c r="P3682" t="s">
        <v>69</v>
      </c>
      <c r="Q3682" t="s">
        <v>5115</v>
      </c>
      <c r="R3682" t="s">
        <v>5114</v>
      </c>
      <c r="S3682" t="s">
        <v>1459</v>
      </c>
      <c r="T3682" t="s">
        <v>5113</v>
      </c>
      <c r="U3682">
        <v>175</v>
      </c>
      <c r="V3682">
        <v>3.5</v>
      </c>
    </row>
    <row r="3683" spans="1:22" x14ac:dyDescent="0.35">
      <c r="A3683" t="s">
        <v>5112</v>
      </c>
      <c r="B3683" t="s">
        <v>74</v>
      </c>
      <c r="C3683" t="s">
        <v>2050</v>
      </c>
      <c r="D3683" t="b">
        <v>1</v>
      </c>
      <c r="E3683" t="b">
        <v>0</v>
      </c>
      <c r="F3683" t="s">
        <v>72</v>
      </c>
      <c r="G3683" t="b">
        <v>1</v>
      </c>
      <c r="H3683" t="s">
        <v>71</v>
      </c>
      <c r="I3683" t="b">
        <v>1</v>
      </c>
      <c r="J3683" t="s">
        <v>70</v>
      </c>
      <c r="K3683" t="b">
        <v>1</v>
      </c>
      <c r="L3683">
        <v>2</v>
      </c>
      <c r="M3683" t="b">
        <v>1</v>
      </c>
      <c r="N3683" t="b">
        <v>1</v>
      </c>
      <c r="O3683" t="b">
        <v>1</v>
      </c>
      <c r="P3683" t="s">
        <v>69</v>
      </c>
      <c r="Q3683" t="s">
        <v>5111</v>
      </c>
      <c r="R3683" t="s">
        <v>5110</v>
      </c>
      <c r="S3683" t="s">
        <v>93</v>
      </c>
      <c r="T3683" t="s">
        <v>5109</v>
      </c>
      <c r="U3683">
        <v>175</v>
      </c>
      <c r="V3683">
        <v>3.5</v>
      </c>
    </row>
    <row r="3684" spans="1:22" x14ac:dyDescent="0.35">
      <c r="A3684" t="s">
        <v>5108</v>
      </c>
      <c r="B3684" t="s">
        <v>74</v>
      </c>
      <c r="C3684" t="s">
        <v>82</v>
      </c>
      <c r="D3684" t="b">
        <v>1</v>
      </c>
      <c r="E3684" t="b">
        <v>0</v>
      </c>
      <c r="F3684" t="s">
        <v>106</v>
      </c>
      <c r="G3684" t="b">
        <v>1</v>
      </c>
      <c r="H3684" t="s">
        <v>71</v>
      </c>
      <c r="I3684" t="b">
        <v>1</v>
      </c>
      <c r="J3684" t="s">
        <v>70</v>
      </c>
      <c r="K3684" t="b">
        <v>1</v>
      </c>
      <c r="L3684">
        <v>2</v>
      </c>
      <c r="M3684" t="b">
        <v>0</v>
      </c>
      <c r="N3684" t="b">
        <v>1</v>
      </c>
      <c r="O3684" t="b">
        <v>1</v>
      </c>
      <c r="P3684" t="s">
        <v>88</v>
      </c>
      <c r="Q3684" t="s">
        <v>5107</v>
      </c>
      <c r="R3684" t="s">
        <v>5106</v>
      </c>
      <c r="S3684" t="s">
        <v>1679</v>
      </c>
      <c r="T3684" t="s">
        <v>5105</v>
      </c>
      <c r="U3684">
        <v>175</v>
      </c>
      <c r="V3684">
        <v>4</v>
      </c>
    </row>
    <row r="3685" spans="1:22" x14ac:dyDescent="0.35">
      <c r="A3685" t="s">
        <v>5104</v>
      </c>
      <c r="B3685" t="s">
        <v>74</v>
      </c>
      <c r="C3685" t="s">
        <v>82</v>
      </c>
      <c r="D3685" t="b">
        <v>1</v>
      </c>
      <c r="E3685" t="b">
        <v>1</v>
      </c>
      <c r="F3685" t="s">
        <v>106</v>
      </c>
      <c r="G3685" t="b">
        <v>1</v>
      </c>
      <c r="H3685" t="s">
        <v>71</v>
      </c>
      <c r="I3685" t="b">
        <v>1</v>
      </c>
      <c r="J3685" t="s">
        <v>70</v>
      </c>
      <c r="K3685" t="b">
        <v>1</v>
      </c>
      <c r="L3685">
        <v>2</v>
      </c>
      <c r="M3685" t="b">
        <v>1</v>
      </c>
      <c r="N3685" t="b">
        <v>1</v>
      </c>
      <c r="O3685" t="b">
        <v>1</v>
      </c>
      <c r="P3685" t="s">
        <v>88</v>
      </c>
      <c r="Q3685" t="s">
        <v>5103</v>
      </c>
      <c r="R3685" t="s">
        <v>5102</v>
      </c>
      <c r="S3685" t="s">
        <v>401</v>
      </c>
      <c r="T3685" t="s">
        <v>4966</v>
      </c>
      <c r="U3685">
        <v>175</v>
      </c>
      <c r="V3685">
        <v>2.5</v>
      </c>
    </row>
    <row r="3686" spans="1:22" x14ac:dyDescent="0.35">
      <c r="A3686" t="s">
        <v>5101</v>
      </c>
      <c r="B3686" t="s">
        <v>90</v>
      </c>
      <c r="C3686" t="s">
        <v>138</v>
      </c>
      <c r="D3686" t="b">
        <v>1</v>
      </c>
      <c r="E3686" t="b">
        <v>1</v>
      </c>
      <c r="F3686" t="s">
        <v>766</v>
      </c>
      <c r="G3686" t="b">
        <v>0</v>
      </c>
      <c r="I3686" t="b">
        <v>0</v>
      </c>
      <c r="J3686" t="s">
        <v>70</v>
      </c>
      <c r="K3686" t="b">
        <v>1</v>
      </c>
      <c r="L3686">
        <v>1</v>
      </c>
      <c r="M3686" t="b">
        <v>0</v>
      </c>
      <c r="N3686" t="b">
        <v>0</v>
      </c>
      <c r="O3686" t="b">
        <v>1</v>
      </c>
      <c r="P3686" t="s">
        <v>69</v>
      </c>
      <c r="Q3686" t="s">
        <v>5100</v>
      </c>
      <c r="R3686" t="s">
        <v>5099</v>
      </c>
      <c r="S3686" t="s">
        <v>6</v>
      </c>
      <c r="T3686" t="s">
        <v>5098</v>
      </c>
      <c r="U3686">
        <v>175</v>
      </c>
      <c r="V3686">
        <v>4</v>
      </c>
    </row>
    <row r="3687" spans="1:22" x14ac:dyDescent="0.35">
      <c r="A3687" t="s">
        <v>5097</v>
      </c>
      <c r="B3687" t="s">
        <v>74</v>
      </c>
      <c r="C3687" t="s">
        <v>73</v>
      </c>
      <c r="D3687" t="b">
        <v>1</v>
      </c>
      <c r="G3687" t="b">
        <v>1</v>
      </c>
      <c r="H3687" t="s">
        <v>80</v>
      </c>
      <c r="I3687" t="b">
        <v>1</v>
      </c>
      <c r="K3687" t="b">
        <v>1</v>
      </c>
      <c r="L3687">
        <v>2</v>
      </c>
      <c r="M3687" t="b">
        <v>1</v>
      </c>
      <c r="P3687" t="s">
        <v>69</v>
      </c>
      <c r="Q3687" t="s">
        <v>5096</v>
      </c>
      <c r="R3687" t="s">
        <v>5095</v>
      </c>
      <c r="S3687" t="s">
        <v>93</v>
      </c>
      <c r="T3687" t="s">
        <v>5094</v>
      </c>
      <c r="U3687">
        <v>175</v>
      </c>
      <c r="V3687">
        <v>3</v>
      </c>
    </row>
    <row r="3688" spans="1:22" x14ac:dyDescent="0.35">
      <c r="A3688" t="s">
        <v>5093</v>
      </c>
      <c r="B3688" t="s">
        <v>74</v>
      </c>
      <c r="C3688" t="s">
        <v>82</v>
      </c>
      <c r="D3688" t="b">
        <v>1</v>
      </c>
      <c r="E3688" t="b">
        <v>1</v>
      </c>
      <c r="F3688" t="s">
        <v>81</v>
      </c>
      <c r="G3688" t="b">
        <v>1</v>
      </c>
      <c r="H3688" t="s">
        <v>71</v>
      </c>
      <c r="I3688" t="b">
        <v>0</v>
      </c>
      <c r="J3688" t="s">
        <v>70</v>
      </c>
      <c r="K3688" t="b">
        <v>1</v>
      </c>
      <c r="L3688">
        <v>2</v>
      </c>
      <c r="M3688" t="b">
        <v>0</v>
      </c>
      <c r="N3688" t="b">
        <v>1</v>
      </c>
      <c r="O3688" t="b">
        <v>1</v>
      </c>
      <c r="P3688" t="s">
        <v>69</v>
      </c>
      <c r="Q3688" t="s">
        <v>5092</v>
      </c>
      <c r="R3688" t="s">
        <v>5091</v>
      </c>
      <c r="S3688" t="s">
        <v>131</v>
      </c>
      <c r="T3688" t="s">
        <v>5090</v>
      </c>
      <c r="U3688">
        <v>175</v>
      </c>
      <c r="V3688">
        <v>4</v>
      </c>
    </row>
    <row r="3689" spans="1:22" x14ac:dyDescent="0.35">
      <c r="A3689" t="s">
        <v>5089</v>
      </c>
      <c r="B3689" t="s">
        <v>74</v>
      </c>
      <c r="C3689" t="s">
        <v>82</v>
      </c>
      <c r="D3689" t="b">
        <v>1</v>
      </c>
      <c r="E3689" t="b">
        <v>1</v>
      </c>
      <c r="F3689" t="s">
        <v>106</v>
      </c>
      <c r="G3689" t="b">
        <v>0</v>
      </c>
      <c r="H3689" t="s">
        <v>71</v>
      </c>
      <c r="I3689" t="b">
        <v>0</v>
      </c>
      <c r="J3689" t="s">
        <v>70</v>
      </c>
      <c r="K3689" t="b">
        <v>1</v>
      </c>
      <c r="L3689">
        <v>2</v>
      </c>
      <c r="M3689" t="b">
        <v>1</v>
      </c>
      <c r="N3689" t="b">
        <v>1</v>
      </c>
      <c r="O3689" t="b">
        <v>1</v>
      </c>
      <c r="P3689" t="s">
        <v>88</v>
      </c>
      <c r="Q3689" t="s">
        <v>5088</v>
      </c>
      <c r="R3689" t="s">
        <v>5087</v>
      </c>
      <c r="S3689" t="s">
        <v>6</v>
      </c>
      <c r="T3689" t="s">
        <v>5086</v>
      </c>
      <c r="U3689">
        <v>175</v>
      </c>
      <c r="V3689">
        <v>3</v>
      </c>
    </row>
    <row r="3690" spans="1:22" x14ac:dyDescent="0.35">
      <c r="A3690" t="s">
        <v>5085</v>
      </c>
      <c r="B3690" t="s">
        <v>111</v>
      </c>
      <c r="C3690" t="s">
        <v>82</v>
      </c>
      <c r="D3690" t="b">
        <v>1</v>
      </c>
      <c r="E3690" t="b">
        <v>1</v>
      </c>
      <c r="F3690" t="s">
        <v>89</v>
      </c>
      <c r="G3690" t="b">
        <v>1</v>
      </c>
      <c r="H3690" t="s">
        <v>71</v>
      </c>
      <c r="I3690" t="b">
        <v>0</v>
      </c>
      <c r="J3690" t="s">
        <v>70</v>
      </c>
      <c r="K3690" t="b">
        <v>1</v>
      </c>
      <c r="L3690">
        <v>1</v>
      </c>
      <c r="M3690" t="b">
        <v>0</v>
      </c>
      <c r="N3690" t="b">
        <v>0</v>
      </c>
      <c r="O3690" t="b">
        <v>1</v>
      </c>
      <c r="P3690" t="s">
        <v>88</v>
      </c>
      <c r="Q3690" t="s">
        <v>5084</v>
      </c>
      <c r="R3690" t="s">
        <v>5083</v>
      </c>
      <c r="S3690" t="s">
        <v>6</v>
      </c>
      <c r="T3690" t="s">
        <v>5082</v>
      </c>
      <c r="U3690">
        <v>175</v>
      </c>
      <c r="V3690">
        <v>3.5</v>
      </c>
    </row>
    <row r="3691" spans="1:22" x14ac:dyDescent="0.35">
      <c r="A3691" t="s">
        <v>5081</v>
      </c>
      <c r="B3691" t="s">
        <v>90</v>
      </c>
      <c r="C3691" t="s">
        <v>82</v>
      </c>
      <c r="D3691" t="b">
        <v>1</v>
      </c>
      <c r="E3691" t="b">
        <v>1</v>
      </c>
      <c r="F3691" t="s">
        <v>474</v>
      </c>
      <c r="G3691" t="b">
        <v>0</v>
      </c>
      <c r="H3691" t="s">
        <v>100</v>
      </c>
      <c r="I3691" t="b">
        <v>1</v>
      </c>
      <c r="J3691" t="s">
        <v>70</v>
      </c>
      <c r="K3691" t="b">
        <v>1</v>
      </c>
      <c r="L3691">
        <v>2</v>
      </c>
      <c r="M3691" t="b">
        <v>0</v>
      </c>
      <c r="N3691" t="b">
        <v>0</v>
      </c>
      <c r="O3691" t="b">
        <v>1</v>
      </c>
      <c r="P3691" t="s">
        <v>69</v>
      </c>
      <c r="Q3691" t="s">
        <v>5080</v>
      </c>
      <c r="R3691" t="s">
        <v>5079</v>
      </c>
      <c r="S3691" t="s">
        <v>6</v>
      </c>
      <c r="T3691" t="s">
        <v>5078</v>
      </c>
      <c r="U3691">
        <v>175</v>
      </c>
      <c r="V3691">
        <v>3.5</v>
      </c>
    </row>
    <row r="3692" spans="1:22" x14ac:dyDescent="0.35">
      <c r="A3692" t="s">
        <v>5077</v>
      </c>
      <c r="D3692" t="b">
        <v>1</v>
      </c>
      <c r="L3692">
        <v>1</v>
      </c>
      <c r="O3692" t="b">
        <v>1</v>
      </c>
      <c r="P3692" t="s">
        <v>88</v>
      </c>
      <c r="Q3692" t="s">
        <v>5076</v>
      </c>
      <c r="R3692" t="s">
        <v>5075</v>
      </c>
      <c r="S3692" t="s">
        <v>85</v>
      </c>
      <c r="T3692" t="s">
        <v>5074</v>
      </c>
      <c r="U3692">
        <v>175</v>
      </c>
      <c r="V3692">
        <v>4.5</v>
      </c>
    </row>
    <row r="3693" spans="1:22" x14ac:dyDescent="0.35">
      <c r="A3693" t="s">
        <v>5073</v>
      </c>
      <c r="B3693" t="s">
        <v>111</v>
      </c>
      <c r="C3693" t="s">
        <v>82</v>
      </c>
      <c r="D3693" t="b">
        <v>1</v>
      </c>
      <c r="E3693" t="b">
        <v>1</v>
      </c>
      <c r="F3693" t="s">
        <v>106</v>
      </c>
      <c r="G3693" t="b">
        <v>1</v>
      </c>
      <c r="H3693" t="s">
        <v>71</v>
      </c>
      <c r="I3693" t="b">
        <v>0</v>
      </c>
      <c r="J3693" t="s">
        <v>70</v>
      </c>
      <c r="K3693" t="b">
        <v>1</v>
      </c>
      <c r="L3693">
        <v>1</v>
      </c>
      <c r="M3693" t="b">
        <v>1</v>
      </c>
      <c r="N3693" t="b">
        <v>1</v>
      </c>
      <c r="O3693" t="b">
        <v>1</v>
      </c>
      <c r="P3693" t="s">
        <v>69</v>
      </c>
      <c r="Q3693" t="s">
        <v>5072</v>
      </c>
      <c r="R3693" t="s">
        <v>5071</v>
      </c>
      <c r="S3693" t="s">
        <v>141</v>
      </c>
      <c r="T3693" t="s">
        <v>5070</v>
      </c>
      <c r="U3693">
        <v>175</v>
      </c>
      <c r="V3693">
        <v>3</v>
      </c>
    </row>
    <row r="3694" spans="1:22" x14ac:dyDescent="0.35">
      <c r="A3694" t="s">
        <v>5069</v>
      </c>
      <c r="B3694" t="s">
        <v>111</v>
      </c>
      <c r="C3694" t="s">
        <v>82</v>
      </c>
      <c r="D3694" t="b">
        <v>1</v>
      </c>
      <c r="E3694" t="b">
        <v>1</v>
      </c>
      <c r="F3694" t="s">
        <v>106</v>
      </c>
      <c r="G3694" t="b">
        <v>1</v>
      </c>
      <c r="H3694" t="s">
        <v>71</v>
      </c>
      <c r="I3694" t="b">
        <v>1</v>
      </c>
      <c r="J3694" t="s">
        <v>70</v>
      </c>
      <c r="K3694" t="b">
        <v>1</v>
      </c>
      <c r="L3694">
        <v>2</v>
      </c>
      <c r="M3694" t="b">
        <v>0</v>
      </c>
      <c r="N3694" t="b">
        <v>1</v>
      </c>
      <c r="O3694" t="b">
        <v>1</v>
      </c>
      <c r="P3694" t="s">
        <v>69</v>
      </c>
      <c r="Q3694" t="s">
        <v>5068</v>
      </c>
      <c r="R3694" t="s">
        <v>5067</v>
      </c>
      <c r="S3694" t="s">
        <v>6</v>
      </c>
      <c r="T3694" t="s">
        <v>5066</v>
      </c>
      <c r="U3694">
        <v>175</v>
      </c>
      <c r="V3694">
        <v>3.5</v>
      </c>
    </row>
    <row r="3695" spans="1:22" x14ac:dyDescent="0.35">
      <c r="A3695" t="s">
        <v>5065</v>
      </c>
      <c r="B3695" t="s">
        <v>90</v>
      </c>
      <c r="C3695" t="s">
        <v>2050</v>
      </c>
      <c r="D3695" t="b">
        <v>1</v>
      </c>
      <c r="E3695" t="b">
        <v>1</v>
      </c>
      <c r="F3695" t="s">
        <v>474</v>
      </c>
      <c r="G3695" t="b">
        <v>0</v>
      </c>
      <c r="H3695" t="s">
        <v>80</v>
      </c>
      <c r="I3695" t="b">
        <v>0</v>
      </c>
      <c r="J3695" t="s">
        <v>70</v>
      </c>
      <c r="K3695" t="b">
        <v>1</v>
      </c>
      <c r="L3695">
        <v>2</v>
      </c>
      <c r="M3695" t="b">
        <v>0</v>
      </c>
      <c r="N3695" t="b">
        <v>0</v>
      </c>
      <c r="O3695" t="b">
        <v>1</v>
      </c>
      <c r="P3695" t="s">
        <v>88</v>
      </c>
      <c r="Q3695" t="s">
        <v>5064</v>
      </c>
      <c r="R3695" t="s">
        <v>5063</v>
      </c>
      <c r="S3695" t="s">
        <v>6</v>
      </c>
      <c r="T3695" t="s">
        <v>5062</v>
      </c>
      <c r="U3695">
        <v>174</v>
      </c>
      <c r="V3695">
        <v>3</v>
      </c>
    </row>
    <row r="3696" spans="1:22" x14ac:dyDescent="0.35">
      <c r="A3696" t="s">
        <v>5061</v>
      </c>
      <c r="B3696" t="s">
        <v>90</v>
      </c>
      <c r="C3696" t="s">
        <v>82</v>
      </c>
      <c r="D3696" t="b">
        <v>1</v>
      </c>
      <c r="E3696" t="b">
        <v>1</v>
      </c>
      <c r="F3696" t="s">
        <v>319</v>
      </c>
      <c r="G3696" t="b">
        <v>0</v>
      </c>
      <c r="H3696" t="s">
        <v>71</v>
      </c>
      <c r="I3696" t="b">
        <v>1</v>
      </c>
      <c r="J3696" t="s">
        <v>70</v>
      </c>
      <c r="K3696" t="b">
        <v>0</v>
      </c>
      <c r="L3696">
        <v>1</v>
      </c>
      <c r="M3696" t="b">
        <v>0</v>
      </c>
      <c r="N3696" t="b">
        <v>0</v>
      </c>
      <c r="O3696" t="b">
        <v>1</v>
      </c>
      <c r="P3696" t="s">
        <v>88</v>
      </c>
      <c r="Q3696" t="s">
        <v>5060</v>
      </c>
      <c r="R3696" t="s">
        <v>194</v>
      </c>
      <c r="S3696" t="s">
        <v>161</v>
      </c>
      <c r="T3696" t="s">
        <v>5059</v>
      </c>
      <c r="U3696">
        <v>174</v>
      </c>
      <c r="V3696">
        <v>4</v>
      </c>
    </row>
    <row r="3697" spans="1:22" x14ac:dyDescent="0.35">
      <c r="A3697" t="s">
        <v>5058</v>
      </c>
      <c r="B3697" t="s">
        <v>74</v>
      </c>
      <c r="C3697" t="s">
        <v>82</v>
      </c>
      <c r="D3697" t="b">
        <v>1</v>
      </c>
      <c r="E3697" t="b">
        <v>1</v>
      </c>
      <c r="F3697" t="s">
        <v>720</v>
      </c>
      <c r="G3697" t="b">
        <v>1</v>
      </c>
      <c r="H3697" t="s">
        <v>71</v>
      </c>
      <c r="I3697" t="b">
        <v>0</v>
      </c>
      <c r="J3697" t="s">
        <v>70</v>
      </c>
      <c r="K3697" t="b">
        <v>1</v>
      </c>
      <c r="L3697">
        <v>2</v>
      </c>
      <c r="M3697" t="b">
        <v>1</v>
      </c>
      <c r="N3697" t="b">
        <v>1</v>
      </c>
      <c r="O3697" t="b">
        <v>1</v>
      </c>
      <c r="P3697" t="s">
        <v>88</v>
      </c>
      <c r="Q3697" t="s">
        <v>5057</v>
      </c>
      <c r="R3697" t="s">
        <v>628</v>
      </c>
      <c r="S3697" t="s">
        <v>85</v>
      </c>
      <c r="T3697" t="s">
        <v>5056</v>
      </c>
      <c r="U3697">
        <v>174</v>
      </c>
      <c r="V3697">
        <v>4</v>
      </c>
    </row>
    <row r="3698" spans="1:22" x14ac:dyDescent="0.35">
      <c r="A3698" t="s">
        <v>5055</v>
      </c>
      <c r="B3698" t="s">
        <v>74</v>
      </c>
      <c r="C3698" t="s">
        <v>82</v>
      </c>
      <c r="D3698" t="b">
        <v>1</v>
      </c>
      <c r="E3698" t="b">
        <v>1</v>
      </c>
      <c r="F3698" t="s">
        <v>106</v>
      </c>
      <c r="G3698" t="b">
        <v>1</v>
      </c>
      <c r="H3698" t="s">
        <v>100</v>
      </c>
      <c r="I3698" t="b">
        <v>1</v>
      </c>
      <c r="J3698" t="s">
        <v>70</v>
      </c>
      <c r="K3698" t="b">
        <v>1</v>
      </c>
      <c r="L3698">
        <v>2</v>
      </c>
      <c r="M3698" t="b">
        <v>1</v>
      </c>
      <c r="N3698" t="b">
        <v>1</v>
      </c>
      <c r="O3698" t="b">
        <v>1</v>
      </c>
      <c r="P3698" t="s">
        <v>69</v>
      </c>
      <c r="Q3698" t="s">
        <v>5054</v>
      </c>
      <c r="R3698" t="s">
        <v>5053</v>
      </c>
      <c r="S3698" t="s">
        <v>161</v>
      </c>
      <c r="T3698" t="s">
        <v>5052</v>
      </c>
      <c r="U3698">
        <v>174</v>
      </c>
      <c r="V3698">
        <v>4</v>
      </c>
    </row>
    <row r="3699" spans="1:22" x14ac:dyDescent="0.35">
      <c r="A3699" t="s">
        <v>5051</v>
      </c>
      <c r="B3699" t="s">
        <v>74</v>
      </c>
      <c r="C3699" t="s">
        <v>360</v>
      </c>
      <c r="D3699" t="b">
        <v>0</v>
      </c>
      <c r="E3699" t="b">
        <v>0</v>
      </c>
      <c r="F3699" t="s">
        <v>314</v>
      </c>
      <c r="G3699" t="b">
        <v>1</v>
      </c>
      <c r="H3699" t="s">
        <v>80</v>
      </c>
      <c r="I3699" t="b">
        <v>1</v>
      </c>
      <c r="J3699" t="s">
        <v>70</v>
      </c>
      <c r="K3699" t="b">
        <v>1</v>
      </c>
      <c r="L3699">
        <v>1</v>
      </c>
      <c r="M3699" t="b">
        <v>0</v>
      </c>
      <c r="N3699" t="b">
        <v>1</v>
      </c>
      <c r="O3699" t="b">
        <v>1</v>
      </c>
      <c r="P3699" t="s">
        <v>69</v>
      </c>
      <c r="Q3699" t="s">
        <v>5050</v>
      </c>
      <c r="R3699" t="s">
        <v>5049</v>
      </c>
      <c r="S3699" t="s">
        <v>131</v>
      </c>
      <c r="T3699" t="s">
        <v>5048</v>
      </c>
      <c r="U3699">
        <v>174</v>
      </c>
      <c r="V3699">
        <v>4</v>
      </c>
    </row>
    <row r="3700" spans="1:22" x14ac:dyDescent="0.35">
      <c r="A3700" t="s">
        <v>5047</v>
      </c>
      <c r="B3700" t="s">
        <v>90</v>
      </c>
      <c r="C3700" t="s">
        <v>82</v>
      </c>
      <c r="D3700" t="b">
        <v>1</v>
      </c>
      <c r="E3700" t="b">
        <v>1</v>
      </c>
      <c r="F3700" t="s">
        <v>89</v>
      </c>
      <c r="G3700" t="b">
        <v>0</v>
      </c>
      <c r="H3700" t="s">
        <v>100</v>
      </c>
      <c r="I3700" t="b">
        <v>1</v>
      </c>
      <c r="J3700" t="s">
        <v>70</v>
      </c>
      <c r="K3700" t="b">
        <v>1</v>
      </c>
      <c r="L3700">
        <v>2</v>
      </c>
      <c r="M3700" t="b">
        <v>0</v>
      </c>
      <c r="N3700" t="b">
        <v>1</v>
      </c>
      <c r="O3700" t="b">
        <v>1</v>
      </c>
      <c r="P3700" t="s">
        <v>88</v>
      </c>
      <c r="Q3700" t="s">
        <v>5046</v>
      </c>
      <c r="R3700" t="s">
        <v>5045</v>
      </c>
      <c r="S3700" t="s">
        <v>6</v>
      </c>
      <c r="T3700" t="s">
        <v>5044</v>
      </c>
      <c r="U3700">
        <v>174</v>
      </c>
      <c r="V3700">
        <v>4</v>
      </c>
    </row>
    <row r="3701" spans="1:22" x14ac:dyDescent="0.35">
      <c r="A3701" t="s">
        <v>5043</v>
      </c>
      <c r="B3701" t="s">
        <v>74</v>
      </c>
      <c r="C3701" t="s">
        <v>123</v>
      </c>
      <c r="D3701" t="b">
        <v>1</v>
      </c>
      <c r="E3701" t="b">
        <v>1</v>
      </c>
      <c r="F3701" t="s">
        <v>771</v>
      </c>
      <c r="G3701" t="b">
        <v>0</v>
      </c>
      <c r="H3701" t="s">
        <v>71</v>
      </c>
      <c r="I3701" t="b">
        <v>0</v>
      </c>
      <c r="J3701" t="s">
        <v>70</v>
      </c>
      <c r="K3701" t="b">
        <v>1</v>
      </c>
      <c r="L3701">
        <v>2</v>
      </c>
      <c r="M3701" t="b">
        <v>1</v>
      </c>
      <c r="N3701" t="b">
        <v>1</v>
      </c>
      <c r="O3701" t="b">
        <v>0</v>
      </c>
      <c r="P3701" t="s">
        <v>88</v>
      </c>
      <c r="Q3701" t="s">
        <v>5042</v>
      </c>
      <c r="R3701" t="s">
        <v>5041</v>
      </c>
      <c r="S3701" t="s">
        <v>120</v>
      </c>
      <c r="T3701" t="s">
        <v>5040</v>
      </c>
      <c r="U3701">
        <v>174</v>
      </c>
      <c r="V3701">
        <v>3.5</v>
      </c>
    </row>
    <row r="3702" spans="1:22" x14ac:dyDescent="0.35">
      <c r="A3702" t="s">
        <v>5039</v>
      </c>
      <c r="B3702" t="s">
        <v>74</v>
      </c>
      <c r="C3702" t="s">
        <v>82</v>
      </c>
      <c r="D3702" t="b">
        <v>1</v>
      </c>
      <c r="E3702" t="b">
        <v>1</v>
      </c>
      <c r="F3702" t="s">
        <v>101</v>
      </c>
      <c r="G3702" t="b">
        <v>1</v>
      </c>
      <c r="H3702" t="s">
        <v>71</v>
      </c>
      <c r="I3702" t="b">
        <v>1</v>
      </c>
      <c r="J3702" t="s">
        <v>70</v>
      </c>
      <c r="K3702" t="b">
        <v>1</v>
      </c>
      <c r="L3702">
        <v>2</v>
      </c>
      <c r="M3702" t="b">
        <v>1</v>
      </c>
      <c r="N3702" t="b">
        <v>1</v>
      </c>
      <c r="O3702" t="b">
        <v>1</v>
      </c>
      <c r="P3702" t="s">
        <v>88</v>
      </c>
      <c r="Q3702" t="s">
        <v>5038</v>
      </c>
      <c r="R3702" t="s">
        <v>5037</v>
      </c>
      <c r="S3702" t="s">
        <v>290</v>
      </c>
      <c r="T3702" t="s">
        <v>5036</v>
      </c>
      <c r="U3702">
        <v>174</v>
      </c>
      <c r="V3702">
        <v>4</v>
      </c>
    </row>
    <row r="3703" spans="1:22" x14ac:dyDescent="0.35">
      <c r="A3703" t="s">
        <v>5035</v>
      </c>
      <c r="B3703" t="s">
        <v>90</v>
      </c>
      <c r="C3703" t="s">
        <v>82</v>
      </c>
      <c r="D3703" t="b">
        <v>1</v>
      </c>
      <c r="E3703" t="b">
        <v>1</v>
      </c>
      <c r="F3703" t="s">
        <v>89</v>
      </c>
      <c r="G3703" t="b">
        <v>1</v>
      </c>
      <c r="H3703" t="s">
        <v>71</v>
      </c>
      <c r="I3703" t="b">
        <v>0</v>
      </c>
      <c r="J3703" t="s">
        <v>70</v>
      </c>
      <c r="K3703" t="b">
        <v>1</v>
      </c>
      <c r="L3703">
        <v>1</v>
      </c>
      <c r="M3703" t="b">
        <v>0</v>
      </c>
      <c r="N3703" t="b">
        <v>0</v>
      </c>
      <c r="O3703" t="b">
        <v>1</v>
      </c>
      <c r="P3703" t="s">
        <v>88</v>
      </c>
      <c r="Q3703" t="s">
        <v>5034</v>
      </c>
      <c r="R3703" t="s">
        <v>5033</v>
      </c>
      <c r="S3703" t="s">
        <v>6</v>
      </c>
      <c r="T3703" t="s">
        <v>1946</v>
      </c>
      <c r="U3703">
        <v>174</v>
      </c>
      <c r="V3703">
        <v>4</v>
      </c>
    </row>
    <row r="3704" spans="1:22" x14ac:dyDescent="0.35">
      <c r="A3704" t="s">
        <v>5032</v>
      </c>
      <c r="B3704" t="s">
        <v>90</v>
      </c>
      <c r="C3704" t="s">
        <v>82</v>
      </c>
      <c r="D3704" t="b">
        <v>1</v>
      </c>
      <c r="E3704" t="b">
        <v>1</v>
      </c>
      <c r="F3704" t="s">
        <v>1166</v>
      </c>
      <c r="G3704" t="b">
        <v>0</v>
      </c>
      <c r="H3704" t="s">
        <v>71</v>
      </c>
      <c r="I3704" t="b">
        <v>1</v>
      </c>
      <c r="J3704" t="s">
        <v>70</v>
      </c>
      <c r="K3704" t="b">
        <v>1</v>
      </c>
      <c r="L3704">
        <v>1</v>
      </c>
      <c r="M3704" t="b">
        <v>0</v>
      </c>
      <c r="N3704" t="b">
        <v>0</v>
      </c>
      <c r="O3704" t="b">
        <v>1</v>
      </c>
      <c r="P3704" t="s">
        <v>69</v>
      </c>
      <c r="Q3704" t="s">
        <v>5031</v>
      </c>
      <c r="R3704" t="s">
        <v>5030</v>
      </c>
      <c r="S3704" t="s">
        <v>275</v>
      </c>
      <c r="T3704" t="s">
        <v>1163</v>
      </c>
      <c r="U3704">
        <v>174</v>
      </c>
      <c r="V3704">
        <v>4</v>
      </c>
    </row>
    <row r="3705" spans="1:22" x14ac:dyDescent="0.35">
      <c r="A3705" t="s">
        <v>5029</v>
      </c>
      <c r="B3705" t="s">
        <v>90</v>
      </c>
      <c r="C3705" t="s">
        <v>82</v>
      </c>
      <c r="D3705" t="b">
        <v>1</v>
      </c>
      <c r="E3705" t="b">
        <v>1</v>
      </c>
      <c r="F3705" t="s">
        <v>3661</v>
      </c>
      <c r="G3705" t="b">
        <v>0</v>
      </c>
      <c r="H3705" t="s">
        <v>100</v>
      </c>
      <c r="I3705" t="b">
        <v>1</v>
      </c>
      <c r="J3705" t="s">
        <v>70</v>
      </c>
      <c r="K3705" t="b">
        <v>1</v>
      </c>
      <c r="L3705">
        <v>2</v>
      </c>
      <c r="M3705" t="b">
        <v>1</v>
      </c>
      <c r="N3705" t="b">
        <v>0</v>
      </c>
      <c r="O3705" t="b">
        <v>1</v>
      </c>
      <c r="P3705" t="s">
        <v>69</v>
      </c>
      <c r="Q3705" t="s">
        <v>5028</v>
      </c>
      <c r="R3705" t="s">
        <v>5027</v>
      </c>
      <c r="S3705" t="s">
        <v>239</v>
      </c>
      <c r="T3705" t="s">
        <v>5026</v>
      </c>
      <c r="U3705">
        <v>174</v>
      </c>
      <c r="V3705">
        <v>3.5</v>
      </c>
    </row>
    <row r="3706" spans="1:22" x14ac:dyDescent="0.35">
      <c r="A3706" t="s">
        <v>5025</v>
      </c>
      <c r="B3706" t="s">
        <v>90</v>
      </c>
      <c r="C3706" t="s">
        <v>82</v>
      </c>
      <c r="D3706" t="b">
        <v>1</v>
      </c>
      <c r="E3706" t="b">
        <v>1</v>
      </c>
      <c r="F3706" t="s">
        <v>474</v>
      </c>
      <c r="G3706" t="b">
        <v>0</v>
      </c>
      <c r="H3706" t="s">
        <v>71</v>
      </c>
      <c r="I3706" t="b">
        <v>1</v>
      </c>
      <c r="J3706" t="s">
        <v>70</v>
      </c>
      <c r="K3706" t="b">
        <v>0</v>
      </c>
      <c r="L3706">
        <v>1</v>
      </c>
      <c r="M3706" t="b">
        <v>0</v>
      </c>
      <c r="N3706" t="b">
        <v>0</v>
      </c>
      <c r="O3706" t="b">
        <v>1</v>
      </c>
      <c r="P3706" t="s">
        <v>69</v>
      </c>
      <c r="Q3706" t="s">
        <v>5024</v>
      </c>
      <c r="R3706" t="s">
        <v>5023</v>
      </c>
      <c r="S3706" t="s">
        <v>77</v>
      </c>
      <c r="T3706" t="s">
        <v>5022</v>
      </c>
      <c r="U3706">
        <v>174</v>
      </c>
      <c r="V3706">
        <v>4</v>
      </c>
    </row>
    <row r="3707" spans="1:22" x14ac:dyDescent="0.35">
      <c r="A3707" t="s">
        <v>5021</v>
      </c>
      <c r="B3707" t="s">
        <v>90</v>
      </c>
      <c r="C3707" t="s">
        <v>82</v>
      </c>
      <c r="D3707" t="b">
        <v>0</v>
      </c>
      <c r="E3707" t="b">
        <v>1</v>
      </c>
      <c r="F3707" t="s">
        <v>106</v>
      </c>
      <c r="G3707" t="b">
        <v>1</v>
      </c>
      <c r="H3707" t="s">
        <v>71</v>
      </c>
      <c r="I3707" t="b">
        <v>0</v>
      </c>
      <c r="J3707" t="s">
        <v>70</v>
      </c>
      <c r="K3707" t="b">
        <v>1</v>
      </c>
      <c r="L3707">
        <v>1</v>
      </c>
      <c r="M3707" t="b">
        <v>0</v>
      </c>
      <c r="N3707" t="b">
        <v>0</v>
      </c>
      <c r="O3707" t="b">
        <v>1</v>
      </c>
      <c r="P3707" t="s">
        <v>88</v>
      </c>
      <c r="Q3707" t="s">
        <v>5020</v>
      </c>
      <c r="R3707" t="s">
        <v>1201</v>
      </c>
      <c r="S3707" t="s">
        <v>66</v>
      </c>
      <c r="T3707" t="s">
        <v>5019</v>
      </c>
      <c r="U3707">
        <v>174</v>
      </c>
      <c r="V3707">
        <v>4</v>
      </c>
    </row>
    <row r="3708" spans="1:22" x14ac:dyDescent="0.35">
      <c r="A3708" t="s">
        <v>5018</v>
      </c>
      <c r="B3708" t="s">
        <v>74</v>
      </c>
      <c r="C3708" t="s">
        <v>82</v>
      </c>
      <c r="D3708" t="b">
        <v>1</v>
      </c>
      <c r="E3708" t="b">
        <v>1</v>
      </c>
      <c r="F3708" t="s">
        <v>106</v>
      </c>
      <c r="G3708" t="b">
        <v>1</v>
      </c>
      <c r="H3708" t="s">
        <v>100</v>
      </c>
      <c r="I3708" t="b">
        <v>1</v>
      </c>
      <c r="J3708" t="s">
        <v>70</v>
      </c>
      <c r="K3708" t="b">
        <v>1</v>
      </c>
      <c r="L3708">
        <v>2</v>
      </c>
      <c r="M3708" t="b">
        <v>1</v>
      </c>
      <c r="N3708" t="b">
        <v>1</v>
      </c>
      <c r="O3708" t="b">
        <v>1</v>
      </c>
      <c r="P3708" t="s">
        <v>88</v>
      </c>
      <c r="Q3708" t="s">
        <v>5017</v>
      </c>
      <c r="R3708" t="s">
        <v>5016</v>
      </c>
      <c r="S3708" t="s">
        <v>239</v>
      </c>
      <c r="T3708" t="s">
        <v>5015</v>
      </c>
      <c r="U3708">
        <v>174</v>
      </c>
      <c r="V3708">
        <v>3.5</v>
      </c>
    </row>
    <row r="3709" spans="1:22" x14ac:dyDescent="0.35">
      <c r="A3709" t="s">
        <v>5014</v>
      </c>
      <c r="B3709" t="s">
        <v>90</v>
      </c>
      <c r="C3709" t="s">
        <v>82</v>
      </c>
      <c r="D3709" t="b">
        <v>1</v>
      </c>
      <c r="E3709" t="b">
        <v>1</v>
      </c>
      <c r="F3709" t="s">
        <v>106</v>
      </c>
      <c r="G3709" t="b">
        <v>1</v>
      </c>
      <c r="H3709" t="s">
        <v>554</v>
      </c>
      <c r="I3709" t="b">
        <v>0</v>
      </c>
      <c r="J3709" t="s">
        <v>70</v>
      </c>
      <c r="K3709" t="b">
        <v>1</v>
      </c>
      <c r="L3709">
        <v>2</v>
      </c>
      <c r="M3709" t="b">
        <v>0</v>
      </c>
      <c r="N3709" t="b">
        <v>0</v>
      </c>
      <c r="O3709" t="b">
        <v>1</v>
      </c>
      <c r="P3709" t="s">
        <v>88</v>
      </c>
      <c r="Q3709" t="s">
        <v>5013</v>
      </c>
      <c r="R3709" t="s">
        <v>5012</v>
      </c>
      <c r="S3709" t="s">
        <v>6</v>
      </c>
      <c r="T3709" t="s">
        <v>5011</v>
      </c>
      <c r="U3709">
        <v>174</v>
      </c>
      <c r="V3709">
        <v>2.5</v>
      </c>
    </row>
    <row r="3710" spans="1:22" x14ac:dyDescent="0.35">
      <c r="A3710" t="s">
        <v>5010</v>
      </c>
      <c r="B3710" t="s">
        <v>74</v>
      </c>
      <c r="C3710" t="s">
        <v>426</v>
      </c>
      <c r="D3710" t="b">
        <v>1</v>
      </c>
      <c r="E3710" t="b">
        <v>1</v>
      </c>
      <c r="F3710" t="s">
        <v>720</v>
      </c>
      <c r="G3710" t="b">
        <v>0</v>
      </c>
      <c r="H3710" t="s">
        <v>71</v>
      </c>
      <c r="I3710" t="b">
        <v>1</v>
      </c>
      <c r="J3710" t="s">
        <v>70</v>
      </c>
      <c r="K3710" t="b">
        <v>1</v>
      </c>
      <c r="L3710">
        <v>2</v>
      </c>
      <c r="M3710" t="b">
        <v>1</v>
      </c>
      <c r="N3710" t="b">
        <v>1</v>
      </c>
      <c r="O3710" t="b">
        <v>1</v>
      </c>
      <c r="P3710" t="s">
        <v>88</v>
      </c>
      <c r="Q3710" t="s">
        <v>5009</v>
      </c>
      <c r="R3710" t="s">
        <v>5008</v>
      </c>
      <c r="S3710" t="s">
        <v>5007</v>
      </c>
      <c r="T3710" t="s">
        <v>5006</v>
      </c>
      <c r="U3710">
        <v>174</v>
      </c>
      <c r="V3710">
        <v>3.5</v>
      </c>
    </row>
    <row r="3711" spans="1:22" x14ac:dyDescent="0.35">
      <c r="A3711" t="s">
        <v>5005</v>
      </c>
      <c r="B3711" t="s">
        <v>74</v>
      </c>
      <c r="C3711" t="s">
        <v>82</v>
      </c>
      <c r="D3711" t="b">
        <v>1</v>
      </c>
      <c r="E3711" t="b">
        <v>1</v>
      </c>
      <c r="F3711" t="s">
        <v>106</v>
      </c>
      <c r="G3711" t="b">
        <v>1</v>
      </c>
      <c r="H3711" t="s">
        <v>71</v>
      </c>
      <c r="I3711" t="b">
        <v>1</v>
      </c>
      <c r="J3711" t="s">
        <v>70</v>
      </c>
      <c r="K3711" t="b">
        <v>1</v>
      </c>
      <c r="L3711">
        <v>2</v>
      </c>
      <c r="M3711" t="b">
        <v>0</v>
      </c>
      <c r="N3711" t="b">
        <v>1</v>
      </c>
      <c r="O3711" t="b">
        <v>1</v>
      </c>
      <c r="P3711" t="s">
        <v>69</v>
      </c>
      <c r="Q3711" t="s">
        <v>5004</v>
      </c>
      <c r="R3711" t="s">
        <v>5003</v>
      </c>
      <c r="S3711" t="s">
        <v>239</v>
      </c>
      <c r="T3711" t="s">
        <v>5002</v>
      </c>
      <c r="U3711">
        <v>174</v>
      </c>
      <c r="V3711">
        <v>4</v>
      </c>
    </row>
    <row r="3712" spans="1:22" x14ac:dyDescent="0.35">
      <c r="A3712" t="s">
        <v>5001</v>
      </c>
      <c r="B3712" t="s">
        <v>90</v>
      </c>
      <c r="C3712" t="s">
        <v>82</v>
      </c>
      <c r="D3712" t="b">
        <v>1</v>
      </c>
      <c r="E3712" t="b">
        <v>1</v>
      </c>
      <c r="F3712" t="s">
        <v>106</v>
      </c>
      <c r="G3712" t="b">
        <v>1</v>
      </c>
      <c r="H3712" t="s">
        <v>71</v>
      </c>
      <c r="I3712" t="b">
        <v>0</v>
      </c>
      <c r="J3712" t="s">
        <v>70</v>
      </c>
      <c r="K3712" t="b">
        <v>1</v>
      </c>
      <c r="L3712">
        <v>2</v>
      </c>
      <c r="M3712" t="b">
        <v>1</v>
      </c>
      <c r="N3712" t="b">
        <v>1</v>
      </c>
      <c r="O3712" t="b">
        <v>1</v>
      </c>
      <c r="P3712" t="s">
        <v>88</v>
      </c>
      <c r="Q3712" t="s">
        <v>5000</v>
      </c>
      <c r="R3712" t="s">
        <v>4999</v>
      </c>
      <c r="S3712" t="s">
        <v>6</v>
      </c>
      <c r="T3712" t="s">
        <v>4998</v>
      </c>
      <c r="U3712">
        <v>174</v>
      </c>
      <c r="V3712">
        <v>4.5</v>
      </c>
    </row>
    <row r="3713" spans="1:22" x14ac:dyDescent="0.35">
      <c r="A3713" t="s">
        <v>4997</v>
      </c>
      <c r="B3713" t="s">
        <v>111</v>
      </c>
      <c r="C3713" t="s">
        <v>426</v>
      </c>
      <c r="D3713" t="b">
        <v>1</v>
      </c>
      <c r="E3713" t="b">
        <v>1</v>
      </c>
      <c r="F3713" t="s">
        <v>106</v>
      </c>
      <c r="G3713" t="b">
        <v>0</v>
      </c>
      <c r="H3713" t="s">
        <v>71</v>
      </c>
      <c r="I3713" t="b">
        <v>0</v>
      </c>
      <c r="J3713" t="s">
        <v>70</v>
      </c>
      <c r="K3713" t="b">
        <v>1</v>
      </c>
      <c r="L3713">
        <v>2</v>
      </c>
      <c r="M3713" t="b">
        <v>1</v>
      </c>
      <c r="N3713" t="b">
        <v>1</v>
      </c>
      <c r="O3713" t="b">
        <v>1</v>
      </c>
      <c r="P3713" t="s">
        <v>69</v>
      </c>
      <c r="Q3713" t="s">
        <v>4996</v>
      </c>
      <c r="R3713" t="s">
        <v>4995</v>
      </c>
      <c r="S3713" t="s">
        <v>85</v>
      </c>
      <c r="T3713" t="s">
        <v>4994</v>
      </c>
      <c r="U3713">
        <v>174</v>
      </c>
      <c r="V3713">
        <v>4</v>
      </c>
    </row>
    <row r="3714" spans="1:22" x14ac:dyDescent="0.35">
      <c r="A3714" t="s">
        <v>4993</v>
      </c>
      <c r="B3714" t="s">
        <v>90</v>
      </c>
      <c r="C3714" t="s">
        <v>82</v>
      </c>
      <c r="D3714" t="b">
        <v>1</v>
      </c>
      <c r="E3714" t="b">
        <v>1</v>
      </c>
      <c r="F3714" t="s">
        <v>449</v>
      </c>
      <c r="G3714" t="b">
        <v>0</v>
      </c>
      <c r="H3714" t="s">
        <v>100</v>
      </c>
      <c r="I3714" t="b">
        <v>1</v>
      </c>
      <c r="J3714" t="s">
        <v>70</v>
      </c>
      <c r="K3714" t="b">
        <v>0</v>
      </c>
      <c r="L3714">
        <v>2</v>
      </c>
      <c r="M3714" t="b">
        <v>0</v>
      </c>
      <c r="N3714" t="b">
        <v>0</v>
      </c>
      <c r="O3714" t="b">
        <v>1</v>
      </c>
      <c r="P3714" t="s">
        <v>88</v>
      </c>
      <c r="Q3714" t="s">
        <v>4992</v>
      </c>
      <c r="R3714" t="s">
        <v>4991</v>
      </c>
      <c r="S3714" t="s">
        <v>6</v>
      </c>
      <c r="T3714" t="s">
        <v>4990</v>
      </c>
      <c r="U3714">
        <v>174</v>
      </c>
      <c r="V3714">
        <v>3.5</v>
      </c>
    </row>
    <row r="3715" spans="1:22" x14ac:dyDescent="0.35">
      <c r="A3715" t="s">
        <v>4989</v>
      </c>
      <c r="B3715" t="s">
        <v>111</v>
      </c>
      <c r="C3715" t="s">
        <v>82</v>
      </c>
      <c r="D3715" t="b">
        <v>1</v>
      </c>
      <c r="E3715" t="b">
        <v>1</v>
      </c>
      <c r="F3715" t="s">
        <v>106</v>
      </c>
      <c r="G3715" t="b">
        <v>1</v>
      </c>
      <c r="H3715" t="s">
        <v>71</v>
      </c>
      <c r="I3715" t="b">
        <v>0</v>
      </c>
      <c r="J3715" t="s">
        <v>70</v>
      </c>
      <c r="K3715" t="b">
        <v>1</v>
      </c>
      <c r="L3715">
        <v>1</v>
      </c>
      <c r="M3715" t="b">
        <v>0</v>
      </c>
      <c r="N3715" t="b">
        <v>1</v>
      </c>
      <c r="O3715" t="b">
        <v>1</v>
      </c>
      <c r="P3715" t="s">
        <v>88</v>
      </c>
      <c r="Q3715" t="s">
        <v>4988</v>
      </c>
      <c r="R3715" t="s">
        <v>4987</v>
      </c>
      <c r="S3715" t="s">
        <v>275</v>
      </c>
      <c r="T3715" t="s">
        <v>4986</v>
      </c>
      <c r="U3715">
        <v>174</v>
      </c>
      <c r="V3715">
        <v>4</v>
      </c>
    </row>
    <row r="3716" spans="1:22" x14ac:dyDescent="0.35">
      <c r="A3716" t="s">
        <v>4985</v>
      </c>
      <c r="B3716" t="s">
        <v>74</v>
      </c>
      <c r="C3716" t="s">
        <v>82</v>
      </c>
      <c r="D3716" t="b">
        <v>1</v>
      </c>
      <c r="E3716" t="b">
        <v>0</v>
      </c>
      <c r="F3716" t="s">
        <v>72</v>
      </c>
      <c r="G3716" t="b">
        <v>1</v>
      </c>
      <c r="H3716" t="s">
        <v>80</v>
      </c>
      <c r="I3716" t="b">
        <v>0</v>
      </c>
      <c r="J3716" t="s">
        <v>70</v>
      </c>
      <c r="K3716" t="b">
        <v>1</v>
      </c>
      <c r="L3716">
        <v>2</v>
      </c>
      <c r="M3716" t="b">
        <v>1</v>
      </c>
      <c r="N3716" t="b">
        <v>1</v>
      </c>
      <c r="O3716" t="b">
        <v>1</v>
      </c>
      <c r="P3716" t="s">
        <v>88</v>
      </c>
      <c r="Q3716" t="s">
        <v>4984</v>
      </c>
      <c r="R3716" t="s">
        <v>4983</v>
      </c>
      <c r="S3716" t="s">
        <v>6</v>
      </c>
      <c r="T3716" t="s">
        <v>4982</v>
      </c>
      <c r="U3716">
        <v>174</v>
      </c>
      <c r="V3716">
        <v>3</v>
      </c>
    </row>
    <row r="3717" spans="1:22" x14ac:dyDescent="0.35">
      <c r="A3717" t="s">
        <v>4981</v>
      </c>
      <c r="B3717" t="s">
        <v>74</v>
      </c>
      <c r="C3717" t="s">
        <v>82</v>
      </c>
      <c r="D3717" t="b">
        <v>1</v>
      </c>
      <c r="E3717" t="b">
        <v>1</v>
      </c>
      <c r="F3717" t="s">
        <v>474</v>
      </c>
      <c r="G3717" t="b">
        <v>1</v>
      </c>
      <c r="H3717" t="s">
        <v>71</v>
      </c>
      <c r="I3717" t="b">
        <v>0</v>
      </c>
      <c r="J3717" t="s">
        <v>70</v>
      </c>
      <c r="K3717" t="b">
        <v>1</v>
      </c>
      <c r="L3717">
        <v>2</v>
      </c>
      <c r="M3717" t="b">
        <v>0</v>
      </c>
      <c r="N3717" t="b">
        <v>1</v>
      </c>
      <c r="O3717" t="b">
        <v>1</v>
      </c>
      <c r="P3717" t="s">
        <v>69</v>
      </c>
      <c r="Q3717" t="s">
        <v>4980</v>
      </c>
      <c r="R3717" t="s">
        <v>4979</v>
      </c>
      <c r="S3717" t="s">
        <v>161</v>
      </c>
      <c r="T3717" t="s">
        <v>4978</v>
      </c>
      <c r="U3717">
        <v>174</v>
      </c>
      <c r="V3717">
        <v>4</v>
      </c>
    </row>
    <row r="3718" spans="1:22" x14ac:dyDescent="0.35">
      <c r="A3718" t="s">
        <v>4977</v>
      </c>
      <c r="B3718" t="s">
        <v>111</v>
      </c>
      <c r="C3718" t="s">
        <v>123</v>
      </c>
      <c r="D3718" t="b">
        <v>1</v>
      </c>
      <c r="E3718" t="b">
        <v>1</v>
      </c>
      <c r="F3718" t="s">
        <v>106</v>
      </c>
      <c r="G3718" t="b">
        <v>0</v>
      </c>
      <c r="H3718" t="s">
        <v>71</v>
      </c>
      <c r="I3718" t="b">
        <v>0</v>
      </c>
      <c r="J3718" t="s">
        <v>70</v>
      </c>
      <c r="K3718" t="b">
        <v>1</v>
      </c>
      <c r="L3718">
        <v>2</v>
      </c>
      <c r="M3718" t="b">
        <v>1</v>
      </c>
      <c r="N3718" t="b">
        <v>1</v>
      </c>
      <c r="O3718" t="b">
        <v>1</v>
      </c>
      <c r="P3718" t="s">
        <v>88</v>
      </c>
      <c r="Q3718" t="s">
        <v>4976</v>
      </c>
      <c r="R3718" t="s">
        <v>381</v>
      </c>
      <c r="S3718" t="s">
        <v>1074</v>
      </c>
      <c r="T3718" t="s">
        <v>2214</v>
      </c>
      <c r="U3718">
        <v>174</v>
      </c>
      <c r="V3718">
        <v>4</v>
      </c>
    </row>
    <row r="3719" spans="1:22" x14ac:dyDescent="0.35">
      <c r="A3719" t="s">
        <v>4975</v>
      </c>
      <c r="B3719" t="s">
        <v>74</v>
      </c>
      <c r="C3719" t="s">
        <v>426</v>
      </c>
      <c r="D3719" t="b">
        <v>1</v>
      </c>
      <c r="E3719" t="b">
        <v>0</v>
      </c>
      <c r="F3719" t="s">
        <v>771</v>
      </c>
      <c r="G3719" t="b">
        <v>1</v>
      </c>
      <c r="H3719" t="s">
        <v>80</v>
      </c>
      <c r="I3719" t="b">
        <v>1</v>
      </c>
      <c r="J3719" t="s">
        <v>70</v>
      </c>
      <c r="K3719" t="b">
        <v>1</v>
      </c>
      <c r="L3719">
        <v>2</v>
      </c>
      <c r="M3719" t="b">
        <v>0</v>
      </c>
      <c r="N3719" t="b">
        <v>1</v>
      </c>
      <c r="O3719" t="b">
        <v>1</v>
      </c>
      <c r="P3719" t="s">
        <v>88</v>
      </c>
      <c r="Q3719" t="s">
        <v>4974</v>
      </c>
      <c r="R3719" t="s">
        <v>4973</v>
      </c>
      <c r="S3719" t="s">
        <v>2298</v>
      </c>
      <c r="T3719" t="s">
        <v>4972</v>
      </c>
      <c r="U3719">
        <v>174</v>
      </c>
      <c r="V3719">
        <v>2.5</v>
      </c>
    </row>
    <row r="3720" spans="1:22" x14ac:dyDescent="0.35">
      <c r="A3720" t="s">
        <v>4971</v>
      </c>
      <c r="B3720" t="s">
        <v>74</v>
      </c>
      <c r="C3720" t="s">
        <v>82</v>
      </c>
      <c r="D3720" t="b">
        <v>1</v>
      </c>
      <c r="E3720" t="b">
        <v>1</v>
      </c>
      <c r="F3720" t="s">
        <v>106</v>
      </c>
      <c r="G3720" t="b">
        <v>1</v>
      </c>
      <c r="H3720" t="s">
        <v>71</v>
      </c>
      <c r="I3720" t="b">
        <v>1</v>
      </c>
      <c r="J3720" t="s">
        <v>70</v>
      </c>
      <c r="K3720" t="b">
        <v>1</v>
      </c>
      <c r="L3720">
        <v>2</v>
      </c>
      <c r="M3720" t="b">
        <v>1</v>
      </c>
      <c r="N3720" t="b">
        <v>1</v>
      </c>
      <c r="O3720" t="b">
        <v>1</v>
      </c>
      <c r="P3720" t="s">
        <v>69</v>
      </c>
      <c r="Q3720" t="s">
        <v>4970</v>
      </c>
      <c r="R3720" t="s">
        <v>703</v>
      </c>
      <c r="S3720" t="s">
        <v>85</v>
      </c>
      <c r="T3720" t="s">
        <v>4969</v>
      </c>
      <c r="U3720">
        <v>174</v>
      </c>
      <c r="V3720">
        <v>4</v>
      </c>
    </row>
    <row r="3721" spans="1:22" x14ac:dyDescent="0.35">
      <c r="A3721" t="s">
        <v>4968</v>
      </c>
      <c r="B3721" t="s">
        <v>74</v>
      </c>
      <c r="C3721" t="s">
        <v>82</v>
      </c>
      <c r="D3721" t="b">
        <v>1</v>
      </c>
      <c r="E3721" t="b">
        <v>1</v>
      </c>
      <c r="F3721" t="s">
        <v>106</v>
      </c>
      <c r="G3721" t="b">
        <v>1</v>
      </c>
      <c r="H3721" t="s">
        <v>71</v>
      </c>
      <c r="I3721" t="b">
        <v>1</v>
      </c>
      <c r="J3721" t="s">
        <v>70</v>
      </c>
      <c r="K3721" t="b">
        <v>1</v>
      </c>
      <c r="L3721">
        <v>2</v>
      </c>
      <c r="M3721" t="b">
        <v>1</v>
      </c>
      <c r="N3721" t="b">
        <v>1</v>
      </c>
      <c r="O3721" t="b">
        <v>1</v>
      </c>
      <c r="P3721" t="s">
        <v>88</v>
      </c>
      <c r="Q3721" t="s">
        <v>4967</v>
      </c>
      <c r="R3721" t="s">
        <v>194</v>
      </c>
      <c r="S3721" t="s">
        <v>141</v>
      </c>
      <c r="T3721" t="s">
        <v>4966</v>
      </c>
      <c r="U3721">
        <v>173</v>
      </c>
      <c r="V3721">
        <v>3</v>
      </c>
    </row>
    <row r="3722" spans="1:22" x14ac:dyDescent="0.35">
      <c r="A3722" t="s">
        <v>4965</v>
      </c>
      <c r="B3722" t="s">
        <v>90</v>
      </c>
      <c r="C3722" t="s">
        <v>82</v>
      </c>
      <c r="D3722" t="b">
        <v>1</v>
      </c>
      <c r="E3722" t="b">
        <v>1</v>
      </c>
      <c r="F3722" t="s">
        <v>3661</v>
      </c>
      <c r="G3722" t="b">
        <v>0</v>
      </c>
      <c r="H3722" t="s">
        <v>71</v>
      </c>
      <c r="I3722" t="b">
        <v>1</v>
      </c>
      <c r="J3722" t="s">
        <v>70</v>
      </c>
      <c r="K3722" t="b">
        <v>1</v>
      </c>
      <c r="L3722">
        <v>1</v>
      </c>
      <c r="M3722" t="b">
        <v>0</v>
      </c>
      <c r="N3722" t="b">
        <v>0</v>
      </c>
      <c r="O3722" t="b">
        <v>1</v>
      </c>
      <c r="P3722" t="s">
        <v>69</v>
      </c>
      <c r="Q3722" t="s">
        <v>4964</v>
      </c>
      <c r="R3722" t="s">
        <v>4963</v>
      </c>
      <c r="S3722" t="s">
        <v>3910</v>
      </c>
      <c r="T3722" t="s">
        <v>4962</v>
      </c>
      <c r="U3722">
        <v>173</v>
      </c>
      <c r="V3722">
        <v>4.5</v>
      </c>
    </row>
    <row r="3723" spans="1:22" x14ac:dyDescent="0.35">
      <c r="A3723" t="s">
        <v>4961</v>
      </c>
      <c r="B3723" t="s">
        <v>74</v>
      </c>
      <c r="C3723" t="s">
        <v>82</v>
      </c>
      <c r="D3723" t="b">
        <v>1</v>
      </c>
      <c r="E3723" t="b">
        <v>1</v>
      </c>
      <c r="F3723" t="s">
        <v>1052</v>
      </c>
      <c r="G3723" t="b">
        <v>1</v>
      </c>
      <c r="H3723" t="s">
        <v>71</v>
      </c>
      <c r="I3723" t="b">
        <v>1</v>
      </c>
      <c r="J3723" t="s">
        <v>70</v>
      </c>
      <c r="K3723" t="b">
        <v>1</v>
      </c>
      <c r="L3723">
        <v>2</v>
      </c>
      <c r="M3723" t="b">
        <v>1</v>
      </c>
      <c r="N3723" t="b">
        <v>1</v>
      </c>
      <c r="O3723" t="b">
        <v>1</v>
      </c>
      <c r="P3723" t="s">
        <v>69</v>
      </c>
      <c r="Q3723" t="s">
        <v>4960</v>
      </c>
      <c r="R3723" t="s">
        <v>4959</v>
      </c>
      <c r="S3723" t="s">
        <v>6</v>
      </c>
      <c r="T3723" t="s">
        <v>4958</v>
      </c>
      <c r="U3723">
        <v>173</v>
      </c>
      <c r="V3723">
        <v>3.5</v>
      </c>
    </row>
    <row r="3724" spans="1:22" x14ac:dyDescent="0.35">
      <c r="A3724" t="s">
        <v>4957</v>
      </c>
      <c r="B3724" t="s">
        <v>111</v>
      </c>
      <c r="C3724" t="s">
        <v>82</v>
      </c>
      <c r="D3724" t="b">
        <v>1</v>
      </c>
      <c r="E3724" t="b">
        <v>1</v>
      </c>
      <c r="F3724" t="s">
        <v>101</v>
      </c>
      <c r="G3724" t="b">
        <v>0</v>
      </c>
      <c r="H3724" t="s">
        <v>71</v>
      </c>
      <c r="I3724" t="b">
        <v>1</v>
      </c>
      <c r="J3724" t="s">
        <v>70</v>
      </c>
      <c r="K3724" t="b">
        <v>1</v>
      </c>
      <c r="L3724">
        <v>2</v>
      </c>
      <c r="M3724" t="b">
        <v>0</v>
      </c>
      <c r="N3724" t="b">
        <v>0</v>
      </c>
      <c r="O3724" t="b">
        <v>1</v>
      </c>
      <c r="P3724" t="s">
        <v>69</v>
      </c>
      <c r="Q3724" t="s">
        <v>4956</v>
      </c>
      <c r="R3724" t="s">
        <v>4955</v>
      </c>
      <c r="S3724" t="s">
        <v>6</v>
      </c>
      <c r="T3724" t="s">
        <v>4954</v>
      </c>
      <c r="U3724">
        <v>173</v>
      </c>
      <c r="V3724">
        <v>4</v>
      </c>
    </row>
    <row r="3725" spans="1:22" x14ac:dyDescent="0.35">
      <c r="A3725" t="s">
        <v>4953</v>
      </c>
      <c r="B3725" t="s">
        <v>90</v>
      </c>
      <c r="C3725" t="s">
        <v>82</v>
      </c>
      <c r="D3725" t="b">
        <v>1</v>
      </c>
      <c r="E3725" t="b">
        <v>1</v>
      </c>
      <c r="F3725" t="s">
        <v>106</v>
      </c>
      <c r="G3725" t="b">
        <v>0</v>
      </c>
      <c r="H3725" t="s">
        <v>71</v>
      </c>
      <c r="I3725" t="b">
        <v>1</v>
      </c>
      <c r="J3725" t="s">
        <v>70</v>
      </c>
      <c r="K3725" t="b">
        <v>1</v>
      </c>
      <c r="L3725">
        <v>1</v>
      </c>
      <c r="M3725" t="b">
        <v>0</v>
      </c>
      <c r="N3725" t="b">
        <v>0</v>
      </c>
      <c r="O3725" t="b">
        <v>1</v>
      </c>
      <c r="P3725" t="s">
        <v>88</v>
      </c>
      <c r="Q3725" t="s">
        <v>4952</v>
      </c>
      <c r="R3725" t="s">
        <v>4951</v>
      </c>
      <c r="S3725" t="s">
        <v>290</v>
      </c>
      <c r="T3725" t="s">
        <v>4950</v>
      </c>
      <c r="U3725">
        <v>173</v>
      </c>
      <c r="V3725">
        <v>4.5</v>
      </c>
    </row>
    <row r="3726" spans="1:22" x14ac:dyDescent="0.35">
      <c r="A3726" t="s">
        <v>4949</v>
      </c>
      <c r="B3726" t="s">
        <v>74</v>
      </c>
      <c r="C3726" t="s">
        <v>250</v>
      </c>
      <c r="D3726" t="b">
        <v>1</v>
      </c>
      <c r="E3726" t="b">
        <v>0</v>
      </c>
      <c r="F3726" t="s">
        <v>72</v>
      </c>
      <c r="G3726" t="b">
        <v>0</v>
      </c>
      <c r="H3726" t="s">
        <v>80</v>
      </c>
      <c r="I3726" t="b">
        <v>0</v>
      </c>
      <c r="J3726" t="s">
        <v>70</v>
      </c>
      <c r="K3726" t="b">
        <v>1</v>
      </c>
      <c r="L3726">
        <v>2</v>
      </c>
      <c r="M3726" t="b">
        <v>1</v>
      </c>
      <c r="N3726" t="b">
        <v>1</v>
      </c>
      <c r="O3726" t="b">
        <v>1</v>
      </c>
      <c r="P3726" t="s">
        <v>69</v>
      </c>
      <c r="Q3726" t="s">
        <v>4948</v>
      </c>
      <c r="R3726" t="s">
        <v>4947</v>
      </c>
      <c r="S3726" t="s">
        <v>120</v>
      </c>
      <c r="T3726" t="s">
        <v>4946</v>
      </c>
      <c r="U3726">
        <v>173</v>
      </c>
      <c r="V3726">
        <v>3.5</v>
      </c>
    </row>
    <row r="3727" spans="1:22" x14ac:dyDescent="0.35">
      <c r="A3727" t="s">
        <v>4945</v>
      </c>
      <c r="B3727" t="s">
        <v>74</v>
      </c>
      <c r="C3727" t="s">
        <v>123</v>
      </c>
      <c r="D3727" t="b">
        <v>1</v>
      </c>
      <c r="E3727" t="b">
        <v>1</v>
      </c>
      <c r="F3727" t="s">
        <v>106</v>
      </c>
      <c r="G3727" t="b">
        <v>1</v>
      </c>
      <c r="H3727" t="s">
        <v>71</v>
      </c>
      <c r="I3727" t="b">
        <v>1</v>
      </c>
      <c r="J3727" t="s">
        <v>70</v>
      </c>
      <c r="K3727" t="b">
        <v>1</v>
      </c>
      <c r="L3727">
        <v>2</v>
      </c>
      <c r="M3727" t="b">
        <v>1</v>
      </c>
      <c r="N3727" t="b">
        <v>1</v>
      </c>
      <c r="O3727" t="b">
        <v>1</v>
      </c>
      <c r="P3727" t="s">
        <v>69</v>
      </c>
      <c r="Q3727" t="s">
        <v>4944</v>
      </c>
      <c r="R3727" t="s">
        <v>4943</v>
      </c>
      <c r="S3727" t="s">
        <v>120</v>
      </c>
      <c r="T3727" t="s">
        <v>4942</v>
      </c>
      <c r="U3727">
        <v>173</v>
      </c>
      <c r="V3727">
        <v>2.5</v>
      </c>
    </row>
    <row r="3728" spans="1:22" x14ac:dyDescent="0.35">
      <c r="A3728" t="s">
        <v>4941</v>
      </c>
      <c r="B3728" t="s">
        <v>74</v>
      </c>
      <c r="C3728" t="s">
        <v>82</v>
      </c>
      <c r="D3728" t="b">
        <v>1</v>
      </c>
      <c r="E3728" t="b">
        <v>1</v>
      </c>
      <c r="F3728" t="s">
        <v>106</v>
      </c>
      <c r="G3728" t="b">
        <v>1</v>
      </c>
      <c r="H3728" t="s">
        <v>71</v>
      </c>
      <c r="I3728" t="b">
        <v>1</v>
      </c>
      <c r="J3728" t="s">
        <v>70</v>
      </c>
      <c r="K3728" t="b">
        <v>1</v>
      </c>
      <c r="L3728">
        <v>2</v>
      </c>
      <c r="M3728" t="b">
        <v>1</v>
      </c>
      <c r="N3728" t="b">
        <v>1</v>
      </c>
      <c r="O3728" t="b">
        <v>1</v>
      </c>
      <c r="P3728" t="s">
        <v>69</v>
      </c>
      <c r="Q3728" t="s">
        <v>4940</v>
      </c>
      <c r="R3728" t="s">
        <v>4939</v>
      </c>
      <c r="S3728" t="s">
        <v>93</v>
      </c>
      <c r="T3728" t="s">
        <v>4281</v>
      </c>
      <c r="U3728">
        <v>173</v>
      </c>
      <c r="V3728">
        <v>2.5</v>
      </c>
    </row>
    <row r="3729" spans="1:22" x14ac:dyDescent="0.35">
      <c r="A3729" t="s">
        <v>4938</v>
      </c>
      <c r="B3729" t="s">
        <v>74</v>
      </c>
      <c r="C3729" t="s">
        <v>82</v>
      </c>
      <c r="D3729" t="b">
        <v>1</v>
      </c>
      <c r="E3729" t="b">
        <v>1</v>
      </c>
      <c r="F3729" t="s">
        <v>106</v>
      </c>
      <c r="G3729" t="b">
        <v>1</v>
      </c>
      <c r="H3729" t="s">
        <v>71</v>
      </c>
      <c r="I3729" t="b">
        <v>0</v>
      </c>
      <c r="J3729" t="s">
        <v>70</v>
      </c>
      <c r="K3729" t="b">
        <v>1</v>
      </c>
      <c r="L3729">
        <v>2</v>
      </c>
      <c r="M3729" t="b">
        <v>1</v>
      </c>
      <c r="N3729" t="b">
        <v>1</v>
      </c>
      <c r="O3729" t="b">
        <v>1</v>
      </c>
      <c r="P3729" t="s">
        <v>88</v>
      </c>
      <c r="Q3729" t="s">
        <v>4937</v>
      </c>
      <c r="R3729" t="s">
        <v>4936</v>
      </c>
      <c r="S3729" t="s">
        <v>275</v>
      </c>
      <c r="T3729" t="s">
        <v>4935</v>
      </c>
      <c r="U3729">
        <v>173</v>
      </c>
      <c r="V3729">
        <v>4</v>
      </c>
    </row>
    <row r="3730" spans="1:22" x14ac:dyDescent="0.35">
      <c r="A3730" t="s">
        <v>4934</v>
      </c>
      <c r="B3730" t="s">
        <v>90</v>
      </c>
      <c r="C3730" t="s">
        <v>82</v>
      </c>
      <c r="D3730" t="b">
        <v>1</v>
      </c>
      <c r="E3730" t="b">
        <v>1</v>
      </c>
      <c r="F3730" t="s">
        <v>474</v>
      </c>
      <c r="G3730" t="b">
        <v>1</v>
      </c>
      <c r="H3730" t="s">
        <v>71</v>
      </c>
      <c r="I3730" t="b">
        <v>0</v>
      </c>
      <c r="J3730" t="s">
        <v>70</v>
      </c>
      <c r="K3730" t="b">
        <v>1</v>
      </c>
      <c r="L3730">
        <v>2</v>
      </c>
      <c r="M3730" t="b">
        <v>0</v>
      </c>
      <c r="N3730" t="b">
        <v>1</v>
      </c>
      <c r="O3730" t="b">
        <v>1</v>
      </c>
      <c r="P3730" t="s">
        <v>88</v>
      </c>
      <c r="Q3730" t="s">
        <v>4933</v>
      </c>
      <c r="R3730" t="s">
        <v>4932</v>
      </c>
      <c r="S3730" t="s">
        <v>6</v>
      </c>
      <c r="T3730" t="s">
        <v>4931</v>
      </c>
      <c r="U3730">
        <v>173</v>
      </c>
      <c r="V3730">
        <v>4</v>
      </c>
    </row>
    <row r="3731" spans="1:22" x14ac:dyDescent="0.35">
      <c r="A3731" t="s">
        <v>4930</v>
      </c>
      <c r="B3731" t="s">
        <v>111</v>
      </c>
      <c r="C3731" t="s">
        <v>82</v>
      </c>
      <c r="D3731" t="b">
        <v>1</v>
      </c>
      <c r="E3731" t="b">
        <v>1</v>
      </c>
      <c r="F3731" t="s">
        <v>106</v>
      </c>
      <c r="G3731" t="b">
        <v>1</v>
      </c>
      <c r="H3731" t="s">
        <v>71</v>
      </c>
      <c r="I3731" t="b">
        <v>0</v>
      </c>
      <c r="J3731" t="s">
        <v>70</v>
      </c>
      <c r="K3731" t="b">
        <v>1</v>
      </c>
      <c r="L3731">
        <v>2</v>
      </c>
      <c r="M3731" t="b">
        <v>1</v>
      </c>
      <c r="N3731" t="b">
        <v>1</v>
      </c>
      <c r="O3731" t="b">
        <v>1</v>
      </c>
      <c r="P3731" t="s">
        <v>69</v>
      </c>
      <c r="Q3731" t="s">
        <v>4929</v>
      </c>
      <c r="R3731" t="s">
        <v>1255</v>
      </c>
      <c r="S3731" t="s">
        <v>166</v>
      </c>
      <c r="T3731" t="s">
        <v>4928</v>
      </c>
      <c r="U3731">
        <v>173</v>
      </c>
      <c r="V3731">
        <v>4.5</v>
      </c>
    </row>
    <row r="3732" spans="1:22" x14ac:dyDescent="0.35">
      <c r="A3732" t="s">
        <v>4927</v>
      </c>
      <c r="B3732" t="s">
        <v>90</v>
      </c>
      <c r="C3732" t="s">
        <v>82</v>
      </c>
      <c r="D3732" t="b">
        <v>1</v>
      </c>
      <c r="E3732" t="b">
        <v>1</v>
      </c>
      <c r="F3732" t="s">
        <v>89</v>
      </c>
      <c r="G3732" t="b">
        <v>0</v>
      </c>
      <c r="H3732" t="s">
        <v>71</v>
      </c>
      <c r="I3732" t="b">
        <v>1</v>
      </c>
      <c r="J3732" t="s">
        <v>70</v>
      </c>
      <c r="K3732" t="b">
        <v>1</v>
      </c>
      <c r="L3732">
        <v>1</v>
      </c>
      <c r="M3732" t="b">
        <v>0</v>
      </c>
      <c r="N3732" t="b">
        <v>1</v>
      </c>
      <c r="O3732" t="b">
        <v>1</v>
      </c>
      <c r="P3732" t="s">
        <v>88</v>
      </c>
      <c r="Q3732" t="s">
        <v>4926</v>
      </c>
      <c r="R3732" t="s">
        <v>4925</v>
      </c>
      <c r="S3732" t="s">
        <v>85</v>
      </c>
      <c r="T3732" t="s">
        <v>4924</v>
      </c>
      <c r="U3732">
        <v>173</v>
      </c>
      <c r="V3732">
        <v>4.5</v>
      </c>
    </row>
    <row r="3733" spans="1:22" x14ac:dyDescent="0.35">
      <c r="A3733" t="s">
        <v>4286</v>
      </c>
      <c r="B3733" t="s">
        <v>111</v>
      </c>
      <c r="C3733" t="s">
        <v>82</v>
      </c>
      <c r="D3733" t="b">
        <v>1</v>
      </c>
      <c r="E3733" t="b">
        <v>1</v>
      </c>
      <c r="F3733" t="s">
        <v>555</v>
      </c>
      <c r="G3733" t="b">
        <v>0</v>
      </c>
      <c r="H3733" t="s">
        <v>71</v>
      </c>
      <c r="I3733" t="b">
        <v>1</v>
      </c>
      <c r="J3733" t="s">
        <v>70</v>
      </c>
      <c r="K3733" t="b">
        <v>1</v>
      </c>
      <c r="L3733">
        <v>2</v>
      </c>
      <c r="M3733" t="b">
        <v>0</v>
      </c>
      <c r="N3733" t="b">
        <v>1</v>
      </c>
      <c r="O3733" t="b">
        <v>1</v>
      </c>
      <c r="P3733" t="s">
        <v>88</v>
      </c>
      <c r="Q3733" t="s">
        <v>4923</v>
      </c>
      <c r="R3733" t="s">
        <v>4922</v>
      </c>
      <c r="S3733" t="s">
        <v>6</v>
      </c>
      <c r="T3733" t="s">
        <v>4921</v>
      </c>
      <c r="U3733">
        <v>173</v>
      </c>
      <c r="V3733">
        <v>3</v>
      </c>
    </row>
    <row r="3734" spans="1:22" x14ac:dyDescent="0.35">
      <c r="A3734" t="s">
        <v>4920</v>
      </c>
      <c r="B3734" t="s">
        <v>74</v>
      </c>
      <c r="C3734" t="s">
        <v>82</v>
      </c>
      <c r="D3734" t="b">
        <v>1</v>
      </c>
      <c r="E3734" t="b">
        <v>1</v>
      </c>
      <c r="F3734" t="s">
        <v>106</v>
      </c>
      <c r="G3734" t="b">
        <v>1</v>
      </c>
      <c r="H3734" t="s">
        <v>71</v>
      </c>
      <c r="I3734" t="b">
        <v>1</v>
      </c>
      <c r="J3734" t="s">
        <v>70</v>
      </c>
      <c r="K3734" t="b">
        <v>1</v>
      </c>
      <c r="L3734">
        <v>2</v>
      </c>
      <c r="M3734" t="b">
        <v>0</v>
      </c>
      <c r="N3734" t="b">
        <v>1</v>
      </c>
      <c r="O3734" t="b">
        <v>1</v>
      </c>
      <c r="P3734" t="s">
        <v>88</v>
      </c>
      <c r="Q3734" t="s">
        <v>4919</v>
      </c>
      <c r="R3734" t="s">
        <v>206</v>
      </c>
      <c r="S3734" t="s">
        <v>2593</v>
      </c>
      <c r="T3734" t="s">
        <v>4918</v>
      </c>
      <c r="U3734">
        <v>173</v>
      </c>
      <c r="V3734">
        <v>3.5</v>
      </c>
    </row>
    <row r="3735" spans="1:22" x14ac:dyDescent="0.35">
      <c r="A3735" t="s">
        <v>4917</v>
      </c>
      <c r="B3735" t="s">
        <v>90</v>
      </c>
      <c r="C3735" t="s">
        <v>82</v>
      </c>
      <c r="D3735" t="b">
        <v>1</v>
      </c>
      <c r="E3735" t="b">
        <v>1</v>
      </c>
      <c r="F3735" t="s">
        <v>106</v>
      </c>
      <c r="G3735" t="b">
        <v>0</v>
      </c>
      <c r="H3735" t="s">
        <v>100</v>
      </c>
      <c r="I3735" t="b">
        <v>0</v>
      </c>
      <c r="J3735" t="s">
        <v>70</v>
      </c>
      <c r="K3735" t="b">
        <v>1</v>
      </c>
      <c r="L3735">
        <v>2</v>
      </c>
      <c r="M3735" t="b">
        <v>1</v>
      </c>
      <c r="N3735" t="b">
        <v>1</v>
      </c>
      <c r="O3735" t="b">
        <v>1</v>
      </c>
      <c r="P3735" t="s">
        <v>88</v>
      </c>
      <c r="Q3735" t="s">
        <v>4916</v>
      </c>
      <c r="R3735" t="s">
        <v>4915</v>
      </c>
      <c r="S3735" t="s">
        <v>239</v>
      </c>
      <c r="T3735" t="s">
        <v>4914</v>
      </c>
      <c r="U3735">
        <v>173</v>
      </c>
      <c r="V3735">
        <v>4</v>
      </c>
    </row>
    <row r="3736" spans="1:22" x14ac:dyDescent="0.35">
      <c r="A3736" t="s">
        <v>4913</v>
      </c>
      <c r="B3736" t="s">
        <v>111</v>
      </c>
      <c r="C3736" t="s">
        <v>82</v>
      </c>
      <c r="D3736" t="b">
        <v>1</v>
      </c>
      <c r="E3736" t="b">
        <v>1</v>
      </c>
      <c r="F3736" t="s">
        <v>106</v>
      </c>
      <c r="G3736" t="b">
        <v>1</v>
      </c>
      <c r="H3736" t="s">
        <v>71</v>
      </c>
      <c r="I3736" t="b">
        <v>0</v>
      </c>
      <c r="J3736" t="s">
        <v>70</v>
      </c>
      <c r="K3736" t="b">
        <v>1</v>
      </c>
      <c r="L3736">
        <v>2</v>
      </c>
      <c r="M3736" t="b">
        <v>1</v>
      </c>
      <c r="N3736" t="b">
        <v>1</v>
      </c>
      <c r="O3736" t="b">
        <v>1</v>
      </c>
      <c r="P3736" t="s">
        <v>88</v>
      </c>
      <c r="Q3736" t="s">
        <v>4912</v>
      </c>
      <c r="R3736" t="s">
        <v>4478</v>
      </c>
      <c r="S3736" t="s">
        <v>323</v>
      </c>
      <c r="T3736" t="s">
        <v>4911</v>
      </c>
      <c r="U3736">
        <v>173</v>
      </c>
      <c r="V3736">
        <v>4</v>
      </c>
    </row>
    <row r="3737" spans="1:22" x14ac:dyDescent="0.35">
      <c r="A3737" t="s">
        <v>4910</v>
      </c>
      <c r="B3737" t="s">
        <v>74</v>
      </c>
      <c r="C3737" t="s">
        <v>82</v>
      </c>
      <c r="D3737" t="b">
        <v>1</v>
      </c>
      <c r="E3737" t="b">
        <v>1</v>
      </c>
      <c r="F3737" t="s">
        <v>106</v>
      </c>
      <c r="G3737" t="b">
        <v>1</v>
      </c>
      <c r="H3737" t="s">
        <v>71</v>
      </c>
      <c r="I3737" t="b">
        <v>1</v>
      </c>
      <c r="J3737" t="s">
        <v>70</v>
      </c>
      <c r="K3737" t="b">
        <v>1</v>
      </c>
      <c r="L3737">
        <v>1</v>
      </c>
      <c r="M3737" t="b">
        <v>0</v>
      </c>
      <c r="N3737" t="b">
        <v>0</v>
      </c>
      <c r="O3737" t="b">
        <v>1</v>
      </c>
      <c r="P3737" t="s">
        <v>69</v>
      </c>
      <c r="Q3737" t="s">
        <v>4909</v>
      </c>
      <c r="R3737" t="s">
        <v>4908</v>
      </c>
      <c r="S3737" t="s">
        <v>85</v>
      </c>
      <c r="T3737" t="s">
        <v>4907</v>
      </c>
      <c r="U3737">
        <v>173</v>
      </c>
      <c r="V3737">
        <v>4</v>
      </c>
    </row>
    <row r="3738" spans="1:22" x14ac:dyDescent="0.35">
      <c r="A3738" t="s">
        <v>4906</v>
      </c>
      <c r="B3738" t="s">
        <v>74</v>
      </c>
      <c r="C3738" t="s">
        <v>212</v>
      </c>
      <c r="D3738" t="b">
        <v>1</v>
      </c>
      <c r="E3738" t="b">
        <v>0</v>
      </c>
      <c r="F3738" t="s">
        <v>72</v>
      </c>
      <c r="G3738" t="b">
        <v>0</v>
      </c>
      <c r="H3738" t="s">
        <v>71</v>
      </c>
      <c r="I3738" t="b">
        <v>1</v>
      </c>
      <c r="J3738" t="s">
        <v>70</v>
      </c>
      <c r="K3738" t="b">
        <v>1</v>
      </c>
      <c r="L3738">
        <v>2</v>
      </c>
      <c r="M3738" t="b">
        <v>1</v>
      </c>
      <c r="N3738" t="b">
        <v>1</v>
      </c>
      <c r="O3738" t="b">
        <v>1</v>
      </c>
      <c r="P3738" t="s">
        <v>69</v>
      </c>
      <c r="Q3738" t="s">
        <v>4905</v>
      </c>
      <c r="R3738" t="s">
        <v>4904</v>
      </c>
      <c r="S3738" t="s">
        <v>120</v>
      </c>
      <c r="T3738" t="s">
        <v>4903</v>
      </c>
      <c r="U3738">
        <v>173</v>
      </c>
      <c r="V3738">
        <v>3</v>
      </c>
    </row>
    <row r="3739" spans="1:22" x14ac:dyDescent="0.35">
      <c r="A3739" t="s">
        <v>4902</v>
      </c>
      <c r="B3739" t="s">
        <v>74</v>
      </c>
      <c r="C3739" t="s">
        <v>82</v>
      </c>
      <c r="D3739" t="b">
        <v>1</v>
      </c>
      <c r="E3739" t="b">
        <v>0</v>
      </c>
      <c r="F3739" t="s">
        <v>541</v>
      </c>
      <c r="G3739" t="b">
        <v>1</v>
      </c>
      <c r="H3739" t="s">
        <v>71</v>
      </c>
      <c r="I3739" t="b">
        <v>1</v>
      </c>
      <c r="J3739" t="s">
        <v>70</v>
      </c>
      <c r="K3739" t="b">
        <v>1</v>
      </c>
      <c r="L3739">
        <v>2</v>
      </c>
      <c r="M3739" t="b">
        <v>1</v>
      </c>
      <c r="N3739" t="b">
        <v>1</v>
      </c>
      <c r="O3739" t="b">
        <v>1</v>
      </c>
      <c r="P3739" t="s">
        <v>88</v>
      </c>
      <c r="Q3739" t="s">
        <v>4901</v>
      </c>
      <c r="R3739" t="s">
        <v>4900</v>
      </c>
      <c r="S3739" t="s">
        <v>166</v>
      </c>
      <c r="T3739" t="s">
        <v>4899</v>
      </c>
      <c r="U3739">
        <v>173</v>
      </c>
      <c r="V3739">
        <v>4</v>
      </c>
    </row>
    <row r="3740" spans="1:22" x14ac:dyDescent="0.35">
      <c r="A3740" t="s">
        <v>4898</v>
      </c>
      <c r="B3740" t="s">
        <v>74</v>
      </c>
      <c r="C3740" t="s">
        <v>758</v>
      </c>
      <c r="D3740" t="b">
        <v>1</v>
      </c>
      <c r="E3740" t="b">
        <v>1</v>
      </c>
      <c r="F3740" t="s">
        <v>314</v>
      </c>
      <c r="G3740" t="b">
        <v>1</v>
      </c>
      <c r="H3740" t="s">
        <v>71</v>
      </c>
      <c r="I3740" t="b">
        <v>1</v>
      </c>
      <c r="J3740" t="s">
        <v>70</v>
      </c>
      <c r="K3740" t="b">
        <v>1</v>
      </c>
      <c r="L3740">
        <v>2</v>
      </c>
      <c r="M3740" t="b">
        <v>1</v>
      </c>
      <c r="N3740" t="b">
        <v>1</v>
      </c>
      <c r="O3740" t="b">
        <v>1</v>
      </c>
      <c r="P3740" t="s">
        <v>88</v>
      </c>
      <c r="Q3740" t="s">
        <v>4897</v>
      </c>
      <c r="R3740" t="s">
        <v>489</v>
      </c>
      <c r="S3740" t="s">
        <v>1177</v>
      </c>
      <c r="T3740" t="s">
        <v>4896</v>
      </c>
      <c r="U3740">
        <v>173</v>
      </c>
      <c r="V3740">
        <v>4</v>
      </c>
    </row>
    <row r="3741" spans="1:22" x14ac:dyDescent="0.35">
      <c r="A3741" t="s">
        <v>4895</v>
      </c>
      <c r="B3741" t="s">
        <v>111</v>
      </c>
      <c r="C3741" t="s">
        <v>82</v>
      </c>
      <c r="D3741" t="b">
        <v>1</v>
      </c>
      <c r="E3741" t="b">
        <v>1</v>
      </c>
      <c r="F3741" t="s">
        <v>89</v>
      </c>
      <c r="G3741" t="b">
        <v>0</v>
      </c>
      <c r="H3741" t="s">
        <v>71</v>
      </c>
      <c r="I3741" t="b">
        <v>1</v>
      </c>
      <c r="J3741" t="s">
        <v>70</v>
      </c>
      <c r="K3741" t="b">
        <v>1</v>
      </c>
      <c r="L3741">
        <v>1</v>
      </c>
      <c r="M3741" t="b">
        <v>0</v>
      </c>
      <c r="N3741" t="b">
        <v>0</v>
      </c>
      <c r="O3741" t="b">
        <v>1</v>
      </c>
      <c r="P3741" t="s">
        <v>88</v>
      </c>
      <c r="Q3741" t="s">
        <v>4894</v>
      </c>
      <c r="R3741" t="s">
        <v>194</v>
      </c>
      <c r="S3741" t="s">
        <v>85</v>
      </c>
      <c r="T3741" t="s">
        <v>788</v>
      </c>
      <c r="U3741">
        <v>173</v>
      </c>
      <c r="V3741">
        <v>3.5</v>
      </c>
    </row>
    <row r="3742" spans="1:22" x14ac:dyDescent="0.35">
      <c r="A3742" t="s">
        <v>4893</v>
      </c>
      <c r="B3742" t="s">
        <v>111</v>
      </c>
      <c r="C3742" t="s">
        <v>82</v>
      </c>
      <c r="D3742" t="b">
        <v>1</v>
      </c>
      <c r="E3742" t="b">
        <v>1</v>
      </c>
      <c r="F3742" t="s">
        <v>106</v>
      </c>
      <c r="G3742" t="b">
        <v>1</v>
      </c>
      <c r="H3742" t="s">
        <v>71</v>
      </c>
      <c r="I3742" t="b">
        <v>0</v>
      </c>
      <c r="J3742" t="s">
        <v>70</v>
      </c>
      <c r="K3742" t="b">
        <v>1</v>
      </c>
      <c r="L3742">
        <v>2</v>
      </c>
      <c r="M3742" t="b">
        <v>0</v>
      </c>
      <c r="N3742" t="b">
        <v>1</v>
      </c>
      <c r="O3742" t="b">
        <v>1</v>
      </c>
      <c r="P3742" t="s">
        <v>88</v>
      </c>
      <c r="Q3742" t="s">
        <v>4892</v>
      </c>
      <c r="R3742" t="s">
        <v>593</v>
      </c>
      <c r="S3742" t="s">
        <v>85</v>
      </c>
      <c r="T3742" t="s">
        <v>4891</v>
      </c>
      <c r="U3742">
        <v>173</v>
      </c>
      <c r="V3742">
        <v>3.5</v>
      </c>
    </row>
    <row r="3743" spans="1:22" x14ac:dyDescent="0.35">
      <c r="A3743" t="s">
        <v>4890</v>
      </c>
      <c r="B3743" t="s">
        <v>74</v>
      </c>
      <c r="C3743" t="s">
        <v>82</v>
      </c>
      <c r="D3743" t="b">
        <v>1</v>
      </c>
      <c r="E3743" t="b">
        <v>0</v>
      </c>
      <c r="F3743" t="s">
        <v>771</v>
      </c>
      <c r="G3743" t="b">
        <v>1</v>
      </c>
      <c r="H3743" t="s">
        <v>71</v>
      </c>
      <c r="I3743" t="b">
        <v>1</v>
      </c>
      <c r="J3743" t="s">
        <v>70</v>
      </c>
      <c r="K3743" t="b">
        <v>1</v>
      </c>
      <c r="L3743">
        <v>2</v>
      </c>
      <c r="M3743" t="b">
        <v>1</v>
      </c>
      <c r="N3743" t="b">
        <v>1</v>
      </c>
      <c r="O3743" t="b">
        <v>1</v>
      </c>
      <c r="P3743" t="s">
        <v>69</v>
      </c>
      <c r="Q3743" t="s">
        <v>4889</v>
      </c>
      <c r="R3743" t="s">
        <v>4888</v>
      </c>
      <c r="S3743" t="s">
        <v>239</v>
      </c>
      <c r="T3743" t="s">
        <v>4887</v>
      </c>
      <c r="U3743">
        <v>173</v>
      </c>
      <c r="V3743">
        <v>2.5</v>
      </c>
    </row>
    <row r="3744" spans="1:22" x14ac:dyDescent="0.35">
      <c r="A3744" t="s">
        <v>4886</v>
      </c>
      <c r="B3744" t="s">
        <v>74</v>
      </c>
      <c r="C3744" t="s">
        <v>82</v>
      </c>
      <c r="D3744" t="b">
        <v>1</v>
      </c>
      <c r="E3744" t="b">
        <v>1</v>
      </c>
      <c r="F3744" t="s">
        <v>771</v>
      </c>
      <c r="G3744" t="b">
        <v>1</v>
      </c>
      <c r="H3744" t="s">
        <v>80</v>
      </c>
      <c r="I3744" t="b">
        <v>1</v>
      </c>
      <c r="J3744" t="s">
        <v>70</v>
      </c>
      <c r="K3744" t="b">
        <v>1</v>
      </c>
      <c r="L3744">
        <v>2</v>
      </c>
      <c r="M3744" t="b">
        <v>0</v>
      </c>
      <c r="N3744" t="b">
        <v>1</v>
      </c>
      <c r="O3744" t="b">
        <v>1</v>
      </c>
      <c r="P3744" t="s">
        <v>69</v>
      </c>
      <c r="Q3744" t="s">
        <v>4885</v>
      </c>
      <c r="R3744" t="s">
        <v>4884</v>
      </c>
      <c r="S3744" t="s">
        <v>166</v>
      </c>
      <c r="T3744" t="s">
        <v>4883</v>
      </c>
      <c r="U3744">
        <v>173</v>
      </c>
      <c r="V3744">
        <v>3.5</v>
      </c>
    </row>
    <row r="3745" spans="1:22" x14ac:dyDescent="0.35">
      <c r="A3745" t="s">
        <v>4882</v>
      </c>
      <c r="B3745" t="s">
        <v>90</v>
      </c>
      <c r="C3745" t="s">
        <v>123</v>
      </c>
      <c r="D3745" t="b">
        <v>0</v>
      </c>
      <c r="E3745" t="b">
        <v>1</v>
      </c>
      <c r="F3745" t="s">
        <v>106</v>
      </c>
      <c r="G3745" t="b">
        <v>0</v>
      </c>
      <c r="H3745" t="s">
        <v>71</v>
      </c>
      <c r="I3745" t="b">
        <v>0</v>
      </c>
      <c r="J3745" t="s">
        <v>70</v>
      </c>
      <c r="K3745" t="b">
        <v>1</v>
      </c>
      <c r="L3745">
        <v>1</v>
      </c>
      <c r="M3745" t="b">
        <v>0</v>
      </c>
      <c r="N3745" t="b">
        <v>1</v>
      </c>
      <c r="O3745" t="b">
        <v>1</v>
      </c>
      <c r="P3745" t="s">
        <v>69</v>
      </c>
      <c r="Q3745" t="s">
        <v>4881</v>
      </c>
      <c r="R3745" t="s">
        <v>4880</v>
      </c>
      <c r="S3745" t="s">
        <v>150</v>
      </c>
      <c r="T3745" t="s">
        <v>4879</v>
      </c>
      <c r="U3745">
        <v>173</v>
      </c>
      <c r="V3745">
        <v>4</v>
      </c>
    </row>
    <row r="3746" spans="1:22" x14ac:dyDescent="0.35">
      <c r="A3746" t="s">
        <v>196</v>
      </c>
      <c r="B3746" t="s">
        <v>74</v>
      </c>
      <c r="C3746" t="s">
        <v>73</v>
      </c>
      <c r="D3746" t="b">
        <v>1</v>
      </c>
      <c r="E3746" t="b">
        <v>0</v>
      </c>
      <c r="F3746" t="s">
        <v>771</v>
      </c>
      <c r="G3746" t="b">
        <v>1</v>
      </c>
      <c r="H3746" t="s">
        <v>71</v>
      </c>
      <c r="I3746" t="b">
        <v>1</v>
      </c>
      <c r="J3746" t="s">
        <v>70</v>
      </c>
      <c r="K3746" t="b">
        <v>1</v>
      </c>
      <c r="L3746">
        <v>2</v>
      </c>
      <c r="M3746" t="b">
        <v>0</v>
      </c>
      <c r="N3746" t="b">
        <v>1</v>
      </c>
      <c r="O3746" t="b">
        <v>1</v>
      </c>
      <c r="P3746" t="s">
        <v>69</v>
      </c>
      <c r="Q3746" t="e">
        <f>-e_UQJVTzIPweX4TcPUYVw</f>
        <v>#NAME?</v>
      </c>
      <c r="R3746" t="s">
        <v>4878</v>
      </c>
      <c r="S3746" t="s">
        <v>85</v>
      </c>
      <c r="T3746" t="s">
        <v>4877</v>
      </c>
      <c r="U3746">
        <v>173</v>
      </c>
      <c r="V3746">
        <v>4.5</v>
      </c>
    </row>
    <row r="3747" spans="1:22" x14ac:dyDescent="0.35">
      <c r="A3747" t="s">
        <v>4876</v>
      </c>
      <c r="B3747" t="s">
        <v>74</v>
      </c>
      <c r="C3747" t="s">
        <v>82</v>
      </c>
      <c r="D3747" t="b">
        <v>1</v>
      </c>
      <c r="E3747" t="b">
        <v>1</v>
      </c>
      <c r="F3747" t="s">
        <v>106</v>
      </c>
      <c r="G3747" t="b">
        <v>1</v>
      </c>
      <c r="H3747" t="s">
        <v>71</v>
      </c>
      <c r="I3747" t="b">
        <v>1</v>
      </c>
      <c r="J3747" t="s">
        <v>70</v>
      </c>
      <c r="K3747" t="b">
        <v>1</v>
      </c>
      <c r="L3747">
        <v>2</v>
      </c>
      <c r="M3747" t="b">
        <v>1</v>
      </c>
      <c r="N3747" t="b">
        <v>1</v>
      </c>
      <c r="O3747" t="b">
        <v>1</v>
      </c>
      <c r="P3747" t="s">
        <v>69</v>
      </c>
      <c r="Q3747" t="s">
        <v>4875</v>
      </c>
      <c r="R3747" t="s">
        <v>4874</v>
      </c>
      <c r="S3747" t="s">
        <v>85</v>
      </c>
      <c r="T3747" t="s">
        <v>4873</v>
      </c>
      <c r="U3747">
        <v>173</v>
      </c>
      <c r="V3747">
        <v>4</v>
      </c>
    </row>
    <row r="3748" spans="1:22" x14ac:dyDescent="0.35">
      <c r="A3748" t="s">
        <v>4872</v>
      </c>
      <c r="B3748" t="s">
        <v>90</v>
      </c>
      <c r="C3748" t="s">
        <v>82</v>
      </c>
      <c r="D3748" t="b">
        <v>1</v>
      </c>
      <c r="E3748" t="b">
        <v>1</v>
      </c>
      <c r="F3748" t="s">
        <v>106</v>
      </c>
      <c r="G3748" t="b">
        <v>1</v>
      </c>
      <c r="H3748" t="s">
        <v>71</v>
      </c>
      <c r="I3748" t="b">
        <v>0</v>
      </c>
      <c r="J3748" t="s">
        <v>70</v>
      </c>
      <c r="K3748" t="b">
        <v>1</v>
      </c>
      <c r="L3748">
        <v>1</v>
      </c>
      <c r="M3748" t="b">
        <v>0</v>
      </c>
      <c r="N3748" t="b">
        <v>0</v>
      </c>
      <c r="O3748" t="b">
        <v>1</v>
      </c>
      <c r="P3748" t="s">
        <v>88</v>
      </c>
      <c r="Q3748" t="s">
        <v>4871</v>
      </c>
      <c r="R3748" t="s">
        <v>4870</v>
      </c>
      <c r="S3748" t="s">
        <v>85</v>
      </c>
      <c r="T3748" t="s">
        <v>4869</v>
      </c>
      <c r="U3748">
        <v>173</v>
      </c>
      <c r="V3748">
        <v>4</v>
      </c>
    </row>
    <row r="3749" spans="1:22" x14ac:dyDescent="0.35">
      <c r="A3749" t="s">
        <v>4868</v>
      </c>
      <c r="B3749" t="s">
        <v>90</v>
      </c>
      <c r="C3749" t="s">
        <v>82</v>
      </c>
      <c r="D3749" t="b">
        <v>1</v>
      </c>
      <c r="E3749" t="b">
        <v>1</v>
      </c>
      <c r="F3749" t="s">
        <v>106</v>
      </c>
      <c r="G3749" t="b">
        <v>1</v>
      </c>
      <c r="H3749" t="s">
        <v>71</v>
      </c>
      <c r="I3749" t="b">
        <v>0</v>
      </c>
      <c r="J3749" t="s">
        <v>70</v>
      </c>
      <c r="K3749" t="b">
        <v>1</v>
      </c>
      <c r="L3749">
        <v>1</v>
      </c>
      <c r="M3749" t="b">
        <v>0</v>
      </c>
      <c r="N3749" t="b">
        <v>0</v>
      </c>
      <c r="O3749" t="b">
        <v>1</v>
      </c>
      <c r="P3749" t="s">
        <v>88</v>
      </c>
      <c r="Q3749" t="s">
        <v>4867</v>
      </c>
      <c r="R3749" t="s">
        <v>4866</v>
      </c>
      <c r="S3749" t="s">
        <v>6</v>
      </c>
      <c r="T3749" t="s">
        <v>4865</v>
      </c>
      <c r="U3749">
        <v>172</v>
      </c>
      <c r="V3749">
        <v>3.5</v>
      </c>
    </row>
    <row r="3750" spans="1:22" x14ac:dyDescent="0.35">
      <c r="A3750" t="s">
        <v>4864</v>
      </c>
      <c r="B3750" t="s">
        <v>74</v>
      </c>
      <c r="C3750" t="s">
        <v>123</v>
      </c>
      <c r="D3750" t="b">
        <v>1</v>
      </c>
      <c r="E3750" t="b">
        <v>1</v>
      </c>
      <c r="F3750" t="s">
        <v>101</v>
      </c>
      <c r="G3750" t="b">
        <v>0</v>
      </c>
      <c r="H3750" t="s">
        <v>71</v>
      </c>
      <c r="I3750" t="b">
        <v>0</v>
      </c>
      <c r="J3750" t="s">
        <v>70</v>
      </c>
      <c r="K3750" t="b">
        <v>1</v>
      </c>
      <c r="L3750">
        <v>2</v>
      </c>
      <c r="M3750" t="b">
        <v>1</v>
      </c>
      <c r="N3750" t="b">
        <v>1</v>
      </c>
      <c r="O3750" t="b">
        <v>0</v>
      </c>
      <c r="P3750" t="s">
        <v>88</v>
      </c>
      <c r="Q3750" t="s">
        <v>4863</v>
      </c>
      <c r="R3750" t="s">
        <v>3498</v>
      </c>
      <c r="S3750" t="s">
        <v>2141</v>
      </c>
      <c r="T3750" t="s">
        <v>4862</v>
      </c>
      <c r="U3750">
        <v>172</v>
      </c>
      <c r="V3750">
        <v>3.5</v>
      </c>
    </row>
    <row r="3751" spans="1:22" x14ac:dyDescent="0.35">
      <c r="A3751" t="s">
        <v>4861</v>
      </c>
      <c r="B3751" t="s">
        <v>74</v>
      </c>
      <c r="C3751" t="s">
        <v>222</v>
      </c>
      <c r="D3751" t="b">
        <v>1</v>
      </c>
      <c r="E3751" t="b">
        <v>0</v>
      </c>
      <c r="F3751" t="s">
        <v>72</v>
      </c>
      <c r="G3751" t="b">
        <v>1</v>
      </c>
      <c r="H3751" t="s">
        <v>71</v>
      </c>
      <c r="I3751" t="b">
        <v>0</v>
      </c>
      <c r="J3751" t="s">
        <v>235</v>
      </c>
      <c r="K3751" t="b">
        <v>1</v>
      </c>
      <c r="L3751">
        <v>4</v>
      </c>
      <c r="M3751" t="b">
        <v>1</v>
      </c>
      <c r="N3751" t="b">
        <v>1</v>
      </c>
      <c r="O3751" t="b">
        <v>1</v>
      </c>
      <c r="P3751" t="s">
        <v>69</v>
      </c>
      <c r="Q3751" t="s">
        <v>4860</v>
      </c>
      <c r="R3751" t="s">
        <v>4859</v>
      </c>
      <c r="S3751" t="s">
        <v>120</v>
      </c>
      <c r="T3751" t="s">
        <v>1727</v>
      </c>
      <c r="U3751">
        <v>172</v>
      </c>
      <c r="V3751">
        <v>3.5</v>
      </c>
    </row>
    <row r="3752" spans="1:22" x14ac:dyDescent="0.35">
      <c r="A3752" t="s">
        <v>4858</v>
      </c>
      <c r="B3752" t="s">
        <v>111</v>
      </c>
      <c r="C3752" t="s">
        <v>82</v>
      </c>
      <c r="D3752" t="b">
        <v>1</v>
      </c>
      <c r="E3752" t="b">
        <v>1</v>
      </c>
      <c r="F3752" t="s">
        <v>106</v>
      </c>
      <c r="G3752" t="b">
        <v>0</v>
      </c>
      <c r="H3752" t="s">
        <v>100</v>
      </c>
      <c r="I3752" t="b">
        <v>0</v>
      </c>
      <c r="J3752" t="s">
        <v>70</v>
      </c>
      <c r="K3752" t="b">
        <v>1</v>
      </c>
      <c r="L3752">
        <v>2</v>
      </c>
      <c r="M3752" t="b">
        <v>1</v>
      </c>
      <c r="N3752" t="b">
        <v>1</v>
      </c>
      <c r="O3752" t="b">
        <v>1</v>
      </c>
      <c r="P3752" t="s">
        <v>88</v>
      </c>
      <c r="Q3752" t="s">
        <v>4857</v>
      </c>
      <c r="R3752" t="s">
        <v>389</v>
      </c>
      <c r="S3752" t="s">
        <v>4856</v>
      </c>
      <c r="T3752" t="s">
        <v>4855</v>
      </c>
      <c r="U3752">
        <v>172</v>
      </c>
      <c r="V3752">
        <v>3.5</v>
      </c>
    </row>
    <row r="3753" spans="1:22" x14ac:dyDescent="0.35">
      <c r="A3753" t="s">
        <v>4854</v>
      </c>
      <c r="B3753" t="s">
        <v>90</v>
      </c>
      <c r="C3753" t="s">
        <v>426</v>
      </c>
      <c r="D3753" t="b">
        <v>1</v>
      </c>
      <c r="E3753" t="b">
        <v>1</v>
      </c>
      <c r="F3753" t="s">
        <v>771</v>
      </c>
      <c r="G3753" t="b">
        <v>0</v>
      </c>
      <c r="H3753" t="s">
        <v>71</v>
      </c>
      <c r="I3753" t="b">
        <v>1</v>
      </c>
      <c r="J3753" t="s">
        <v>70</v>
      </c>
      <c r="K3753" t="b">
        <v>1</v>
      </c>
      <c r="L3753">
        <v>1</v>
      </c>
      <c r="M3753" t="b">
        <v>0</v>
      </c>
      <c r="N3753" t="b">
        <v>1</v>
      </c>
      <c r="O3753" t="b">
        <v>1</v>
      </c>
      <c r="P3753" t="s">
        <v>88</v>
      </c>
      <c r="Q3753" t="s">
        <v>4853</v>
      </c>
      <c r="R3753" t="s">
        <v>4852</v>
      </c>
      <c r="S3753" t="s">
        <v>229</v>
      </c>
      <c r="T3753" t="s">
        <v>4851</v>
      </c>
      <c r="U3753">
        <v>172</v>
      </c>
      <c r="V3753">
        <v>4.5</v>
      </c>
    </row>
    <row r="3754" spans="1:22" x14ac:dyDescent="0.35">
      <c r="A3754" t="s">
        <v>4850</v>
      </c>
      <c r="B3754" t="s">
        <v>90</v>
      </c>
      <c r="C3754" t="s">
        <v>123</v>
      </c>
      <c r="D3754" t="b">
        <v>0</v>
      </c>
      <c r="E3754" t="b">
        <v>1</v>
      </c>
      <c r="F3754" t="s">
        <v>474</v>
      </c>
      <c r="G3754" t="b">
        <v>0</v>
      </c>
      <c r="H3754" t="s">
        <v>71</v>
      </c>
      <c r="I3754" t="b">
        <v>0</v>
      </c>
      <c r="J3754" t="s">
        <v>70</v>
      </c>
      <c r="K3754" t="b">
        <v>1</v>
      </c>
      <c r="L3754">
        <v>1</v>
      </c>
      <c r="M3754" t="b">
        <v>0</v>
      </c>
      <c r="N3754" t="b">
        <v>0</v>
      </c>
      <c r="O3754" t="b">
        <v>1</v>
      </c>
      <c r="P3754" t="s">
        <v>69</v>
      </c>
      <c r="Q3754" t="s">
        <v>4849</v>
      </c>
      <c r="R3754" t="s">
        <v>4848</v>
      </c>
      <c r="S3754" t="s">
        <v>120</v>
      </c>
      <c r="T3754" t="s">
        <v>4847</v>
      </c>
      <c r="U3754">
        <v>172</v>
      </c>
      <c r="V3754">
        <v>4</v>
      </c>
    </row>
    <row r="3755" spans="1:22" x14ac:dyDescent="0.35">
      <c r="A3755" t="s">
        <v>4846</v>
      </c>
      <c r="B3755" t="s">
        <v>111</v>
      </c>
      <c r="C3755" t="s">
        <v>82</v>
      </c>
      <c r="D3755" t="b">
        <v>1</v>
      </c>
      <c r="E3755" t="b">
        <v>1</v>
      </c>
      <c r="F3755" t="s">
        <v>89</v>
      </c>
      <c r="G3755" t="b">
        <v>1</v>
      </c>
      <c r="H3755" t="s">
        <v>71</v>
      </c>
      <c r="I3755" t="b">
        <v>0</v>
      </c>
      <c r="J3755" t="s">
        <v>70</v>
      </c>
      <c r="K3755" t="b">
        <v>1</v>
      </c>
      <c r="L3755">
        <v>2</v>
      </c>
      <c r="M3755" t="b">
        <v>1</v>
      </c>
      <c r="N3755" t="b">
        <v>1</v>
      </c>
      <c r="O3755" t="b">
        <v>1</v>
      </c>
      <c r="P3755" t="s">
        <v>88</v>
      </c>
      <c r="Q3755" t="s">
        <v>4845</v>
      </c>
      <c r="R3755" t="s">
        <v>4844</v>
      </c>
      <c r="S3755" t="s">
        <v>290</v>
      </c>
      <c r="T3755" t="s">
        <v>4843</v>
      </c>
      <c r="U3755">
        <v>172</v>
      </c>
      <c r="V3755">
        <v>3.5</v>
      </c>
    </row>
    <row r="3756" spans="1:22" x14ac:dyDescent="0.35">
      <c r="A3756" t="s">
        <v>4842</v>
      </c>
      <c r="B3756" t="s">
        <v>111</v>
      </c>
      <c r="C3756" t="s">
        <v>123</v>
      </c>
      <c r="D3756" t="b">
        <v>1</v>
      </c>
      <c r="E3756" t="b">
        <v>1</v>
      </c>
      <c r="F3756" t="s">
        <v>106</v>
      </c>
      <c r="G3756" t="b">
        <v>0</v>
      </c>
      <c r="H3756" t="s">
        <v>71</v>
      </c>
      <c r="I3756" t="b">
        <v>0</v>
      </c>
      <c r="J3756" t="s">
        <v>70</v>
      </c>
      <c r="K3756" t="b">
        <v>1</v>
      </c>
      <c r="L3756">
        <v>1</v>
      </c>
      <c r="M3756" t="b">
        <v>0</v>
      </c>
      <c r="N3756" t="b">
        <v>1</v>
      </c>
      <c r="O3756" t="b">
        <v>1</v>
      </c>
      <c r="P3756" t="s">
        <v>88</v>
      </c>
      <c r="Q3756" t="s">
        <v>4841</v>
      </c>
      <c r="R3756" t="s">
        <v>477</v>
      </c>
      <c r="S3756" t="s">
        <v>120</v>
      </c>
      <c r="T3756" t="s">
        <v>4840</v>
      </c>
      <c r="U3756">
        <v>172</v>
      </c>
      <c r="V3756">
        <v>4</v>
      </c>
    </row>
    <row r="3757" spans="1:22" x14ac:dyDescent="0.35">
      <c r="A3757" t="s">
        <v>4839</v>
      </c>
      <c r="B3757" t="s">
        <v>74</v>
      </c>
      <c r="C3757" t="s">
        <v>123</v>
      </c>
      <c r="D3757" t="b">
        <v>1</v>
      </c>
      <c r="E3757" t="b">
        <v>1</v>
      </c>
      <c r="F3757" t="s">
        <v>117</v>
      </c>
      <c r="G3757" t="b">
        <v>0</v>
      </c>
      <c r="H3757" t="s">
        <v>71</v>
      </c>
      <c r="I3757" t="b">
        <v>0</v>
      </c>
      <c r="J3757" t="s">
        <v>70</v>
      </c>
      <c r="K3757" t="b">
        <v>1</v>
      </c>
      <c r="L3757">
        <v>2</v>
      </c>
      <c r="M3757" t="b">
        <v>0</v>
      </c>
      <c r="N3757" t="b">
        <v>1</v>
      </c>
      <c r="O3757" t="b">
        <v>1</v>
      </c>
      <c r="P3757" t="s">
        <v>88</v>
      </c>
      <c r="Q3757" t="s">
        <v>4838</v>
      </c>
      <c r="R3757" t="s">
        <v>4837</v>
      </c>
      <c r="S3757" t="s">
        <v>4836</v>
      </c>
      <c r="T3757" t="s">
        <v>4835</v>
      </c>
      <c r="U3757">
        <v>172</v>
      </c>
      <c r="V3757">
        <v>3.5</v>
      </c>
    </row>
    <row r="3758" spans="1:22" x14ac:dyDescent="0.35">
      <c r="A3758" t="s">
        <v>4834</v>
      </c>
      <c r="B3758" t="s">
        <v>74</v>
      </c>
      <c r="C3758" t="s">
        <v>4833</v>
      </c>
      <c r="D3758" t="b">
        <v>1</v>
      </c>
      <c r="E3758" t="b">
        <v>0</v>
      </c>
      <c r="F3758" t="s">
        <v>72</v>
      </c>
      <c r="G3758" t="b">
        <v>1</v>
      </c>
      <c r="H3758" t="s">
        <v>71</v>
      </c>
      <c r="I3758" t="b">
        <v>1</v>
      </c>
      <c r="J3758" t="s">
        <v>235</v>
      </c>
      <c r="K3758" t="b">
        <v>1</v>
      </c>
      <c r="L3758">
        <v>3</v>
      </c>
      <c r="M3758" t="b">
        <v>1</v>
      </c>
      <c r="N3758" t="b">
        <v>1</v>
      </c>
      <c r="P3758" t="s">
        <v>88</v>
      </c>
      <c r="Q3758" t="s">
        <v>4832</v>
      </c>
      <c r="R3758" t="s">
        <v>4831</v>
      </c>
      <c r="S3758" t="s">
        <v>85</v>
      </c>
      <c r="T3758" t="s">
        <v>4830</v>
      </c>
      <c r="U3758">
        <v>172</v>
      </c>
      <c r="V3758">
        <v>4</v>
      </c>
    </row>
    <row r="3759" spans="1:22" x14ac:dyDescent="0.35">
      <c r="A3759" t="s">
        <v>4829</v>
      </c>
      <c r="B3759" t="s">
        <v>74</v>
      </c>
      <c r="C3759" t="s">
        <v>82</v>
      </c>
      <c r="D3759" t="b">
        <v>1</v>
      </c>
      <c r="E3759" t="b">
        <v>0</v>
      </c>
      <c r="F3759" t="s">
        <v>72</v>
      </c>
      <c r="G3759" t="b">
        <v>1</v>
      </c>
      <c r="H3759" t="s">
        <v>71</v>
      </c>
      <c r="I3759" t="b">
        <v>0</v>
      </c>
      <c r="J3759" t="s">
        <v>70</v>
      </c>
      <c r="K3759" t="b">
        <v>1</v>
      </c>
      <c r="L3759">
        <v>2</v>
      </c>
      <c r="M3759" t="b">
        <v>1</v>
      </c>
      <c r="N3759" t="b">
        <v>1</v>
      </c>
      <c r="O3759" t="b">
        <v>1</v>
      </c>
      <c r="P3759" t="s">
        <v>69</v>
      </c>
      <c r="Q3759" t="e">
        <f>-MKWJZnMjSit406AUKf7Pg</f>
        <v>#NAME?</v>
      </c>
      <c r="R3759" t="s">
        <v>489</v>
      </c>
      <c r="S3759" t="s">
        <v>290</v>
      </c>
      <c r="T3759" t="s">
        <v>4828</v>
      </c>
      <c r="U3759">
        <v>172</v>
      </c>
      <c r="V3759">
        <v>4</v>
      </c>
    </row>
    <row r="3760" spans="1:22" x14ac:dyDescent="0.35">
      <c r="A3760" t="s">
        <v>4827</v>
      </c>
      <c r="B3760" t="s">
        <v>111</v>
      </c>
      <c r="C3760" t="s">
        <v>82</v>
      </c>
      <c r="D3760" t="b">
        <v>1</v>
      </c>
      <c r="E3760" t="b">
        <v>1</v>
      </c>
      <c r="F3760" t="s">
        <v>106</v>
      </c>
      <c r="G3760" t="b">
        <v>1</v>
      </c>
      <c r="H3760" t="s">
        <v>71</v>
      </c>
      <c r="I3760" t="b">
        <v>1</v>
      </c>
      <c r="J3760" t="s">
        <v>70</v>
      </c>
      <c r="K3760" t="b">
        <v>1</v>
      </c>
      <c r="L3760">
        <v>2</v>
      </c>
      <c r="M3760" t="b">
        <v>0</v>
      </c>
      <c r="N3760" t="b">
        <v>1</v>
      </c>
      <c r="O3760" t="b">
        <v>1</v>
      </c>
      <c r="P3760" t="s">
        <v>69</v>
      </c>
      <c r="Q3760" t="s">
        <v>4826</v>
      </c>
      <c r="R3760" t="s">
        <v>4825</v>
      </c>
      <c r="S3760" t="s">
        <v>85</v>
      </c>
      <c r="T3760" t="s">
        <v>2824</v>
      </c>
      <c r="U3760">
        <v>172</v>
      </c>
      <c r="V3760">
        <v>3</v>
      </c>
    </row>
    <row r="3761" spans="1:22" x14ac:dyDescent="0.35">
      <c r="A3761" t="s">
        <v>4824</v>
      </c>
      <c r="B3761" t="s">
        <v>74</v>
      </c>
      <c r="C3761" t="s">
        <v>82</v>
      </c>
      <c r="D3761" t="b">
        <v>1</v>
      </c>
      <c r="E3761" t="b">
        <v>1</v>
      </c>
      <c r="F3761" t="s">
        <v>72</v>
      </c>
      <c r="G3761" t="b">
        <v>1</v>
      </c>
      <c r="H3761" t="s">
        <v>71</v>
      </c>
      <c r="I3761" t="b">
        <v>1</v>
      </c>
      <c r="J3761" t="s">
        <v>70</v>
      </c>
      <c r="K3761" t="b">
        <v>1</v>
      </c>
      <c r="L3761">
        <v>2</v>
      </c>
      <c r="M3761" t="b">
        <v>1</v>
      </c>
      <c r="N3761" t="b">
        <v>1</v>
      </c>
      <c r="O3761" t="b">
        <v>1</v>
      </c>
      <c r="P3761" t="s">
        <v>69</v>
      </c>
      <c r="Q3761" t="s">
        <v>4823</v>
      </c>
      <c r="R3761" t="s">
        <v>4822</v>
      </c>
      <c r="S3761" t="s">
        <v>6</v>
      </c>
      <c r="T3761" t="s">
        <v>4821</v>
      </c>
      <c r="U3761">
        <v>172</v>
      </c>
      <c r="V3761">
        <v>4.5</v>
      </c>
    </row>
    <row r="3762" spans="1:22" x14ac:dyDescent="0.35">
      <c r="A3762" t="s">
        <v>4820</v>
      </c>
      <c r="B3762" t="s">
        <v>111</v>
      </c>
      <c r="C3762" t="s">
        <v>73</v>
      </c>
      <c r="D3762" t="b">
        <v>1</v>
      </c>
      <c r="E3762" t="b">
        <v>1</v>
      </c>
      <c r="F3762" t="s">
        <v>272</v>
      </c>
      <c r="G3762" t="b">
        <v>1</v>
      </c>
      <c r="H3762" t="s">
        <v>100</v>
      </c>
      <c r="I3762" t="b">
        <v>1</v>
      </c>
      <c r="J3762" t="s">
        <v>70</v>
      </c>
      <c r="K3762" t="b">
        <v>1</v>
      </c>
      <c r="L3762">
        <v>2</v>
      </c>
      <c r="M3762" t="b">
        <v>1</v>
      </c>
      <c r="N3762" t="b">
        <v>1</v>
      </c>
      <c r="O3762" t="b">
        <v>1</v>
      </c>
      <c r="P3762" t="s">
        <v>69</v>
      </c>
      <c r="Q3762" t="s">
        <v>4819</v>
      </c>
      <c r="R3762" t="s">
        <v>4818</v>
      </c>
      <c r="S3762" t="s">
        <v>6</v>
      </c>
      <c r="T3762" t="s">
        <v>4817</v>
      </c>
      <c r="U3762">
        <v>172</v>
      </c>
      <c r="V3762">
        <v>4.5</v>
      </c>
    </row>
    <row r="3763" spans="1:22" x14ac:dyDescent="0.35">
      <c r="A3763" t="s">
        <v>4816</v>
      </c>
      <c r="B3763" t="s">
        <v>74</v>
      </c>
      <c r="C3763" t="s">
        <v>123</v>
      </c>
      <c r="D3763" t="b">
        <v>1</v>
      </c>
      <c r="E3763" t="b">
        <v>1</v>
      </c>
      <c r="F3763" t="s">
        <v>106</v>
      </c>
      <c r="G3763" t="b">
        <v>0</v>
      </c>
      <c r="H3763" t="s">
        <v>71</v>
      </c>
      <c r="I3763" t="b">
        <v>0</v>
      </c>
      <c r="J3763" t="s">
        <v>70</v>
      </c>
      <c r="K3763" t="b">
        <v>1</v>
      </c>
      <c r="L3763">
        <v>2</v>
      </c>
      <c r="M3763" t="b">
        <v>1</v>
      </c>
      <c r="N3763" t="b">
        <v>1</v>
      </c>
      <c r="O3763" t="b">
        <v>1</v>
      </c>
      <c r="P3763" t="s">
        <v>88</v>
      </c>
      <c r="Q3763" t="s">
        <v>4815</v>
      </c>
      <c r="R3763" t="s">
        <v>1415</v>
      </c>
      <c r="S3763" t="s">
        <v>717</v>
      </c>
      <c r="T3763" t="s">
        <v>4814</v>
      </c>
      <c r="U3763">
        <v>172</v>
      </c>
      <c r="V3763">
        <v>3.5</v>
      </c>
    </row>
    <row r="3764" spans="1:22" x14ac:dyDescent="0.35">
      <c r="A3764" t="s">
        <v>4813</v>
      </c>
      <c r="B3764" t="s">
        <v>74</v>
      </c>
      <c r="C3764" t="s">
        <v>82</v>
      </c>
      <c r="D3764" t="b">
        <v>1</v>
      </c>
      <c r="E3764" t="b">
        <v>0</v>
      </c>
      <c r="F3764" t="s">
        <v>106</v>
      </c>
      <c r="G3764" t="b">
        <v>1</v>
      </c>
      <c r="H3764" t="s">
        <v>71</v>
      </c>
      <c r="I3764" t="b">
        <v>1</v>
      </c>
      <c r="J3764" t="s">
        <v>70</v>
      </c>
      <c r="K3764" t="b">
        <v>1</v>
      </c>
      <c r="L3764">
        <v>2</v>
      </c>
      <c r="M3764" t="b">
        <v>0</v>
      </c>
      <c r="N3764" t="b">
        <v>1</v>
      </c>
      <c r="O3764" t="b">
        <v>1</v>
      </c>
      <c r="P3764" t="s">
        <v>69</v>
      </c>
      <c r="Q3764" t="s">
        <v>4812</v>
      </c>
      <c r="R3764" t="s">
        <v>4811</v>
      </c>
      <c r="S3764" t="s">
        <v>239</v>
      </c>
      <c r="T3764" t="s">
        <v>4810</v>
      </c>
      <c r="U3764">
        <v>172</v>
      </c>
      <c r="V3764">
        <v>3</v>
      </c>
    </row>
    <row r="3765" spans="1:22" x14ac:dyDescent="0.35">
      <c r="A3765" t="s">
        <v>4809</v>
      </c>
      <c r="B3765" t="s">
        <v>74</v>
      </c>
      <c r="C3765" t="s">
        <v>138</v>
      </c>
      <c r="D3765" t="b">
        <v>1</v>
      </c>
      <c r="E3765" t="b">
        <v>0</v>
      </c>
      <c r="F3765" t="s">
        <v>72</v>
      </c>
      <c r="G3765" t="b">
        <v>0</v>
      </c>
      <c r="H3765" t="s">
        <v>71</v>
      </c>
      <c r="I3765" t="b">
        <v>1</v>
      </c>
      <c r="J3765" t="s">
        <v>70</v>
      </c>
      <c r="K3765" t="b">
        <v>1</v>
      </c>
      <c r="L3765">
        <v>3</v>
      </c>
      <c r="M3765" t="b">
        <v>1</v>
      </c>
      <c r="N3765" t="b">
        <v>1</v>
      </c>
      <c r="O3765" t="b">
        <v>1</v>
      </c>
      <c r="P3765" t="s">
        <v>88</v>
      </c>
      <c r="Q3765" t="s">
        <v>4808</v>
      </c>
      <c r="R3765" t="s">
        <v>4807</v>
      </c>
      <c r="S3765" t="s">
        <v>77</v>
      </c>
      <c r="T3765" t="s">
        <v>4806</v>
      </c>
      <c r="U3765">
        <v>172</v>
      </c>
      <c r="V3765">
        <v>4</v>
      </c>
    </row>
    <row r="3766" spans="1:22" x14ac:dyDescent="0.35">
      <c r="A3766" t="s">
        <v>4805</v>
      </c>
      <c r="B3766" t="s">
        <v>90</v>
      </c>
      <c r="C3766" t="s">
        <v>82</v>
      </c>
      <c r="D3766" t="b">
        <v>1</v>
      </c>
      <c r="E3766" t="b">
        <v>1</v>
      </c>
      <c r="F3766" t="s">
        <v>89</v>
      </c>
      <c r="G3766" t="b">
        <v>0</v>
      </c>
      <c r="H3766" t="s">
        <v>71</v>
      </c>
      <c r="I3766" t="b">
        <v>1</v>
      </c>
      <c r="J3766" t="s">
        <v>70</v>
      </c>
      <c r="K3766" t="b">
        <v>1</v>
      </c>
      <c r="L3766">
        <v>1</v>
      </c>
      <c r="M3766" t="b">
        <v>0</v>
      </c>
      <c r="N3766" t="b">
        <v>0</v>
      </c>
      <c r="O3766" t="b">
        <v>1</v>
      </c>
      <c r="P3766" t="s">
        <v>69</v>
      </c>
      <c r="Q3766" t="s">
        <v>4804</v>
      </c>
      <c r="R3766" t="s">
        <v>4803</v>
      </c>
      <c r="S3766" t="s">
        <v>85</v>
      </c>
      <c r="T3766" t="s">
        <v>3329</v>
      </c>
      <c r="U3766">
        <v>172</v>
      </c>
      <c r="V3766">
        <v>3.5</v>
      </c>
    </row>
    <row r="3767" spans="1:22" x14ac:dyDescent="0.35">
      <c r="A3767" t="s">
        <v>4802</v>
      </c>
      <c r="B3767" t="s">
        <v>90</v>
      </c>
      <c r="C3767" t="s">
        <v>82</v>
      </c>
      <c r="D3767" t="b">
        <v>1</v>
      </c>
      <c r="E3767" t="b">
        <v>1</v>
      </c>
      <c r="F3767" t="s">
        <v>106</v>
      </c>
      <c r="G3767" t="b">
        <v>1</v>
      </c>
      <c r="H3767" t="s">
        <v>71</v>
      </c>
      <c r="I3767" t="b">
        <v>0</v>
      </c>
      <c r="J3767" t="s">
        <v>70</v>
      </c>
      <c r="K3767" t="b">
        <v>1</v>
      </c>
      <c r="L3767">
        <v>1</v>
      </c>
      <c r="M3767" t="b">
        <v>0</v>
      </c>
      <c r="N3767" t="b">
        <v>0</v>
      </c>
      <c r="O3767" t="b">
        <v>1</v>
      </c>
      <c r="P3767" t="s">
        <v>69</v>
      </c>
      <c r="Q3767" t="s">
        <v>4801</v>
      </c>
      <c r="R3767" t="s">
        <v>1345</v>
      </c>
      <c r="S3767" t="s">
        <v>6</v>
      </c>
      <c r="T3767" t="s">
        <v>4800</v>
      </c>
      <c r="U3767">
        <v>172</v>
      </c>
      <c r="V3767">
        <v>4.5</v>
      </c>
    </row>
    <row r="3768" spans="1:22" x14ac:dyDescent="0.35">
      <c r="A3768" t="s">
        <v>4799</v>
      </c>
      <c r="B3768" t="s">
        <v>74</v>
      </c>
      <c r="C3768" t="s">
        <v>2893</v>
      </c>
      <c r="D3768" t="b">
        <v>1</v>
      </c>
      <c r="E3768" t="b">
        <v>0</v>
      </c>
      <c r="F3768" t="s">
        <v>72</v>
      </c>
      <c r="G3768" t="b">
        <v>0</v>
      </c>
      <c r="H3768" t="s">
        <v>71</v>
      </c>
      <c r="I3768" t="b">
        <v>0</v>
      </c>
      <c r="J3768" t="s">
        <v>235</v>
      </c>
      <c r="K3768" t="b">
        <v>0</v>
      </c>
      <c r="L3768">
        <v>3</v>
      </c>
      <c r="M3768" t="b">
        <v>1</v>
      </c>
      <c r="N3768" t="b">
        <v>1</v>
      </c>
      <c r="O3768" t="b">
        <v>0</v>
      </c>
      <c r="P3768" t="s">
        <v>69</v>
      </c>
      <c r="Q3768" t="s">
        <v>4798</v>
      </c>
      <c r="R3768" t="s">
        <v>4797</v>
      </c>
      <c r="S3768" t="s">
        <v>3424</v>
      </c>
      <c r="T3768" t="s">
        <v>4796</v>
      </c>
      <c r="U3768">
        <v>172</v>
      </c>
      <c r="V3768">
        <v>3.5</v>
      </c>
    </row>
    <row r="3769" spans="1:22" x14ac:dyDescent="0.35">
      <c r="A3769" t="s">
        <v>4795</v>
      </c>
      <c r="B3769" t="s">
        <v>74</v>
      </c>
      <c r="C3769" t="s">
        <v>82</v>
      </c>
      <c r="D3769" t="b">
        <v>1</v>
      </c>
      <c r="E3769" t="b">
        <v>1</v>
      </c>
      <c r="F3769" t="s">
        <v>314</v>
      </c>
      <c r="G3769" t="b">
        <v>1</v>
      </c>
      <c r="H3769" t="s">
        <v>71</v>
      </c>
      <c r="I3769" t="b">
        <v>1</v>
      </c>
      <c r="J3769" t="s">
        <v>70</v>
      </c>
      <c r="K3769" t="b">
        <v>1</v>
      </c>
      <c r="L3769">
        <v>2</v>
      </c>
      <c r="M3769" t="b">
        <v>1</v>
      </c>
      <c r="N3769" t="b">
        <v>1</v>
      </c>
      <c r="O3769" t="b">
        <v>1</v>
      </c>
      <c r="P3769" t="s">
        <v>69</v>
      </c>
      <c r="Q3769" t="s">
        <v>4794</v>
      </c>
      <c r="R3769" t="s">
        <v>4793</v>
      </c>
      <c r="S3769" t="s">
        <v>166</v>
      </c>
      <c r="T3769" t="s">
        <v>4792</v>
      </c>
      <c r="U3769">
        <v>172</v>
      </c>
      <c r="V3769">
        <v>3.5</v>
      </c>
    </row>
    <row r="3770" spans="1:22" x14ac:dyDescent="0.35">
      <c r="A3770" t="s">
        <v>4791</v>
      </c>
      <c r="B3770" t="s">
        <v>74</v>
      </c>
      <c r="C3770" t="s">
        <v>82</v>
      </c>
      <c r="D3770" t="b">
        <v>1</v>
      </c>
      <c r="E3770" t="b">
        <v>0</v>
      </c>
      <c r="F3770" t="s">
        <v>720</v>
      </c>
      <c r="G3770" t="b">
        <v>1</v>
      </c>
      <c r="H3770" t="s">
        <v>71</v>
      </c>
      <c r="I3770" t="b">
        <v>1</v>
      </c>
      <c r="J3770" t="s">
        <v>70</v>
      </c>
      <c r="K3770" t="b">
        <v>1</v>
      </c>
      <c r="L3770">
        <v>2</v>
      </c>
      <c r="M3770" t="b">
        <v>0</v>
      </c>
      <c r="N3770" t="b">
        <v>1</v>
      </c>
      <c r="O3770" t="b">
        <v>1</v>
      </c>
      <c r="P3770" t="s">
        <v>69</v>
      </c>
      <c r="Q3770" t="s">
        <v>4790</v>
      </c>
      <c r="R3770" t="s">
        <v>4789</v>
      </c>
      <c r="S3770" t="s">
        <v>66</v>
      </c>
      <c r="T3770" t="s">
        <v>4788</v>
      </c>
      <c r="U3770">
        <v>172</v>
      </c>
      <c r="V3770">
        <v>4</v>
      </c>
    </row>
    <row r="3771" spans="1:22" x14ac:dyDescent="0.35">
      <c r="A3771" t="s">
        <v>4787</v>
      </c>
      <c r="B3771" t="s">
        <v>90</v>
      </c>
      <c r="C3771" t="s">
        <v>82</v>
      </c>
      <c r="D3771" t="b">
        <v>1</v>
      </c>
      <c r="E3771" t="b">
        <v>1</v>
      </c>
      <c r="F3771" t="s">
        <v>106</v>
      </c>
      <c r="G3771" t="b">
        <v>0</v>
      </c>
      <c r="H3771" t="s">
        <v>71</v>
      </c>
      <c r="I3771" t="b">
        <v>0</v>
      </c>
      <c r="J3771" t="s">
        <v>70</v>
      </c>
      <c r="K3771" t="b">
        <v>1</v>
      </c>
      <c r="L3771">
        <v>1</v>
      </c>
      <c r="M3771" t="b">
        <v>0</v>
      </c>
      <c r="N3771" t="b">
        <v>0</v>
      </c>
      <c r="O3771" t="b">
        <v>1</v>
      </c>
      <c r="P3771" t="s">
        <v>88</v>
      </c>
      <c r="Q3771" t="s">
        <v>4786</v>
      </c>
      <c r="R3771" t="s">
        <v>2643</v>
      </c>
      <c r="S3771" t="s">
        <v>290</v>
      </c>
      <c r="T3771" t="s">
        <v>4785</v>
      </c>
      <c r="U3771">
        <v>172</v>
      </c>
      <c r="V3771">
        <v>4</v>
      </c>
    </row>
    <row r="3772" spans="1:22" x14ac:dyDescent="0.35">
      <c r="A3772" t="s">
        <v>4784</v>
      </c>
      <c r="B3772" t="s">
        <v>74</v>
      </c>
      <c r="C3772" t="s">
        <v>212</v>
      </c>
      <c r="D3772" t="b">
        <v>1</v>
      </c>
      <c r="E3772" t="b">
        <v>0</v>
      </c>
      <c r="F3772" t="s">
        <v>72</v>
      </c>
      <c r="G3772" t="b">
        <v>0</v>
      </c>
      <c r="H3772" t="s">
        <v>71</v>
      </c>
      <c r="I3772" t="b">
        <v>0</v>
      </c>
      <c r="J3772" t="s">
        <v>70</v>
      </c>
      <c r="K3772" t="b">
        <v>1</v>
      </c>
      <c r="L3772">
        <v>3</v>
      </c>
      <c r="M3772" t="b">
        <v>1</v>
      </c>
      <c r="N3772" t="b">
        <v>1</v>
      </c>
      <c r="O3772" t="b">
        <v>0</v>
      </c>
      <c r="P3772" t="s">
        <v>88</v>
      </c>
      <c r="Q3772" t="s">
        <v>4783</v>
      </c>
      <c r="R3772" t="s">
        <v>4782</v>
      </c>
      <c r="S3772" t="s">
        <v>120</v>
      </c>
      <c r="T3772" t="s">
        <v>4781</v>
      </c>
      <c r="U3772">
        <v>172</v>
      </c>
      <c r="V3772">
        <v>4</v>
      </c>
    </row>
    <row r="3773" spans="1:22" x14ac:dyDescent="0.35">
      <c r="A3773" t="s">
        <v>4780</v>
      </c>
      <c r="B3773" t="s">
        <v>74</v>
      </c>
      <c r="C3773" t="s">
        <v>250</v>
      </c>
      <c r="D3773" t="b">
        <v>1</v>
      </c>
      <c r="E3773" t="b">
        <v>0</v>
      </c>
      <c r="F3773" t="s">
        <v>72</v>
      </c>
      <c r="G3773" t="b">
        <v>0</v>
      </c>
      <c r="H3773" t="s">
        <v>71</v>
      </c>
      <c r="I3773" t="b">
        <v>1</v>
      </c>
      <c r="J3773" t="s">
        <v>70</v>
      </c>
      <c r="K3773" t="b">
        <v>1</v>
      </c>
      <c r="L3773">
        <v>3</v>
      </c>
      <c r="M3773" t="b">
        <v>1</v>
      </c>
      <c r="N3773" t="b">
        <v>1</v>
      </c>
      <c r="O3773" t="b">
        <v>0</v>
      </c>
      <c r="P3773" t="s">
        <v>88</v>
      </c>
      <c r="Q3773" t="s">
        <v>4779</v>
      </c>
      <c r="R3773" t="s">
        <v>220</v>
      </c>
      <c r="S3773" t="s">
        <v>285</v>
      </c>
      <c r="T3773" t="s">
        <v>4778</v>
      </c>
      <c r="U3773">
        <v>172</v>
      </c>
      <c r="V3773">
        <v>4</v>
      </c>
    </row>
    <row r="3774" spans="1:22" x14ac:dyDescent="0.35">
      <c r="A3774" t="s">
        <v>4777</v>
      </c>
      <c r="B3774" t="s">
        <v>74</v>
      </c>
      <c r="C3774" t="s">
        <v>82</v>
      </c>
      <c r="D3774" t="b">
        <v>1</v>
      </c>
      <c r="E3774" t="b">
        <v>1</v>
      </c>
      <c r="F3774" t="s">
        <v>101</v>
      </c>
      <c r="G3774" t="b">
        <v>0</v>
      </c>
      <c r="H3774" t="s">
        <v>71</v>
      </c>
      <c r="I3774" t="b">
        <v>0</v>
      </c>
      <c r="J3774" t="s">
        <v>70</v>
      </c>
      <c r="K3774" t="b">
        <v>1</v>
      </c>
      <c r="L3774">
        <v>2</v>
      </c>
      <c r="M3774" t="b">
        <v>1</v>
      </c>
      <c r="N3774" t="b">
        <v>1</v>
      </c>
      <c r="O3774" t="b">
        <v>1</v>
      </c>
      <c r="P3774" t="s">
        <v>88</v>
      </c>
      <c r="Q3774" t="s">
        <v>4776</v>
      </c>
      <c r="R3774" t="s">
        <v>4775</v>
      </c>
      <c r="S3774" t="s">
        <v>6</v>
      </c>
      <c r="T3774" t="s">
        <v>900</v>
      </c>
      <c r="U3774">
        <v>172</v>
      </c>
      <c r="V3774">
        <v>3.5</v>
      </c>
    </row>
    <row r="3775" spans="1:22" x14ac:dyDescent="0.35">
      <c r="A3775" t="s">
        <v>4774</v>
      </c>
      <c r="B3775" t="s">
        <v>74</v>
      </c>
      <c r="C3775" t="s">
        <v>82</v>
      </c>
      <c r="D3775" t="b">
        <v>1</v>
      </c>
      <c r="E3775" t="b">
        <v>1</v>
      </c>
      <c r="F3775" t="s">
        <v>319</v>
      </c>
      <c r="G3775" t="b">
        <v>1</v>
      </c>
      <c r="H3775" t="s">
        <v>71</v>
      </c>
      <c r="I3775" t="b">
        <v>1</v>
      </c>
      <c r="J3775" t="s">
        <v>70</v>
      </c>
      <c r="K3775" t="b">
        <v>1</v>
      </c>
      <c r="L3775">
        <v>2</v>
      </c>
      <c r="M3775" t="b">
        <v>0</v>
      </c>
      <c r="N3775" t="b">
        <v>1</v>
      </c>
      <c r="O3775" t="b">
        <v>1</v>
      </c>
      <c r="P3775" t="s">
        <v>69</v>
      </c>
      <c r="Q3775" t="s">
        <v>4773</v>
      </c>
      <c r="R3775" t="s">
        <v>4772</v>
      </c>
      <c r="S3775" t="s">
        <v>341</v>
      </c>
      <c r="T3775" t="s">
        <v>4771</v>
      </c>
      <c r="U3775">
        <v>172</v>
      </c>
      <c r="V3775">
        <v>4</v>
      </c>
    </row>
    <row r="3776" spans="1:22" x14ac:dyDescent="0.35">
      <c r="A3776" t="s">
        <v>4770</v>
      </c>
      <c r="B3776" t="s">
        <v>90</v>
      </c>
      <c r="C3776" t="s">
        <v>82</v>
      </c>
      <c r="D3776" t="b">
        <v>1</v>
      </c>
      <c r="E3776" t="b">
        <v>1</v>
      </c>
      <c r="F3776" t="s">
        <v>4769</v>
      </c>
      <c r="G3776" t="b">
        <v>0</v>
      </c>
      <c r="H3776" t="s">
        <v>71</v>
      </c>
      <c r="I3776" t="b">
        <v>1</v>
      </c>
      <c r="J3776" t="s">
        <v>70</v>
      </c>
      <c r="K3776" t="b">
        <v>1</v>
      </c>
      <c r="L3776">
        <v>1</v>
      </c>
      <c r="M3776" t="b">
        <v>0</v>
      </c>
      <c r="N3776" t="b">
        <v>1</v>
      </c>
      <c r="O3776" t="b">
        <v>1</v>
      </c>
      <c r="P3776" t="s">
        <v>88</v>
      </c>
      <c r="Q3776" t="s">
        <v>4768</v>
      </c>
      <c r="R3776" t="s">
        <v>4767</v>
      </c>
      <c r="S3776" t="s">
        <v>6</v>
      </c>
      <c r="T3776" t="s">
        <v>4766</v>
      </c>
      <c r="U3776">
        <v>172</v>
      </c>
      <c r="V3776">
        <v>3</v>
      </c>
    </row>
    <row r="3777" spans="1:22" x14ac:dyDescent="0.35">
      <c r="A3777" t="s">
        <v>4765</v>
      </c>
      <c r="B3777" t="s">
        <v>90</v>
      </c>
      <c r="C3777" t="s">
        <v>82</v>
      </c>
      <c r="D3777" t="b">
        <v>1</v>
      </c>
      <c r="E3777" t="b">
        <v>1</v>
      </c>
      <c r="F3777" t="s">
        <v>106</v>
      </c>
      <c r="G3777" t="b">
        <v>0</v>
      </c>
      <c r="H3777" t="s">
        <v>100</v>
      </c>
      <c r="I3777" t="b">
        <v>0</v>
      </c>
      <c r="J3777" t="s">
        <v>70</v>
      </c>
      <c r="K3777" t="b">
        <v>1</v>
      </c>
      <c r="L3777">
        <v>1</v>
      </c>
      <c r="M3777" t="b">
        <v>1</v>
      </c>
      <c r="N3777" t="b">
        <v>1</v>
      </c>
      <c r="O3777" t="b">
        <v>1</v>
      </c>
      <c r="P3777" t="s">
        <v>88</v>
      </c>
      <c r="Q3777" t="s">
        <v>4764</v>
      </c>
      <c r="R3777" t="s">
        <v>381</v>
      </c>
      <c r="S3777" t="s">
        <v>6</v>
      </c>
      <c r="T3777" t="s">
        <v>4763</v>
      </c>
      <c r="U3777">
        <v>172</v>
      </c>
      <c r="V3777">
        <v>4</v>
      </c>
    </row>
    <row r="3778" spans="1:22" x14ac:dyDescent="0.35">
      <c r="A3778" t="s">
        <v>4762</v>
      </c>
      <c r="B3778" t="s">
        <v>74</v>
      </c>
      <c r="C3778" t="s">
        <v>4761</v>
      </c>
      <c r="D3778" t="b">
        <v>1</v>
      </c>
      <c r="E3778" t="b">
        <v>0</v>
      </c>
      <c r="F3778" t="s">
        <v>771</v>
      </c>
      <c r="G3778" t="b">
        <v>0</v>
      </c>
      <c r="H3778" t="s">
        <v>71</v>
      </c>
      <c r="I3778" t="b">
        <v>0</v>
      </c>
      <c r="J3778" t="s">
        <v>70</v>
      </c>
      <c r="K3778" t="b">
        <v>1</v>
      </c>
      <c r="L3778">
        <v>1</v>
      </c>
      <c r="M3778" t="b">
        <v>0</v>
      </c>
      <c r="N3778" t="b">
        <v>0</v>
      </c>
      <c r="O3778" t="b">
        <v>1</v>
      </c>
      <c r="P3778" t="s">
        <v>69</v>
      </c>
      <c r="Q3778" t="s">
        <v>4760</v>
      </c>
      <c r="R3778" t="s">
        <v>4759</v>
      </c>
      <c r="S3778" t="s">
        <v>6</v>
      </c>
      <c r="T3778" t="s">
        <v>4758</v>
      </c>
      <c r="U3778">
        <v>172</v>
      </c>
      <c r="V3778">
        <v>4.5</v>
      </c>
    </row>
    <row r="3779" spans="1:22" x14ac:dyDescent="0.35">
      <c r="A3779" t="s">
        <v>4757</v>
      </c>
      <c r="B3779" t="s">
        <v>90</v>
      </c>
      <c r="C3779" t="s">
        <v>82</v>
      </c>
      <c r="D3779" t="b">
        <v>1</v>
      </c>
      <c r="E3779" t="b">
        <v>0</v>
      </c>
      <c r="F3779" t="s">
        <v>106</v>
      </c>
      <c r="G3779" t="b">
        <v>0</v>
      </c>
      <c r="H3779" t="s">
        <v>71</v>
      </c>
      <c r="I3779" t="b">
        <v>1</v>
      </c>
      <c r="J3779" t="s">
        <v>70</v>
      </c>
      <c r="K3779" t="b">
        <v>0</v>
      </c>
      <c r="L3779">
        <v>2</v>
      </c>
      <c r="M3779" t="b">
        <v>1</v>
      </c>
      <c r="N3779" t="b">
        <v>1</v>
      </c>
      <c r="O3779" t="b">
        <v>1</v>
      </c>
      <c r="P3779" t="s">
        <v>88</v>
      </c>
      <c r="Q3779" t="s">
        <v>4756</v>
      </c>
      <c r="R3779" t="s">
        <v>4755</v>
      </c>
      <c r="S3779" t="s">
        <v>401</v>
      </c>
      <c r="T3779" t="s">
        <v>4754</v>
      </c>
      <c r="U3779">
        <v>171</v>
      </c>
      <c r="V3779">
        <v>4</v>
      </c>
    </row>
    <row r="3780" spans="1:22" x14ac:dyDescent="0.35">
      <c r="A3780" t="s">
        <v>4753</v>
      </c>
      <c r="B3780" t="s">
        <v>90</v>
      </c>
      <c r="C3780" t="s">
        <v>82</v>
      </c>
      <c r="D3780" t="b">
        <v>1</v>
      </c>
      <c r="E3780" t="b">
        <v>1</v>
      </c>
      <c r="F3780" t="s">
        <v>106</v>
      </c>
      <c r="G3780" t="b">
        <v>0</v>
      </c>
      <c r="H3780" t="s">
        <v>100</v>
      </c>
      <c r="I3780" t="b">
        <v>0</v>
      </c>
      <c r="J3780" t="s">
        <v>70</v>
      </c>
      <c r="K3780" t="b">
        <v>1</v>
      </c>
      <c r="L3780">
        <v>2</v>
      </c>
      <c r="M3780" t="b">
        <v>1</v>
      </c>
      <c r="N3780" t="b">
        <v>1</v>
      </c>
      <c r="O3780" t="b">
        <v>1</v>
      </c>
      <c r="P3780" t="s">
        <v>88</v>
      </c>
      <c r="Q3780" t="s">
        <v>4752</v>
      </c>
      <c r="R3780" t="s">
        <v>4751</v>
      </c>
      <c r="S3780" t="s">
        <v>6</v>
      </c>
      <c r="T3780" t="s">
        <v>4750</v>
      </c>
      <c r="U3780">
        <v>171</v>
      </c>
      <c r="V3780">
        <v>4</v>
      </c>
    </row>
    <row r="3781" spans="1:22" x14ac:dyDescent="0.35">
      <c r="A3781" t="s">
        <v>4749</v>
      </c>
      <c r="B3781" t="s">
        <v>74</v>
      </c>
      <c r="C3781" t="s">
        <v>82</v>
      </c>
      <c r="D3781" t="b">
        <v>1</v>
      </c>
      <c r="E3781" t="b">
        <v>1</v>
      </c>
      <c r="F3781" t="s">
        <v>541</v>
      </c>
      <c r="G3781" t="b">
        <v>1</v>
      </c>
      <c r="H3781" t="s">
        <v>71</v>
      </c>
      <c r="I3781" t="b">
        <v>1</v>
      </c>
      <c r="J3781" t="s">
        <v>70</v>
      </c>
      <c r="K3781" t="b">
        <v>1</v>
      </c>
      <c r="L3781">
        <v>2</v>
      </c>
      <c r="M3781" t="b">
        <v>1</v>
      </c>
      <c r="N3781" t="b">
        <v>1</v>
      </c>
      <c r="O3781" t="b">
        <v>1</v>
      </c>
      <c r="P3781" t="s">
        <v>69</v>
      </c>
      <c r="Q3781" t="s">
        <v>4748</v>
      </c>
      <c r="R3781" t="s">
        <v>4747</v>
      </c>
      <c r="S3781" t="s">
        <v>290</v>
      </c>
      <c r="T3781" t="s">
        <v>4746</v>
      </c>
      <c r="U3781">
        <v>171</v>
      </c>
      <c r="V3781">
        <v>4</v>
      </c>
    </row>
    <row r="3782" spans="1:22" x14ac:dyDescent="0.35">
      <c r="A3782" t="s">
        <v>4745</v>
      </c>
      <c r="B3782" t="s">
        <v>74</v>
      </c>
      <c r="C3782" t="s">
        <v>82</v>
      </c>
      <c r="D3782" t="b">
        <v>1</v>
      </c>
      <c r="E3782" t="b">
        <v>1</v>
      </c>
      <c r="F3782" t="s">
        <v>106</v>
      </c>
      <c r="G3782" t="b">
        <v>1</v>
      </c>
      <c r="H3782" t="s">
        <v>71</v>
      </c>
      <c r="I3782" t="b">
        <v>1</v>
      </c>
      <c r="J3782" t="s">
        <v>70</v>
      </c>
      <c r="K3782" t="b">
        <v>1</v>
      </c>
      <c r="L3782">
        <v>2</v>
      </c>
      <c r="M3782" t="b">
        <v>0</v>
      </c>
      <c r="N3782" t="b">
        <v>1</v>
      </c>
      <c r="O3782" t="b">
        <v>1</v>
      </c>
      <c r="P3782" t="s">
        <v>69</v>
      </c>
      <c r="Q3782" t="s">
        <v>4744</v>
      </c>
      <c r="R3782" t="s">
        <v>4743</v>
      </c>
      <c r="S3782" t="s">
        <v>275</v>
      </c>
      <c r="T3782" t="s">
        <v>1212</v>
      </c>
      <c r="U3782">
        <v>171</v>
      </c>
      <c r="V3782">
        <v>3</v>
      </c>
    </row>
    <row r="3783" spans="1:22" x14ac:dyDescent="0.35">
      <c r="A3783" t="s">
        <v>4742</v>
      </c>
      <c r="B3783" t="s">
        <v>90</v>
      </c>
      <c r="C3783" t="s">
        <v>82</v>
      </c>
      <c r="D3783" t="b">
        <v>1</v>
      </c>
      <c r="E3783" t="b">
        <v>1</v>
      </c>
      <c r="F3783" t="s">
        <v>4741</v>
      </c>
      <c r="G3783" t="b">
        <v>0</v>
      </c>
      <c r="H3783" t="s">
        <v>71</v>
      </c>
      <c r="I3783" t="b">
        <v>0</v>
      </c>
      <c r="J3783" t="s">
        <v>70</v>
      </c>
      <c r="K3783" t="b">
        <v>1</v>
      </c>
      <c r="L3783">
        <v>1</v>
      </c>
      <c r="M3783" t="b">
        <v>0</v>
      </c>
      <c r="N3783" t="b">
        <v>0</v>
      </c>
      <c r="O3783" t="b">
        <v>1</v>
      </c>
      <c r="P3783" t="s">
        <v>88</v>
      </c>
      <c r="Q3783" t="s">
        <v>4740</v>
      </c>
      <c r="R3783" t="s">
        <v>4739</v>
      </c>
      <c r="S3783" t="s">
        <v>6</v>
      </c>
      <c r="T3783" t="s">
        <v>4738</v>
      </c>
      <c r="U3783">
        <v>171</v>
      </c>
      <c r="V3783">
        <v>4</v>
      </c>
    </row>
    <row r="3784" spans="1:22" x14ac:dyDescent="0.35">
      <c r="A3784" t="s">
        <v>4737</v>
      </c>
      <c r="B3784" t="s">
        <v>90</v>
      </c>
      <c r="C3784" t="s">
        <v>82</v>
      </c>
      <c r="D3784" t="b">
        <v>1</v>
      </c>
      <c r="E3784" t="b">
        <v>1</v>
      </c>
      <c r="F3784" t="s">
        <v>106</v>
      </c>
      <c r="G3784" t="b">
        <v>0</v>
      </c>
      <c r="H3784" t="s">
        <v>71</v>
      </c>
      <c r="I3784" t="b">
        <v>0</v>
      </c>
      <c r="J3784" t="s">
        <v>70</v>
      </c>
      <c r="K3784" t="b">
        <v>1</v>
      </c>
      <c r="L3784">
        <v>1</v>
      </c>
      <c r="M3784" t="b">
        <v>0</v>
      </c>
      <c r="N3784" t="b">
        <v>0</v>
      </c>
      <c r="O3784" t="b">
        <v>1</v>
      </c>
      <c r="P3784" t="s">
        <v>69</v>
      </c>
      <c r="Q3784" t="s">
        <v>4736</v>
      </c>
      <c r="R3784" t="s">
        <v>4735</v>
      </c>
      <c r="S3784" t="s">
        <v>6</v>
      </c>
      <c r="T3784" t="s">
        <v>4734</v>
      </c>
      <c r="U3784">
        <v>171</v>
      </c>
      <c r="V3784">
        <v>4.5</v>
      </c>
    </row>
    <row r="3785" spans="1:22" x14ac:dyDescent="0.35">
      <c r="A3785" t="s">
        <v>4106</v>
      </c>
      <c r="B3785" t="s">
        <v>74</v>
      </c>
      <c r="C3785" t="s">
        <v>2749</v>
      </c>
      <c r="D3785" t="b">
        <v>1</v>
      </c>
      <c r="E3785" t="b">
        <v>1</v>
      </c>
      <c r="F3785" t="s">
        <v>541</v>
      </c>
      <c r="G3785" t="b">
        <v>1</v>
      </c>
      <c r="H3785" t="s">
        <v>71</v>
      </c>
      <c r="I3785" t="b">
        <v>1</v>
      </c>
      <c r="J3785" t="s">
        <v>70</v>
      </c>
      <c r="K3785" t="b">
        <v>1</v>
      </c>
      <c r="L3785">
        <v>2</v>
      </c>
      <c r="M3785" t="b">
        <v>1</v>
      </c>
      <c r="N3785" t="b">
        <v>1</v>
      </c>
      <c r="O3785" t="b">
        <v>1</v>
      </c>
      <c r="P3785" t="s">
        <v>69</v>
      </c>
      <c r="Q3785" t="s">
        <v>4733</v>
      </c>
      <c r="R3785" t="s">
        <v>4732</v>
      </c>
      <c r="S3785" t="s">
        <v>93</v>
      </c>
      <c r="T3785" t="s">
        <v>4731</v>
      </c>
      <c r="U3785">
        <v>171</v>
      </c>
      <c r="V3785">
        <v>3.5</v>
      </c>
    </row>
    <row r="3786" spans="1:22" x14ac:dyDescent="0.35">
      <c r="A3786" t="s">
        <v>4730</v>
      </c>
      <c r="B3786" t="s">
        <v>74</v>
      </c>
      <c r="C3786" t="s">
        <v>82</v>
      </c>
      <c r="D3786" t="b">
        <v>1</v>
      </c>
      <c r="E3786" t="b">
        <v>1</v>
      </c>
      <c r="F3786" t="s">
        <v>106</v>
      </c>
      <c r="G3786" t="b">
        <v>1</v>
      </c>
      <c r="H3786" t="s">
        <v>71</v>
      </c>
      <c r="I3786" t="b">
        <v>1</v>
      </c>
      <c r="J3786" t="s">
        <v>70</v>
      </c>
      <c r="K3786" t="b">
        <v>1</v>
      </c>
      <c r="L3786">
        <v>2</v>
      </c>
      <c r="M3786" t="b">
        <v>1</v>
      </c>
      <c r="N3786" t="b">
        <v>1</v>
      </c>
      <c r="O3786" t="b">
        <v>1</v>
      </c>
      <c r="P3786" t="s">
        <v>88</v>
      </c>
      <c r="Q3786" t="s">
        <v>4729</v>
      </c>
      <c r="R3786" t="s">
        <v>194</v>
      </c>
      <c r="S3786" t="s">
        <v>85</v>
      </c>
      <c r="T3786" t="s">
        <v>4728</v>
      </c>
      <c r="U3786">
        <v>171</v>
      </c>
      <c r="V3786">
        <v>3</v>
      </c>
    </row>
    <row r="3787" spans="1:22" x14ac:dyDescent="0.35">
      <c r="A3787" t="s">
        <v>4727</v>
      </c>
      <c r="D3787" t="b">
        <v>1</v>
      </c>
      <c r="I3787" t="b">
        <v>1</v>
      </c>
      <c r="L3787">
        <v>1</v>
      </c>
      <c r="P3787" t="s">
        <v>88</v>
      </c>
      <c r="Q3787" t="s">
        <v>4726</v>
      </c>
      <c r="R3787" t="s">
        <v>4725</v>
      </c>
      <c r="S3787" t="s">
        <v>290</v>
      </c>
      <c r="T3787" t="s">
        <v>4724</v>
      </c>
      <c r="U3787">
        <v>171</v>
      </c>
      <c r="V3787">
        <v>4.5</v>
      </c>
    </row>
    <row r="3788" spans="1:22" x14ac:dyDescent="0.35">
      <c r="A3788" t="s">
        <v>4723</v>
      </c>
      <c r="B3788" t="s">
        <v>111</v>
      </c>
      <c r="C3788" t="s">
        <v>82</v>
      </c>
      <c r="D3788" t="b">
        <v>1</v>
      </c>
      <c r="E3788" t="b">
        <v>1</v>
      </c>
      <c r="F3788" t="s">
        <v>106</v>
      </c>
      <c r="G3788" t="b">
        <v>0</v>
      </c>
      <c r="H3788" t="s">
        <v>100</v>
      </c>
      <c r="I3788" t="b">
        <v>0</v>
      </c>
      <c r="J3788" t="s">
        <v>70</v>
      </c>
      <c r="K3788" t="b">
        <v>1</v>
      </c>
      <c r="L3788">
        <v>1</v>
      </c>
      <c r="M3788" t="b">
        <v>0</v>
      </c>
      <c r="N3788" t="b">
        <v>1</v>
      </c>
      <c r="O3788" t="b">
        <v>1</v>
      </c>
      <c r="P3788" t="s">
        <v>88</v>
      </c>
      <c r="Q3788" t="s">
        <v>4722</v>
      </c>
      <c r="R3788" t="s">
        <v>2035</v>
      </c>
      <c r="S3788" t="s">
        <v>6</v>
      </c>
      <c r="T3788" t="s">
        <v>4721</v>
      </c>
      <c r="U3788">
        <v>171</v>
      </c>
      <c r="V3788">
        <v>4</v>
      </c>
    </row>
    <row r="3789" spans="1:22" x14ac:dyDescent="0.35">
      <c r="A3789" t="s">
        <v>4720</v>
      </c>
      <c r="B3789" t="s">
        <v>90</v>
      </c>
      <c r="C3789" t="s">
        <v>82</v>
      </c>
      <c r="D3789" t="b">
        <v>1</v>
      </c>
      <c r="E3789" t="b">
        <v>1</v>
      </c>
      <c r="F3789" t="s">
        <v>305</v>
      </c>
      <c r="G3789" t="b">
        <v>1</v>
      </c>
      <c r="H3789" t="s">
        <v>71</v>
      </c>
      <c r="I3789" t="b">
        <v>0</v>
      </c>
      <c r="J3789" t="s">
        <v>70</v>
      </c>
      <c r="K3789" t="b">
        <v>1</v>
      </c>
      <c r="L3789">
        <v>1</v>
      </c>
      <c r="M3789" t="b">
        <v>1</v>
      </c>
      <c r="N3789" t="b">
        <v>1</v>
      </c>
      <c r="O3789" t="b">
        <v>1</v>
      </c>
      <c r="P3789" t="s">
        <v>88</v>
      </c>
      <c r="Q3789" t="s">
        <v>4719</v>
      </c>
      <c r="R3789" t="s">
        <v>4718</v>
      </c>
      <c r="S3789" t="s">
        <v>6</v>
      </c>
      <c r="T3789" t="s">
        <v>4717</v>
      </c>
      <c r="U3789">
        <v>171</v>
      </c>
      <c r="V3789">
        <v>3.5</v>
      </c>
    </row>
    <row r="3790" spans="1:22" x14ac:dyDescent="0.35">
      <c r="A3790" t="s">
        <v>4716</v>
      </c>
      <c r="B3790" t="s">
        <v>74</v>
      </c>
      <c r="C3790" t="s">
        <v>82</v>
      </c>
      <c r="D3790" t="b">
        <v>1</v>
      </c>
      <c r="E3790" t="b">
        <v>1</v>
      </c>
      <c r="F3790" t="s">
        <v>106</v>
      </c>
      <c r="G3790" t="b">
        <v>1</v>
      </c>
      <c r="H3790" t="s">
        <v>71</v>
      </c>
      <c r="I3790" t="b">
        <v>1</v>
      </c>
      <c r="J3790" t="s">
        <v>70</v>
      </c>
      <c r="K3790" t="b">
        <v>1</v>
      </c>
      <c r="L3790">
        <v>2</v>
      </c>
      <c r="M3790" t="b">
        <v>1</v>
      </c>
      <c r="N3790" t="b">
        <v>1</v>
      </c>
      <c r="O3790" t="b">
        <v>1</v>
      </c>
      <c r="P3790" t="s">
        <v>69</v>
      </c>
      <c r="Q3790" t="s">
        <v>4715</v>
      </c>
      <c r="R3790" t="s">
        <v>4714</v>
      </c>
      <c r="S3790" t="s">
        <v>77</v>
      </c>
      <c r="T3790" t="s">
        <v>4713</v>
      </c>
      <c r="U3790">
        <v>171</v>
      </c>
      <c r="V3790">
        <v>4</v>
      </c>
    </row>
    <row r="3791" spans="1:22" x14ac:dyDescent="0.35">
      <c r="A3791" t="s">
        <v>4712</v>
      </c>
      <c r="B3791" t="s">
        <v>111</v>
      </c>
      <c r="C3791" t="s">
        <v>82</v>
      </c>
      <c r="D3791" t="b">
        <v>1</v>
      </c>
      <c r="E3791" t="b">
        <v>1</v>
      </c>
      <c r="F3791" t="s">
        <v>106</v>
      </c>
      <c r="G3791" t="b">
        <v>0</v>
      </c>
      <c r="H3791" t="s">
        <v>71</v>
      </c>
      <c r="I3791" t="b">
        <v>1</v>
      </c>
      <c r="J3791" t="s">
        <v>70</v>
      </c>
      <c r="K3791" t="b">
        <v>1</v>
      </c>
      <c r="L3791">
        <v>2</v>
      </c>
      <c r="M3791" t="b">
        <v>1</v>
      </c>
      <c r="N3791" t="b">
        <v>1</v>
      </c>
      <c r="O3791" t="b">
        <v>1</v>
      </c>
      <c r="P3791" t="s">
        <v>69</v>
      </c>
      <c r="Q3791" t="s">
        <v>4711</v>
      </c>
      <c r="R3791" t="s">
        <v>593</v>
      </c>
      <c r="S3791" t="s">
        <v>161</v>
      </c>
      <c r="T3791" t="s">
        <v>4710</v>
      </c>
      <c r="U3791">
        <v>171</v>
      </c>
      <c r="V3791">
        <v>3.5</v>
      </c>
    </row>
    <row r="3792" spans="1:22" x14ac:dyDescent="0.35">
      <c r="A3792" t="s">
        <v>4709</v>
      </c>
      <c r="B3792" t="s">
        <v>111</v>
      </c>
      <c r="C3792" t="s">
        <v>82</v>
      </c>
      <c r="D3792" t="b">
        <v>1</v>
      </c>
      <c r="E3792" t="b">
        <v>1</v>
      </c>
      <c r="F3792" t="s">
        <v>106</v>
      </c>
      <c r="G3792" t="b">
        <v>1</v>
      </c>
      <c r="H3792" t="s">
        <v>71</v>
      </c>
      <c r="I3792" t="b">
        <v>0</v>
      </c>
      <c r="J3792" t="s">
        <v>70</v>
      </c>
      <c r="K3792" t="b">
        <v>1</v>
      </c>
      <c r="L3792">
        <v>2</v>
      </c>
      <c r="M3792" t="b">
        <v>1</v>
      </c>
      <c r="N3792" t="b">
        <v>1</v>
      </c>
      <c r="O3792" t="b">
        <v>1</v>
      </c>
      <c r="P3792" t="s">
        <v>69</v>
      </c>
      <c r="Q3792" t="s">
        <v>4708</v>
      </c>
      <c r="R3792" t="s">
        <v>4707</v>
      </c>
      <c r="S3792" t="s">
        <v>6</v>
      </c>
      <c r="T3792" t="s">
        <v>4706</v>
      </c>
      <c r="U3792">
        <v>171</v>
      </c>
      <c r="V3792">
        <v>3.5</v>
      </c>
    </row>
    <row r="3793" spans="1:22" x14ac:dyDescent="0.35">
      <c r="A3793" t="s">
        <v>4705</v>
      </c>
      <c r="B3793" t="s">
        <v>74</v>
      </c>
      <c r="C3793" t="s">
        <v>82</v>
      </c>
      <c r="D3793" t="b">
        <v>1</v>
      </c>
      <c r="E3793" t="b">
        <v>1</v>
      </c>
      <c r="F3793" t="s">
        <v>72</v>
      </c>
      <c r="G3793" t="b">
        <v>0</v>
      </c>
      <c r="H3793" t="s">
        <v>71</v>
      </c>
      <c r="I3793" t="b">
        <v>0</v>
      </c>
      <c r="J3793" t="s">
        <v>70</v>
      </c>
      <c r="K3793" t="b">
        <v>1</v>
      </c>
      <c r="L3793">
        <v>2</v>
      </c>
      <c r="M3793" t="b">
        <v>1</v>
      </c>
      <c r="N3793" t="b">
        <v>1</v>
      </c>
      <c r="O3793" t="b">
        <v>1</v>
      </c>
      <c r="P3793" t="s">
        <v>88</v>
      </c>
      <c r="Q3793" t="s">
        <v>4704</v>
      </c>
      <c r="R3793" t="s">
        <v>4703</v>
      </c>
      <c r="S3793" t="s">
        <v>161</v>
      </c>
      <c r="T3793" t="s">
        <v>2666</v>
      </c>
      <c r="U3793">
        <v>171</v>
      </c>
      <c r="V3793">
        <v>3</v>
      </c>
    </row>
    <row r="3794" spans="1:22" x14ac:dyDescent="0.35">
      <c r="A3794" t="s">
        <v>4702</v>
      </c>
      <c r="B3794" t="s">
        <v>74</v>
      </c>
      <c r="C3794" t="s">
        <v>222</v>
      </c>
      <c r="D3794" t="b">
        <v>1</v>
      </c>
      <c r="E3794" t="b">
        <v>0</v>
      </c>
      <c r="F3794" t="s">
        <v>72</v>
      </c>
      <c r="G3794" t="b">
        <v>1</v>
      </c>
      <c r="H3794" t="s">
        <v>71</v>
      </c>
      <c r="I3794" t="b">
        <v>1</v>
      </c>
      <c r="J3794" t="s">
        <v>70</v>
      </c>
      <c r="K3794" t="b">
        <v>1</v>
      </c>
      <c r="L3794">
        <v>3</v>
      </c>
      <c r="M3794" t="b">
        <v>1</v>
      </c>
      <c r="N3794" t="b">
        <v>1</v>
      </c>
      <c r="O3794" t="b">
        <v>0</v>
      </c>
      <c r="P3794" t="s">
        <v>69</v>
      </c>
      <c r="Q3794" t="s">
        <v>4701</v>
      </c>
      <c r="R3794" t="s">
        <v>4700</v>
      </c>
      <c r="S3794" t="s">
        <v>285</v>
      </c>
      <c r="T3794" t="s">
        <v>4699</v>
      </c>
      <c r="U3794">
        <v>171</v>
      </c>
      <c r="V3794">
        <v>4</v>
      </c>
    </row>
    <row r="3795" spans="1:22" x14ac:dyDescent="0.35">
      <c r="A3795" t="s">
        <v>4698</v>
      </c>
      <c r="B3795" t="s">
        <v>74</v>
      </c>
      <c r="C3795" t="s">
        <v>73</v>
      </c>
      <c r="D3795" t="b">
        <v>1</v>
      </c>
      <c r="E3795" t="b">
        <v>0</v>
      </c>
      <c r="F3795" t="s">
        <v>72</v>
      </c>
      <c r="G3795" t="b">
        <v>0</v>
      </c>
      <c r="H3795" t="s">
        <v>71</v>
      </c>
      <c r="I3795" t="b">
        <v>1</v>
      </c>
      <c r="J3795" t="s">
        <v>70</v>
      </c>
      <c r="K3795" t="b">
        <v>1</v>
      </c>
      <c r="L3795">
        <v>2</v>
      </c>
      <c r="M3795" t="b">
        <v>1</v>
      </c>
      <c r="N3795" t="b">
        <v>1</v>
      </c>
      <c r="O3795" t="b">
        <v>1</v>
      </c>
      <c r="P3795" t="s">
        <v>69</v>
      </c>
      <c r="Q3795" t="s">
        <v>4697</v>
      </c>
      <c r="R3795" t="s">
        <v>4696</v>
      </c>
      <c r="S3795" t="s">
        <v>131</v>
      </c>
      <c r="T3795" t="s">
        <v>4695</v>
      </c>
      <c r="U3795">
        <v>171</v>
      </c>
      <c r="V3795">
        <v>3.5</v>
      </c>
    </row>
    <row r="3796" spans="1:22" x14ac:dyDescent="0.35">
      <c r="A3796" t="s">
        <v>4694</v>
      </c>
      <c r="B3796" t="s">
        <v>111</v>
      </c>
      <c r="C3796" t="s">
        <v>426</v>
      </c>
      <c r="D3796" t="b">
        <v>1</v>
      </c>
      <c r="E3796" t="b">
        <v>1</v>
      </c>
      <c r="F3796" t="s">
        <v>106</v>
      </c>
      <c r="G3796" t="b">
        <v>1</v>
      </c>
      <c r="H3796" t="s">
        <v>71</v>
      </c>
      <c r="I3796" t="b">
        <v>0</v>
      </c>
      <c r="J3796" t="s">
        <v>70</v>
      </c>
      <c r="K3796" t="b">
        <v>1</v>
      </c>
      <c r="L3796">
        <v>2</v>
      </c>
      <c r="M3796" t="b">
        <v>0</v>
      </c>
      <c r="N3796" t="b">
        <v>1</v>
      </c>
      <c r="O3796" t="b">
        <v>0</v>
      </c>
      <c r="P3796" t="s">
        <v>69</v>
      </c>
      <c r="Q3796" t="s">
        <v>4693</v>
      </c>
      <c r="R3796" t="s">
        <v>4692</v>
      </c>
      <c r="S3796" t="s">
        <v>6</v>
      </c>
      <c r="T3796" t="s">
        <v>4691</v>
      </c>
      <c r="U3796">
        <v>171</v>
      </c>
      <c r="V3796">
        <v>3.5</v>
      </c>
    </row>
    <row r="3797" spans="1:22" x14ac:dyDescent="0.35">
      <c r="A3797" t="s">
        <v>4690</v>
      </c>
      <c r="B3797" t="s">
        <v>111</v>
      </c>
      <c r="C3797" t="s">
        <v>82</v>
      </c>
      <c r="D3797" t="b">
        <v>1</v>
      </c>
      <c r="E3797" t="b">
        <v>1</v>
      </c>
      <c r="F3797" t="s">
        <v>72</v>
      </c>
      <c r="G3797" t="b">
        <v>1</v>
      </c>
      <c r="H3797" t="s">
        <v>71</v>
      </c>
      <c r="I3797" t="b">
        <v>0</v>
      </c>
      <c r="J3797" t="s">
        <v>70</v>
      </c>
      <c r="K3797" t="b">
        <v>1</v>
      </c>
      <c r="L3797">
        <v>2</v>
      </c>
      <c r="M3797" t="b">
        <v>1</v>
      </c>
      <c r="N3797" t="b">
        <v>1</v>
      </c>
      <c r="O3797" t="b">
        <v>1</v>
      </c>
      <c r="P3797" t="s">
        <v>88</v>
      </c>
      <c r="Q3797" t="s">
        <v>4689</v>
      </c>
      <c r="R3797" t="s">
        <v>4688</v>
      </c>
      <c r="S3797" t="s">
        <v>6</v>
      </c>
      <c r="T3797" t="s">
        <v>4687</v>
      </c>
      <c r="U3797">
        <v>171</v>
      </c>
      <c r="V3797">
        <v>3.5</v>
      </c>
    </row>
    <row r="3798" spans="1:22" x14ac:dyDescent="0.35">
      <c r="A3798" t="s">
        <v>4686</v>
      </c>
      <c r="B3798" t="s">
        <v>74</v>
      </c>
      <c r="C3798" t="s">
        <v>82</v>
      </c>
      <c r="D3798" t="b">
        <v>1</v>
      </c>
      <c r="E3798" t="b">
        <v>1</v>
      </c>
      <c r="F3798" t="s">
        <v>359</v>
      </c>
      <c r="G3798" t="b">
        <v>1</v>
      </c>
      <c r="H3798" t="s">
        <v>71</v>
      </c>
      <c r="I3798" t="b">
        <v>0</v>
      </c>
      <c r="J3798" t="s">
        <v>70</v>
      </c>
      <c r="K3798" t="b">
        <v>1</v>
      </c>
      <c r="L3798">
        <v>1</v>
      </c>
      <c r="M3798" t="b">
        <v>0</v>
      </c>
      <c r="N3798" t="b">
        <v>1</v>
      </c>
      <c r="O3798" t="b">
        <v>0</v>
      </c>
      <c r="P3798" t="s">
        <v>88</v>
      </c>
      <c r="Q3798" t="s">
        <v>4685</v>
      </c>
      <c r="R3798" t="s">
        <v>4684</v>
      </c>
      <c r="S3798" t="s">
        <v>189</v>
      </c>
      <c r="T3798" t="s">
        <v>4683</v>
      </c>
      <c r="U3798">
        <v>171</v>
      </c>
      <c r="V3798">
        <v>4</v>
      </c>
    </row>
    <row r="3799" spans="1:22" x14ac:dyDescent="0.35">
      <c r="A3799" t="s">
        <v>4682</v>
      </c>
      <c r="B3799" t="s">
        <v>90</v>
      </c>
      <c r="C3799" t="s">
        <v>82</v>
      </c>
      <c r="D3799" t="b">
        <v>1</v>
      </c>
      <c r="E3799" t="b">
        <v>1</v>
      </c>
      <c r="F3799" t="s">
        <v>474</v>
      </c>
      <c r="G3799" t="b">
        <v>0</v>
      </c>
      <c r="H3799" t="s">
        <v>100</v>
      </c>
      <c r="I3799" t="b">
        <v>1</v>
      </c>
      <c r="J3799" t="s">
        <v>70</v>
      </c>
      <c r="K3799" t="b">
        <v>1</v>
      </c>
      <c r="L3799">
        <v>2</v>
      </c>
      <c r="M3799" t="b">
        <v>0</v>
      </c>
      <c r="N3799" t="b">
        <v>1</v>
      </c>
      <c r="O3799" t="b">
        <v>1</v>
      </c>
      <c r="P3799" t="s">
        <v>69</v>
      </c>
      <c r="Q3799" t="s">
        <v>4681</v>
      </c>
      <c r="R3799" t="s">
        <v>4680</v>
      </c>
      <c r="S3799" t="s">
        <v>6</v>
      </c>
      <c r="T3799" t="s">
        <v>4679</v>
      </c>
      <c r="U3799">
        <v>171</v>
      </c>
      <c r="V3799">
        <v>4</v>
      </c>
    </row>
    <row r="3800" spans="1:22" x14ac:dyDescent="0.35">
      <c r="A3800" t="s">
        <v>4678</v>
      </c>
      <c r="B3800" t="s">
        <v>74</v>
      </c>
      <c r="C3800" t="s">
        <v>426</v>
      </c>
      <c r="D3800" t="b">
        <v>1</v>
      </c>
      <c r="E3800" t="b">
        <v>1</v>
      </c>
      <c r="F3800" t="s">
        <v>72</v>
      </c>
      <c r="G3800" t="b">
        <v>1</v>
      </c>
      <c r="H3800" t="s">
        <v>71</v>
      </c>
      <c r="I3800" t="b">
        <v>1</v>
      </c>
      <c r="J3800" t="s">
        <v>70</v>
      </c>
      <c r="K3800" t="b">
        <v>1</v>
      </c>
      <c r="L3800">
        <v>2</v>
      </c>
      <c r="M3800" t="b">
        <v>1</v>
      </c>
      <c r="N3800" t="b">
        <v>1</v>
      </c>
      <c r="O3800" t="b">
        <v>1</v>
      </c>
      <c r="P3800" t="s">
        <v>69</v>
      </c>
      <c r="Q3800" t="e">
        <f>-sUf12Imjs68dBrmELiwzQ</f>
        <v>#NAME?</v>
      </c>
      <c r="R3800" t="s">
        <v>4677</v>
      </c>
      <c r="S3800" t="s">
        <v>77</v>
      </c>
      <c r="T3800" t="s">
        <v>4676</v>
      </c>
      <c r="U3800">
        <v>171</v>
      </c>
      <c r="V3800">
        <v>4</v>
      </c>
    </row>
    <row r="3801" spans="1:22" x14ac:dyDescent="0.35">
      <c r="A3801" t="s">
        <v>4675</v>
      </c>
      <c r="B3801" t="s">
        <v>111</v>
      </c>
      <c r="C3801" t="s">
        <v>123</v>
      </c>
      <c r="D3801" t="b">
        <v>1</v>
      </c>
      <c r="E3801" t="b">
        <v>1</v>
      </c>
      <c r="F3801" t="s">
        <v>106</v>
      </c>
      <c r="G3801" t="b">
        <v>1</v>
      </c>
      <c r="H3801" t="s">
        <v>71</v>
      </c>
      <c r="I3801" t="b">
        <v>0</v>
      </c>
      <c r="J3801" t="s">
        <v>70</v>
      </c>
      <c r="K3801" t="b">
        <v>1</v>
      </c>
      <c r="L3801">
        <v>1</v>
      </c>
      <c r="M3801" t="b">
        <v>0</v>
      </c>
      <c r="N3801" t="b">
        <v>0</v>
      </c>
      <c r="O3801" t="b">
        <v>1</v>
      </c>
      <c r="P3801" t="s">
        <v>69</v>
      </c>
      <c r="Q3801" t="s">
        <v>4674</v>
      </c>
      <c r="R3801" t="s">
        <v>194</v>
      </c>
      <c r="S3801" t="s">
        <v>120</v>
      </c>
      <c r="T3801" t="s">
        <v>4673</v>
      </c>
      <c r="U3801">
        <v>171</v>
      </c>
      <c r="V3801">
        <v>4</v>
      </c>
    </row>
    <row r="3802" spans="1:22" x14ac:dyDescent="0.35">
      <c r="A3802" t="s">
        <v>4672</v>
      </c>
      <c r="B3802" t="s">
        <v>74</v>
      </c>
      <c r="C3802" t="s">
        <v>4671</v>
      </c>
      <c r="D3802" t="b">
        <v>1</v>
      </c>
      <c r="E3802" t="b">
        <v>0</v>
      </c>
      <c r="F3802" t="s">
        <v>72</v>
      </c>
      <c r="G3802" t="b">
        <v>0</v>
      </c>
      <c r="H3802" t="s">
        <v>71</v>
      </c>
      <c r="I3802" t="b">
        <v>0</v>
      </c>
      <c r="J3802" t="s">
        <v>70</v>
      </c>
      <c r="K3802" t="b">
        <v>1</v>
      </c>
      <c r="L3802">
        <v>3</v>
      </c>
      <c r="M3802" t="b">
        <v>1</v>
      </c>
      <c r="N3802" t="b">
        <v>1</v>
      </c>
      <c r="O3802" t="b">
        <v>0</v>
      </c>
      <c r="P3802" t="s">
        <v>69</v>
      </c>
      <c r="Q3802" t="s">
        <v>4670</v>
      </c>
      <c r="R3802" t="s">
        <v>4669</v>
      </c>
      <c r="S3802" t="s">
        <v>285</v>
      </c>
      <c r="T3802" t="s">
        <v>4668</v>
      </c>
      <c r="U3802">
        <v>171</v>
      </c>
      <c r="V3802">
        <v>4.5</v>
      </c>
    </row>
    <row r="3803" spans="1:22" x14ac:dyDescent="0.35">
      <c r="A3803" t="s">
        <v>4667</v>
      </c>
      <c r="B3803" t="s">
        <v>74</v>
      </c>
      <c r="C3803" t="s">
        <v>82</v>
      </c>
      <c r="D3803" t="b">
        <v>1</v>
      </c>
      <c r="E3803" t="b">
        <v>1</v>
      </c>
      <c r="F3803" t="s">
        <v>106</v>
      </c>
      <c r="G3803" t="b">
        <v>1</v>
      </c>
      <c r="H3803" t="s">
        <v>71</v>
      </c>
      <c r="I3803" t="b">
        <v>1</v>
      </c>
      <c r="J3803" t="s">
        <v>70</v>
      </c>
      <c r="K3803" t="b">
        <v>1</v>
      </c>
      <c r="L3803">
        <v>2</v>
      </c>
      <c r="M3803" t="b">
        <v>1</v>
      </c>
      <c r="N3803" t="b">
        <v>1</v>
      </c>
      <c r="O3803" t="b">
        <v>1</v>
      </c>
      <c r="P3803" t="s">
        <v>88</v>
      </c>
      <c r="Q3803" t="s">
        <v>4666</v>
      </c>
      <c r="R3803" t="s">
        <v>4665</v>
      </c>
      <c r="S3803" t="s">
        <v>161</v>
      </c>
      <c r="T3803" t="s">
        <v>4664</v>
      </c>
      <c r="U3803">
        <v>171</v>
      </c>
      <c r="V3803">
        <v>4</v>
      </c>
    </row>
    <row r="3804" spans="1:22" x14ac:dyDescent="0.35">
      <c r="A3804" t="s">
        <v>4663</v>
      </c>
      <c r="B3804" t="s">
        <v>74</v>
      </c>
      <c r="C3804" t="s">
        <v>82</v>
      </c>
      <c r="D3804" t="b">
        <v>1</v>
      </c>
      <c r="E3804" t="b">
        <v>1</v>
      </c>
      <c r="F3804" t="s">
        <v>72</v>
      </c>
      <c r="G3804" t="b">
        <v>0</v>
      </c>
      <c r="H3804" t="s">
        <v>71</v>
      </c>
      <c r="I3804" t="b">
        <v>1</v>
      </c>
      <c r="J3804" t="s">
        <v>70</v>
      </c>
      <c r="K3804" t="b">
        <v>1</v>
      </c>
      <c r="L3804">
        <v>3</v>
      </c>
      <c r="M3804" t="b">
        <v>1</v>
      </c>
      <c r="N3804" t="b">
        <v>1</v>
      </c>
      <c r="O3804" t="b">
        <v>0</v>
      </c>
      <c r="P3804" t="s">
        <v>88</v>
      </c>
      <c r="Q3804" t="s">
        <v>4662</v>
      </c>
      <c r="R3804" t="s">
        <v>4661</v>
      </c>
      <c r="S3804" t="s">
        <v>6</v>
      </c>
      <c r="T3804" t="s">
        <v>4660</v>
      </c>
      <c r="U3804">
        <v>171</v>
      </c>
      <c r="V3804">
        <v>4</v>
      </c>
    </row>
    <row r="3805" spans="1:22" x14ac:dyDescent="0.35">
      <c r="A3805" t="s">
        <v>4659</v>
      </c>
      <c r="B3805" t="s">
        <v>111</v>
      </c>
      <c r="C3805" t="s">
        <v>426</v>
      </c>
      <c r="D3805" t="b">
        <v>1</v>
      </c>
      <c r="E3805" t="b">
        <v>1</v>
      </c>
      <c r="F3805" t="s">
        <v>106</v>
      </c>
      <c r="G3805" t="b">
        <v>1</v>
      </c>
      <c r="H3805" t="s">
        <v>71</v>
      </c>
      <c r="I3805" t="b">
        <v>0</v>
      </c>
      <c r="J3805" t="s">
        <v>70</v>
      </c>
      <c r="K3805" t="b">
        <v>1</v>
      </c>
      <c r="L3805">
        <v>2</v>
      </c>
      <c r="M3805" t="b">
        <v>1</v>
      </c>
      <c r="N3805" t="b">
        <v>1</v>
      </c>
      <c r="O3805" t="b">
        <v>1</v>
      </c>
      <c r="P3805" t="s">
        <v>69</v>
      </c>
      <c r="Q3805" t="s">
        <v>4658</v>
      </c>
      <c r="R3805" t="s">
        <v>4657</v>
      </c>
      <c r="S3805" t="s">
        <v>6</v>
      </c>
      <c r="T3805" t="s">
        <v>4656</v>
      </c>
      <c r="U3805">
        <v>171</v>
      </c>
      <c r="V3805">
        <v>4.5</v>
      </c>
    </row>
    <row r="3806" spans="1:22" x14ac:dyDescent="0.35">
      <c r="A3806" t="s">
        <v>4655</v>
      </c>
      <c r="B3806" t="s">
        <v>74</v>
      </c>
      <c r="C3806" t="s">
        <v>82</v>
      </c>
      <c r="D3806" t="b">
        <v>1</v>
      </c>
      <c r="E3806" t="b">
        <v>1</v>
      </c>
      <c r="F3806" t="s">
        <v>106</v>
      </c>
      <c r="G3806" t="b">
        <v>1</v>
      </c>
      <c r="H3806" t="s">
        <v>71</v>
      </c>
      <c r="I3806" t="b">
        <v>0</v>
      </c>
      <c r="J3806" t="s">
        <v>70</v>
      </c>
      <c r="K3806" t="b">
        <v>1</v>
      </c>
      <c r="L3806">
        <v>2</v>
      </c>
      <c r="M3806" t="b">
        <v>1</v>
      </c>
      <c r="N3806" t="b">
        <v>1</v>
      </c>
      <c r="O3806" t="b">
        <v>1</v>
      </c>
      <c r="P3806" t="s">
        <v>69</v>
      </c>
      <c r="Q3806" t="s">
        <v>4654</v>
      </c>
      <c r="R3806" t="s">
        <v>4653</v>
      </c>
      <c r="S3806" t="s">
        <v>77</v>
      </c>
      <c r="T3806" t="s">
        <v>4652</v>
      </c>
      <c r="U3806">
        <v>170</v>
      </c>
      <c r="V3806">
        <v>3</v>
      </c>
    </row>
    <row r="3807" spans="1:22" x14ac:dyDescent="0.35">
      <c r="A3807" t="s">
        <v>4651</v>
      </c>
      <c r="B3807" t="s">
        <v>90</v>
      </c>
      <c r="C3807" t="s">
        <v>123</v>
      </c>
      <c r="D3807" t="b">
        <v>1</v>
      </c>
      <c r="E3807" t="b">
        <v>1</v>
      </c>
      <c r="F3807" t="s">
        <v>106</v>
      </c>
      <c r="G3807" t="b">
        <v>0</v>
      </c>
      <c r="H3807" t="s">
        <v>71</v>
      </c>
      <c r="I3807" t="b">
        <v>0</v>
      </c>
      <c r="J3807" t="s">
        <v>70</v>
      </c>
      <c r="K3807" t="b">
        <v>1</v>
      </c>
      <c r="L3807">
        <v>2</v>
      </c>
      <c r="M3807" t="b">
        <v>1</v>
      </c>
      <c r="N3807" t="b">
        <v>1</v>
      </c>
      <c r="O3807" t="b">
        <v>1</v>
      </c>
      <c r="P3807" t="s">
        <v>88</v>
      </c>
      <c r="Q3807" t="s">
        <v>4650</v>
      </c>
      <c r="R3807" t="s">
        <v>4649</v>
      </c>
      <c r="S3807" t="s">
        <v>120</v>
      </c>
      <c r="T3807" t="s">
        <v>4648</v>
      </c>
      <c r="U3807">
        <v>170</v>
      </c>
      <c r="V3807">
        <v>4</v>
      </c>
    </row>
    <row r="3808" spans="1:22" x14ac:dyDescent="0.35">
      <c r="A3808" t="s">
        <v>3387</v>
      </c>
      <c r="B3808" t="s">
        <v>74</v>
      </c>
      <c r="C3808" t="s">
        <v>82</v>
      </c>
      <c r="D3808" t="b">
        <v>1</v>
      </c>
      <c r="E3808" t="b">
        <v>1</v>
      </c>
      <c r="F3808" t="s">
        <v>106</v>
      </c>
      <c r="G3808" t="b">
        <v>1</v>
      </c>
      <c r="H3808" t="s">
        <v>71</v>
      </c>
      <c r="I3808" t="b">
        <v>1</v>
      </c>
      <c r="J3808" t="s">
        <v>70</v>
      </c>
      <c r="K3808" t="b">
        <v>1</v>
      </c>
      <c r="L3808">
        <v>2</v>
      </c>
      <c r="M3808" t="b">
        <v>1</v>
      </c>
      <c r="N3808" t="b">
        <v>1</v>
      </c>
      <c r="O3808" t="b">
        <v>1</v>
      </c>
      <c r="P3808" t="s">
        <v>88</v>
      </c>
      <c r="Q3808" t="s">
        <v>4647</v>
      </c>
      <c r="R3808" t="s">
        <v>4646</v>
      </c>
      <c r="S3808" t="s">
        <v>85</v>
      </c>
      <c r="T3808" t="s">
        <v>4645</v>
      </c>
      <c r="U3808">
        <v>170</v>
      </c>
      <c r="V3808">
        <v>3</v>
      </c>
    </row>
    <row r="3809" spans="1:22" x14ac:dyDescent="0.35">
      <c r="A3809" t="s">
        <v>4644</v>
      </c>
      <c r="B3809" t="s">
        <v>74</v>
      </c>
      <c r="C3809" t="s">
        <v>82</v>
      </c>
      <c r="D3809" t="b">
        <v>1</v>
      </c>
      <c r="E3809" t="b">
        <v>1</v>
      </c>
      <c r="F3809" t="s">
        <v>106</v>
      </c>
      <c r="G3809" t="b">
        <v>1</v>
      </c>
      <c r="H3809" t="s">
        <v>71</v>
      </c>
      <c r="I3809" t="b">
        <v>1</v>
      </c>
      <c r="J3809" t="s">
        <v>70</v>
      </c>
      <c r="K3809" t="b">
        <v>1</v>
      </c>
      <c r="L3809">
        <v>2</v>
      </c>
      <c r="M3809" t="b">
        <v>1</v>
      </c>
      <c r="N3809" t="b">
        <v>1</v>
      </c>
      <c r="O3809" t="b">
        <v>1</v>
      </c>
      <c r="P3809" t="s">
        <v>69</v>
      </c>
      <c r="Q3809" t="s">
        <v>4643</v>
      </c>
      <c r="R3809" t="s">
        <v>4642</v>
      </c>
      <c r="S3809" t="s">
        <v>6</v>
      </c>
      <c r="T3809" t="s">
        <v>3621</v>
      </c>
      <c r="U3809">
        <v>170</v>
      </c>
      <c r="V3809">
        <v>3.5</v>
      </c>
    </row>
    <row r="3810" spans="1:22" x14ac:dyDescent="0.35">
      <c r="A3810" t="s">
        <v>4641</v>
      </c>
      <c r="B3810" t="s">
        <v>111</v>
      </c>
      <c r="C3810" t="s">
        <v>123</v>
      </c>
      <c r="D3810" t="b">
        <v>0</v>
      </c>
      <c r="E3810" t="b">
        <v>1</v>
      </c>
      <c r="F3810" t="s">
        <v>106</v>
      </c>
      <c r="G3810" t="b">
        <v>0</v>
      </c>
      <c r="H3810" t="s">
        <v>71</v>
      </c>
      <c r="I3810" t="b">
        <v>0</v>
      </c>
      <c r="J3810" t="s">
        <v>70</v>
      </c>
      <c r="K3810" t="b">
        <v>1</v>
      </c>
      <c r="L3810">
        <v>2</v>
      </c>
      <c r="M3810" t="b">
        <v>0</v>
      </c>
      <c r="N3810" t="b">
        <v>1</v>
      </c>
      <c r="O3810" t="b">
        <v>1</v>
      </c>
      <c r="P3810" t="s">
        <v>88</v>
      </c>
      <c r="Q3810" t="s">
        <v>4640</v>
      </c>
      <c r="R3810" t="s">
        <v>2035</v>
      </c>
      <c r="S3810" t="s">
        <v>285</v>
      </c>
      <c r="T3810" t="s">
        <v>4639</v>
      </c>
      <c r="U3810">
        <v>170</v>
      </c>
      <c r="V3810">
        <v>4</v>
      </c>
    </row>
    <row r="3811" spans="1:22" x14ac:dyDescent="0.35">
      <c r="A3811" t="s">
        <v>4638</v>
      </c>
      <c r="B3811" t="s">
        <v>74</v>
      </c>
      <c r="C3811" t="s">
        <v>138</v>
      </c>
      <c r="D3811" t="b">
        <v>1</v>
      </c>
      <c r="E3811" t="b">
        <v>0</v>
      </c>
      <c r="F3811" t="s">
        <v>72</v>
      </c>
      <c r="G3811" t="b">
        <v>1</v>
      </c>
      <c r="H3811" t="s">
        <v>71</v>
      </c>
      <c r="I3811" t="b">
        <v>1</v>
      </c>
      <c r="J3811" t="s">
        <v>70</v>
      </c>
      <c r="K3811" t="b">
        <v>1</v>
      </c>
      <c r="L3811">
        <v>2</v>
      </c>
      <c r="M3811" t="b">
        <v>1</v>
      </c>
      <c r="N3811" t="b">
        <v>1</v>
      </c>
      <c r="O3811" t="b">
        <v>1</v>
      </c>
      <c r="P3811" t="s">
        <v>69</v>
      </c>
      <c r="Q3811" t="s">
        <v>4637</v>
      </c>
      <c r="R3811" t="s">
        <v>4636</v>
      </c>
      <c r="S3811" t="s">
        <v>77</v>
      </c>
      <c r="T3811" t="s">
        <v>4635</v>
      </c>
      <c r="U3811">
        <v>170</v>
      </c>
      <c r="V3811">
        <v>3.5</v>
      </c>
    </row>
    <row r="3812" spans="1:22" x14ac:dyDescent="0.35">
      <c r="A3812" t="s">
        <v>4634</v>
      </c>
      <c r="B3812" t="s">
        <v>111</v>
      </c>
      <c r="C3812" t="s">
        <v>82</v>
      </c>
      <c r="D3812" t="b">
        <v>1</v>
      </c>
      <c r="E3812" t="b">
        <v>1</v>
      </c>
      <c r="F3812" t="s">
        <v>106</v>
      </c>
      <c r="G3812" t="b">
        <v>1</v>
      </c>
      <c r="H3812" t="s">
        <v>71</v>
      </c>
      <c r="I3812" t="b">
        <v>1</v>
      </c>
      <c r="J3812" t="s">
        <v>70</v>
      </c>
      <c r="K3812" t="b">
        <v>1</v>
      </c>
      <c r="L3812">
        <v>2</v>
      </c>
      <c r="M3812" t="b">
        <v>0</v>
      </c>
      <c r="N3812" t="b">
        <v>1</v>
      </c>
      <c r="O3812" t="b">
        <v>1</v>
      </c>
      <c r="P3812" t="s">
        <v>69</v>
      </c>
      <c r="Q3812" t="s">
        <v>4633</v>
      </c>
      <c r="R3812" t="s">
        <v>4632</v>
      </c>
      <c r="S3812" t="s">
        <v>401</v>
      </c>
      <c r="T3812" t="s">
        <v>4631</v>
      </c>
      <c r="U3812">
        <v>170</v>
      </c>
      <c r="V3812">
        <v>4</v>
      </c>
    </row>
    <row r="3813" spans="1:22" x14ac:dyDescent="0.35">
      <c r="A3813" t="s">
        <v>4630</v>
      </c>
      <c r="B3813" t="s">
        <v>74</v>
      </c>
      <c r="C3813" t="s">
        <v>138</v>
      </c>
      <c r="D3813" t="b">
        <v>1</v>
      </c>
      <c r="E3813" t="b">
        <v>0</v>
      </c>
      <c r="F3813" t="s">
        <v>72</v>
      </c>
      <c r="G3813" t="b">
        <v>0</v>
      </c>
      <c r="H3813" t="s">
        <v>71</v>
      </c>
      <c r="I3813" t="b">
        <v>0</v>
      </c>
      <c r="J3813" t="s">
        <v>70</v>
      </c>
      <c r="K3813" t="b">
        <v>1</v>
      </c>
      <c r="L3813">
        <v>3</v>
      </c>
      <c r="M3813" t="b">
        <v>1</v>
      </c>
      <c r="N3813" t="b">
        <v>1</v>
      </c>
      <c r="O3813" t="b">
        <v>0</v>
      </c>
      <c r="P3813" t="s">
        <v>88</v>
      </c>
      <c r="Q3813" t="s">
        <v>4629</v>
      </c>
      <c r="R3813" t="s">
        <v>4308</v>
      </c>
      <c r="S3813" t="s">
        <v>66</v>
      </c>
      <c r="T3813" t="s">
        <v>4628</v>
      </c>
      <c r="U3813">
        <v>170</v>
      </c>
      <c r="V3813">
        <v>4.5</v>
      </c>
    </row>
    <row r="3814" spans="1:22" x14ac:dyDescent="0.35">
      <c r="A3814" t="s">
        <v>4627</v>
      </c>
      <c r="B3814" t="s">
        <v>74</v>
      </c>
      <c r="C3814" t="s">
        <v>2893</v>
      </c>
      <c r="D3814" t="b">
        <v>1</v>
      </c>
      <c r="E3814" t="b">
        <v>0</v>
      </c>
      <c r="F3814" t="s">
        <v>72</v>
      </c>
      <c r="G3814" t="b">
        <v>0</v>
      </c>
      <c r="H3814" t="s">
        <v>71</v>
      </c>
      <c r="I3814" t="b">
        <v>0</v>
      </c>
      <c r="J3814" t="s">
        <v>70</v>
      </c>
      <c r="K3814" t="b">
        <v>1</v>
      </c>
      <c r="L3814">
        <v>3</v>
      </c>
      <c r="M3814" t="b">
        <v>1</v>
      </c>
      <c r="N3814" t="b">
        <v>1</v>
      </c>
      <c r="O3814" t="b">
        <v>0</v>
      </c>
      <c r="P3814" t="s">
        <v>88</v>
      </c>
      <c r="Q3814" t="s">
        <v>4626</v>
      </c>
      <c r="R3814" t="s">
        <v>4625</v>
      </c>
      <c r="S3814" t="s">
        <v>120</v>
      </c>
      <c r="T3814" t="s">
        <v>4624</v>
      </c>
      <c r="U3814">
        <v>170</v>
      </c>
      <c r="V3814">
        <v>4</v>
      </c>
    </row>
    <row r="3815" spans="1:22" x14ac:dyDescent="0.35">
      <c r="A3815" t="s">
        <v>4623</v>
      </c>
      <c r="B3815" t="s">
        <v>90</v>
      </c>
      <c r="C3815" t="s">
        <v>82</v>
      </c>
      <c r="D3815" t="b">
        <v>1</v>
      </c>
      <c r="E3815" t="b">
        <v>1</v>
      </c>
      <c r="F3815" t="s">
        <v>771</v>
      </c>
      <c r="G3815" t="b">
        <v>0</v>
      </c>
      <c r="H3815" t="s">
        <v>71</v>
      </c>
      <c r="I3815" t="b">
        <v>0</v>
      </c>
      <c r="J3815" t="s">
        <v>70</v>
      </c>
      <c r="K3815" t="b">
        <v>1</v>
      </c>
      <c r="L3815">
        <v>1</v>
      </c>
      <c r="M3815" t="b">
        <v>0</v>
      </c>
      <c r="N3815" t="b">
        <v>0</v>
      </c>
      <c r="O3815" t="b">
        <v>1</v>
      </c>
      <c r="P3815" t="s">
        <v>88</v>
      </c>
      <c r="Q3815" t="s">
        <v>4622</v>
      </c>
      <c r="R3815" t="s">
        <v>4621</v>
      </c>
      <c r="S3815" t="s">
        <v>161</v>
      </c>
      <c r="T3815" t="s">
        <v>2413</v>
      </c>
      <c r="U3815">
        <v>170</v>
      </c>
      <c r="V3815">
        <v>3.5</v>
      </c>
    </row>
    <row r="3816" spans="1:22" x14ac:dyDescent="0.35">
      <c r="A3816" t="s">
        <v>4620</v>
      </c>
      <c r="B3816" t="s">
        <v>111</v>
      </c>
      <c r="C3816" t="s">
        <v>82</v>
      </c>
      <c r="D3816" t="b">
        <v>1</v>
      </c>
      <c r="E3816" t="b">
        <v>1</v>
      </c>
      <c r="F3816" t="s">
        <v>106</v>
      </c>
      <c r="G3816" t="b">
        <v>0</v>
      </c>
      <c r="H3816" t="s">
        <v>71</v>
      </c>
      <c r="I3816" t="b">
        <v>0</v>
      </c>
      <c r="J3816" t="s">
        <v>70</v>
      </c>
      <c r="K3816" t="b">
        <v>1</v>
      </c>
      <c r="L3816">
        <v>2</v>
      </c>
      <c r="M3816" t="b">
        <v>1</v>
      </c>
      <c r="N3816" t="b">
        <v>1</v>
      </c>
      <c r="O3816" t="b">
        <v>1</v>
      </c>
      <c r="P3816" t="s">
        <v>88</v>
      </c>
      <c r="Q3816" t="s">
        <v>4619</v>
      </c>
      <c r="R3816" t="s">
        <v>281</v>
      </c>
      <c r="S3816" t="s">
        <v>4618</v>
      </c>
      <c r="T3816" t="s">
        <v>4617</v>
      </c>
      <c r="U3816">
        <v>170</v>
      </c>
      <c r="V3816">
        <v>4.5</v>
      </c>
    </row>
    <row r="3817" spans="1:22" x14ac:dyDescent="0.35">
      <c r="A3817" t="s">
        <v>4616</v>
      </c>
      <c r="B3817" t="s">
        <v>74</v>
      </c>
      <c r="C3817" t="s">
        <v>138</v>
      </c>
      <c r="D3817" t="b">
        <v>1</v>
      </c>
      <c r="E3817" t="b">
        <v>1</v>
      </c>
      <c r="F3817" t="s">
        <v>72</v>
      </c>
      <c r="G3817" t="b">
        <v>1</v>
      </c>
      <c r="H3817" t="s">
        <v>71</v>
      </c>
      <c r="I3817" t="b">
        <v>0</v>
      </c>
      <c r="J3817" t="s">
        <v>70</v>
      </c>
      <c r="K3817" t="b">
        <v>1</v>
      </c>
      <c r="L3817">
        <v>3</v>
      </c>
      <c r="M3817" t="b">
        <v>1</v>
      </c>
      <c r="N3817" t="b">
        <v>1</v>
      </c>
      <c r="O3817" t="b">
        <v>1</v>
      </c>
      <c r="P3817" t="s">
        <v>69</v>
      </c>
      <c r="Q3817" t="s">
        <v>4615</v>
      </c>
      <c r="R3817" t="s">
        <v>4614</v>
      </c>
      <c r="S3817" t="s">
        <v>2593</v>
      </c>
      <c r="T3817" t="s">
        <v>4613</v>
      </c>
      <c r="U3817">
        <v>170</v>
      </c>
      <c r="V3817">
        <v>3.5</v>
      </c>
    </row>
    <row r="3818" spans="1:22" x14ac:dyDescent="0.35">
      <c r="A3818" t="s">
        <v>4612</v>
      </c>
      <c r="B3818" t="s">
        <v>90</v>
      </c>
      <c r="C3818" t="s">
        <v>82</v>
      </c>
      <c r="D3818" t="b">
        <v>1</v>
      </c>
      <c r="E3818" t="b">
        <v>1</v>
      </c>
      <c r="F3818" t="s">
        <v>106</v>
      </c>
      <c r="G3818" t="b">
        <v>0</v>
      </c>
      <c r="H3818" t="s">
        <v>71</v>
      </c>
      <c r="I3818" t="b">
        <v>1</v>
      </c>
      <c r="J3818" t="s">
        <v>70</v>
      </c>
      <c r="K3818" t="b">
        <v>1</v>
      </c>
      <c r="L3818">
        <v>1</v>
      </c>
      <c r="M3818" t="b">
        <v>0</v>
      </c>
      <c r="N3818" t="b">
        <v>0</v>
      </c>
      <c r="O3818" t="b">
        <v>1</v>
      </c>
      <c r="P3818" t="s">
        <v>88</v>
      </c>
      <c r="Q3818" t="s">
        <v>4611</v>
      </c>
      <c r="R3818" t="s">
        <v>407</v>
      </c>
      <c r="S3818" t="s">
        <v>290</v>
      </c>
      <c r="T3818" t="s">
        <v>2097</v>
      </c>
      <c r="U3818">
        <v>170</v>
      </c>
      <c r="V3818">
        <v>3.5</v>
      </c>
    </row>
    <row r="3819" spans="1:22" x14ac:dyDescent="0.35">
      <c r="A3819" t="s">
        <v>4610</v>
      </c>
      <c r="B3819" t="s">
        <v>90</v>
      </c>
      <c r="C3819" t="s">
        <v>82</v>
      </c>
      <c r="D3819" t="b">
        <v>1</v>
      </c>
      <c r="E3819" t="b">
        <v>1</v>
      </c>
      <c r="F3819" t="s">
        <v>106</v>
      </c>
      <c r="G3819" t="b">
        <v>0</v>
      </c>
      <c r="H3819" t="s">
        <v>71</v>
      </c>
      <c r="I3819" t="b">
        <v>0</v>
      </c>
      <c r="J3819" t="s">
        <v>70</v>
      </c>
      <c r="K3819" t="b">
        <v>1</v>
      </c>
      <c r="L3819">
        <v>2</v>
      </c>
      <c r="M3819" t="b">
        <v>1</v>
      </c>
      <c r="N3819" t="b">
        <v>0</v>
      </c>
      <c r="O3819" t="b">
        <v>1</v>
      </c>
      <c r="P3819" t="s">
        <v>69</v>
      </c>
      <c r="Q3819" t="s">
        <v>4609</v>
      </c>
      <c r="R3819" t="s">
        <v>4608</v>
      </c>
      <c r="S3819" t="s">
        <v>141</v>
      </c>
      <c r="T3819" t="s">
        <v>4607</v>
      </c>
      <c r="U3819">
        <v>170</v>
      </c>
      <c r="V3819">
        <v>4</v>
      </c>
    </row>
    <row r="3820" spans="1:22" x14ac:dyDescent="0.35">
      <c r="A3820" t="s">
        <v>4606</v>
      </c>
      <c r="B3820" t="s">
        <v>90</v>
      </c>
      <c r="C3820" t="s">
        <v>82</v>
      </c>
      <c r="D3820" t="b">
        <v>1</v>
      </c>
      <c r="E3820" t="b">
        <v>1</v>
      </c>
      <c r="F3820" t="s">
        <v>106</v>
      </c>
      <c r="G3820" t="b">
        <v>0</v>
      </c>
      <c r="H3820" t="s">
        <v>71</v>
      </c>
      <c r="I3820" t="b">
        <v>1</v>
      </c>
      <c r="J3820" t="s">
        <v>70</v>
      </c>
      <c r="K3820" t="b">
        <v>1</v>
      </c>
      <c r="L3820">
        <v>1</v>
      </c>
      <c r="M3820" t="b">
        <v>0</v>
      </c>
      <c r="N3820" t="b">
        <v>0</v>
      </c>
      <c r="O3820" t="b">
        <v>1</v>
      </c>
      <c r="P3820" t="s">
        <v>88</v>
      </c>
      <c r="Q3820" t="s">
        <v>4605</v>
      </c>
      <c r="R3820" t="s">
        <v>548</v>
      </c>
      <c r="S3820" t="s">
        <v>6</v>
      </c>
      <c r="T3820" t="s">
        <v>4604</v>
      </c>
      <c r="U3820">
        <v>170</v>
      </c>
      <c r="V3820">
        <v>4.5</v>
      </c>
    </row>
    <row r="3821" spans="1:22" x14ac:dyDescent="0.35">
      <c r="A3821" t="s">
        <v>4603</v>
      </c>
      <c r="B3821" t="s">
        <v>74</v>
      </c>
      <c r="C3821" t="s">
        <v>222</v>
      </c>
      <c r="D3821" t="b">
        <v>1</v>
      </c>
      <c r="E3821" t="b">
        <v>1</v>
      </c>
      <c r="F3821" t="s">
        <v>106</v>
      </c>
      <c r="G3821" t="b">
        <v>0</v>
      </c>
      <c r="H3821" t="s">
        <v>71</v>
      </c>
      <c r="I3821" t="b">
        <v>1</v>
      </c>
      <c r="J3821" t="s">
        <v>70</v>
      </c>
      <c r="K3821" t="b">
        <v>1</v>
      </c>
      <c r="L3821">
        <v>2</v>
      </c>
      <c r="M3821" t="b">
        <v>1</v>
      </c>
      <c r="N3821" t="b">
        <v>1</v>
      </c>
      <c r="O3821" t="b">
        <v>1</v>
      </c>
      <c r="P3821" t="s">
        <v>88</v>
      </c>
      <c r="Q3821" t="s">
        <v>4602</v>
      </c>
      <c r="R3821" t="s">
        <v>4601</v>
      </c>
      <c r="S3821" t="s">
        <v>1074</v>
      </c>
      <c r="T3821" t="s">
        <v>4600</v>
      </c>
      <c r="U3821">
        <v>170</v>
      </c>
      <c r="V3821">
        <v>3</v>
      </c>
    </row>
    <row r="3822" spans="1:22" x14ac:dyDescent="0.35">
      <c r="A3822" t="s">
        <v>4599</v>
      </c>
      <c r="B3822" t="s">
        <v>74</v>
      </c>
      <c r="C3822" t="s">
        <v>82</v>
      </c>
      <c r="D3822" t="b">
        <v>1</v>
      </c>
      <c r="E3822" t="b">
        <v>1</v>
      </c>
      <c r="F3822" t="s">
        <v>101</v>
      </c>
      <c r="G3822" t="b">
        <v>1</v>
      </c>
      <c r="H3822" t="s">
        <v>71</v>
      </c>
      <c r="I3822" t="b">
        <v>0</v>
      </c>
      <c r="J3822" t="s">
        <v>70</v>
      </c>
      <c r="K3822" t="b">
        <v>1</v>
      </c>
      <c r="L3822">
        <v>2</v>
      </c>
      <c r="M3822" t="b">
        <v>1</v>
      </c>
      <c r="N3822" t="b">
        <v>1</v>
      </c>
      <c r="O3822" t="b">
        <v>1</v>
      </c>
      <c r="P3822" t="s">
        <v>69</v>
      </c>
      <c r="Q3822" t="s">
        <v>4598</v>
      </c>
      <c r="R3822" t="s">
        <v>4597</v>
      </c>
      <c r="S3822" t="s">
        <v>85</v>
      </c>
      <c r="T3822" t="s">
        <v>4596</v>
      </c>
      <c r="U3822">
        <v>170</v>
      </c>
      <c r="V3822">
        <v>3</v>
      </c>
    </row>
    <row r="3823" spans="1:22" x14ac:dyDescent="0.35">
      <c r="A3823" t="s">
        <v>4595</v>
      </c>
      <c r="B3823" t="s">
        <v>74</v>
      </c>
      <c r="C3823" t="s">
        <v>82</v>
      </c>
      <c r="D3823" t="b">
        <v>1</v>
      </c>
      <c r="E3823" t="b">
        <v>1</v>
      </c>
      <c r="F3823" t="s">
        <v>106</v>
      </c>
      <c r="G3823" t="b">
        <v>0</v>
      </c>
      <c r="H3823" t="s">
        <v>71</v>
      </c>
      <c r="I3823" t="b">
        <v>1</v>
      </c>
      <c r="J3823" t="s">
        <v>70</v>
      </c>
      <c r="K3823" t="b">
        <v>1</v>
      </c>
      <c r="L3823">
        <v>1</v>
      </c>
      <c r="M3823" t="b">
        <v>1</v>
      </c>
      <c r="N3823" t="b">
        <v>1</v>
      </c>
      <c r="O3823" t="b">
        <v>1</v>
      </c>
      <c r="P3823" t="s">
        <v>88</v>
      </c>
      <c r="Q3823" t="s">
        <v>4594</v>
      </c>
      <c r="R3823" t="s">
        <v>194</v>
      </c>
      <c r="S3823" t="s">
        <v>406</v>
      </c>
      <c r="T3823" t="s">
        <v>4593</v>
      </c>
      <c r="U3823">
        <v>170</v>
      </c>
      <c r="V3823">
        <v>4</v>
      </c>
    </row>
    <row r="3824" spans="1:22" x14ac:dyDescent="0.35">
      <c r="A3824" t="s">
        <v>4073</v>
      </c>
      <c r="B3824" t="s">
        <v>74</v>
      </c>
      <c r="C3824" t="s">
        <v>82</v>
      </c>
      <c r="D3824" t="b">
        <v>1</v>
      </c>
      <c r="E3824" t="b">
        <v>1</v>
      </c>
      <c r="F3824" t="s">
        <v>106</v>
      </c>
      <c r="G3824" t="b">
        <v>1</v>
      </c>
      <c r="H3824" t="s">
        <v>71</v>
      </c>
      <c r="I3824" t="b">
        <v>1</v>
      </c>
      <c r="J3824" t="s">
        <v>70</v>
      </c>
      <c r="K3824" t="b">
        <v>1</v>
      </c>
      <c r="L3824">
        <v>2</v>
      </c>
      <c r="M3824" t="b">
        <v>1</v>
      </c>
      <c r="N3824" t="b">
        <v>1</v>
      </c>
      <c r="O3824" t="b">
        <v>1</v>
      </c>
      <c r="P3824" t="s">
        <v>88</v>
      </c>
      <c r="Q3824" t="s">
        <v>4592</v>
      </c>
      <c r="R3824" t="s">
        <v>4591</v>
      </c>
      <c r="S3824" t="s">
        <v>141</v>
      </c>
      <c r="T3824" t="s">
        <v>4590</v>
      </c>
      <c r="U3824">
        <v>170</v>
      </c>
      <c r="V3824">
        <v>2.5</v>
      </c>
    </row>
    <row r="3825" spans="1:22" x14ac:dyDescent="0.35">
      <c r="A3825" t="s">
        <v>4589</v>
      </c>
      <c r="B3825" t="s">
        <v>74</v>
      </c>
      <c r="C3825" t="s">
        <v>82</v>
      </c>
      <c r="D3825" t="b">
        <v>1</v>
      </c>
      <c r="E3825" t="b">
        <v>0</v>
      </c>
      <c r="F3825" t="s">
        <v>89</v>
      </c>
      <c r="G3825" t="b">
        <v>1</v>
      </c>
      <c r="H3825" t="s">
        <v>71</v>
      </c>
      <c r="I3825" t="b">
        <v>1</v>
      </c>
      <c r="J3825" t="s">
        <v>70</v>
      </c>
      <c r="K3825" t="b">
        <v>1</v>
      </c>
      <c r="L3825">
        <v>2</v>
      </c>
      <c r="M3825" t="b">
        <v>1</v>
      </c>
      <c r="N3825" t="b">
        <v>1</v>
      </c>
      <c r="O3825" t="b">
        <v>1</v>
      </c>
      <c r="P3825" t="s">
        <v>69</v>
      </c>
      <c r="Q3825" t="s">
        <v>4588</v>
      </c>
      <c r="R3825" t="s">
        <v>4587</v>
      </c>
      <c r="S3825" t="s">
        <v>229</v>
      </c>
      <c r="T3825" t="s">
        <v>1743</v>
      </c>
      <c r="U3825">
        <v>170</v>
      </c>
      <c r="V3825">
        <v>2.5</v>
      </c>
    </row>
    <row r="3826" spans="1:22" x14ac:dyDescent="0.35">
      <c r="A3826" t="s">
        <v>4586</v>
      </c>
      <c r="B3826" t="s">
        <v>111</v>
      </c>
      <c r="C3826" t="s">
        <v>82</v>
      </c>
      <c r="D3826" t="b">
        <v>1</v>
      </c>
      <c r="E3826" t="b">
        <v>1</v>
      </c>
      <c r="F3826" t="s">
        <v>106</v>
      </c>
      <c r="G3826" t="b">
        <v>1</v>
      </c>
      <c r="H3826" t="s">
        <v>71</v>
      </c>
      <c r="I3826" t="b">
        <v>0</v>
      </c>
      <c r="J3826" t="s">
        <v>70</v>
      </c>
      <c r="K3826" t="b">
        <v>0</v>
      </c>
      <c r="L3826">
        <v>2</v>
      </c>
      <c r="M3826" t="b">
        <v>1</v>
      </c>
      <c r="N3826" t="b">
        <v>1</v>
      </c>
      <c r="O3826" t="b">
        <v>1</v>
      </c>
      <c r="P3826" t="s">
        <v>69</v>
      </c>
      <c r="Q3826" t="s">
        <v>4585</v>
      </c>
      <c r="R3826" t="s">
        <v>4584</v>
      </c>
      <c r="S3826" t="s">
        <v>85</v>
      </c>
      <c r="T3826" t="s">
        <v>4583</v>
      </c>
      <c r="U3826">
        <v>170</v>
      </c>
      <c r="V3826">
        <v>4</v>
      </c>
    </row>
    <row r="3827" spans="1:22" x14ac:dyDescent="0.35">
      <c r="A3827" t="s">
        <v>4582</v>
      </c>
      <c r="B3827" t="s">
        <v>111</v>
      </c>
      <c r="C3827" t="s">
        <v>758</v>
      </c>
      <c r="D3827" t="b">
        <v>1</v>
      </c>
      <c r="E3827" t="b">
        <v>1</v>
      </c>
      <c r="F3827" t="s">
        <v>106</v>
      </c>
      <c r="G3827" t="b">
        <v>1</v>
      </c>
      <c r="H3827" t="s">
        <v>100</v>
      </c>
      <c r="I3827" t="b">
        <v>0</v>
      </c>
      <c r="J3827" t="s">
        <v>70</v>
      </c>
      <c r="K3827" t="b">
        <v>1</v>
      </c>
      <c r="L3827">
        <v>2</v>
      </c>
      <c r="M3827" t="b">
        <v>1</v>
      </c>
      <c r="N3827" t="b">
        <v>1</v>
      </c>
      <c r="O3827" t="b">
        <v>1</v>
      </c>
      <c r="P3827" t="s">
        <v>88</v>
      </c>
      <c r="Q3827" t="s">
        <v>4581</v>
      </c>
      <c r="R3827" t="s">
        <v>4580</v>
      </c>
      <c r="S3827" t="s">
        <v>6</v>
      </c>
      <c r="T3827" t="s">
        <v>4579</v>
      </c>
      <c r="U3827">
        <v>170</v>
      </c>
      <c r="V3827">
        <v>4.5</v>
      </c>
    </row>
    <row r="3828" spans="1:22" x14ac:dyDescent="0.35">
      <c r="A3828" t="s">
        <v>4578</v>
      </c>
      <c r="B3828" t="s">
        <v>74</v>
      </c>
      <c r="C3828" t="s">
        <v>222</v>
      </c>
      <c r="D3828" t="b">
        <v>1</v>
      </c>
      <c r="E3828" t="b">
        <v>1</v>
      </c>
      <c r="F3828" t="s">
        <v>106</v>
      </c>
      <c r="G3828" t="b">
        <v>0</v>
      </c>
      <c r="H3828" t="s">
        <v>71</v>
      </c>
      <c r="I3828" t="b">
        <v>0</v>
      </c>
      <c r="J3828" t="s">
        <v>70</v>
      </c>
      <c r="K3828" t="b">
        <v>1</v>
      </c>
      <c r="L3828">
        <v>2</v>
      </c>
      <c r="M3828" t="b">
        <v>1</v>
      </c>
      <c r="N3828" t="b">
        <v>1</v>
      </c>
      <c r="O3828" t="b">
        <v>1</v>
      </c>
      <c r="P3828" t="s">
        <v>88</v>
      </c>
      <c r="Q3828" t="s">
        <v>4577</v>
      </c>
      <c r="R3828" t="s">
        <v>4576</v>
      </c>
      <c r="S3828" t="s">
        <v>120</v>
      </c>
      <c r="T3828" t="s">
        <v>4575</v>
      </c>
      <c r="U3828">
        <v>170</v>
      </c>
      <c r="V3828">
        <v>3.5</v>
      </c>
    </row>
    <row r="3829" spans="1:22" x14ac:dyDescent="0.35">
      <c r="A3829" t="s">
        <v>4574</v>
      </c>
      <c r="B3829" t="s">
        <v>74</v>
      </c>
      <c r="C3829" t="s">
        <v>4541</v>
      </c>
      <c r="D3829" t="b">
        <v>1</v>
      </c>
      <c r="E3829" t="b">
        <v>0</v>
      </c>
      <c r="F3829" t="s">
        <v>106</v>
      </c>
      <c r="G3829" t="b">
        <v>0</v>
      </c>
      <c r="H3829" t="s">
        <v>71</v>
      </c>
      <c r="I3829" t="b">
        <v>0</v>
      </c>
      <c r="J3829" t="s">
        <v>235</v>
      </c>
      <c r="K3829" t="b">
        <v>1</v>
      </c>
      <c r="L3829">
        <v>4</v>
      </c>
      <c r="M3829" t="b">
        <v>1</v>
      </c>
      <c r="N3829" t="b">
        <v>1</v>
      </c>
      <c r="O3829" t="b">
        <v>1</v>
      </c>
      <c r="P3829" t="s">
        <v>69</v>
      </c>
      <c r="Q3829" t="s">
        <v>4573</v>
      </c>
      <c r="R3829" t="s">
        <v>4572</v>
      </c>
      <c r="S3829" t="s">
        <v>120</v>
      </c>
      <c r="T3829" t="s">
        <v>4571</v>
      </c>
      <c r="U3829">
        <v>170</v>
      </c>
      <c r="V3829">
        <v>3.5</v>
      </c>
    </row>
    <row r="3830" spans="1:22" x14ac:dyDescent="0.35">
      <c r="A3830" t="s">
        <v>4570</v>
      </c>
      <c r="B3830" t="s">
        <v>90</v>
      </c>
      <c r="C3830" t="s">
        <v>236</v>
      </c>
      <c r="D3830" t="b">
        <v>1</v>
      </c>
      <c r="E3830" t="b">
        <v>1</v>
      </c>
      <c r="F3830" t="s">
        <v>435</v>
      </c>
      <c r="G3830" t="b">
        <v>0</v>
      </c>
      <c r="H3830" t="s">
        <v>100</v>
      </c>
      <c r="I3830" t="b">
        <v>1</v>
      </c>
      <c r="J3830" t="s">
        <v>70</v>
      </c>
      <c r="K3830" t="b">
        <v>0</v>
      </c>
      <c r="L3830">
        <v>2</v>
      </c>
      <c r="M3830" t="b">
        <v>0</v>
      </c>
      <c r="N3830" t="b">
        <v>0</v>
      </c>
      <c r="O3830" t="b">
        <v>1</v>
      </c>
      <c r="P3830" t="s">
        <v>88</v>
      </c>
      <c r="Q3830" t="s">
        <v>4569</v>
      </c>
      <c r="R3830" t="s">
        <v>4568</v>
      </c>
      <c r="S3830" t="s">
        <v>66</v>
      </c>
      <c r="T3830" t="s">
        <v>4567</v>
      </c>
      <c r="U3830">
        <v>170</v>
      </c>
      <c r="V3830">
        <v>4</v>
      </c>
    </row>
    <row r="3831" spans="1:22" x14ac:dyDescent="0.35">
      <c r="A3831" t="s">
        <v>4566</v>
      </c>
      <c r="B3831" t="s">
        <v>74</v>
      </c>
      <c r="C3831" t="s">
        <v>82</v>
      </c>
      <c r="D3831" t="b">
        <v>1</v>
      </c>
      <c r="E3831" t="b">
        <v>1</v>
      </c>
      <c r="F3831" t="s">
        <v>106</v>
      </c>
      <c r="G3831" t="b">
        <v>1</v>
      </c>
      <c r="H3831" t="s">
        <v>71</v>
      </c>
      <c r="I3831" t="b">
        <v>0</v>
      </c>
      <c r="J3831" t="s">
        <v>70</v>
      </c>
      <c r="K3831" t="b">
        <v>0</v>
      </c>
      <c r="L3831">
        <v>1</v>
      </c>
      <c r="M3831" t="b">
        <v>0</v>
      </c>
      <c r="N3831" t="b">
        <v>1</v>
      </c>
      <c r="O3831" t="b">
        <v>1</v>
      </c>
      <c r="P3831" t="s">
        <v>69</v>
      </c>
      <c r="Q3831" t="s">
        <v>4565</v>
      </c>
      <c r="R3831" t="s">
        <v>98</v>
      </c>
      <c r="S3831" t="s">
        <v>2179</v>
      </c>
      <c r="T3831" t="s">
        <v>4564</v>
      </c>
      <c r="U3831">
        <v>170</v>
      </c>
      <c r="V3831">
        <v>3.5</v>
      </c>
    </row>
    <row r="3832" spans="1:22" x14ac:dyDescent="0.35">
      <c r="A3832" t="s">
        <v>4563</v>
      </c>
      <c r="B3832" t="s">
        <v>111</v>
      </c>
      <c r="C3832" t="s">
        <v>82</v>
      </c>
      <c r="D3832" t="b">
        <v>1</v>
      </c>
      <c r="E3832" t="b">
        <v>1</v>
      </c>
      <c r="F3832" t="s">
        <v>106</v>
      </c>
      <c r="G3832" t="b">
        <v>0</v>
      </c>
      <c r="H3832" t="s">
        <v>71</v>
      </c>
      <c r="I3832" t="b">
        <v>0</v>
      </c>
      <c r="J3832" t="s">
        <v>70</v>
      </c>
      <c r="K3832" t="b">
        <v>1</v>
      </c>
      <c r="L3832">
        <v>2</v>
      </c>
      <c r="M3832" t="b">
        <v>1</v>
      </c>
      <c r="N3832" t="b">
        <v>1</v>
      </c>
      <c r="O3832" t="b">
        <v>1</v>
      </c>
      <c r="P3832" t="s">
        <v>88</v>
      </c>
      <c r="Q3832" t="s">
        <v>4562</v>
      </c>
      <c r="R3832" t="s">
        <v>4561</v>
      </c>
      <c r="S3832" t="s">
        <v>4560</v>
      </c>
      <c r="T3832" t="s">
        <v>4559</v>
      </c>
      <c r="U3832">
        <v>170</v>
      </c>
      <c r="V3832">
        <v>4</v>
      </c>
    </row>
    <row r="3833" spans="1:22" x14ac:dyDescent="0.35">
      <c r="A3833" t="s">
        <v>4558</v>
      </c>
      <c r="B3833" t="s">
        <v>90</v>
      </c>
      <c r="C3833" t="s">
        <v>82</v>
      </c>
      <c r="D3833" t="b">
        <v>1</v>
      </c>
      <c r="E3833" t="b">
        <v>1</v>
      </c>
      <c r="F3833" t="s">
        <v>106</v>
      </c>
      <c r="G3833" t="b">
        <v>1</v>
      </c>
      <c r="H3833" t="s">
        <v>80</v>
      </c>
      <c r="I3833" t="b">
        <v>0</v>
      </c>
      <c r="J3833" t="s">
        <v>70</v>
      </c>
      <c r="K3833" t="b">
        <v>1</v>
      </c>
      <c r="L3833">
        <v>2</v>
      </c>
      <c r="M3833" t="b">
        <v>1</v>
      </c>
      <c r="N3833" t="b">
        <v>0</v>
      </c>
      <c r="O3833" t="b">
        <v>1</v>
      </c>
      <c r="P3833" t="s">
        <v>69</v>
      </c>
      <c r="Q3833" t="s">
        <v>4557</v>
      </c>
      <c r="R3833" t="s">
        <v>4556</v>
      </c>
      <c r="S3833" t="s">
        <v>189</v>
      </c>
      <c r="T3833" t="s">
        <v>4555</v>
      </c>
      <c r="U3833">
        <v>170</v>
      </c>
      <c r="V3833">
        <v>4.5</v>
      </c>
    </row>
    <row r="3834" spans="1:22" x14ac:dyDescent="0.35">
      <c r="A3834" t="s">
        <v>4554</v>
      </c>
      <c r="B3834" t="s">
        <v>90</v>
      </c>
      <c r="C3834" t="s">
        <v>82</v>
      </c>
      <c r="D3834" t="b">
        <v>1</v>
      </c>
      <c r="E3834" t="b">
        <v>1</v>
      </c>
      <c r="F3834" t="s">
        <v>117</v>
      </c>
      <c r="G3834" t="b">
        <v>0</v>
      </c>
      <c r="H3834" t="s">
        <v>71</v>
      </c>
      <c r="I3834" t="b">
        <v>1</v>
      </c>
      <c r="J3834" t="s">
        <v>70</v>
      </c>
      <c r="K3834" t="b">
        <v>1</v>
      </c>
      <c r="L3834">
        <v>2</v>
      </c>
      <c r="M3834" t="b">
        <v>0</v>
      </c>
      <c r="N3834" t="b">
        <v>1</v>
      </c>
      <c r="O3834" t="b">
        <v>1</v>
      </c>
      <c r="P3834" t="s">
        <v>88</v>
      </c>
      <c r="Q3834" t="s">
        <v>4553</v>
      </c>
      <c r="R3834" t="s">
        <v>4552</v>
      </c>
      <c r="S3834" t="s">
        <v>161</v>
      </c>
      <c r="T3834" t="s">
        <v>4551</v>
      </c>
      <c r="U3834">
        <v>170</v>
      </c>
      <c r="V3834">
        <v>4</v>
      </c>
    </row>
    <row r="3835" spans="1:22" x14ac:dyDescent="0.35">
      <c r="A3835" t="s">
        <v>4550</v>
      </c>
      <c r="B3835" t="s">
        <v>74</v>
      </c>
      <c r="C3835" t="s">
        <v>82</v>
      </c>
      <c r="D3835" t="b">
        <v>1</v>
      </c>
      <c r="E3835" t="b">
        <v>0</v>
      </c>
      <c r="F3835" t="s">
        <v>555</v>
      </c>
      <c r="G3835" t="b">
        <v>1</v>
      </c>
      <c r="H3835" t="s">
        <v>80</v>
      </c>
      <c r="I3835" t="b">
        <v>1</v>
      </c>
      <c r="J3835" t="s">
        <v>70</v>
      </c>
      <c r="K3835" t="b">
        <v>1</v>
      </c>
      <c r="L3835">
        <v>2</v>
      </c>
      <c r="M3835" t="b">
        <v>0</v>
      </c>
      <c r="N3835" t="b">
        <v>1</v>
      </c>
      <c r="O3835" t="b">
        <v>1</v>
      </c>
      <c r="P3835" t="s">
        <v>69</v>
      </c>
      <c r="Q3835" t="s">
        <v>4549</v>
      </c>
      <c r="R3835" t="s">
        <v>4548</v>
      </c>
      <c r="S3835" t="s">
        <v>239</v>
      </c>
      <c r="T3835" t="s">
        <v>4547</v>
      </c>
      <c r="U3835">
        <v>170</v>
      </c>
      <c r="V3835">
        <v>3.5</v>
      </c>
    </row>
    <row r="3836" spans="1:22" x14ac:dyDescent="0.35">
      <c r="A3836" t="s">
        <v>4546</v>
      </c>
      <c r="B3836" t="s">
        <v>74</v>
      </c>
      <c r="C3836" t="s">
        <v>82</v>
      </c>
      <c r="D3836" t="b">
        <v>1</v>
      </c>
      <c r="E3836" t="b">
        <v>0</v>
      </c>
      <c r="F3836" t="s">
        <v>106</v>
      </c>
      <c r="G3836" t="b">
        <v>1</v>
      </c>
      <c r="H3836" t="s">
        <v>71</v>
      </c>
      <c r="I3836" t="b">
        <v>1</v>
      </c>
      <c r="J3836" t="s">
        <v>70</v>
      </c>
      <c r="K3836" t="b">
        <v>1</v>
      </c>
      <c r="L3836">
        <v>2</v>
      </c>
      <c r="M3836" t="b">
        <v>0</v>
      </c>
      <c r="N3836" t="b">
        <v>1</v>
      </c>
      <c r="O3836" t="b">
        <v>1</v>
      </c>
      <c r="P3836" t="s">
        <v>88</v>
      </c>
      <c r="Q3836" t="s">
        <v>4545</v>
      </c>
      <c r="R3836" t="s">
        <v>4544</v>
      </c>
      <c r="S3836" t="s">
        <v>77</v>
      </c>
      <c r="T3836" t="s">
        <v>4543</v>
      </c>
      <c r="U3836">
        <v>170</v>
      </c>
      <c r="V3836">
        <v>4</v>
      </c>
    </row>
    <row r="3837" spans="1:22" x14ac:dyDescent="0.35">
      <c r="A3837" t="s">
        <v>4542</v>
      </c>
      <c r="B3837" t="s">
        <v>74</v>
      </c>
      <c r="C3837" t="s">
        <v>4541</v>
      </c>
      <c r="D3837" t="b">
        <v>1</v>
      </c>
      <c r="E3837" t="b">
        <v>0</v>
      </c>
      <c r="F3837" t="s">
        <v>72</v>
      </c>
      <c r="G3837" t="b">
        <v>0</v>
      </c>
      <c r="H3837" t="s">
        <v>71</v>
      </c>
      <c r="I3837" t="b">
        <v>1</v>
      </c>
      <c r="J3837" t="s">
        <v>235</v>
      </c>
      <c r="K3837" t="b">
        <v>1</v>
      </c>
      <c r="L3837">
        <v>4</v>
      </c>
      <c r="M3837" t="b">
        <v>1</v>
      </c>
      <c r="N3837" t="b">
        <v>1</v>
      </c>
      <c r="O3837" t="b">
        <v>1</v>
      </c>
      <c r="P3837" t="s">
        <v>69</v>
      </c>
      <c r="Q3837" t="s">
        <v>4540</v>
      </c>
      <c r="R3837" t="s">
        <v>1728</v>
      </c>
      <c r="S3837" t="s">
        <v>120</v>
      </c>
      <c r="T3837" t="s">
        <v>4539</v>
      </c>
      <c r="U3837">
        <v>170</v>
      </c>
      <c r="V3837">
        <v>3.5</v>
      </c>
    </row>
    <row r="3838" spans="1:22" x14ac:dyDescent="0.35">
      <c r="A3838" t="s">
        <v>4538</v>
      </c>
      <c r="B3838" t="s">
        <v>74</v>
      </c>
      <c r="C3838" t="s">
        <v>82</v>
      </c>
      <c r="D3838" t="b">
        <v>1</v>
      </c>
      <c r="E3838" t="b">
        <v>1</v>
      </c>
      <c r="F3838" t="s">
        <v>89</v>
      </c>
      <c r="G3838" t="b">
        <v>1</v>
      </c>
      <c r="H3838" t="s">
        <v>71</v>
      </c>
      <c r="I3838" t="b">
        <v>1</v>
      </c>
      <c r="J3838" t="s">
        <v>70</v>
      </c>
      <c r="K3838" t="b">
        <v>1</v>
      </c>
      <c r="L3838">
        <v>2</v>
      </c>
      <c r="M3838" t="b">
        <v>1</v>
      </c>
      <c r="N3838" t="b">
        <v>1</v>
      </c>
      <c r="O3838" t="b">
        <v>1</v>
      </c>
      <c r="P3838" t="s">
        <v>69</v>
      </c>
      <c r="Q3838" t="s">
        <v>4537</v>
      </c>
      <c r="R3838" t="s">
        <v>4536</v>
      </c>
      <c r="S3838" t="s">
        <v>85</v>
      </c>
      <c r="T3838" t="s">
        <v>4535</v>
      </c>
      <c r="U3838">
        <v>170</v>
      </c>
      <c r="V3838">
        <v>3.5</v>
      </c>
    </row>
    <row r="3839" spans="1:22" x14ac:dyDescent="0.35">
      <c r="A3839" t="s">
        <v>4534</v>
      </c>
      <c r="B3839" t="s">
        <v>74</v>
      </c>
      <c r="C3839" t="s">
        <v>82</v>
      </c>
      <c r="D3839" t="b">
        <v>1</v>
      </c>
      <c r="E3839" t="b">
        <v>1</v>
      </c>
      <c r="F3839" t="s">
        <v>106</v>
      </c>
      <c r="G3839" t="b">
        <v>1</v>
      </c>
      <c r="H3839" t="s">
        <v>100</v>
      </c>
      <c r="I3839" t="b">
        <v>1</v>
      </c>
      <c r="J3839" t="s">
        <v>70</v>
      </c>
      <c r="K3839" t="b">
        <v>1</v>
      </c>
      <c r="L3839">
        <v>2</v>
      </c>
      <c r="N3839" t="b">
        <v>1</v>
      </c>
      <c r="O3839" t="b">
        <v>1</v>
      </c>
      <c r="P3839" t="s">
        <v>88</v>
      </c>
      <c r="Q3839" t="s">
        <v>4533</v>
      </c>
      <c r="R3839" t="s">
        <v>389</v>
      </c>
      <c r="S3839" t="s">
        <v>93</v>
      </c>
      <c r="T3839" t="s">
        <v>4532</v>
      </c>
      <c r="U3839">
        <v>169</v>
      </c>
      <c r="V3839">
        <v>4</v>
      </c>
    </row>
    <row r="3840" spans="1:22" x14ac:dyDescent="0.35">
      <c r="A3840" t="s">
        <v>4531</v>
      </c>
      <c r="B3840" t="s">
        <v>90</v>
      </c>
      <c r="C3840" t="s">
        <v>82</v>
      </c>
      <c r="D3840" t="b">
        <v>1</v>
      </c>
      <c r="E3840" t="b">
        <v>1</v>
      </c>
      <c r="F3840" t="s">
        <v>89</v>
      </c>
      <c r="G3840" t="b">
        <v>0</v>
      </c>
      <c r="H3840" t="s">
        <v>71</v>
      </c>
      <c r="I3840" t="b">
        <v>0</v>
      </c>
      <c r="J3840" t="s">
        <v>70</v>
      </c>
      <c r="K3840" t="b">
        <v>1</v>
      </c>
      <c r="L3840">
        <v>2</v>
      </c>
      <c r="M3840" t="b">
        <v>0</v>
      </c>
      <c r="N3840" t="b">
        <v>1</v>
      </c>
      <c r="O3840" t="b">
        <v>1</v>
      </c>
      <c r="P3840" t="s">
        <v>88</v>
      </c>
      <c r="Q3840" t="s">
        <v>4530</v>
      </c>
      <c r="R3840" t="s">
        <v>4529</v>
      </c>
      <c r="S3840" t="s">
        <v>6</v>
      </c>
      <c r="T3840" t="s">
        <v>4528</v>
      </c>
      <c r="U3840">
        <v>169</v>
      </c>
      <c r="V3840">
        <v>4</v>
      </c>
    </row>
    <row r="3841" spans="1:22" x14ac:dyDescent="0.35">
      <c r="A3841" t="s">
        <v>4527</v>
      </c>
      <c r="B3841" t="s">
        <v>90</v>
      </c>
      <c r="C3841" t="s">
        <v>123</v>
      </c>
      <c r="D3841" t="b">
        <v>1</v>
      </c>
      <c r="E3841" t="b">
        <v>1</v>
      </c>
      <c r="F3841" t="s">
        <v>173</v>
      </c>
      <c r="G3841" t="b">
        <v>0</v>
      </c>
      <c r="H3841" t="s">
        <v>80</v>
      </c>
      <c r="I3841" t="b">
        <v>0</v>
      </c>
      <c r="J3841" t="s">
        <v>70</v>
      </c>
      <c r="K3841" t="b">
        <v>1</v>
      </c>
      <c r="L3841">
        <v>2</v>
      </c>
      <c r="M3841" t="b">
        <v>1</v>
      </c>
      <c r="N3841" t="b">
        <v>1</v>
      </c>
      <c r="O3841" t="b">
        <v>1</v>
      </c>
      <c r="P3841" t="s">
        <v>69</v>
      </c>
      <c r="Q3841" t="s">
        <v>4526</v>
      </c>
      <c r="R3841" t="s">
        <v>4525</v>
      </c>
      <c r="S3841" t="s">
        <v>717</v>
      </c>
      <c r="T3841" t="s">
        <v>4524</v>
      </c>
      <c r="U3841">
        <v>169</v>
      </c>
      <c r="V3841">
        <v>2.5</v>
      </c>
    </row>
    <row r="3842" spans="1:22" x14ac:dyDescent="0.35">
      <c r="A3842" t="s">
        <v>4523</v>
      </c>
      <c r="B3842" t="s">
        <v>90</v>
      </c>
      <c r="C3842" t="s">
        <v>123</v>
      </c>
      <c r="D3842" t="b">
        <v>1</v>
      </c>
      <c r="E3842" t="b">
        <v>1</v>
      </c>
      <c r="F3842" t="s">
        <v>106</v>
      </c>
      <c r="G3842" t="b">
        <v>0</v>
      </c>
      <c r="H3842" t="s">
        <v>71</v>
      </c>
      <c r="I3842" t="b">
        <v>1</v>
      </c>
      <c r="J3842" t="s">
        <v>70</v>
      </c>
      <c r="K3842" t="b">
        <v>1</v>
      </c>
      <c r="L3842">
        <v>2</v>
      </c>
      <c r="M3842" t="b">
        <v>1</v>
      </c>
      <c r="N3842" t="b">
        <v>1</v>
      </c>
      <c r="O3842" t="b">
        <v>1</v>
      </c>
      <c r="P3842" t="s">
        <v>88</v>
      </c>
      <c r="Q3842" t="s">
        <v>4522</v>
      </c>
      <c r="R3842" t="s">
        <v>4521</v>
      </c>
      <c r="S3842" t="s">
        <v>120</v>
      </c>
      <c r="T3842" t="s">
        <v>4520</v>
      </c>
      <c r="U3842">
        <v>169</v>
      </c>
      <c r="V3842">
        <v>4</v>
      </c>
    </row>
    <row r="3843" spans="1:22" x14ac:dyDescent="0.35">
      <c r="A3843" t="s">
        <v>4519</v>
      </c>
      <c r="B3843" t="s">
        <v>74</v>
      </c>
      <c r="C3843" t="s">
        <v>82</v>
      </c>
      <c r="D3843" t="b">
        <v>1</v>
      </c>
      <c r="E3843" t="b">
        <v>1</v>
      </c>
      <c r="F3843" t="s">
        <v>106</v>
      </c>
      <c r="G3843" t="b">
        <v>0</v>
      </c>
      <c r="H3843" t="s">
        <v>71</v>
      </c>
      <c r="I3843" t="b">
        <v>0</v>
      </c>
      <c r="J3843" t="s">
        <v>70</v>
      </c>
      <c r="K3843" t="b">
        <v>1</v>
      </c>
      <c r="L3843">
        <v>2</v>
      </c>
      <c r="M3843" t="b">
        <v>1</v>
      </c>
      <c r="N3843" t="b">
        <v>1</v>
      </c>
      <c r="O3843" t="b">
        <v>1</v>
      </c>
      <c r="P3843" t="s">
        <v>88</v>
      </c>
      <c r="Q3843" t="s">
        <v>4518</v>
      </c>
      <c r="R3843" t="s">
        <v>98</v>
      </c>
      <c r="S3843" t="s">
        <v>6</v>
      </c>
      <c r="T3843" t="s">
        <v>4517</v>
      </c>
      <c r="U3843">
        <v>169</v>
      </c>
      <c r="V3843">
        <v>3</v>
      </c>
    </row>
    <row r="3844" spans="1:22" x14ac:dyDescent="0.35">
      <c r="A3844" t="s">
        <v>4516</v>
      </c>
      <c r="B3844" t="s">
        <v>74</v>
      </c>
      <c r="C3844" t="s">
        <v>82</v>
      </c>
      <c r="D3844" t="b">
        <v>1</v>
      </c>
      <c r="E3844" t="b">
        <v>1</v>
      </c>
      <c r="F3844" t="s">
        <v>81</v>
      </c>
      <c r="G3844" t="b">
        <v>1</v>
      </c>
      <c r="H3844" t="s">
        <v>71</v>
      </c>
      <c r="I3844" t="b">
        <v>0</v>
      </c>
      <c r="J3844" t="s">
        <v>70</v>
      </c>
      <c r="K3844" t="b">
        <v>1</v>
      </c>
      <c r="L3844">
        <v>2</v>
      </c>
      <c r="M3844" t="b">
        <v>1</v>
      </c>
      <c r="N3844" t="b">
        <v>1</v>
      </c>
      <c r="O3844" t="b">
        <v>1</v>
      </c>
      <c r="P3844" t="s">
        <v>88</v>
      </c>
      <c r="Q3844" t="s">
        <v>4515</v>
      </c>
      <c r="R3844" t="s">
        <v>2256</v>
      </c>
      <c r="S3844" t="s">
        <v>161</v>
      </c>
      <c r="T3844" t="s">
        <v>4514</v>
      </c>
      <c r="U3844">
        <v>169</v>
      </c>
      <c r="V3844">
        <v>3.5</v>
      </c>
    </row>
    <row r="3845" spans="1:22" x14ac:dyDescent="0.35">
      <c r="A3845" t="s">
        <v>4513</v>
      </c>
      <c r="B3845" t="s">
        <v>74</v>
      </c>
      <c r="C3845" t="s">
        <v>1995</v>
      </c>
      <c r="D3845" t="b">
        <v>1</v>
      </c>
      <c r="E3845" t="b">
        <v>0</v>
      </c>
      <c r="F3845" t="s">
        <v>72</v>
      </c>
      <c r="G3845" t="b">
        <v>1</v>
      </c>
      <c r="H3845" t="s">
        <v>71</v>
      </c>
      <c r="I3845" t="b">
        <v>1</v>
      </c>
      <c r="J3845" t="s">
        <v>235</v>
      </c>
      <c r="K3845" t="b">
        <v>1</v>
      </c>
      <c r="L3845">
        <v>3</v>
      </c>
      <c r="M3845" t="b">
        <v>1</v>
      </c>
      <c r="N3845" t="b">
        <v>1</v>
      </c>
      <c r="O3845" t="b">
        <v>1</v>
      </c>
      <c r="P3845" t="s">
        <v>69</v>
      </c>
      <c r="Q3845" t="s">
        <v>4512</v>
      </c>
      <c r="R3845" t="s">
        <v>1650</v>
      </c>
      <c r="S3845" t="s">
        <v>120</v>
      </c>
      <c r="T3845" t="s">
        <v>4511</v>
      </c>
      <c r="U3845">
        <v>169</v>
      </c>
      <c r="V3845">
        <v>3.5</v>
      </c>
    </row>
    <row r="3846" spans="1:22" x14ac:dyDescent="0.35">
      <c r="A3846" t="s">
        <v>4510</v>
      </c>
      <c r="B3846" t="s">
        <v>74</v>
      </c>
      <c r="C3846" t="s">
        <v>82</v>
      </c>
      <c r="D3846" t="b">
        <v>1</v>
      </c>
      <c r="E3846" t="b">
        <v>1</v>
      </c>
      <c r="F3846" t="s">
        <v>89</v>
      </c>
      <c r="G3846" t="b">
        <v>1</v>
      </c>
      <c r="H3846" t="s">
        <v>71</v>
      </c>
      <c r="I3846" t="b">
        <v>0</v>
      </c>
      <c r="J3846" t="s">
        <v>70</v>
      </c>
      <c r="K3846" t="b">
        <v>1</v>
      </c>
      <c r="L3846">
        <v>2</v>
      </c>
      <c r="M3846" t="b">
        <v>0</v>
      </c>
      <c r="N3846" t="b">
        <v>0</v>
      </c>
      <c r="O3846" t="b">
        <v>1</v>
      </c>
      <c r="P3846" t="s">
        <v>88</v>
      </c>
      <c r="Q3846" t="s">
        <v>4509</v>
      </c>
      <c r="R3846" t="s">
        <v>4508</v>
      </c>
      <c r="S3846" t="s">
        <v>6</v>
      </c>
      <c r="T3846" t="s">
        <v>4507</v>
      </c>
      <c r="U3846">
        <v>169</v>
      </c>
      <c r="V3846">
        <v>3.5</v>
      </c>
    </row>
    <row r="3847" spans="1:22" x14ac:dyDescent="0.35">
      <c r="A3847" t="s">
        <v>4506</v>
      </c>
      <c r="B3847" t="s">
        <v>111</v>
      </c>
      <c r="C3847" t="s">
        <v>82</v>
      </c>
      <c r="D3847" t="b">
        <v>1</v>
      </c>
      <c r="E3847" t="b">
        <v>1</v>
      </c>
      <c r="F3847" t="s">
        <v>106</v>
      </c>
      <c r="G3847" t="b">
        <v>1</v>
      </c>
      <c r="H3847" t="s">
        <v>71</v>
      </c>
      <c r="I3847" t="b">
        <v>0</v>
      </c>
      <c r="J3847" t="s">
        <v>70</v>
      </c>
      <c r="K3847" t="b">
        <v>1</v>
      </c>
      <c r="L3847">
        <v>2</v>
      </c>
      <c r="M3847" t="b">
        <v>0</v>
      </c>
      <c r="N3847" t="b">
        <v>1</v>
      </c>
      <c r="O3847" t="b">
        <v>1</v>
      </c>
      <c r="P3847" t="s">
        <v>88</v>
      </c>
      <c r="Q3847" t="s">
        <v>4505</v>
      </c>
      <c r="R3847" t="s">
        <v>1460</v>
      </c>
      <c r="S3847" t="s">
        <v>290</v>
      </c>
      <c r="T3847" t="s">
        <v>4504</v>
      </c>
      <c r="U3847">
        <v>169</v>
      </c>
      <c r="V3847">
        <v>4</v>
      </c>
    </row>
    <row r="3848" spans="1:22" x14ac:dyDescent="0.35">
      <c r="A3848" t="s">
        <v>4503</v>
      </c>
      <c r="B3848" t="s">
        <v>90</v>
      </c>
      <c r="C3848" t="s">
        <v>82</v>
      </c>
      <c r="D3848" t="b">
        <v>1</v>
      </c>
      <c r="E3848" t="b">
        <v>1</v>
      </c>
      <c r="F3848" t="s">
        <v>101</v>
      </c>
      <c r="G3848" t="b">
        <v>0</v>
      </c>
      <c r="H3848" t="s">
        <v>100</v>
      </c>
      <c r="I3848" t="b">
        <v>0</v>
      </c>
      <c r="J3848" t="s">
        <v>70</v>
      </c>
      <c r="K3848" t="b">
        <v>1</v>
      </c>
      <c r="L3848">
        <v>1</v>
      </c>
      <c r="M3848" t="b">
        <v>0</v>
      </c>
      <c r="N3848" t="b">
        <v>0</v>
      </c>
      <c r="O3848" t="b">
        <v>1</v>
      </c>
      <c r="P3848" t="s">
        <v>88</v>
      </c>
      <c r="Q3848" t="s">
        <v>4502</v>
      </c>
      <c r="R3848" t="s">
        <v>4501</v>
      </c>
      <c r="S3848" t="s">
        <v>6</v>
      </c>
      <c r="T3848" t="s">
        <v>4500</v>
      </c>
      <c r="U3848">
        <v>169</v>
      </c>
      <c r="V3848">
        <v>4.5</v>
      </c>
    </row>
    <row r="3849" spans="1:22" x14ac:dyDescent="0.35">
      <c r="A3849" t="s">
        <v>4499</v>
      </c>
      <c r="B3849" t="s">
        <v>74</v>
      </c>
      <c r="C3849" t="s">
        <v>297</v>
      </c>
      <c r="D3849" t="b">
        <v>1</v>
      </c>
      <c r="E3849" t="b">
        <v>0</v>
      </c>
      <c r="F3849" t="s">
        <v>72</v>
      </c>
      <c r="G3849" t="b">
        <v>1</v>
      </c>
      <c r="H3849" t="s">
        <v>100</v>
      </c>
      <c r="I3849" t="b">
        <v>1</v>
      </c>
      <c r="J3849" t="s">
        <v>235</v>
      </c>
      <c r="K3849" t="b">
        <v>1</v>
      </c>
      <c r="L3849">
        <v>3</v>
      </c>
      <c r="M3849" t="b">
        <v>1</v>
      </c>
      <c r="N3849" t="b">
        <v>1</v>
      </c>
      <c r="O3849" t="b">
        <v>0</v>
      </c>
      <c r="P3849" t="s">
        <v>69</v>
      </c>
      <c r="Q3849" t="s">
        <v>4498</v>
      </c>
      <c r="R3849" t="s">
        <v>4497</v>
      </c>
      <c r="S3849" t="s">
        <v>93</v>
      </c>
      <c r="T3849" t="s">
        <v>4496</v>
      </c>
      <c r="U3849">
        <v>169</v>
      </c>
      <c r="V3849">
        <v>3</v>
      </c>
    </row>
    <row r="3850" spans="1:22" x14ac:dyDescent="0.35">
      <c r="A3850" t="s">
        <v>4495</v>
      </c>
      <c r="B3850" t="s">
        <v>74</v>
      </c>
      <c r="C3850" t="s">
        <v>212</v>
      </c>
      <c r="D3850" t="b">
        <v>1</v>
      </c>
      <c r="E3850" t="b">
        <v>0</v>
      </c>
      <c r="F3850" t="s">
        <v>72</v>
      </c>
      <c r="G3850" t="b">
        <v>0</v>
      </c>
      <c r="H3850" t="s">
        <v>80</v>
      </c>
      <c r="I3850" t="b">
        <v>0</v>
      </c>
      <c r="J3850" t="s">
        <v>70</v>
      </c>
      <c r="K3850" t="b">
        <v>1</v>
      </c>
      <c r="L3850">
        <v>2</v>
      </c>
      <c r="M3850" t="b">
        <v>1</v>
      </c>
      <c r="N3850" t="b">
        <v>1</v>
      </c>
      <c r="O3850" t="b">
        <v>0</v>
      </c>
      <c r="P3850" t="s">
        <v>69</v>
      </c>
      <c r="Q3850" t="s">
        <v>4494</v>
      </c>
      <c r="R3850" t="s">
        <v>4493</v>
      </c>
      <c r="S3850" t="s">
        <v>3424</v>
      </c>
      <c r="T3850" t="s">
        <v>4492</v>
      </c>
      <c r="U3850">
        <v>169</v>
      </c>
      <c r="V3850">
        <v>4</v>
      </c>
    </row>
    <row r="3851" spans="1:22" x14ac:dyDescent="0.35">
      <c r="A3851" t="s">
        <v>4491</v>
      </c>
      <c r="B3851" t="s">
        <v>111</v>
      </c>
      <c r="C3851" t="s">
        <v>82</v>
      </c>
      <c r="D3851" t="b">
        <v>1</v>
      </c>
      <c r="E3851" t="b">
        <v>1</v>
      </c>
      <c r="F3851" t="s">
        <v>106</v>
      </c>
      <c r="G3851" t="b">
        <v>1</v>
      </c>
      <c r="H3851" t="s">
        <v>71</v>
      </c>
      <c r="I3851" t="b">
        <v>0</v>
      </c>
      <c r="J3851" t="s">
        <v>70</v>
      </c>
      <c r="K3851" t="b">
        <v>1</v>
      </c>
      <c r="L3851">
        <v>1</v>
      </c>
      <c r="M3851" t="b">
        <v>0</v>
      </c>
      <c r="N3851" t="b">
        <v>0</v>
      </c>
      <c r="O3851" t="b">
        <v>1</v>
      </c>
      <c r="P3851" t="s">
        <v>88</v>
      </c>
      <c r="Q3851" t="s">
        <v>4490</v>
      </c>
      <c r="R3851" t="s">
        <v>4489</v>
      </c>
      <c r="S3851" t="s">
        <v>85</v>
      </c>
      <c r="T3851" t="s">
        <v>4488</v>
      </c>
      <c r="U3851">
        <v>169</v>
      </c>
      <c r="V3851">
        <v>4.5</v>
      </c>
    </row>
    <row r="3852" spans="1:22" x14ac:dyDescent="0.35">
      <c r="A3852" t="s">
        <v>4487</v>
      </c>
      <c r="B3852" t="s">
        <v>90</v>
      </c>
      <c r="C3852" t="s">
        <v>82</v>
      </c>
      <c r="D3852" t="b">
        <v>1</v>
      </c>
      <c r="E3852" t="b">
        <v>1</v>
      </c>
      <c r="F3852" t="s">
        <v>117</v>
      </c>
      <c r="G3852" t="b">
        <v>0</v>
      </c>
      <c r="H3852" t="s">
        <v>71</v>
      </c>
      <c r="I3852" t="b">
        <v>0</v>
      </c>
      <c r="J3852" t="s">
        <v>70</v>
      </c>
      <c r="K3852" t="b">
        <v>1</v>
      </c>
      <c r="L3852">
        <v>2</v>
      </c>
      <c r="M3852" t="b">
        <v>0</v>
      </c>
      <c r="N3852" t="b">
        <v>1</v>
      </c>
      <c r="O3852" t="b">
        <v>1</v>
      </c>
      <c r="P3852" t="s">
        <v>69</v>
      </c>
      <c r="Q3852" t="s">
        <v>4486</v>
      </c>
      <c r="R3852" t="s">
        <v>2248</v>
      </c>
      <c r="S3852" t="s">
        <v>406</v>
      </c>
      <c r="T3852" t="s">
        <v>4485</v>
      </c>
      <c r="U3852">
        <v>169</v>
      </c>
      <c r="V3852">
        <v>4</v>
      </c>
    </row>
    <row r="3853" spans="1:22" x14ac:dyDescent="0.35">
      <c r="A3853" t="s">
        <v>4484</v>
      </c>
      <c r="B3853" t="s">
        <v>74</v>
      </c>
      <c r="C3853" t="s">
        <v>236</v>
      </c>
      <c r="D3853" t="b">
        <v>1</v>
      </c>
      <c r="E3853" t="b">
        <v>0</v>
      </c>
      <c r="F3853" t="s">
        <v>541</v>
      </c>
      <c r="G3853" t="b">
        <v>0</v>
      </c>
      <c r="H3853" t="s">
        <v>71</v>
      </c>
      <c r="I3853" t="b">
        <v>1</v>
      </c>
      <c r="J3853" t="s">
        <v>70</v>
      </c>
      <c r="K3853" t="b">
        <v>1</v>
      </c>
      <c r="L3853">
        <v>2</v>
      </c>
      <c r="M3853" t="b">
        <v>1</v>
      </c>
      <c r="N3853" t="b">
        <v>1</v>
      </c>
      <c r="O3853" t="b">
        <v>1</v>
      </c>
      <c r="P3853" t="s">
        <v>69</v>
      </c>
      <c r="Q3853" t="s">
        <v>4483</v>
      </c>
      <c r="R3853" t="s">
        <v>4482</v>
      </c>
      <c r="S3853" t="s">
        <v>77</v>
      </c>
      <c r="T3853" t="s">
        <v>4481</v>
      </c>
      <c r="U3853">
        <v>169</v>
      </c>
      <c r="V3853">
        <v>4</v>
      </c>
    </row>
    <row r="3854" spans="1:22" x14ac:dyDescent="0.35">
      <c r="A3854" t="s">
        <v>4480</v>
      </c>
      <c r="B3854" t="s">
        <v>74</v>
      </c>
      <c r="C3854" t="s">
        <v>82</v>
      </c>
      <c r="D3854" t="b">
        <v>1</v>
      </c>
      <c r="E3854" t="b">
        <v>1</v>
      </c>
      <c r="F3854" t="s">
        <v>106</v>
      </c>
      <c r="G3854" t="b">
        <v>0</v>
      </c>
      <c r="H3854" t="s">
        <v>71</v>
      </c>
      <c r="I3854" t="b">
        <v>1</v>
      </c>
      <c r="J3854" t="s">
        <v>70</v>
      </c>
      <c r="K3854" t="b">
        <v>1</v>
      </c>
      <c r="L3854">
        <v>2</v>
      </c>
      <c r="M3854" t="b">
        <v>1</v>
      </c>
      <c r="N3854" t="b">
        <v>1</v>
      </c>
      <c r="O3854" t="b">
        <v>1</v>
      </c>
      <c r="P3854" t="s">
        <v>69</v>
      </c>
      <c r="Q3854" t="s">
        <v>4479</v>
      </c>
      <c r="R3854" t="s">
        <v>4478</v>
      </c>
      <c r="S3854" t="s">
        <v>166</v>
      </c>
      <c r="T3854" t="s">
        <v>4477</v>
      </c>
      <c r="U3854">
        <v>169</v>
      </c>
      <c r="V3854">
        <v>4</v>
      </c>
    </row>
    <row r="3855" spans="1:22" x14ac:dyDescent="0.35">
      <c r="A3855" t="s">
        <v>4476</v>
      </c>
      <c r="B3855" t="s">
        <v>111</v>
      </c>
      <c r="C3855" t="s">
        <v>2640</v>
      </c>
      <c r="D3855" t="b">
        <v>1</v>
      </c>
      <c r="E3855" t="b">
        <v>0</v>
      </c>
      <c r="F3855" t="s">
        <v>541</v>
      </c>
      <c r="G3855" t="b">
        <v>0</v>
      </c>
      <c r="H3855" t="s">
        <v>71</v>
      </c>
      <c r="I3855" t="b">
        <v>1</v>
      </c>
      <c r="J3855" t="s">
        <v>70</v>
      </c>
      <c r="K3855" t="b">
        <v>1</v>
      </c>
      <c r="L3855">
        <v>2</v>
      </c>
      <c r="M3855" t="b">
        <v>1</v>
      </c>
      <c r="N3855" t="b">
        <v>1</v>
      </c>
      <c r="O3855" t="b">
        <v>1</v>
      </c>
      <c r="P3855" t="s">
        <v>69</v>
      </c>
      <c r="Q3855" t="s">
        <v>4475</v>
      </c>
      <c r="R3855" t="s">
        <v>4474</v>
      </c>
      <c r="S3855" t="s">
        <v>93</v>
      </c>
      <c r="T3855" t="s">
        <v>4473</v>
      </c>
      <c r="U3855">
        <v>169</v>
      </c>
      <c r="V3855">
        <v>4.5</v>
      </c>
    </row>
    <row r="3856" spans="1:22" x14ac:dyDescent="0.35">
      <c r="A3856" t="s">
        <v>4472</v>
      </c>
      <c r="B3856" t="s">
        <v>74</v>
      </c>
      <c r="C3856" t="s">
        <v>426</v>
      </c>
      <c r="D3856" t="b">
        <v>1</v>
      </c>
      <c r="E3856" t="b">
        <v>1</v>
      </c>
      <c r="F3856" t="s">
        <v>101</v>
      </c>
      <c r="G3856" t="b">
        <v>1</v>
      </c>
      <c r="H3856" t="s">
        <v>71</v>
      </c>
      <c r="I3856" t="b">
        <v>0</v>
      </c>
      <c r="J3856" t="s">
        <v>70</v>
      </c>
      <c r="K3856" t="b">
        <v>1</v>
      </c>
      <c r="L3856">
        <v>2</v>
      </c>
      <c r="M3856" t="b">
        <v>1</v>
      </c>
      <c r="N3856" t="b">
        <v>1</v>
      </c>
      <c r="O3856" t="b">
        <v>1</v>
      </c>
      <c r="P3856" t="s">
        <v>69</v>
      </c>
      <c r="Q3856" t="s">
        <v>4471</v>
      </c>
      <c r="R3856" t="s">
        <v>4470</v>
      </c>
      <c r="S3856" t="s">
        <v>6</v>
      </c>
      <c r="T3856" t="s">
        <v>4469</v>
      </c>
      <c r="U3856">
        <v>169</v>
      </c>
      <c r="V3856">
        <v>4.5</v>
      </c>
    </row>
    <row r="3857" spans="1:22" x14ac:dyDescent="0.35">
      <c r="A3857" t="s">
        <v>4468</v>
      </c>
      <c r="B3857" t="s">
        <v>74</v>
      </c>
      <c r="C3857" t="s">
        <v>138</v>
      </c>
      <c r="D3857" t="b">
        <v>1</v>
      </c>
      <c r="E3857" t="b">
        <v>1</v>
      </c>
      <c r="F3857" t="s">
        <v>314</v>
      </c>
      <c r="G3857" t="b">
        <v>1</v>
      </c>
      <c r="H3857" t="s">
        <v>71</v>
      </c>
      <c r="I3857" t="b">
        <v>1</v>
      </c>
      <c r="J3857" t="s">
        <v>70</v>
      </c>
      <c r="K3857" t="b">
        <v>1</v>
      </c>
      <c r="L3857">
        <v>2</v>
      </c>
      <c r="M3857" t="b">
        <v>1</v>
      </c>
      <c r="N3857" t="b">
        <v>1</v>
      </c>
      <c r="O3857" t="b">
        <v>1</v>
      </c>
      <c r="P3857" t="s">
        <v>69</v>
      </c>
      <c r="Q3857" t="s">
        <v>4467</v>
      </c>
      <c r="R3857" t="s">
        <v>4466</v>
      </c>
      <c r="S3857" t="s">
        <v>85</v>
      </c>
      <c r="T3857" t="s">
        <v>4465</v>
      </c>
      <c r="U3857">
        <v>169</v>
      </c>
      <c r="V3857">
        <v>3.5</v>
      </c>
    </row>
    <row r="3858" spans="1:22" x14ac:dyDescent="0.35">
      <c r="A3858" t="s">
        <v>4464</v>
      </c>
      <c r="B3858" t="s">
        <v>74</v>
      </c>
      <c r="C3858" t="s">
        <v>82</v>
      </c>
      <c r="D3858" t="b">
        <v>1</v>
      </c>
      <c r="E3858" t="b">
        <v>1</v>
      </c>
      <c r="F3858" t="s">
        <v>771</v>
      </c>
      <c r="G3858" t="b">
        <v>1</v>
      </c>
      <c r="H3858" t="s">
        <v>80</v>
      </c>
      <c r="I3858" t="b">
        <v>1</v>
      </c>
      <c r="J3858" t="s">
        <v>70</v>
      </c>
      <c r="K3858" t="b">
        <v>1</v>
      </c>
      <c r="L3858">
        <v>2</v>
      </c>
      <c r="M3858" t="b">
        <v>0</v>
      </c>
      <c r="N3858" t="b">
        <v>1</v>
      </c>
      <c r="O3858" t="b">
        <v>1</v>
      </c>
      <c r="P3858" t="s">
        <v>69</v>
      </c>
      <c r="Q3858" t="s">
        <v>4463</v>
      </c>
      <c r="R3858" t="s">
        <v>4462</v>
      </c>
      <c r="S3858" t="s">
        <v>275</v>
      </c>
      <c r="T3858" t="s">
        <v>1274</v>
      </c>
      <c r="U3858">
        <v>169</v>
      </c>
      <c r="V3858">
        <v>3</v>
      </c>
    </row>
    <row r="3859" spans="1:22" x14ac:dyDescent="0.35">
      <c r="A3859" t="s">
        <v>4461</v>
      </c>
      <c r="B3859" t="s">
        <v>74</v>
      </c>
      <c r="C3859" t="s">
        <v>360</v>
      </c>
      <c r="D3859" t="b">
        <v>1</v>
      </c>
      <c r="E3859" t="b">
        <v>1</v>
      </c>
      <c r="F3859" t="s">
        <v>106</v>
      </c>
      <c r="G3859" t="b">
        <v>1</v>
      </c>
      <c r="H3859" t="s">
        <v>71</v>
      </c>
      <c r="I3859" t="b">
        <v>1</v>
      </c>
      <c r="J3859" t="s">
        <v>70</v>
      </c>
      <c r="K3859" t="b">
        <v>1</v>
      </c>
      <c r="L3859">
        <v>1</v>
      </c>
      <c r="M3859" t="b">
        <v>0</v>
      </c>
      <c r="N3859" t="b">
        <v>0</v>
      </c>
      <c r="O3859" t="b">
        <v>1</v>
      </c>
      <c r="P3859" t="s">
        <v>88</v>
      </c>
      <c r="Q3859" t="s">
        <v>4460</v>
      </c>
      <c r="R3859" t="s">
        <v>4459</v>
      </c>
      <c r="S3859" t="s">
        <v>131</v>
      </c>
      <c r="T3859" t="s">
        <v>4458</v>
      </c>
      <c r="U3859">
        <v>169</v>
      </c>
      <c r="V3859">
        <v>4.5</v>
      </c>
    </row>
    <row r="3860" spans="1:22" x14ac:dyDescent="0.35">
      <c r="A3860" t="s">
        <v>4457</v>
      </c>
      <c r="B3860" t="s">
        <v>90</v>
      </c>
      <c r="C3860" t="s">
        <v>82</v>
      </c>
      <c r="D3860" t="b">
        <v>1</v>
      </c>
      <c r="E3860" t="b">
        <v>1</v>
      </c>
      <c r="F3860" t="s">
        <v>89</v>
      </c>
      <c r="G3860" t="b">
        <v>0</v>
      </c>
      <c r="H3860" t="s">
        <v>100</v>
      </c>
      <c r="I3860" t="b">
        <v>0</v>
      </c>
      <c r="J3860" t="s">
        <v>70</v>
      </c>
      <c r="K3860" t="b">
        <v>0</v>
      </c>
      <c r="L3860">
        <v>1</v>
      </c>
      <c r="M3860" t="b">
        <v>0</v>
      </c>
      <c r="N3860" t="b">
        <v>0</v>
      </c>
      <c r="O3860" t="b">
        <v>1</v>
      </c>
      <c r="P3860" t="s">
        <v>88</v>
      </c>
      <c r="Q3860" t="s">
        <v>4456</v>
      </c>
      <c r="R3860" t="s">
        <v>4455</v>
      </c>
      <c r="S3860" t="s">
        <v>6</v>
      </c>
      <c r="T3860" t="s">
        <v>4454</v>
      </c>
      <c r="U3860">
        <v>169</v>
      </c>
      <c r="V3860">
        <v>4</v>
      </c>
    </row>
    <row r="3861" spans="1:22" x14ac:dyDescent="0.35">
      <c r="A3861" t="s">
        <v>4453</v>
      </c>
      <c r="B3861" t="s">
        <v>74</v>
      </c>
      <c r="C3861" t="s">
        <v>236</v>
      </c>
      <c r="D3861" t="b">
        <v>1</v>
      </c>
      <c r="G3861" t="b">
        <v>0</v>
      </c>
      <c r="H3861" t="s">
        <v>71</v>
      </c>
      <c r="I3861" t="b">
        <v>0</v>
      </c>
      <c r="K3861" t="b">
        <v>1</v>
      </c>
      <c r="L3861">
        <v>3</v>
      </c>
      <c r="M3861" t="b">
        <v>1</v>
      </c>
      <c r="O3861" t="b">
        <v>0</v>
      </c>
      <c r="P3861" t="s">
        <v>69</v>
      </c>
      <c r="Q3861" t="s">
        <v>4452</v>
      </c>
      <c r="R3861" t="s">
        <v>4451</v>
      </c>
      <c r="S3861" t="s">
        <v>6</v>
      </c>
      <c r="T3861" t="s">
        <v>4450</v>
      </c>
      <c r="U3861">
        <v>169</v>
      </c>
      <c r="V3861">
        <v>4</v>
      </c>
    </row>
    <row r="3862" spans="1:22" x14ac:dyDescent="0.35">
      <c r="A3862" t="s">
        <v>4449</v>
      </c>
      <c r="B3862" t="s">
        <v>74</v>
      </c>
      <c r="C3862" t="s">
        <v>123</v>
      </c>
      <c r="D3862" t="b">
        <v>1</v>
      </c>
      <c r="E3862" t="b">
        <v>0</v>
      </c>
      <c r="F3862" t="s">
        <v>153</v>
      </c>
      <c r="G3862" t="b">
        <v>1</v>
      </c>
      <c r="H3862" t="s">
        <v>71</v>
      </c>
      <c r="I3862" t="b">
        <v>1</v>
      </c>
      <c r="J3862" t="s">
        <v>70</v>
      </c>
      <c r="K3862" t="b">
        <v>1</v>
      </c>
      <c r="L3862">
        <v>2</v>
      </c>
      <c r="M3862" t="b">
        <v>1</v>
      </c>
      <c r="N3862" t="b">
        <v>1</v>
      </c>
      <c r="O3862" t="b">
        <v>1</v>
      </c>
      <c r="P3862" t="s">
        <v>69</v>
      </c>
      <c r="Q3862" t="s">
        <v>4448</v>
      </c>
      <c r="R3862" t="s">
        <v>4447</v>
      </c>
      <c r="S3862" t="s">
        <v>285</v>
      </c>
      <c r="T3862" t="s">
        <v>4446</v>
      </c>
      <c r="U3862">
        <v>169</v>
      </c>
      <c r="V3862">
        <v>4</v>
      </c>
    </row>
    <row r="3863" spans="1:22" x14ac:dyDescent="0.35">
      <c r="A3863" t="s">
        <v>4445</v>
      </c>
      <c r="B3863" t="s">
        <v>74</v>
      </c>
      <c r="C3863" t="s">
        <v>123</v>
      </c>
      <c r="D3863" t="b">
        <v>1</v>
      </c>
      <c r="E3863" t="b">
        <v>1</v>
      </c>
      <c r="F3863" t="s">
        <v>106</v>
      </c>
      <c r="G3863" t="b">
        <v>1</v>
      </c>
      <c r="H3863" t="s">
        <v>71</v>
      </c>
      <c r="I3863" t="b">
        <v>0</v>
      </c>
      <c r="J3863" t="s">
        <v>70</v>
      </c>
      <c r="K3863" t="b">
        <v>1</v>
      </c>
      <c r="L3863">
        <v>2</v>
      </c>
      <c r="M3863" t="b">
        <v>1</v>
      </c>
      <c r="N3863" t="b">
        <v>1</v>
      </c>
      <c r="O3863" t="b">
        <v>1</v>
      </c>
      <c r="P3863" t="s">
        <v>69</v>
      </c>
      <c r="Q3863" t="s">
        <v>4444</v>
      </c>
      <c r="R3863" t="s">
        <v>4443</v>
      </c>
      <c r="S3863" t="s">
        <v>219</v>
      </c>
      <c r="T3863" t="s">
        <v>4442</v>
      </c>
      <c r="U3863">
        <v>169</v>
      </c>
      <c r="V3863">
        <v>3.5</v>
      </c>
    </row>
    <row r="3864" spans="1:22" x14ac:dyDescent="0.35">
      <c r="A3864" t="s">
        <v>4441</v>
      </c>
      <c r="B3864" t="s">
        <v>111</v>
      </c>
      <c r="C3864" t="s">
        <v>82</v>
      </c>
      <c r="D3864" t="b">
        <v>1</v>
      </c>
      <c r="E3864" t="b">
        <v>1</v>
      </c>
      <c r="F3864" t="s">
        <v>89</v>
      </c>
      <c r="G3864" t="b">
        <v>1</v>
      </c>
      <c r="H3864" t="s">
        <v>71</v>
      </c>
      <c r="I3864" t="b">
        <v>0</v>
      </c>
      <c r="J3864" t="s">
        <v>70</v>
      </c>
      <c r="K3864" t="b">
        <v>1</v>
      </c>
      <c r="L3864">
        <v>2</v>
      </c>
      <c r="M3864" t="b">
        <v>0</v>
      </c>
      <c r="N3864" t="b">
        <v>0</v>
      </c>
      <c r="O3864" t="b">
        <v>1</v>
      </c>
      <c r="P3864" t="s">
        <v>69</v>
      </c>
      <c r="Q3864" t="s">
        <v>4440</v>
      </c>
      <c r="R3864" t="s">
        <v>4439</v>
      </c>
      <c r="S3864" t="s">
        <v>6</v>
      </c>
      <c r="T3864" t="s">
        <v>4438</v>
      </c>
      <c r="U3864">
        <v>169</v>
      </c>
      <c r="V3864">
        <v>4</v>
      </c>
    </row>
    <row r="3865" spans="1:22" x14ac:dyDescent="0.35">
      <c r="A3865" t="s">
        <v>4437</v>
      </c>
      <c r="B3865" t="s">
        <v>90</v>
      </c>
      <c r="C3865" t="s">
        <v>82</v>
      </c>
      <c r="D3865" t="b">
        <v>1</v>
      </c>
      <c r="E3865" t="b">
        <v>1</v>
      </c>
      <c r="F3865" t="s">
        <v>106</v>
      </c>
      <c r="G3865" t="b">
        <v>0</v>
      </c>
      <c r="H3865" t="s">
        <v>71</v>
      </c>
      <c r="I3865" t="b">
        <v>0</v>
      </c>
      <c r="J3865" t="s">
        <v>70</v>
      </c>
      <c r="K3865" t="b">
        <v>1</v>
      </c>
      <c r="L3865">
        <v>1</v>
      </c>
      <c r="M3865" t="b">
        <v>0</v>
      </c>
      <c r="N3865" t="b">
        <v>0</v>
      </c>
      <c r="O3865" t="b">
        <v>1</v>
      </c>
      <c r="P3865" t="s">
        <v>88</v>
      </c>
      <c r="Q3865" t="s">
        <v>4436</v>
      </c>
      <c r="R3865" t="s">
        <v>4435</v>
      </c>
      <c r="S3865" t="s">
        <v>85</v>
      </c>
      <c r="T3865" t="s">
        <v>2413</v>
      </c>
      <c r="U3865">
        <v>169</v>
      </c>
      <c r="V3865">
        <v>3.5</v>
      </c>
    </row>
    <row r="3866" spans="1:22" x14ac:dyDescent="0.35">
      <c r="A3866" t="s">
        <v>4434</v>
      </c>
      <c r="B3866" t="s">
        <v>74</v>
      </c>
      <c r="C3866" t="s">
        <v>123</v>
      </c>
      <c r="D3866" t="b">
        <v>1</v>
      </c>
      <c r="E3866" t="b">
        <v>1</v>
      </c>
      <c r="F3866" t="s">
        <v>106</v>
      </c>
      <c r="G3866" t="b">
        <v>0</v>
      </c>
      <c r="H3866" t="s">
        <v>100</v>
      </c>
      <c r="I3866" t="b">
        <v>0</v>
      </c>
      <c r="J3866" t="s">
        <v>70</v>
      </c>
      <c r="K3866" t="b">
        <v>0</v>
      </c>
      <c r="L3866">
        <v>2</v>
      </c>
      <c r="M3866" t="b">
        <v>1</v>
      </c>
      <c r="N3866" t="b">
        <v>1</v>
      </c>
      <c r="O3866" t="b">
        <v>1</v>
      </c>
      <c r="P3866" t="s">
        <v>88</v>
      </c>
      <c r="Q3866" t="s">
        <v>4433</v>
      </c>
      <c r="R3866" t="s">
        <v>624</v>
      </c>
      <c r="S3866" t="s">
        <v>120</v>
      </c>
      <c r="T3866" t="s">
        <v>4432</v>
      </c>
      <c r="U3866">
        <v>169</v>
      </c>
      <c r="V3866">
        <v>3.5</v>
      </c>
    </row>
    <row r="3867" spans="1:22" x14ac:dyDescent="0.35">
      <c r="A3867" t="s">
        <v>4431</v>
      </c>
      <c r="B3867" t="s">
        <v>90</v>
      </c>
      <c r="C3867" t="s">
        <v>82</v>
      </c>
      <c r="D3867" t="b">
        <v>1</v>
      </c>
      <c r="E3867" t="b">
        <v>1</v>
      </c>
      <c r="F3867" t="s">
        <v>106</v>
      </c>
      <c r="G3867" t="b">
        <v>1</v>
      </c>
      <c r="H3867" t="s">
        <v>71</v>
      </c>
      <c r="I3867" t="b">
        <v>0</v>
      </c>
      <c r="J3867" t="s">
        <v>70</v>
      </c>
      <c r="K3867" t="b">
        <v>1</v>
      </c>
      <c r="L3867">
        <v>1</v>
      </c>
      <c r="M3867" t="b">
        <v>0</v>
      </c>
      <c r="N3867" t="b">
        <v>1</v>
      </c>
      <c r="O3867" t="b">
        <v>1</v>
      </c>
      <c r="P3867" t="s">
        <v>88</v>
      </c>
      <c r="Q3867" t="s">
        <v>4430</v>
      </c>
      <c r="R3867" t="s">
        <v>4429</v>
      </c>
      <c r="S3867" t="s">
        <v>6</v>
      </c>
      <c r="T3867" t="s">
        <v>4428</v>
      </c>
      <c r="U3867">
        <v>169</v>
      </c>
      <c r="V3867">
        <v>3.5</v>
      </c>
    </row>
    <row r="3868" spans="1:22" x14ac:dyDescent="0.35">
      <c r="A3868" t="s">
        <v>4427</v>
      </c>
      <c r="B3868" t="s">
        <v>74</v>
      </c>
      <c r="C3868" t="s">
        <v>82</v>
      </c>
      <c r="D3868" t="b">
        <v>1</v>
      </c>
      <c r="E3868" t="b">
        <v>1</v>
      </c>
      <c r="F3868" t="s">
        <v>72</v>
      </c>
      <c r="G3868" t="b">
        <v>1</v>
      </c>
      <c r="H3868" t="s">
        <v>71</v>
      </c>
      <c r="I3868" t="b">
        <v>1</v>
      </c>
      <c r="J3868" t="s">
        <v>70</v>
      </c>
      <c r="K3868" t="b">
        <v>1</v>
      </c>
      <c r="L3868">
        <v>2</v>
      </c>
      <c r="M3868" t="b">
        <v>1</v>
      </c>
      <c r="N3868" t="b">
        <v>1</v>
      </c>
      <c r="O3868" t="b">
        <v>1</v>
      </c>
      <c r="P3868" t="s">
        <v>88</v>
      </c>
      <c r="Q3868" t="s">
        <v>4426</v>
      </c>
      <c r="R3868" t="s">
        <v>109</v>
      </c>
      <c r="S3868" t="s">
        <v>3188</v>
      </c>
      <c r="T3868" t="s">
        <v>4425</v>
      </c>
      <c r="U3868">
        <v>169</v>
      </c>
      <c r="V3868">
        <v>4</v>
      </c>
    </row>
    <row r="3869" spans="1:22" x14ac:dyDescent="0.35">
      <c r="A3869" t="s">
        <v>4424</v>
      </c>
      <c r="B3869" t="s">
        <v>74</v>
      </c>
      <c r="C3869" t="s">
        <v>82</v>
      </c>
      <c r="D3869" t="b">
        <v>1</v>
      </c>
      <c r="E3869" t="b">
        <v>1</v>
      </c>
      <c r="F3869" t="s">
        <v>106</v>
      </c>
      <c r="G3869" t="b">
        <v>0</v>
      </c>
      <c r="H3869" t="s">
        <v>71</v>
      </c>
      <c r="I3869" t="b">
        <v>1</v>
      </c>
      <c r="J3869" t="s">
        <v>70</v>
      </c>
      <c r="K3869" t="b">
        <v>1</v>
      </c>
      <c r="L3869">
        <v>2</v>
      </c>
      <c r="M3869" t="b">
        <v>1</v>
      </c>
      <c r="N3869" t="b">
        <v>1</v>
      </c>
      <c r="O3869" t="b">
        <v>1</v>
      </c>
      <c r="P3869" t="s">
        <v>69</v>
      </c>
      <c r="Q3869" t="s">
        <v>4423</v>
      </c>
      <c r="R3869" t="s">
        <v>4422</v>
      </c>
      <c r="S3869" t="s">
        <v>4421</v>
      </c>
      <c r="T3869" t="s">
        <v>4420</v>
      </c>
      <c r="U3869">
        <v>169</v>
      </c>
      <c r="V3869">
        <v>4</v>
      </c>
    </row>
    <row r="3870" spans="1:22" x14ac:dyDescent="0.35">
      <c r="A3870" t="s">
        <v>4419</v>
      </c>
      <c r="B3870" t="s">
        <v>90</v>
      </c>
      <c r="C3870" t="s">
        <v>82</v>
      </c>
      <c r="D3870" t="b">
        <v>1</v>
      </c>
      <c r="E3870" t="b">
        <v>1</v>
      </c>
      <c r="F3870" t="s">
        <v>474</v>
      </c>
      <c r="G3870" t="b">
        <v>0</v>
      </c>
      <c r="H3870" t="s">
        <v>71</v>
      </c>
      <c r="I3870" t="b">
        <v>0</v>
      </c>
      <c r="J3870" t="s">
        <v>70</v>
      </c>
      <c r="K3870" t="b">
        <v>1</v>
      </c>
      <c r="L3870">
        <v>1</v>
      </c>
      <c r="M3870" t="b">
        <v>0</v>
      </c>
      <c r="N3870" t="b">
        <v>1</v>
      </c>
      <c r="O3870" t="b">
        <v>1</v>
      </c>
      <c r="P3870" t="s">
        <v>69</v>
      </c>
      <c r="Q3870" t="s">
        <v>4418</v>
      </c>
      <c r="R3870" t="s">
        <v>4417</v>
      </c>
      <c r="S3870" t="s">
        <v>6</v>
      </c>
      <c r="T3870" t="s">
        <v>4416</v>
      </c>
      <c r="U3870">
        <v>169</v>
      </c>
      <c r="V3870">
        <v>2.5</v>
      </c>
    </row>
    <row r="3871" spans="1:22" x14ac:dyDescent="0.35">
      <c r="A3871" t="s">
        <v>4415</v>
      </c>
      <c r="B3871" t="s">
        <v>90</v>
      </c>
      <c r="C3871" t="s">
        <v>82</v>
      </c>
      <c r="D3871" t="b">
        <v>1</v>
      </c>
      <c r="E3871" t="b">
        <v>1</v>
      </c>
      <c r="F3871" t="s">
        <v>106</v>
      </c>
      <c r="G3871" t="b">
        <v>0</v>
      </c>
      <c r="H3871" t="s">
        <v>71</v>
      </c>
      <c r="I3871" t="b">
        <v>0</v>
      </c>
      <c r="J3871" t="s">
        <v>70</v>
      </c>
      <c r="K3871" t="b">
        <v>1</v>
      </c>
      <c r="L3871">
        <v>1</v>
      </c>
      <c r="M3871" t="b">
        <v>0</v>
      </c>
      <c r="N3871" t="b">
        <v>1</v>
      </c>
      <c r="O3871" t="b">
        <v>1</v>
      </c>
      <c r="P3871" t="s">
        <v>69</v>
      </c>
      <c r="Q3871" t="s">
        <v>4414</v>
      </c>
      <c r="R3871" t="s">
        <v>1192</v>
      </c>
      <c r="S3871" t="s">
        <v>1740</v>
      </c>
      <c r="T3871" t="s">
        <v>4413</v>
      </c>
      <c r="U3871">
        <v>168</v>
      </c>
      <c r="V3871">
        <v>4</v>
      </c>
    </row>
    <row r="3872" spans="1:22" x14ac:dyDescent="0.35">
      <c r="A3872" t="s">
        <v>4412</v>
      </c>
      <c r="B3872" t="s">
        <v>111</v>
      </c>
      <c r="C3872" t="s">
        <v>426</v>
      </c>
      <c r="D3872" t="b">
        <v>1</v>
      </c>
      <c r="E3872" t="b">
        <v>0</v>
      </c>
      <c r="F3872" t="s">
        <v>89</v>
      </c>
      <c r="G3872" t="b">
        <v>0</v>
      </c>
      <c r="H3872" t="s">
        <v>100</v>
      </c>
      <c r="I3872" t="b">
        <v>1</v>
      </c>
      <c r="J3872" t="s">
        <v>70</v>
      </c>
      <c r="K3872" t="b">
        <v>0</v>
      </c>
      <c r="L3872">
        <v>2</v>
      </c>
      <c r="M3872" t="b">
        <v>0</v>
      </c>
      <c r="N3872" t="b">
        <v>0</v>
      </c>
      <c r="O3872" t="b">
        <v>1</v>
      </c>
      <c r="P3872" t="s">
        <v>88</v>
      </c>
      <c r="Q3872" t="s">
        <v>4411</v>
      </c>
      <c r="R3872" t="s">
        <v>4410</v>
      </c>
      <c r="S3872" t="s">
        <v>131</v>
      </c>
      <c r="T3872" t="s">
        <v>4409</v>
      </c>
      <c r="U3872">
        <v>168</v>
      </c>
      <c r="V3872">
        <v>4</v>
      </c>
    </row>
    <row r="3873" spans="1:22" x14ac:dyDescent="0.35">
      <c r="A3873" t="s">
        <v>4408</v>
      </c>
      <c r="B3873" t="s">
        <v>74</v>
      </c>
      <c r="C3873" t="s">
        <v>82</v>
      </c>
      <c r="D3873" t="b">
        <v>1</v>
      </c>
      <c r="E3873" t="b">
        <v>1</v>
      </c>
      <c r="F3873" t="s">
        <v>101</v>
      </c>
      <c r="G3873" t="b">
        <v>1</v>
      </c>
      <c r="H3873" t="s">
        <v>71</v>
      </c>
      <c r="I3873" t="b">
        <v>0</v>
      </c>
      <c r="J3873" t="s">
        <v>70</v>
      </c>
      <c r="K3873" t="b">
        <v>1</v>
      </c>
      <c r="L3873">
        <v>2</v>
      </c>
      <c r="M3873" t="b">
        <v>0</v>
      </c>
      <c r="N3873" t="b">
        <v>1</v>
      </c>
      <c r="O3873" t="b">
        <v>1</v>
      </c>
      <c r="P3873" t="s">
        <v>88</v>
      </c>
      <c r="Q3873" t="s">
        <v>4407</v>
      </c>
      <c r="R3873" t="s">
        <v>4406</v>
      </c>
      <c r="S3873" t="s">
        <v>6</v>
      </c>
      <c r="T3873" t="s">
        <v>987</v>
      </c>
      <c r="U3873">
        <v>168</v>
      </c>
      <c r="V3873">
        <v>2.5</v>
      </c>
    </row>
    <row r="3874" spans="1:22" x14ac:dyDescent="0.35">
      <c r="A3874" t="s">
        <v>4405</v>
      </c>
      <c r="B3874" t="s">
        <v>111</v>
      </c>
      <c r="C3874" t="s">
        <v>82</v>
      </c>
      <c r="D3874" t="b">
        <v>1</v>
      </c>
      <c r="E3874" t="b">
        <v>1</v>
      </c>
      <c r="F3874" t="s">
        <v>89</v>
      </c>
      <c r="G3874" t="b">
        <v>1</v>
      </c>
      <c r="H3874" t="s">
        <v>71</v>
      </c>
      <c r="I3874" t="b">
        <v>1</v>
      </c>
      <c r="J3874" t="s">
        <v>70</v>
      </c>
      <c r="K3874" t="b">
        <v>1</v>
      </c>
      <c r="L3874">
        <v>1</v>
      </c>
      <c r="M3874" t="b">
        <v>0</v>
      </c>
      <c r="N3874" t="b">
        <v>1</v>
      </c>
      <c r="O3874" t="b">
        <v>1</v>
      </c>
      <c r="P3874" t="s">
        <v>69</v>
      </c>
      <c r="Q3874" t="s">
        <v>4404</v>
      </c>
      <c r="R3874" t="s">
        <v>4403</v>
      </c>
      <c r="S3874" t="s">
        <v>77</v>
      </c>
      <c r="T3874" t="s">
        <v>4402</v>
      </c>
      <c r="U3874">
        <v>168</v>
      </c>
      <c r="V3874">
        <v>3</v>
      </c>
    </row>
    <row r="3875" spans="1:22" x14ac:dyDescent="0.35">
      <c r="A3875" t="s">
        <v>4401</v>
      </c>
      <c r="B3875" t="s">
        <v>74</v>
      </c>
      <c r="C3875" t="s">
        <v>212</v>
      </c>
      <c r="D3875" t="b">
        <v>1</v>
      </c>
      <c r="E3875" t="b">
        <v>1</v>
      </c>
      <c r="F3875" t="s">
        <v>72</v>
      </c>
      <c r="G3875" t="b">
        <v>0</v>
      </c>
      <c r="H3875" t="s">
        <v>71</v>
      </c>
      <c r="I3875" t="b">
        <v>1</v>
      </c>
      <c r="J3875" t="s">
        <v>70</v>
      </c>
      <c r="K3875" t="b">
        <v>1</v>
      </c>
      <c r="L3875">
        <v>3</v>
      </c>
      <c r="M3875" t="b">
        <v>1</v>
      </c>
      <c r="N3875" t="b">
        <v>1</v>
      </c>
      <c r="O3875" t="b">
        <v>1</v>
      </c>
      <c r="P3875" t="s">
        <v>88</v>
      </c>
      <c r="Q3875" t="s">
        <v>4400</v>
      </c>
      <c r="R3875" t="s">
        <v>295</v>
      </c>
      <c r="S3875" t="s">
        <v>120</v>
      </c>
      <c r="T3875" t="s">
        <v>4399</v>
      </c>
      <c r="U3875">
        <v>168</v>
      </c>
      <c r="V3875">
        <v>3</v>
      </c>
    </row>
    <row r="3876" spans="1:22" x14ac:dyDescent="0.35">
      <c r="A3876" t="s">
        <v>4398</v>
      </c>
      <c r="B3876" t="s">
        <v>74</v>
      </c>
      <c r="C3876" t="s">
        <v>82</v>
      </c>
      <c r="D3876" t="b">
        <v>1</v>
      </c>
      <c r="E3876" t="b">
        <v>1</v>
      </c>
      <c r="F3876" t="s">
        <v>101</v>
      </c>
      <c r="G3876" t="b">
        <v>0</v>
      </c>
      <c r="H3876" t="s">
        <v>71</v>
      </c>
      <c r="I3876" t="b">
        <v>0</v>
      </c>
      <c r="J3876" t="s">
        <v>70</v>
      </c>
      <c r="K3876" t="b">
        <v>1</v>
      </c>
      <c r="L3876">
        <v>2</v>
      </c>
      <c r="M3876" t="b">
        <v>1</v>
      </c>
      <c r="N3876" t="b">
        <v>1</v>
      </c>
      <c r="O3876" t="b">
        <v>1</v>
      </c>
      <c r="P3876" t="s">
        <v>88</v>
      </c>
      <c r="Q3876" t="s">
        <v>4397</v>
      </c>
      <c r="R3876" t="s">
        <v>4396</v>
      </c>
      <c r="S3876" t="s">
        <v>6</v>
      </c>
      <c r="T3876" t="s">
        <v>900</v>
      </c>
      <c r="U3876">
        <v>168</v>
      </c>
      <c r="V3876">
        <v>3.5</v>
      </c>
    </row>
    <row r="3877" spans="1:22" x14ac:dyDescent="0.35">
      <c r="A3877" t="s">
        <v>4395</v>
      </c>
      <c r="B3877" t="s">
        <v>74</v>
      </c>
      <c r="C3877" t="s">
        <v>123</v>
      </c>
      <c r="D3877" t="b">
        <v>1</v>
      </c>
      <c r="E3877" t="b">
        <v>1</v>
      </c>
      <c r="F3877" t="s">
        <v>106</v>
      </c>
      <c r="G3877" t="b">
        <v>0</v>
      </c>
      <c r="H3877" t="s">
        <v>71</v>
      </c>
      <c r="I3877" t="b">
        <v>1</v>
      </c>
      <c r="J3877" t="s">
        <v>70</v>
      </c>
      <c r="K3877" t="b">
        <v>1</v>
      </c>
      <c r="L3877">
        <v>2</v>
      </c>
      <c r="M3877" t="b">
        <v>0</v>
      </c>
      <c r="N3877" t="b">
        <v>1</v>
      </c>
      <c r="O3877" t="b">
        <v>1</v>
      </c>
      <c r="P3877" t="s">
        <v>88</v>
      </c>
      <c r="Q3877" t="s">
        <v>4394</v>
      </c>
      <c r="R3877" t="s">
        <v>4393</v>
      </c>
      <c r="S3877" t="s">
        <v>4392</v>
      </c>
      <c r="T3877" t="s">
        <v>4391</v>
      </c>
      <c r="U3877">
        <v>168</v>
      </c>
      <c r="V3877">
        <v>4.5</v>
      </c>
    </row>
    <row r="3878" spans="1:22" x14ac:dyDescent="0.35">
      <c r="A3878" t="s">
        <v>4390</v>
      </c>
      <c r="B3878" t="s">
        <v>74</v>
      </c>
      <c r="C3878" t="s">
        <v>82</v>
      </c>
      <c r="D3878" t="b">
        <v>1</v>
      </c>
      <c r="E3878" t="b">
        <v>1</v>
      </c>
      <c r="F3878" t="s">
        <v>106</v>
      </c>
      <c r="G3878" t="b">
        <v>1</v>
      </c>
      <c r="H3878" t="s">
        <v>71</v>
      </c>
      <c r="I3878" t="b">
        <v>1</v>
      </c>
      <c r="J3878" t="s">
        <v>70</v>
      </c>
      <c r="K3878" t="b">
        <v>1</v>
      </c>
      <c r="L3878">
        <v>2</v>
      </c>
      <c r="M3878" t="b">
        <v>1</v>
      </c>
      <c r="N3878" t="b">
        <v>1</v>
      </c>
      <c r="O3878" t="b">
        <v>1</v>
      </c>
      <c r="P3878" t="s">
        <v>88</v>
      </c>
      <c r="Q3878" t="s">
        <v>4389</v>
      </c>
      <c r="R3878" t="s">
        <v>548</v>
      </c>
      <c r="S3878" t="s">
        <v>290</v>
      </c>
      <c r="T3878" t="s">
        <v>4388</v>
      </c>
      <c r="U3878">
        <v>168</v>
      </c>
      <c r="V3878">
        <v>4</v>
      </c>
    </row>
    <row r="3879" spans="1:22" x14ac:dyDescent="0.35">
      <c r="A3879" t="s">
        <v>4387</v>
      </c>
      <c r="B3879" t="s">
        <v>74</v>
      </c>
      <c r="C3879" t="s">
        <v>212</v>
      </c>
      <c r="D3879" t="b">
        <v>1</v>
      </c>
      <c r="E3879" t="b">
        <v>0</v>
      </c>
      <c r="F3879" t="s">
        <v>72</v>
      </c>
      <c r="G3879" t="b">
        <v>0</v>
      </c>
      <c r="H3879" t="s">
        <v>80</v>
      </c>
      <c r="I3879" t="b">
        <v>1</v>
      </c>
      <c r="J3879" t="s">
        <v>70</v>
      </c>
      <c r="K3879" t="b">
        <v>1</v>
      </c>
      <c r="L3879">
        <v>3</v>
      </c>
      <c r="M3879" t="b">
        <v>1</v>
      </c>
      <c r="N3879" t="b">
        <v>1</v>
      </c>
      <c r="O3879" t="b">
        <v>1</v>
      </c>
      <c r="P3879" t="s">
        <v>69</v>
      </c>
      <c r="Q3879" t="s">
        <v>4386</v>
      </c>
      <c r="R3879" t="s">
        <v>4385</v>
      </c>
      <c r="S3879" t="s">
        <v>120</v>
      </c>
      <c r="T3879" t="s">
        <v>4384</v>
      </c>
      <c r="U3879">
        <v>168</v>
      </c>
      <c r="V3879">
        <v>3.5</v>
      </c>
    </row>
    <row r="3880" spans="1:22" x14ac:dyDescent="0.35">
      <c r="A3880" t="s">
        <v>4383</v>
      </c>
      <c r="B3880" t="s">
        <v>74</v>
      </c>
      <c r="C3880" t="s">
        <v>222</v>
      </c>
      <c r="D3880" t="b">
        <v>1</v>
      </c>
      <c r="E3880" t="b">
        <v>1</v>
      </c>
      <c r="F3880" t="s">
        <v>72</v>
      </c>
      <c r="G3880" t="b">
        <v>0</v>
      </c>
      <c r="H3880" t="s">
        <v>71</v>
      </c>
      <c r="I3880" t="b">
        <v>0</v>
      </c>
      <c r="J3880" t="s">
        <v>70</v>
      </c>
      <c r="K3880" t="b">
        <v>1</v>
      </c>
      <c r="L3880">
        <v>2</v>
      </c>
      <c r="M3880" t="b">
        <v>1</v>
      </c>
      <c r="N3880" t="b">
        <v>1</v>
      </c>
      <c r="O3880" t="b">
        <v>1</v>
      </c>
      <c r="P3880" t="s">
        <v>88</v>
      </c>
      <c r="Q3880" t="s">
        <v>4382</v>
      </c>
      <c r="R3880" t="s">
        <v>389</v>
      </c>
      <c r="S3880" t="s">
        <v>120</v>
      </c>
      <c r="T3880" t="s">
        <v>4381</v>
      </c>
      <c r="U3880">
        <v>168</v>
      </c>
      <c r="V3880">
        <v>3.5</v>
      </c>
    </row>
    <row r="3881" spans="1:22" x14ac:dyDescent="0.35">
      <c r="A3881" t="s">
        <v>4380</v>
      </c>
      <c r="B3881" t="s">
        <v>90</v>
      </c>
      <c r="C3881" t="s">
        <v>82</v>
      </c>
      <c r="D3881" t="b">
        <v>1</v>
      </c>
      <c r="E3881" t="b">
        <v>1</v>
      </c>
      <c r="F3881" t="s">
        <v>106</v>
      </c>
      <c r="G3881" t="b">
        <v>1</v>
      </c>
      <c r="H3881" t="s">
        <v>71</v>
      </c>
      <c r="I3881" t="b">
        <v>1</v>
      </c>
      <c r="J3881" t="s">
        <v>70</v>
      </c>
      <c r="K3881" t="b">
        <v>1</v>
      </c>
      <c r="L3881">
        <v>1</v>
      </c>
      <c r="M3881" t="b">
        <v>1</v>
      </c>
      <c r="N3881" t="b">
        <v>0</v>
      </c>
      <c r="O3881" t="b">
        <v>1</v>
      </c>
      <c r="P3881" t="s">
        <v>88</v>
      </c>
      <c r="Q3881" t="e">
        <f>-oSII3bw90cvyLmgsHgmpg</f>
        <v>#NAME?</v>
      </c>
      <c r="R3881" t="s">
        <v>4379</v>
      </c>
      <c r="S3881" t="s">
        <v>161</v>
      </c>
      <c r="T3881" t="s">
        <v>4378</v>
      </c>
      <c r="U3881">
        <v>168</v>
      </c>
      <c r="V3881">
        <v>3.5</v>
      </c>
    </row>
    <row r="3882" spans="1:22" x14ac:dyDescent="0.35">
      <c r="A3882" t="s">
        <v>4377</v>
      </c>
      <c r="B3882" t="s">
        <v>74</v>
      </c>
      <c r="C3882" t="s">
        <v>82</v>
      </c>
      <c r="D3882" t="b">
        <v>1</v>
      </c>
      <c r="E3882" t="b">
        <v>1</v>
      </c>
      <c r="F3882" t="s">
        <v>106</v>
      </c>
      <c r="G3882" t="b">
        <v>1</v>
      </c>
      <c r="H3882" t="s">
        <v>71</v>
      </c>
      <c r="I3882" t="b">
        <v>1</v>
      </c>
      <c r="J3882" t="s">
        <v>70</v>
      </c>
      <c r="K3882" t="b">
        <v>1</v>
      </c>
      <c r="L3882">
        <v>2</v>
      </c>
      <c r="M3882" t="b">
        <v>1</v>
      </c>
      <c r="N3882" t="b">
        <v>1</v>
      </c>
      <c r="O3882" t="b">
        <v>1</v>
      </c>
      <c r="P3882" t="s">
        <v>88</v>
      </c>
      <c r="Q3882" t="s">
        <v>4376</v>
      </c>
      <c r="R3882" t="s">
        <v>4375</v>
      </c>
      <c r="S3882" t="s">
        <v>323</v>
      </c>
      <c r="T3882" t="s">
        <v>4281</v>
      </c>
      <c r="U3882">
        <v>168</v>
      </c>
      <c r="V3882">
        <v>2.5</v>
      </c>
    </row>
    <row r="3883" spans="1:22" x14ac:dyDescent="0.35">
      <c r="A3883" t="s">
        <v>4374</v>
      </c>
      <c r="B3883" t="s">
        <v>90</v>
      </c>
      <c r="C3883" t="s">
        <v>82</v>
      </c>
      <c r="D3883" t="b">
        <v>1</v>
      </c>
      <c r="E3883" t="b">
        <v>1</v>
      </c>
      <c r="F3883" t="s">
        <v>89</v>
      </c>
      <c r="G3883" t="b">
        <v>1</v>
      </c>
      <c r="H3883" t="s">
        <v>71</v>
      </c>
      <c r="I3883" t="b">
        <v>1</v>
      </c>
      <c r="J3883" t="s">
        <v>70</v>
      </c>
      <c r="K3883" t="b">
        <v>1</v>
      </c>
      <c r="L3883">
        <v>1</v>
      </c>
      <c r="M3883" t="b">
        <v>0</v>
      </c>
      <c r="N3883" t="b">
        <v>0</v>
      </c>
      <c r="O3883" t="b">
        <v>1</v>
      </c>
      <c r="P3883" t="s">
        <v>69</v>
      </c>
      <c r="Q3883" t="s">
        <v>4373</v>
      </c>
      <c r="R3883" t="s">
        <v>4372</v>
      </c>
      <c r="S3883" t="s">
        <v>6</v>
      </c>
      <c r="T3883" t="s">
        <v>4371</v>
      </c>
      <c r="U3883">
        <v>168</v>
      </c>
      <c r="V3883">
        <v>3.5</v>
      </c>
    </row>
    <row r="3884" spans="1:22" x14ac:dyDescent="0.35">
      <c r="A3884" t="s">
        <v>4370</v>
      </c>
      <c r="D3884" t="b">
        <v>1</v>
      </c>
      <c r="L3884">
        <v>1</v>
      </c>
      <c r="O3884" t="b">
        <v>1</v>
      </c>
      <c r="Q3884" t="s">
        <v>4369</v>
      </c>
      <c r="R3884" t="s">
        <v>4368</v>
      </c>
      <c r="S3884" t="s">
        <v>77</v>
      </c>
      <c r="T3884" t="s">
        <v>4367</v>
      </c>
      <c r="U3884">
        <v>168</v>
      </c>
      <c r="V3884">
        <v>4.5</v>
      </c>
    </row>
    <row r="3885" spans="1:22" x14ac:dyDescent="0.35">
      <c r="A3885" t="s">
        <v>4366</v>
      </c>
      <c r="B3885" t="s">
        <v>74</v>
      </c>
      <c r="C3885" t="s">
        <v>82</v>
      </c>
      <c r="D3885" t="b">
        <v>1</v>
      </c>
      <c r="E3885" t="b">
        <v>1</v>
      </c>
      <c r="F3885" t="s">
        <v>106</v>
      </c>
      <c r="G3885" t="b">
        <v>1</v>
      </c>
      <c r="H3885" t="s">
        <v>71</v>
      </c>
      <c r="I3885" t="b">
        <v>1</v>
      </c>
      <c r="J3885" t="s">
        <v>70</v>
      </c>
      <c r="K3885" t="b">
        <v>1</v>
      </c>
      <c r="L3885">
        <v>2</v>
      </c>
      <c r="M3885" t="b">
        <v>1</v>
      </c>
      <c r="N3885" t="b">
        <v>1</v>
      </c>
      <c r="O3885" t="b">
        <v>1</v>
      </c>
      <c r="P3885" t="s">
        <v>88</v>
      </c>
      <c r="Q3885" t="s">
        <v>4365</v>
      </c>
      <c r="R3885" t="s">
        <v>703</v>
      </c>
      <c r="S3885" t="s">
        <v>77</v>
      </c>
      <c r="T3885" t="s">
        <v>4364</v>
      </c>
      <c r="U3885">
        <v>168</v>
      </c>
      <c r="V3885">
        <v>4</v>
      </c>
    </row>
    <row r="3886" spans="1:22" x14ac:dyDescent="0.35">
      <c r="A3886" t="s">
        <v>4363</v>
      </c>
      <c r="B3886" t="s">
        <v>74</v>
      </c>
      <c r="C3886" t="s">
        <v>73</v>
      </c>
      <c r="D3886" t="b">
        <v>1</v>
      </c>
      <c r="E3886" t="b">
        <v>0</v>
      </c>
      <c r="F3886" t="s">
        <v>72</v>
      </c>
      <c r="G3886" t="b">
        <v>1</v>
      </c>
      <c r="H3886" t="s">
        <v>80</v>
      </c>
      <c r="I3886" t="b">
        <v>0</v>
      </c>
      <c r="J3886" t="s">
        <v>235</v>
      </c>
      <c r="K3886" t="b">
        <v>1</v>
      </c>
      <c r="L3886">
        <v>2</v>
      </c>
      <c r="M3886" t="b">
        <v>1</v>
      </c>
      <c r="N3886" t="b">
        <v>1</v>
      </c>
      <c r="O3886" t="b">
        <v>1</v>
      </c>
      <c r="P3886" t="s">
        <v>88</v>
      </c>
      <c r="Q3886" t="s">
        <v>4362</v>
      </c>
      <c r="R3886" t="s">
        <v>4361</v>
      </c>
      <c r="S3886" t="s">
        <v>77</v>
      </c>
      <c r="T3886" t="s">
        <v>4360</v>
      </c>
      <c r="U3886">
        <v>168</v>
      </c>
      <c r="V3886">
        <v>3.5</v>
      </c>
    </row>
    <row r="3887" spans="1:22" x14ac:dyDescent="0.35">
      <c r="A3887" t="s">
        <v>4359</v>
      </c>
      <c r="B3887" t="s">
        <v>74</v>
      </c>
      <c r="C3887" t="s">
        <v>82</v>
      </c>
      <c r="D3887" t="b">
        <v>1</v>
      </c>
      <c r="E3887" t="b">
        <v>0</v>
      </c>
      <c r="F3887" t="s">
        <v>771</v>
      </c>
      <c r="G3887" t="b">
        <v>1</v>
      </c>
      <c r="H3887" t="s">
        <v>71</v>
      </c>
      <c r="I3887" t="b">
        <v>1</v>
      </c>
      <c r="J3887" t="s">
        <v>70</v>
      </c>
      <c r="K3887" t="b">
        <v>1</v>
      </c>
      <c r="L3887">
        <v>2</v>
      </c>
      <c r="M3887" t="b">
        <v>1</v>
      </c>
      <c r="N3887" t="b">
        <v>1</v>
      </c>
      <c r="O3887" t="b">
        <v>1</v>
      </c>
      <c r="P3887" t="s">
        <v>69</v>
      </c>
      <c r="Q3887" t="s">
        <v>4358</v>
      </c>
      <c r="R3887" t="s">
        <v>3643</v>
      </c>
      <c r="S3887" t="s">
        <v>1740</v>
      </c>
      <c r="T3887" t="s">
        <v>4357</v>
      </c>
      <c r="U3887">
        <v>168</v>
      </c>
      <c r="V3887">
        <v>3.5</v>
      </c>
    </row>
    <row r="3888" spans="1:22" x14ac:dyDescent="0.35">
      <c r="A3888" t="s">
        <v>4356</v>
      </c>
      <c r="B3888" t="s">
        <v>74</v>
      </c>
      <c r="C3888" t="s">
        <v>73</v>
      </c>
      <c r="D3888" t="b">
        <v>1</v>
      </c>
      <c r="E3888" t="b">
        <v>0</v>
      </c>
      <c r="F3888" t="s">
        <v>72</v>
      </c>
      <c r="G3888" t="b">
        <v>0</v>
      </c>
      <c r="H3888" t="s">
        <v>71</v>
      </c>
      <c r="I3888" t="b">
        <v>1</v>
      </c>
      <c r="J3888" t="s">
        <v>70</v>
      </c>
      <c r="K3888" t="b">
        <v>1</v>
      </c>
      <c r="L3888">
        <v>2</v>
      </c>
      <c r="M3888" t="b">
        <v>1</v>
      </c>
      <c r="N3888" t="b">
        <v>1</v>
      </c>
      <c r="O3888" t="b">
        <v>1</v>
      </c>
      <c r="P3888" t="s">
        <v>88</v>
      </c>
      <c r="Q3888" t="s">
        <v>4355</v>
      </c>
      <c r="R3888" t="s">
        <v>4354</v>
      </c>
      <c r="S3888" t="s">
        <v>131</v>
      </c>
      <c r="T3888" t="s">
        <v>4353</v>
      </c>
      <c r="U3888">
        <v>168</v>
      </c>
      <c r="V3888">
        <v>3.5</v>
      </c>
    </row>
    <row r="3889" spans="1:22" x14ac:dyDescent="0.35">
      <c r="A3889" t="s">
        <v>4352</v>
      </c>
      <c r="B3889" t="s">
        <v>90</v>
      </c>
      <c r="C3889" t="s">
        <v>138</v>
      </c>
      <c r="D3889" t="b">
        <v>1</v>
      </c>
      <c r="E3889" t="b">
        <v>1</v>
      </c>
      <c r="F3889" t="s">
        <v>89</v>
      </c>
      <c r="G3889" t="b">
        <v>0</v>
      </c>
      <c r="H3889" t="s">
        <v>71</v>
      </c>
      <c r="I3889" t="b">
        <v>0</v>
      </c>
      <c r="J3889" t="s">
        <v>70</v>
      </c>
      <c r="K3889" t="b">
        <v>0</v>
      </c>
      <c r="L3889">
        <v>1</v>
      </c>
      <c r="M3889" t="b">
        <v>0</v>
      </c>
      <c r="N3889" t="b">
        <v>0</v>
      </c>
      <c r="O3889" t="b">
        <v>1</v>
      </c>
      <c r="P3889" t="s">
        <v>88</v>
      </c>
      <c r="Q3889" t="s">
        <v>4351</v>
      </c>
      <c r="R3889" t="s">
        <v>98</v>
      </c>
      <c r="S3889" t="s">
        <v>66</v>
      </c>
      <c r="T3889" t="s">
        <v>4350</v>
      </c>
      <c r="U3889">
        <v>168</v>
      </c>
      <c r="V3889">
        <v>4.5</v>
      </c>
    </row>
    <row r="3890" spans="1:22" x14ac:dyDescent="0.35">
      <c r="A3890" t="s">
        <v>4349</v>
      </c>
      <c r="B3890" t="s">
        <v>74</v>
      </c>
      <c r="C3890" t="s">
        <v>222</v>
      </c>
      <c r="D3890" t="b">
        <v>1</v>
      </c>
      <c r="E3890" t="b">
        <v>0</v>
      </c>
      <c r="F3890" t="s">
        <v>72</v>
      </c>
      <c r="G3890" t="b">
        <v>0</v>
      </c>
      <c r="H3890" t="s">
        <v>71</v>
      </c>
      <c r="I3890" t="b">
        <v>0</v>
      </c>
      <c r="J3890" t="s">
        <v>235</v>
      </c>
      <c r="K3890" t="b">
        <v>1</v>
      </c>
      <c r="L3890">
        <v>3</v>
      </c>
      <c r="M3890" t="b">
        <v>1</v>
      </c>
      <c r="N3890" t="b">
        <v>1</v>
      </c>
      <c r="O3890" t="b">
        <v>1</v>
      </c>
      <c r="P3890" t="s">
        <v>88</v>
      </c>
      <c r="Q3890" t="s">
        <v>4348</v>
      </c>
      <c r="R3890" t="s">
        <v>295</v>
      </c>
      <c r="S3890" t="s">
        <v>120</v>
      </c>
      <c r="T3890" t="s">
        <v>4347</v>
      </c>
      <c r="U3890">
        <v>168</v>
      </c>
      <c r="V3890">
        <v>2</v>
      </c>
    </row>
    <row r="3891" spans="1:22" x14ac:dyDescent="0.35">
      <c r="A3891" t="s">
        <v>4346</v>
      </c>
      <c r="B3891" t="s">
        <v>74</v>
      </c>
      <c r="C3891" t="s">
        <v>82</v>
      </c>
      <c r="D3891" t="b">
        <v>1</v>
      </c>
      <c r="E3891" t="b">
        <v>1</v>
      </c>
      <c r="F3891" t="s">
        <v>106</v>
      </c>
      <c r="G3891" t="b">
        <v>1</v>
      </c>
      <c r="H3891" t="s">
        <v>71</v>
      </c>
      <c r="I3891" t="b">
        <v>1</v>
      </c>
      <c r="J3891" t="s">
        <v>70</v>
      </c>
      <c r="K3891" t="b">
        <v>1</v>
      </c>
      <c r="L3891">
        <v>2</v>
      </c>
      <c r="M3891" t="b">
        <v>1</v>
      </c>
      <c r="N3891" t="b">
        <v>1</v>
      </c>
      <c r="O3891" t="b">
        <v>1</v>
      </c>
      <c r="P3891" t="s">
        <v>88</v>
      </c>
      <c r="Q3891" t="s">
        <v>4345</v>
      </c>
      <c r="R3891" t="s">
        <v>4344</v>
      </c>
      <c r="S3891" t="s">
        <v>367</v>
      </c>
      <c r="T3891" t="s">
        <v>4343</v>
      </c>
      <c r="U3891">
        <v>168</v>
      </c>
      <c r="V3891">
        <v>4</v>
      </c>
    </row>
    <row r="3892" spans="1:22" x14ac:dyDescent="0.35">
      <c r="A3892" t="s">
        <v>4342</v>
      </c>
      <c r="B3892" t="s">
        <v>74</v>
      </c>
      <c r="C3892" t="s">
        <v>82</v>
      </c>
      <c r="D3892" t="b">
        <v>1</v>
      </c>
      <c r="E3892" t="b">
        <v>1</v>
      </c>
      <c r="F3892" t="s">
        <v>106</v>
      </c>
      <c r="G3892" t="b">
        <v>1</v>
      </c>
      <c r="H3892" t="s">
        <v>100</v>
      </c>
      <c r="I3892" t="b">
        <v>0</v>
      </c>
      <c r="J3892" t="s">
        <v>70</v>
      </c>
      <c r="K3892" t="b">
        <v>1</v>
      </c>
      <c r="L3892">
        <v>2</v>
      </c>
      <c r="M3892" t="b">
        <v>1</v>
      </c>
      <c r="N3892" t="b">
        <v>1</v>
      </c>
      <c r="O3892" t="b">
        <v>1</v>
      </c>
      <c r="P3892" t="s">
        <v>69</v>
      </c>
      <c r="Q3892" t="s">
        <v>4341</v>
      </c>
      <c r="R3892" t="s">
        <v>4340</v>
      </c>
      <c r="S3892" t="s">
        <v>6</v>
      </c>
      <c r="T3892" t="s">
        <v>4339</v>
      </c>
      <c r="U3892">
        <v>168</v>
      </c>
      <c r="V3892">
        <v>4</v>
      </c>
    </row>
    <row r="3893" spans="1:22" x14ac:dyDescent="0.35">
      <c r="A3893" t="s">
        <v>4338</v>
      </c>
      <c r="B3893" t="s">
        <v>74</v>
      </c>
      <c r="C3893" t="s">
        <v>222</v>
      </c>
      <c r="D3893" t="b">
        <v>1</v>
      </c>
      <c r="E3893" t="b">
        <v>0</v>
      </c>
      <c r="F3893" t="s">
        <v>72</v>
      </c>
      <c r="G3893" t="b">
        <v>0</v>
      </c>
      <c r="H3893" t="s">
        <v>71</v>
      </c>
      <c r="I3893" t="b">
        <v>1</v>
      </c>
      <c r="J3893" t="s">
        <v>70</v>
      </c>
      <c r="K3893" t="b">
        <v>1</v>
      </c>
      <c r="L3893">
        <v>2</v>
      </c>
      <c r="M3893" t="b">
        <v>1</v>
      </c>
      <c r="N3893" t="b">
        <v>1</v>
      </c>
      <c r="O3893" t="b">
        <v>1</v>
      </c>
      <c r="P3893" t="s">
        <v>88</v>
      </c>
      <c r="Q3893" t="s">
        <v>4337</v>
      </c>
      <c r="R3893" t="s">
        <v>584</v>
      </c>
      <c r="S3893" t="s">
        <v>120</v>
      </c>
      <c r="T3893" t="s">
        <v>4336</v>
      </c>
      <c r="U3893">
        <v>168</v>
      </c>
      <c r="V3893">
        <v>3.5</v>
      </c>
    </row>
    <row r="3894" spans="1:22" x14ac:dyDescent="0.35">
      <c r="A3894" t="s">
        <v>4335</v>
      </c>
      <c r="B3894" t="s">
        <v>74</v>
      </c>
      <c r="C3894" t="s">
        <v>82</v>
      </c>
      <c r="D3894" t="b">
        <v>1</v>
      </c>
      <c r="E3894" t="b">
        <v>0</v>
      </c>
      <c r="F3894" t="s">
        <v>720</v>
      </c>
      <c r="G3894" t="b">
        <v>1</v>
      </c>
      <c r="H3894" t="s">
        <v>80</v>
      </c>
      <c r="I3894" t="b">
        <v>0</v>
      </c>
      <c r="J3894" t="s">
        <v>70</v>
      </c>
      <c r="K3894" t="b">
        <v>1</v>
      </c>
      <c r="L3894">
        <v>2</v>
      </c>
      <c r="M3894" t="b">
        <v>1</v>
      </c>
      <c r="N3894" t="b">
        <v>1</v>
      </c>
      <c r="O3894" t="b">
        <v>1</v>
      </c>
      <c r="P3894" t="s">
        <v>69</v>
      </c>
      <c r="Q3894" t="s">
        <v>4334</v>
      </c>
      <c r="R3894" t="s">
        <v>4333</v>
      </c>
      <c r="S3894" t="s">
        <v>66</v>
      </c>
      <c r="T3894" t="s">
        <v>4332</v>
      </c>
      <c r="U3894">
        <v>168</v>
      </c>
      <c r="V3894">
        <v>3.5</v>
      </c>
    </row>
    <row r="3895" spans="1:22" x14ac:dyDescent="0.35">
      <c r="A3895" t="s">
        <v>4331</v>
      </c>
      <c r="B3895" t="s">
        <v>74</v>
      </c>
      <c r="C3895" t="s">
        <v>82</v>
      </c>
      <c r="D3895" t="b">
        <v>1</v>
      </c>
      <c r="E3895" t="b">
        <v>1</v>
      </c>
      <c r="F3895" t="s">
        <v>106</v>
      </c>
      <c r="G3895" t="b">
        <v>1</v>
      </c>
      <c r="H3895" t="s">
        <v>71</v>
      </c>
      <c r="I3895" t="b">
        <v>1</v>
      </c>
      <c r="J3895" t="s">
        <v>70</v>
      </c>
      <c r="K3895" t="b">
        <v>1</v>
      </c>
      <c r="L3895">
        <v>2</v>
      </c>
      <c r="M3895" t="b">
        <v>0</v>
      </c>
      <c r="N3895" t="b">
        <v>1</v>
      </c>
      <c r="O3895" t="b">
        <v>1</v>
      </c>
      <c r="P3895" t="s">
        <v>69</v>
      </c>
      <c r="Q3895" t="s">
        <v>4330</v>
      </c>
      <c r="R3895" t="s">
        <v>126</v>
      </c>
      <c r="S3895" t="s">
        <v>239</v>
      </c>
      <c r="T3895" t="s">
        <v>4329</v>
      </c>
      <c r="U3895">
        <v>168</v>
      </c>
      <c r="V3895">
        <v>3.5</v>
      </c>
    </row>
    <row r="3896" spans="1:22" x14ac:dyDescent="0.35">
      <c r="A3896" t="s">
        <v>4328</v>
      </c>
      <c r="B3896" t="s">
        <v>111</v>
      </c>
      <c r="C3896" t="s">
        <v>82</v>
      </c>
      <c r="D3896" t="b">
        <v>1</v>
      </c>
      <c r="E3896" t="b">
        <v>1</v>
      </c>
      <c r="F3896" t="s">
        <v>474</v>
      </c>
      <c r="G3896" t="b">
        <v>1</v>
      </c>
      <c r="H3896" t="s">
        <v>100</v>
      </c>
      <c r="I3896" t="b">
        <v>1</v>
      </c>
      <c r="J3896" t="s">
        <v>70</v>
      </c>
      <c r="K3896" t="b">
        <v>1</v>
      </c>
      <c r="L3896">
        <v>2</v>
      </c>
      <c r="M3896" t="b">
        <v>0</v>
      </c>
      <c r="N3896" t="b">
        <v>0</v>
      </c>
      <c r="O3896" t="b">
        <v>1</v>
      </c>
      <c r="P3896" t="s">
        <v>69</v>
      </c>
      <c r="Q3896" t="s">
        <v>4327</v>
      </c>
      <c r="R3896" t="s">
        <v>4326</v>
      </c>
      <c r="S3896" t="s">
        <v>6</v>
      </c>
      <c r="T3896" t="s">
        <v>4325</v>
      </c>
      <c r="U3896">
        <v>168</v>
      </c>
      <c r="V3896">
        <v>4</v>
      </c>
    </row>
    <row r="3897" spans="1:22" x14ac:dyDescent="0.35">
      <c r="A3897" t="s">
        <v>4324</v>
      </c>
      <c r="B3897" t="s">
        <v>111</v>
      </c>
      <c r="C3897" t="s">
        <v>123</v>
      </c>
      <c r="D3897" t="b">
        <v>1</v>
      </c>
      <c r="E3897" t="b">
        <v>1</v>
      </c>
      <c r="F3897" t="s">
        <v>106</v>
      </c>
      <c r="G3897" t="b">
        <v>0</v>
      </c>
      <c r="H3897" t="s">
        <v>71</v>
      </c>
      <c r="I3897" t="b">
        <v>0</v>
      </c>
      <c r="J3897" t="s">
        <v>70</v>
      </c>
      <c r="K3897" t="b">
        <v>1</v>
      </c>
      <c r="L3897">
        <v>1</v>
      </c>
      <c r="M3897" t="b">
        <v>0</v>
      </c>
      <c r="N3897" t="b">
        <v>0</v>
      </c>
      <c r="O3897" t="b">
        <v>1</v>
      </c>
      <c r="P3897" t="s">
        <v>88</v>
      </c>
      <c r="Q3897" t="s">
        <v>4323</v>
      </c>
      <c r="R3897" t="s">
        <v>1192</v>
      </c>
      <c r="S3897" t="s">
        <v>120</v>
      </c>
      <c r="T3897" t="s">
        <v>4322</v>
      </c>
      <c r="U3897">
        <v>168</v>
      </c>
      <c r="V3897">
        <v>3.5</v>
      </c>
    </row>
    <row r="3898" spans="1:22" x14ac:dyDescent="0.35">
      <c r="A3898" t="s">
        <v>4321</v>
      </c>
      <c r="B3898" t="s">
        <v>90</v>
      </c>
      <c r="C3898" t="s">
        <v>82</v>
      </c>
      <c r="D3898" t="b">
        <v>1</v>
      </c>
      <c r="E3898" t="b">
        <v>1</v>
      </c>
      <c r="F3898" t="s">
        <v>106</v>
      </c>
      <c r="G3898" t="b">
        <v>0</v>
      </c>
      <c r="H3898" t="s">
        <v>71</v>
      </c>
      <c r="I3898" t="b">
        <v>1</v>
      </c>
      <c r="J3898" t="s">
        <v>70</v>
      </c>
      <c r="K3898" t="b">
        <v>1</v>
      </c>
      <c r="L3898">
        <v>1</v>
      </c>
      <c r="M3898" t="b">
        <v>0</v>
      </c>
      <c r="N3898" t="b">
        <v>0</v>
      </c>
      <c r="O3898" t="b">
        <v>1</v>
      </c>
      <c r="P3898" t="s">
        <v>88</v>
      </c>
      <c r="Q3898" t="s">
        <v>4320</v>
      </c>
      <c r="R3898" t="s">
        <v>4319</v>
      </c>
      <c r="S3898" t="s">
        <v>93</v>
      </c>
      <c r="T3898" t="s">
        <v>3329</v>
      </c>
      <c r="U3898">
        <v>168</v>
      </c>
      <c r="V3898">
        <v>4</v>
      </c>
    </row>
    <row r="3899" spans="1:22" x14ac:dyDescent="0.35">
      <c r="A3899" t="s">
        <v>4318</v>
      </c>
      <c r="B3899" t="s">
        <v>111</v>
      </c>
      <c r="C3899" t="s">
        <v>82</v>
      </c>
      <c r="D3899" t="b">
        <v>1</v>
      </c>
      <c r="E3899" t="b">
        <v>1</v>
      </c>
      <c r="F3899" t="s">
        <v>106</v>
      </c>
      <c r="G3899" t="b">
        <v>0</v>
      </c>
      <c r="H3899" t="s">
        <v>71</v>
      </c>
      <c r="I3899" t="b">
        <v>1</v>
      </c>
      <c r="J3899" t="s">
        <v>70</v>
      </c>
      <c r="K3899" t="b">
        <v>1</v>
      </c>
      <c r="L3899">
        <v>1</v>
      </c>
      <c r="M3899" t="b">
        <v>0</v>
      </c>
      <c r="N3899" t="b">
        <v>0</v>
      </c>
      <c r="O3899" t="b">
        <v>1</v>
      </c>
      <c r="P3899" t="s">
        <v>69</v>
      </c>
      <c r="Q3899" t="s">
        <v>4317</v>
      </c>
      <c r="R3899" t="s">
        <v>4316</v>
      </c>
      <c r="S3899" t="s">
        <v>85</v>
      </c>
      <c r="T3899" t="s">
        <v>4315</v>
      </c>
      <c r="U3899">
        <v>168</v>
      </c>
      <c r="V3899">
        <v>3.5</v>
      </c>
    </row>
    <row r="3900" spans="1:22" x14ac:dyDescent="0.35">
      <c r="A3900" t="s">
        <v>4314</v>
      </c>
      <c r="B3900" t="s">
        <v>111</v>
      </c>
      <c r="C3900" t="s">
        <v>82</v>
      </c>
      <c r="D3900" t="b">
        <v>1</v>
      </c>
      <c r="E3900" t="b">
        <v>1</v>
      </c>
      <c r="F3900" t="s">
        <v>106</v>
      </c>
      <c r="G3900" t="b">
        <v>1</v>
      </c>
      <c r="H3900" t="s">
        <v>71</v>
      </c>
      <c r="I3900" t="b">
        <v>1</v>
      </c>
      <c r="J3900" t="s">
        <v>70</v>
      </c>
      <c r="K3900" t="b">
        <v>1</v>
      </c>
      <c r="L3900">
        <v>1</v>
      </c>
      <c r="M3900" t="b">
        <v>0</v>
      </c>
      <c r="N3900" t="b">
        <v>0</v>
      </c>
      <c r="O3900" t="b">
        <v>1</v>
      </c>
      <c r="P3900" t="s">
        <v>88</v>
      </c>
      <c r="Q3900" t="s">
        <v>4313</v>
      </c>
      <c r="R3900" t="s">
        <v>4312</v>
      </c>
      <c r="S3900" t="s">
        <v>85</v>
      </c>
      <c r="T3900" t="s">
        <v>4311</v>
      </c>
      <c r="U3900">
        <v>168</v>
      </c>
      <c r="V3900">
        <v>3</v>
      </c>
    </row>
    <row r="3901" spans="1:22" x14ac:dyDescent="0.35">
      <c r="A3901" t="s">
        <v>4310</v>
      </c>
      <c r="B3901" t="s">
        <v>74</v>
      </c>
      <c r="C3901" t="s">
        <v>236</v>
      </c>
      <c r="D3901" t="b">
        <v>1</v>
      </c>
      <c r="E3901" t="b">
        <v>0</v>
      </c>
      <c r="F3901" t="s">
        <v>72</v>
      </c>
      <c r="G3901" t="b">
        <v>1</v>
      </c>
      <c r="H3901" t="s">
        <v>71</v>
      </c>
      <c r="I3901" t="b">
        <v>1</v>
      </c>
      <c r="J3901" t="s">
        <v>70</v>
      </c>
      <c r="K3901" t="b">
        <v>1</v>
      </c>
      <c r="L3901">
        <v>2</v>
      </c>
      <c r="M3901" t="b">
        <v>1</v>
      </c>
      <c r="N3901" t="b">
        <v>1</v>
      </c>
      <c r="O3901" t="b">
        <v>1</v>
      </c>
      <c r="P3901" t="s">
        <v>88</v>
      </c>
      <c r="Q3901" t="s">
        <v>4309</v>
      </c>
      <c r="R3901" t="s">
        <v>4308</v>
      </c>
      <c r="S3901" t="s">
        <v>77</v>
      </c>
      <c r="T3901" t="s">
        <v>4307</v>
      </c>
      <c r="U3901">
        <v>168</v>
      </c>
      <c r="V3901">
        <v>3.5</v>
      </c>
    </row>
    <row r="3902" spans="1:22" x14ac:dyDescent="0.35">
      <c r="A3902" t="s">
        <v>4306</v>
      </c>
      <c r="B3902" t="s">
        <v>111</v>
      </c>
      <c r="C3902" t="s">
        <v>123</v>
      </c>
      <c r="D3902" t="b">
        <v>1</v>
      </c>
      <c r="E3902" t="b">
        <v>1</v>
      </c>
      <c r="F3902" t="s">
        <v>106</v>
      </c>
      <c r="G3902" t="b">
        <v>0</v>
      </c>
      <c r="H3902" t="s">
        <v>100</v>
      </c>
      <c r="I3902" t="b">
        <v>0</v>
      </c>
      <c r="J3902" t="s">
        <v>70</v>
      </c>
      <c r="K3902" t="b">
        <v>1</v>
      </c>
      <c r="L3902">
        <v>2</v>
      </c>
      <c r="M3902" t="b">
        <v>1</v>
      </c>
      <c r="N3902" t="b">
        <v>1</v>
      </c>
      <c r="O3902" t="b">
        <v>1</v>
      </c>
      <c r="P3902" t="s">
        <v>88</v>
      </c>
      <c r="Q3902" t="s">
        <v>4305</v>
      </c>
      <c r="R3902" t="s">
        <v>4304</v>
      </c>
      <c r="S3902" t="s">
        <v>120</v>
      </c>
      <c r="T3902" t="s">
        <v>4303</v>
      </c>
      <c r="U3902">
        <v>168</v>
      </c>
      <c r="V3902">
        <v>3.5</v>
      </c>
    </row>
    <row r="3903" spans="1:22" x14ac:dyDescent="0.35">
      <c r="A3903" t="s">
        <v>4302</v>
      </c>
      <c r="B3903" t="s">
        <v>74</v>
      </c>
      <c r="C3903" t="s">
        <v>222</v>
      </c>
      <c r="D3903" t="b">
        <v>1</v>
      </c>
      <c r="E3903" t="b">
        <v>0</v>
      </c>
      <c r="F3903" t="s">
        <v>72</v>
      </c>
      <c r="G3903" t="b">
        <v>0</v>
      </c>
      <c r="H3903" t="s">
        <v>80</v>
      </c>
      <c r="I3903" t="b">
        <v>0</v>
      </c>
      <c r="J3903" t="s">
        <v>70</v>
      </c>
      <c r="K3903" t="b">
        <v>1</v>
      </c>
      <c r="L3903">
        <v>3</v>
      </c>
      <c r="M3903" t="b">
        <v>1</v>
      </c>
      <c r="N3903" t="b">
        <v>1</v>
      </c>
      <c r="O3903" t="b">
        <v>0</v>
      </c>
      <c r="P3903" t="s">
        <v>88</v>
      </c>
      <c r="Q3903" t="s">
        <v>4301</v>
      </c>
      <c r="R3903" t="s">
        <v>4300</v>
      </c>
      <c r="S3903" t="s">
        <v>120</v>
      </c>
      <c r="T3903" t="s">
        <v>4299</v>
      </c>
      <c r="U3903">
        <v>168</v>
      </c>
      <c r="V3903">
        <v>4</v>
      </c>
    </row>
    <row r="3904" spans="1:22" x14ac:dyDescent="0.35">
      <c r="A3904" t="s">
        <v>4298</v>
      </c>
      <c r="B3904" t="s">
        <v>74</v>
      </c>
      <c r="C3904" t="s">
        <v>426</v>
      </c>
      <c r="D3904" t="b">
        <v>1</v>
      </c>
      <c r="E3904" t="b">
        <v>1</v>
      </c>
      <c r="F3904" t="s">
        <v>4297</v>
      </c>
      <c r="G3904" t="b">
        <v>0</v>
      </c>
      <c r="H3904" t="s">
        <v>71</v>
      </c>
      <c r="I3904" t="b">
        <v>0</v>
      </c>
      <c r="J3904" t="s">
        <v>70</v>
      </c>
      <c r="K3904" t="b">
        <v>1</v>
      </c>
      <c r="L3904">
        <v>2</v>
      </c>
      <c r="M3904" t="b">
        <v>1</v>
      </c>
      <c r="N3904" t="b">
        <v>1</v>
      </c>
      <c r="O3904" t="b">
        <v>1</v>
      </c>
      <c r="P3904" t="s">
        <v>88</v>
      </c>
      <c r="Q3904" t="s">
        <v>4296</v>
      </c>
      <c r="R3904" t="s">
        <v>4295</v>
      </c>
      <c r="S3904" t="s">
        <v>6</v>
      </c>
      <c r="T3904" t="s">
        <v>2038</v>
      </c>
      <c r="U3904">
        <v>168</v>
      </c>
      <c r="V3904">
        <v>4.5</v>
      </c>
    </row>
    <row r="3905" spans="1:22" x14ac:dyDescent="0.35">
      <c r="A3905" t="s">
        <v>4294</v>
      </c>
      <c r="B3905" t="s">
        <v>74</v>
      </c>
      <c r="C3905" t="s">
        <v>556</v>
      </c>
      <c r="D3905" t="b">
        <v>1</v>
      </c>
      <c r="E3905" t="b">
        <v>1</v>
      </c>
      <c r="G3905" t="b">
        <v>0</v>
      </c>
      <c r="H3905" t="s">
        <v>71</v>
      </c>
      <c r="I3905" t="b">
        <v>1</v>
      </c>
      <c r="K3905" t="b">
        <v>1</v>
      </c>
      <c r="L3905">
        <v>2</v>
      </c>
      <c r="M3905" t="b">
        <v>0</v>
      </c>
      <c r="O3905" t="b">
        <v>1</v>
      </c>
      <c r="P3905" t="s">
        <v>69</v>
      </c>
      <c r="Q3905" t="s">
        <v>4293</v>
      </c>
      <c r="R3905" t="s">
        <v>4292</v>
      </c>
      <c r="S3905" t="s">
        <v>85</v>
      </c>
      <c r="T3905" t="s">
        <v>4291</v>
      </c>
      <c r="U3905">
        <v>168</v>
      </c>
      <c r="V3905">
        <v>4</v>
      </c>
    </row>
    <row r="3906" spans="1:22" x14ac:dyDescent="0.35">
      <c r="A3906" t="s">
        <v>4290</v>
      </c>
      <c r="B3906" t="s">
        <v>74</v>
      </c>
      <c r="C3906" t="s">
        <v>82</v>
      </c>
      <c r="D3906" t="b">
        <v>1</v>
      </c>
      <c r="E3906" t="b">
        <v>0</v>
      </c>
      <c r="F3906" t="s">
        <v>72</v>
      </c>
      <c r="G3906" t="b">
        <v>1</v>
      </c>
      <c r="H3906" t="s">
        <v>71</v>
      </c>
      <c r="I3906" t="b">
        <v>1</v>
      </c>
      <c r="J3906" t="s">
        <v>70</v>
      </c>
      <c r="K3906" t="b">
        <v>1</v>
      </c>
      <c r="L3906">
        <v>2</v>
      </c>
      <c r="M3906" t="b">
        <v>1</v>
      </c>
      <c r="N3906" t="b">
        <v>1</v>
      </c>
      <c r="O3906" t="b">
        <v>1</v>
      </c>
      <c r="P3906" t="s">
        <v>69</v>
      </c>
      <c r="Q3906" t="s">
        <v>4289</v>
      </c>
      <c r="R3906" t="s">
        <v>4288</v>
      </c>
      <c r="S3906" t="s">
        <v>77</v>
      </c>
      <c r="T3906" t="s">
        <v>4287</v>
      </c>
      <c r="U3906">
        <v>168</v>
      </c>
      <c r="V3906">
        <v>3.5</v>
      </c>
    </row>
    <row r="3907" spans="1:22" x14ac:dyDescent="0.35">
      <c r="A3907" t="s">
        <v>4286</v>
      </c>
      <c r="B3907" t="s">
        <v>74</v>
      </c>
      <c r="C3907" t="s">
        <v>82</v>
      </c>
      <c r="D3907" t="b">
        <v>1</v>
      </c>
      <c r="E3907" t="b">
        <v>1</v>
      </c>
      <c r="F3907" t="s">
        <v>89</v>
      </c>
      <c r="G3907" t="b">
        <v>0</v>
      </c>
      <c r="H3907" t="s">
        <v>71</v>
      </c>
      <c r="I3907" t="b">
        <v>0</v>
      </c>
      <c r="J3907" t="s">
        <v>70</v>
      </c>
      <c r="K3907" t="b">
        <v>1</v>
      </c>
      <c r="L3907">
        <v>2</v>
      </c>
      <c r="M3907" t="b">
        <v>1</v>
      </c>
      <c r="N3907" t="b">
        <v>1</v>
      </c>
      <c r="O3907" t="b">
        <v>1</v>
      </c>
      <c r="P3907" t="s">
        <v>69</v>
      </c>
      <c r="Q3907" t="s">
        <v>4285</v>
      </c>
      <c r="R3907" t="s">
        <v>407</v>
      </c>
      <c r="S3907" t="s">
        <v>6</v>
      </c>
      <c r="T3907" t="s">
        <v>4284</v>
      </c>
      <c r="U3907">
        <v>168</v>
      </c>
      <c r="V3907">
        <v>4</v>
      </c>
    </row>
    <row r="3908" spans="1:22" x14ac:dyDescent="0.35">
      <c r="A3908" t="s">
        <v>4283</v>
      </c>
      <c r="B3908" t="s">
        <v>74</v>
      </c>
      <c r="C3908" t="s">
        <v>82</v>
      </c>
      <c r="D3908" t="b">
        <v>1</v>
      </c>
      <c r="E3908" t="b">
        <v>1</v>
      </c>
      <c r="F3908" t="s">
        <v>106</v>
      </c>
      <c r="G3908" t="b">
        <v>1</v>
      </c>
      <c r="H3908" t="s">
        <v>71</v>
      </c>
      <c r="I3908" t="b">
        <v>1</v>
      </c>
      <c r="J3908" t="s">
        <v>70</v>
      </c>
      <c r="K3908" t="b">
        <v>1</v>
      </c>
      <c r="L3908">
        <v>2</v>
      </c>
      <c r="M3908" t="b">
        <v>1</v>
      </c>
      <c r="N3908" t="b">
        <v>1</v>
      </c>
      <c r="O3908" t="b">
        <v>1</v>
      </c>
      <c r="P3908" t="s">
        <v>88</v>
      </c>
      <c r="Q3908" t="s">
        <v>4282</v>
      </c>
      <c r="R3908" t="s">
        <v>98</v>
      </c>
      <c r="S3908" t="s">
        <v>275</v>
      </c>
      <c r="T3908" t="s">
        <v>4281</v>
      </c>
      <c r="U3908">
        <v>167</v>
      </c>
      <c r="V3908">
        <v>2.5</v>
      </c>
    </row>
    <row r="3909" spans="1:22" x14ac:dyDescent="0.35">
      <c r="A3909" t="s">
        <v>4280</v>
      </c>
      <c r="B3909" t="s">
        <v>111</v>
      </c>
      <c r="C3909" t="s">
        <v>82</v>
      </c>
      <c r="D3909" t="b">
        <v>1</v>
      </c>
      <c r="E3909" t="b">
        <v>1</v>
      </c>
      <c r="F3909" t="s">
        <v>106</v>
      </c>
      <c r="G3909" t="b">
        <v>0</v>
      </c>
      <c r="H3909" t="s">
        <v>100</v>
      </c>
      <c r="I3909" t="b">
        <v>0</v>
      </c>
      <c r="J3909" t="s">
        <v>70</v>
      </c>
      <c r="K3909" t="b">
        <v>1</v>
      </c>
      <c r="L3909">
        <v>2</v>
      </c>
      <c r="M3909" t="b">
        <v>0</v>
      </c>
      <c r="N3909" t="b">
        <v>1</v>
      </c>
      <c r="O3909" t="b">
        <v>1</v>
      </c>
      <c r="P3909" t="s">
        <v>88</v>
      </c>
      <c r="Q3909" t="s">
        <v>4279</v>
      </c>
      <c r="R3909" t="s">
        <v>389</v>
      </c>
      <c r="S3909" t="s">
        <v>6</v>
      </c>
      <c r="T3909" t="s">
        <v>4278</v>
      </c>
      <c r="U3909">
        <v>167</v>
      </c>
      <c r="V3909">
        <v>3.5</v>
      </c>
    </row>
    <row r="3910" spans="1:22" x14ac:dyDescent="0.35">
      <c r="A3910" t="s">
        <v>4277</v>
      </c>
      <c r="D3910" t="b">
        <v>1</v>
      </c>
      <c r="E3910" t="b">
        <v>0</v>
      </c>
      <c r="L3910">
        <v>1</v>
      </c>
      <c r="P3910" t="s">
        <v>88</v>
      </c>
      <c r="Q3910" t="s">
        <v>4276</v>
      </c>
      <c r="R3910" t="s">
        <v>4275</v>
      </c>
      <c r="S3910" t="s">
        <v>6</v>
      </c>
      <c r="T3910" t="s">
        <v>4274</v>
      </c>
      <c r="U3910">
        <v>167</v>
      </c>
      <c r="V3910">
        <v>3</v>
      </c>
    </row>
    <row r="3911" spans="1:22" x14ac:dyDescent="0.35">
      <c r="A3911" t="s">
        <v>4273</v>
      </c>
      <c r="B3911" t="s">
        <v>111</v>
      </c>
      <c r="C3911" t="s">
        <v>82</v>
      </c>
      <c r="D3911" t="b">
        <v>1</v>
      </c>
      <c r="E3911" t="b">
        <v>1</v>
      </c>
      <c r="F3911" t="s">
        <v>106</v>
      </c>
      <c r="G3911" t="b">
        <v>1</v>
      </c>
      <c r="H3911" t="s">
        <v>71</v>
      </c>
      <c r="I3911" t="b">
        <v>0</v>
      </c>
      <c r="J3911" t="s">
        <v>70</v>
      </c>
      <c r="K3911" t="b">
        <v>1</v>
      </c>
      <c r="L3911">
        <v>1</v>
      </c>
      <c r="M3911" t="b">
        <v>0</v>
      </c>
      <c r="N3911" t="b">
        <v>1</v>
      </c>
      <c r="O3911" t="b">
        <v>1</v>
      </c>
      <c r="P3911" t="s">
        <v>88</v>
      </c>
      <c r="Q3911" t="s">
        <v>4272</v>
      </c>
      <c r="R3911" t="s">
        <v>98</v>
      </c>
      <c r="S3911" t="s">
        <v>85</v>
      </c>
      <c r="T3911" t="s">
        <v>4271</v>
      </c>
      <c r="U3911">
        <v>167</v>
      </c>
      <c r="V3911">
        <v>4</v>
      </c>
    </row>
    <row r="3912" spans="1:22" x14ac:dyDescent="0.35">
      <c r="A3912" t="s">
        <v>4270</v>
      </c>
      <c r="B3912" t="s">
        <v>74</v>
      </c>
      <c r="C3912" t="s">
        <v>222</v>
      </c>
      <c r="D3912" t="b">
        <v>1</v>
      </c>
      <c r="E3912" t="b">
        <v>0</v>
      </c>
      <c r="F3912" t="s">
        <v>72</v>
      </c>
      <c r="G3912" t="b">
        <v>0</v>
      </c>
      <c r="H3912" t="s">
        <v>71</v>
      </c>
      <c r="I3912" t="b">
        <v>1</v>
      </c>
      <c r="J3912" t="s">
        <v>235</v>
      </c>
      <c r="K3912" t="b">
        <v>1</v>
      </c>
      <c r="L3912">
        <v>3</v>
      </c>
      <c r="M3912" t="b">
        <v>1</v>
      </c>
      <c r="N3912" t="b">
        <v>1</v>
      </c>
      <c r="O3912" t="b">
        <v>0</v>
      </c>
      <c r="P3912" t="s">
        <v>69</v>
      </c>
      <c r="Q3912" t="s">
        <v>4269</v>
      </c>
      <c r="R3912" t="s">
        <v>4268</v>
      </c>
      <c r="S3912" t="s">
        <v>285</v>
      </c>
      <c r="T3912" t="s">
        <v>4267</v>
      </c>
      <c r="U3912">
        <v>167</v>
      </c>
      <c r="V3912">
        <v>4.5</v>
      </c>
    </row>
    <row r="3913" spans="1:22" x14ac:dyDescent="0.35">
      <c r="A3913" t="s">
        <v>4266</v>
      </c>
      <c r="B3913" t="s">
        <v>74</v>
      </c>
      <c r="C3913" t="s">
        <v>123</v>
      </c>
      <c r="D3913" t="b">
        <v>1</v>
      </c>
      <c r="E3913" t="b">
        <v>1</v>
      </c>
      <c r="F3913" t="s">
        <v>117</v>
      </c>
      <c r="G3913" t="b">
        <v>1</v>
      </c>
      <c r="H3913" t="s">
        <v>71</v>
      </c>
      <c r="I3913" t="b">
        <v>1</v>
      </c>
      <c r="J3913" t="s">
        <v>70</v>
      </c>
      <c r="K3913" t="b">
        <v>1</v>
      </c>
      <c r="L3913">
        <v>2</v>
      </c>
      <c r="M3913" t="b">
        <v>0</v>
      </c>
      <c r="N3913" t="b">
        <v>1</v>
      </c>
      <c r="O3913" t="b">
        <v>1</v>
      </c>
      <c r="P3913" t="s">
        <v>69</v>
      </c>
      <c r="Q3913" t="s">
        <v>4265</v>
      </c>
      <c r="R3913" t="s">
        <v>2248</v>
      </c>
      <c r="S3913" t="s">
        <v>285</v>
      </c>
      <c r="T3913" t="s">
        <v>4264</v>
      </c>
      <c r="U3913">
        <v>167</v>
      </c>
      <c r="V3913">
        <v>3.5</v>
      </c>
    </row>
    <row r="3914" spans="1:22" x14ac:dyDescent="0.35">
      <c r="A3914" t="s">
        <v>4263</v>
      </c>
      <c r="B3914" t="s">
        <v>111</v>
      </c>
      <c r="C3914" t="s">
        <v>82</v>
      </c>
      <c r="D3914" t="b">
        <v>1</v>
      </c>
      <c r="E3914" t="b">
        <v>1</v>
      </c>
      <c r="F3914" t="s">
        <v>474</v>
      </c>
      <c r="G3914" t="b">
        <v>0</v>
      </c>
      <c r="H3914" t="s">
        <v>71</v>
      </c>
      <c r="I3914" t="b">
        <v>1</v>
      </c>
      <c r="J3914" t="s">
        <v>70</v>
      </c>
      <c r="K3914" t="b">
        <v>1</v>
      </c>
      <c r="L3914">
        <v>2</v>
      </c>
      <c r="M3914" t="b">
        <v>1</v>
      </c>
      <c r="N3914" t="b">
        <v>0</v>
      </c>
      <c r="O3914" t="b">
        <v>1</v>
      </c>
      <c r="P3914" t="s">
        <v>69</v>
      </c>
      <c r="Q3914" t="s">
        <v>4262</v>
      </c>
      <c r="R3914" t="s">
        <v>4261</v>
      </c>
      <c r="S3914" t="s">
        <v>131</v>
      </c>
      <c r="T3914" t="s">
        <v>4260</v>
      </c>
      <c r="U3914">
        <v>167</v>
      </c>
      <c r="V3914">
        <v>4.5</v>
      </c>
    </row>
    <row r="3915" spans="1:22" x14ac:dyDescent="0.35">
      <c r="A3915" t="s">
        <v>4259</v>
      </c>
      <c r="B3915" t="s">
        <v>74</v>
      </c>
      <c r="C3915" t="s">
        <v>82</v>
      </c>
      <c r="D3915" t="b">
        <v>1</v>
      </c>
      <c r="E3915" t="b">
        <v>1</v>
      </c>
      <c r="F3915" t="s">
        <v>106</v>
      </c>
      <c r="G3915" t="b">
        <v>1</v>
      </c>
      <c r="H3915" t="s">
        <v>71</v>
      </c>
      <c r="I3915" t="b">
        <v>1</v>
      </c>
      <c r="J3915" t="s">
        <v>70</v>
      </c>
      <c r="K3915" t="b">
        <v>1</v>
      </c>
      <c r="L3915">
        <v>2</v>
      </c>
      <c r="M3915" t="b">
        <v>0</v>
      </c>
      <c r="N3915" t="b">
        <v>1</v>
      </c>
      <c r="O3915" t="b">
        <v>1</v>
      </c>
      <c r="P3915" t="s">
        <v>88</v>
      </c>
      <c r="Q3915" t="s">
        <v>4258</v>
      </c>
      <c r="R3915" t="s">
        <v>4257</v>
      </c>
      <c r="S3915" t="s">
        <v>161</v>
      </c>
      <c r="T3915" t="s">
        <v>4256</v>
      </c>
      <c r="U3915">
        <v>167</v>
      </c>
      <c r="V3915">
        <v>3.5</v>
      </c>
    </row>
    <row r="3916" spans="1:22" x14ac:dyDescent="0.35">
      <c r="A3916" t="s">
        <v>4255</v>
      </c>
      <c r="B3916" t="s">
        <v>74</v>
      </c>
      <c r="C3916" t="s">
        <v>82</v>
      </c>
      <c r="D3916" t="b">
        <v>1</v>
      </c>
      <c r="E3916" t="b">
        <v>1</v>
      </c>
      <c r="F3916" t="s">
        <v>106</v>
      </c>
      <c r="G3916" t="b">
        <v>1</v>
      </c>
      <c r="H3916" t="s">
        <v>71</v>
      </c>
      <c r="I3916" t="b">
        <v>1</v>
      </c>
      <c r="J3916" t="s">
        <v>70</v>
      </c>
      <c r="K3916" t="b">
        <v>1</v>
      </c>
      <c r="L3916">
        <v>2</v>
      </c>
      <c r="M3916" t="b">
        <v>1</v>
      </c>
      <c r="N3916" t="b">
        <v>1</v>
      </c>
      <c r="O3916" t="b">
        <v>1</v>
      </c>
      <c r="P3916" t="s">
        <v>69</v>
      </c>
      <c r="Q3916" t="s">
        <v>4254</v>
      </c>
      <c r="R3916" t="s">
        <v>3995</v>
      </c>
      <c r="S3916" t="s">
        <v>77</v>
      </c>
      <c r="T3916" t="s">
        <v>2484</v>
      </c>
      <c r="U3916">
        <v>167</v>
      </c>
      <c r="V3916">
        <v>3.5</v>
      </c>
    </row>
    <row r="3917" spans="1:22" x14ac:dyDescent="0.35">
      <c r="A3917" t="s">
        <v>4253</v>
      </c>
      <c r="B3917" t="s">
        <v>90</v>
      </c>
      <c r="C3917" t="s">
        <v>82</v>
      </c>
      <c r="D3917" t="b">
        <v>1</v>
      </c>
      <c r="E3917" t="b">
        <v>1</v>
      </c>
      <c r="F3917" t="s">
        <v>106</v>
      </c>
      <c r="G3917" t="b">
        <v>0</v>
      </c>
      <c r="H3917" t="s">
        <v>71</v>
      </c>
      <c r="I3917" t="b">
        <v>1</v>
      </c>
      <c r="J3917" t="s">
        <v>70</v>
      </c>
      <c r="K3917" t="b">
        <v>1</v>
      </c>
      <c r="L3917">
        <v>2</v>
      </c>
      <c r="M3917" t="b">
        <v>0</v>
      </c>
      <c r="N3917" t="b">
        <v>0</v>
      </c>
      <c r="O3917" t="b">
        <v>1</v>
      </c>
      <c r="P3917" t="s">
        <v>69</v>
      </c>
      <c r="Q3917" t="s">
        <v>4252</v>
      </c>
      <c r="R3917" t="s">
        <v>4251</v>
      </c>
      <c r="S3917" t="s">
        <v>290</v>
      </c>
      <c r="T3917" t="s">
        <v>4250</v>
      </c>
      <c r="U3917">
        <v>167</v>
      </c>
      <c r="V3917">
        <v>4.5</v>
      </c>
    </row>
    <row r="3918" spans="1:22" x14ac:dyDescent="0.35">
      <c r="A3918" t="s">
        <v>4249</v>
      </c>
      <c r="B3918" t="s">
        <v>74</v>
      </c>
      <c r="C3918" t="s">
        <v>82</v>
      </c>
      <c r="D3918" t="b">
        <v>1</v>
      </c>
      <c r="E3918" t="b">
        <v>1</v>
      </c>
      <c r="F3918" t="s">
        <v>72</v>
      </c>
      <c r="G3918" t="b">
        <v>1</v>
      </c>
      <c r="H3918" t="s">
        <v>71</v>
      </c>
      <c r="I3918" t="b">
        <v>1</v>
      </c>
      <c r="J3918" t="s">
        <v>70</v>
      </c>
      <c r="K3918" t="b">
        <v>1</v>
      </c>
      <c r="L3918">
        <v>2</v>
      </c>
      <c r="M3918" t="b">
        <v>0</v>
      </c>
      <c r="N3918" t="b">
        <v>1</v>
      </c>
      <c r="O3918" t="b">
        <v>1</v>
      </c>
      <c r="P3918" t="s">
        <v>69</v>
      </c>
      <c r="Q3918" t="s">
        <v>4248</v>
      </c>
      <c r="R3918" t="s">
        <v>4247</v>
      </c>
      <c r="S3918" t="s">
        <v>77</v>
      </c>
      <c r="T3918" t="s">
        <v>4246</v>
      </c>
      <c r="U3918">
        <v>167</v>
      </c>
      <c r="V3918">
        <v>3</v>
      </c>
    </row>
    <row r="3919" spans="1:22" x14ac:dyDescent="0.35">
      <c r="A3919" t="s">
        <v>4245</v>
      </c>
      <c r="B3919" t="s">
        <v>90</v>
      </c>
      <c r="C3919" t="s">
        <v>123</v>
      </c>
      <c r="D3919" t="b">
        <v>1</v>
      </c>
      <c r="E3919" t="b">
        <v>1</v>
      </c>
      <c r="F3919" t="s">
        <v>771</v>
      </c>
      <c r="G3919" t="b">
        <v>0</v>
      </c>
      <c r="H3919" t="s">
        <v>71</v>
      </c>
      <c r="I3919" t="b">
        <v>0</v>
      </c>
      <c r="J3919" t="s">
        <v>70</v>
      </c>
      <c r="K3919" t="b">
        <v>1</v>
      </c>
      <c r="L3919">
        <v>1</v>
      </c>
      <c r="M3919" t="b">
        <v>0</v>
      </c>
      <c r="N3919" t="b">
        <v>1</v>
      </c>
      <c r="O3919" t="b">
        <v>1</v>
      </c>
      <c r="P3919" t="s">
        <v>88</v>
      </c>
      <c r="Q3919" t="s">
        <v>4244</v>
      </c>
      <c r="R3919" t="s">
        <v>4243</v>
      </c>
      <c r="S3919" t="s">
        <v>120</v>
      </c>
      <c r="T3919" t="s">
        <v>4242</v>
      </c>
      <c r="U3919">
        <v>167</v>
      </c>
      <c r="V3919">
        <v>4</v>
      </c>
    </row>
    <row r="3920" spans="1:22" x14ac:dyDescent="0.35">
      <c r="A3920" t="s">
        <v>4241</v>
      </c>
      <c r="B3920" t="s">
        <v>90</v>
      </c>
      <c r="C3920" t="s">
        <v>82</v>
      </c>
      <c r="D3920" t="b">
        <v>1</v>
      </c>
      <c r="E3920" t="b">
        <v>1</v>
      </c>
      <c r="F3920" t="s">
        <v>106</v>
      </c>
      <c r="G3920" t="b">
        <v>1</v>
      </c>
      <c r="H3920" t="s">
        <v>71</v>
      </c>
      <c r="I3920" t="b">
        <v>1</v>
      </c>
      <c r="J3920" t="s">
        <v>70</v>
      </c>
      <c r="K3920" t="b">
        <v>1</v>
      </c>
      <c r="L3920">
        <v>1</v>
      </c>
      <c r="M3920" t="b">
        <v>1</v>
      </c>
      <c r="N3920" t="b">
        <v>1</v>
      </c>
      <c r="O3920" t="b">
        <v>1</v>
      </c>
      <c r="P3920" t="s">
        <v>69</v>
      </c>
      <c r="Q3920" t="s">
        <v>4240</v>
      </c>
      <c r="R3920" t="s">
        <v>4239</v>
      </c>
      <c r="S3920" t="s">
        <v>6</v>
      </c>
      <c r="T3920" t="s">
        <v>4238</v>
      </c>
      <c r="U3920">
        <v>167</v>
      </c>
      <c r="V3920">
        <v>4</v>
      </c>
    </row>
    <row r="3921" spans="1:22" x14ac:dyDescent="0.35">
      <c r="A3921" t="s">
        <v>4237</v>
      </c>
      <c r="B3921" t="s">
        <v>74</v>
      </c>
      <c r="C3921" t="s">
        <v>2312</v>
      </c>
      <c r="D3921" t="b">
        <v>1</v>
      </c>
      <c r="E3921" t="b">
        <v>1</v>
      </c>
      <c r="F3921" t="s">
        <v>72</v>
      </c>
      <c r="G3921" t="b">
        <v>0</v>
      </c>
      <c r="H3921" t="s">
        <v>71</v>
      </c>
      <c r="I3921" t="b">
        <v>0</v>
      </c>
      <c r="J3921" t="s">
        <v>70</v>
      </c>
      <c r="K3921" t="b">
        <v>1</v>
      </c>
      <c r="L3921">
        <v>2</v>
      </c>
      <c r="M3921" t="b">
        <v>1</v>
      </c>
      <c r="N3921" t="b">
        <v>1</v>
      </c>
      <c r="O3921" t="b">
        <v>1</v>
      </c>
      <c r="P3921" t="s">
        <v>69</v>
      </c>
      <c r="Q3921" t="s">
        <v>4236</v>
      </c>
      <c r="R3921" t="s">
        <v>4235</v>
      </c>
      <c r="S3921" t="s">
        <v>285</v>
      </c>
      <c r="T3921" t="s">
        <v>4234</v>
      </c>
      <c r="U3921">
        <v>167</v>
      </c>
      <c r="V3921">
        <v>4</v>
      </c>
    </row>
    <row r="3922" spans="1:22" x14ac:dyDescent="0.35">
      <c r="A3922" t="s">
        <v>4233</v>
      </c>
      <c r="B3922" t="s">
        <v>74</v>
      </c>
      <c r="C3922" t="s">
        <v>82</v>
      </c>
      <c r="D3922" t="b">
        <v>1</v>
      </c>
      <c r="E3922" t="b">
        <v>1</v>
      </c>
      <c r="F3922" t="s">
        <v>72</v>
      </c>
      <c r="G3922" t="b">
        <v>1</v>
      </c>
      <c r="H3922" t="s">
        <v>71</v>
      </c>
      <c r="I3922" t="b">
        <v>1</v>
      </c>
      <c r="J3922" t="s">
        <v>70</v>
      </c>
      <c r="K3922" t="b">
        <v>1</v>
      </c>
      <c r="L3922">
        <v>2</v>
      </c>
      <c r="M3922" t="b">
        <v>0</v>
      </c>
      <c r="N3922" t="b">
        <v>1</v>
      </c>
      <c r="O3922" t="b">
        <v>1</v>
      </c>
      <c r="P3922" t="s">
        <v>69</v>
      </c>
      <c r="Q3922" t="s">
        <v>4232</v>
      </c>
      <c r="R3922" t="s">
        <v>4231</v>
      </c>
      <c r="S3922" t="s">
        <v>1396</v>
      </c>
      <c r="T3922" t="s">
        <v>4230</v>
      </c>
      <c r="U3922">
        <v>167</v>
      </c>
      <c r="V3922">
        <v>3.5</v>
      </c>
    </row>
    <row r="3923" spans="1:22" x14ac:dyDescent="0.35">
      <c r="A3923" t="s">
        <v>4229</v>
      </c>
      <c r="B3923" t="s">
        <v>111</v>
      </c>
      <c r="C3923" t="s">
        <v>82</v>
      </c>
      <c r="D3923" t="b">
        <v>1</v>
      </c>
      <c r="E3923" t="b">
        <v>1</v>
      </c>
      <c r="F3923" t="s">
        <v>89</v>
      </c>
      <c r="G3923" t="b">
        <v>0</v>
      </c>
      <c r="H3923" t="s">
        <v>100</v>
      </c>
      <c r="I3923" t="b">
        <v>1</v>
      </c>
      <c r="J3923" t="s">
        <v>70</v>
      </c>
      <c r="K3923" t="b">
        <v>1</v>
      </c>
      <c r="L3923">
        <v>2</v>
      </c>
      <c r="M3923" t="b">
        <v>1</v>
      </c>
      <c r="N3923" t="b">
        <v>1</v>
      </c>
      <c r="O3923" t="b">
        <v>1</v>
      </c>
      <c r="P3923" t="s">
        <v>69</v>
      </c>
      <c r="Q3923" t="s">
        <v>4228</v>
      </c>
      <c r="R3923" t="s">
        <v>4227</v>
      </c>
      <c r="S3923" t="s">
        <v>239</v>
      </c>
      <c r="T3923" t="s">
        <v>4226</v>
      </c>
      <c r="U3923">
        <v>167</v>
      </c>
      <c r="V3923">
        <v>4</v>
      </c>
    </row>
    <row r="3924" spans="1:22" x14ac:dyDescent="0.35">
      <c r="A3924" t="s">
        <v>4225</v>
      </c>
      <c r="B3924" t="s">
        <v>74</v>
      </c>
      <c r="C3924" t="s">
        <v>82</v>
      </c>
      <c r="D3924" t="b">
        <v>1</v>
      </c>
      <c r="E3924" t="b">
        <v>1</v>
      </c>
      <c r="F3924" t="s">
        <v>106</v>
      </c>
      <c r="G3924" t="b">
        <v>1</v>
      </c>
      <c r="H3924" t="s">
        <v>71</v>
      </c>
      <c r="I3924" t="b">
        <v>1</v>
      </c>
      <c r="J3924" t="s">
        <v>70</v>
      </c>
      <c r="K3924" t="b">
        <v>1</v>
      </c>
      <c r="L3924">
        <v>2</v>
      </c>
      <c r="M3924" t="b">
        <v>0</v>
      </c>
      <c r="N3924" t="b">
        <v>1</v>
      </c>
      <c r="O3924" t="b">
        <v>1</v>
      </c>
      <c r="P3924" t="s">
        <v>69</v>
      </c>
      <c r="Q3924" t="s">
        <v>4224</v>
      </c>
      <c r="R3924" t="s">
        <v>4223</v>
      </c>
      <c r="S3924" t="s">
        <v>3018</v>
      </c>
      <c r="T3924" t="s">
        <v>4222</v>
      </c>
      <c r="U3924">
        <v>167</v>
      </c>
      <c r="V3924">
        <v>4</v>
      </c>
    </row>
    <row r="3925" spans="1:22" x14ac:dyDescent="0.35">
      <c r="A3925" t="s">
        <v>4221</v>
      </c>
      <c r="B3925" t="s">
        <v>111</v>
      </c>
      <c r="C3925" t="s">
        <v>82</v>
      </c>
      <c r="D3925" t="b">
        <v>1</v>
      </c>
      <c r="E3925" t="b">
        <v>0</v>
      </c>
      <c r="F3925" t="s">
        <v>314</v>
      </c>
      <c r="G3925" t="b">
        <v>0</v>
      </c>
      <c r="H3925" t="s">
        <v>71</v>
      </c>
      <c r="I3925" t="b">
        <v>1</v>
      </c>
      <c r="J3925" t="s">
        <v>70</v>
      </c>
      <c r="K3925" t="b">
        <v>1</v>
      </c>
      <c r="L3925">
        <v>2</v>
      </c>
      <c r="M3925" t="b">
        <v>1</v>
      </c>
      <c r="N3925" t="b">
        <v>1</v>
      </c>
      <c r="O3925" t="b">
        <v>1</v>
      </c>
      <c r="P3925" t="s">
        <v>88</v>
      </c>
      <c r="Q3925" t="s">
        <v>4220</v>
      </c>
      <c r="R3925" t="s">
        <v>4219</v>
      </c>
      <c r="S3925" t="s">
        <v>85</v>
      </c>
      <c r="T3925" t="s">
        <v>4218</v>
      </c>
      <c r="U3925">
        <v>167</v>
      </c>
      <c r="V3925">
        <v>4.5</v>
      </c>
    </row>
    <row r="3926" spans="1:22" x14ac:dyDescent="0.35">
      <c r="A3926" t="s">
        <v>4217</v>
      </c>
      <c r="B3926" t="s">
        <v>74</v>
      </c>
      <c r="C3926" t="s">
        <v>82</v>
      </c>
      <c r="D3926" t="b">
        <v>1</v>
      </c>
      <c r="E3926" t="b">
        <v>1</v>
      </c>
      <c r="F3926" t="s">
        <v>89</v>
      </c>
      <c r="G3926" t="b">
        <v>1</v>
      </c>
      <c r="H3926" t="s">
        <v>71</v>
      </c>
      <c r="I3926" t="b">
        <v>0</v>
      </c>
      <c r="J3926" t="s">
        <v>70</v>
      </c>
      <c r="K3926" t="b">
        <v>1</v>
      </c>
      <c r="L3926">
        <v>2</v>
      </c>
      <c r="M3926" t="b">
        <v>1</v>
      </c>
      <c r="N3926" t="b">
        <v>1</v>
      </c>
      <c r="O3926" t="b">
        <v>1</v>
      </c>
      <c r="P3926" t="s">
        <v>69</v>
      </c>
      <c r="Q3926" t="s">
        <v>4216</v>
      </c>
      <c r="R3926" t="s">
        <v>593</v>
      </c>
      <c r="S3926" t="s">
        <v>85</v>
      </c>
      <c r="T3926" t="s">
        <v>4215</v>
      </c>
      <c r="U3926">
        <v>167</v>
      </c>
      <c r="V3926">
        <v>3.5</v>
      </c>
    </row>
    <row r="3927" spans="1:22" x14ac:dyDescent="0.35">
      <c r="A3927" t="s">
        <v>4214</v>
      </c>
      <c r="B3927" t="s">
        <v>90</v>
      </c>
      <c r="C3927" t="s">
        <v>82</v>
      </c>
      <c r="D3927" t="b">
        <v>1</v>
      </c>
      <c r="E3927" t="b">
        <v>1</v>
      </c>
      <c r="F3927" t="s">
        <v>106</v>
      </c>
      <c r="G3927" t="b">
        <v>1</v>
      </c>
      <c r="H3927" t="s">
        <v>71</v>
      </c>
      <c r="I3927" t="b">
        <v>0</v>
      </c>
      <c r="J3927" t="s">
        <v>70</v>
      </c>
      <c r="K3927" t="b">
        <v>1</v>
      </c>
      <c r="L3927">
        <v>1</v>
      </c>
      <c r="M3927" t="b">
        <v>0</v>
      </c>
      <c r="N3927" t="b">
        <v>1</v>
      </c>
      <c r="O3927" t="b">
        <v>1</v>
      </c>
      <c r="P3927" t="s">
        <v>88</v>
      </c>
      <c r="Q3927" t="s">
        <v>4213</v>
      </c>
      <c r="R3927" t="s">
        <v>1865</v>
      </c>
      <c r="S3927" t="s">
        <v>6</v>
      </c>
      <c r="T3927" t="s">
        <v>4212</v>
      </c>
      <c r="U3927">
        <v>167</v>
      </c>
      <c r="V3927">
        <v>3.5</v>
      </c>
    </row>
    <row r="3928" spans="1:22" x14ac:dyDescent="0.35">
      <c r="A3928" t="s">
        <v>4211</v>
      </c>
      <c r="B3928" t="s">
        <v>74</v>
      </c>
      <c r="C3928" t="s">
        <v>82</v>
      </c>
      <c r="D3928" t="b">
        <v>1</v>
      </c>
      <c r="E3928" t="b">
        <v>1</v>
      </c>
      <c r="F3928" t="s">
        <v>720</v>
      </c>
      <c r="G3928" t="b">
        <v>0</v>
      </c>
      <c r="H3928" t="s">
        <v>71</v>
      </c>
      <c r="I3928" t="b">
        <v>0</v>
      </c>
      <c r="J3928" t="s">
        <v>70</v>
      </c>
      <c r="K3928" t="b">
        <v>1</v>
      </c>
      <c r="L3928">
        <v>1</v>
      </c>
      <c r="M3928" t="b">
        <v>0</v>
      </c>
      <c r="N3928" t="b">
        <v>1</v>
      </c>
      <c r="O3928" t="b">
        <v>1</v>
      </c>
      <c r="P3928" t="s">
        <v>88</v>
      </c>
      <c r="Q3928" t="s">
        <v>4210</v>
      </c>
      <c r="R3928" t="s">
        <v>4209</v>
      </c>
      <c r="S3928" t="s">
        <v>239</v>
      </c>
      <c r="T3928" t="s">
        <v>4208</v>
      </c>
      <c r="U3928">
        <v>167</v>
      </c>
      <c r="V3928">
        <v>4</v>
      </c>
    </row>
    <row r="3929" spans="1:22" x14ac:dyDescent="0.35">
      <c r="A3929" t="s">
        <v>4207</v>
      </c>
      <c r="B3929" t="s">
        <v>74</v>
      </c>
      <c r="C3929" t="s">
        <v>1295</v>
      </c>
      <c r="E3929" t="b">
        <v>1</v>
      </c>
      <c r="F3929" t="s">
        <v>1052</v>
      </c>
      <c r="G3929" t="b">
        <v>1</v>
      </c>
      <c r="H3929" t="s">
        <v>71</v>
      </c>
      <c r="I3929" t="b">
        <v>0</v>
      </c>
      <c r="J3929" t="s">
        <v>70</v>
      </c>
      <c r="K3929" t="b">
        <v>1</v>
      </c>
      <c r="L3929">
        <v>2</v>
      </c>
      <c r="M3929" t="b">
        <v>1</v>
      </c>
      <c r="N3929" t="b">
        <v>1</v>
      </c>
      <c r="O3929" t="b">
        <v>1</v>
      </c>
      <c r="P3929" t="s">
        <v>88</v>
      </c>
      <c r="Q3929" t="s">
        <v>4206</v>
      </c>
      <c r="R3929" t="s">
        <v>4205</v>
      </c>
      <c r="S3929" t="s">
        <v>150</v>
      </c>
      <c r="T3929" t="s">
        <v>4204</v>
      </c>
      <c r="U3929">
        <v>167</v>
      </c>
      <c r="V3929">
        <v>3</v>
      </c>
    </row>
    <row r="3930" spans="1:22" x14ac:dyDescent="0.35">
      <c r="A3930" t="s">
        <v>4203</v>
      </c>
      <c r="B3930" t="s">
        <v>74</v>
      </c>
      <c r="C3930" t="s">
        <v>82</v>
      </c>
      <c r="D3930" t="b">
        <v>1</v>
      </c>
      <c r="E3930" t="b">
        <v>1</v>
      </c>
      <c r="F3930" t="s">
        <v>4202</v>
      </c>
      <c r="G3930" t="b">
        <v>1</v>
      </c>
      <c r="H3930" t="s">
        <v>71</v>
      </c>
      <c r="I3930" t="b">
        <v>1</v>
      </c>
      <c r="J3930" t="s">
        <v>70</v>
      </c>
      <c r="K3930" t="b">
        <v>1</v>
      </c>
      <c r="L3930">
        <v>2</v>
      </c>
      <c r="M3930" t="b">
        <v>1</v>
      </c>
      <c r="N3930" t="b">
        <v>1</v>
      </c>
      <c r="O3930" t="b">
        <v>1</v>
      </c>
      <c r="P3930" t="s">
        <v>69</v>
      </c>
      <c r="Q3930" t="s">
        <v>4201</v>
      </c>
      <c r="R3930" t="s">
        <v>4200</v>
      </c>
      <c r="S3930" t="s">
        <v>6</v>
      </c>
      <c r="T3930" t="s">
        <v>243</v>
      </c>
      <c r="U3930">
        <v>167</v>
      </c>
      <c r="V3930">
        <v>3.5</v>
      </c>
    </row>
    <row r="3931" spans="1:22" x14ac:dyDescent="0.35">
      <c r="A3931" t="s">
        <v>4199</v>
      </c>
      <c r="B3931" t="s">
        <v>74</v>
      </c>
      <c r="C3931" t="s">
        <v>82</v>
      </c>
      <c r="D3931" t="b">
        <v>1</v>
      </c>
      <c r="E3931" t="b">
        <v>0</v>
      </c>
      <c r="F3931" t="s">
        <v>72</v>
      </c>
      <c r="G3931" t="b">
        <v>1</v>
      </c>
      <c r="H3931" t="s">
        <v>71</v>
      </c>
      <c r="I3931" t="b">
        <v>0</v>
      </c>
      <c r="J3931" t="s">
        <v>70</v>
      </c>
      <c r="K3931" t="b">
        <v>1</v>
      </c>
      <c r="L3931">
        <v>2</v>
      </c>
      <c r="M3931" t="b">
        <v>0</v>
      </c>
      <c r="N3931" t="b">
        <v>1</v>
      </c>
      <c r="O3931" t="b">
        <v>1</v>
      </c>
      <c r="P3931" t="s">
        <v>88</v>
      </c>
      <c r="Q3931" t="s">
        <v>4198</v>
      </c>
      <c r="R3931" t="s">
        <v>4197</v>
      </c>
      <c r="S3931" t="s">
        <v>239</v>
      </c>
      <c r="T3931" t="s">
        <v>4196</v>
      </c>
      <c r="U3931">
        <v>167</v>
      </c>
      <c r="V3931">
        <v>3.5</v>
      </c>
    </row>
    <row r="3932" spans="1:22" x14ac:dyDescent="0.35">
      <c r="A3932" t="s">
        <v>4195</v>
      </c>
      <c r="B3932" t="s">
        <v>74</v>
      </c>
      <c r="C3932" t="s">
        <v>440</v>
      </c>
      <c r="D3932" t="b">
        <v>1</v>
      </c>
      <c r="E3932" t="b">
        <v>0</v>
      </c>
      <c r="F3932" t="s">
        <v>106</v>
      </c>
      <c r="G3932" t="b">
        <v>0</v>
      </c>
      <c r="H3932" t="s">
        <v>71</v>
      </c>
      <c r="I3932" t="b">
        <v>1</v>
      </c>
      <c r="J3932" t="s">
        <v>70</v>
      </c>
      <c r="K3932" t="b">
        <v>0</v>
      </c>
      <c r="L3932">
        <v>2</v>
      </c>
      <c r="M3932" t="b">
        <v>1</v>
      </c>
      <c r="N3932" t="b">
        <v>1</v>
      </c>
      <c r="O3932" t="b">
        <v>1</v>
      </c>
      <c r="P3932" t="s">
        <v>69</v>
      </c>
      <c r="Q3932" t="s">
        <v>4194</v>
      </c>
      <c r="R3932" t="s">
        <v>4193</v>
      </c>
      <c r="S3932" t="s">
        <v>85</v>
      </c>
      <c r="T3932" t="s">
        <v>4192</v>
      </c>
      <c r="U3932">
        <v>167</v>
      </c>
      <c r="V3932">
        <v>4</v>
      </c>
    </row>
    <row r="3933" spans="1:22" x14ac:dyDescent="0.35">
      <c r="A3933" t="s">
        <v>4191</v>
      </c>
      <c r="B3933" t="s">
        <v>111</v>
      </c>
      <c r="C3933" t="s">
        <v>82</v>
      </c>
      <c r="D3933" t="b">
        <v>1</v>
      </c>
      <c r="E3933" t="b">
        <v>1</v>
      </c>
      <c r="F3933" t="s">
        <v>106</v>
      </c>
      <c r="G3933" t="b">
        <v>0</v>
      </c>
      <c r="H3933" t="s">
        <v>71</v>
      </c>
      <c r="I3933" t="b">
        <v>1</v>
      </c>
      <c r="J3933" t="s">
        <v>70</v>
      </c>
      <c r="K3933" t="b">
        <v>1</v>
      </c>
      <c r="L3933">
        <v>2</v>
      </c>
      <c r="M3933" t="b">
        <v>0</v>
      </c>
      <c r="N3933" t="b">
        <v>0</v>
      </c>
      <c r="O3933" t="b">
        <v>1</v>
      </c>
      <c r="P3933" t="s">
        <v>88</v>
      </c>
      <c r="Q3933" t="s">
        <v>4190</v>
      </c>
      <c r="R3933" t="s">
        <v>4189</v>
      </c>
      <c r="S3933" t="s">
        <v>6</v>
      </c>
      <c r="T3933" t="s">
        <v>2711</v>
      </c>
      <c r="U3933">
        <v>167</v>
      </c>
      <c r="V3933">
        <v>3.5</v>
      </c>
    </row>
    <row r="3934" spans="1:22" x14ac:dyDescent="0.35">
      <c r="A3934" t="s">
        <v>4188</v>
      </c>
      <c r="B3934" t="s">
        <v>74</v>
      </c>
      <c r="C3934" t="s">
        <v>212</v>
      </c>
      <c r="D3934" t="b">
        <v>1</v>
      </c>
      <c r="E3934" t="b">
        <v>0</v>
      </c>
      <c r="F3934" t="s">
        <v>449</v>
      </c>
      <c r="G3934" t="b">
        <v>0</v>
      </c>
      <c r="H3934" t="s">
        <v>71</v>
      </c>
      <c r="I3934" t="b">
        <v>1</v>
      </c>
      <c r="J3934" t="s">
        <v>70</v>
      </c>
      <c r="K3934" t="b">
        <v>1</v>
      </c>
      <c r="L3934">
        <v>2</v>
      </c>
      <c r="M3934" t="b">
        <v>1</v>
      </c>
      <c r="N3934" t="b">
        <v>1</v>
      </c>
      <c r="O3934" t="b">
        <v>0</v>
      </c>
      <c r="P3934" t="s">
        <v>88</v>
      </c>
      <c r="Q3934" t="s">
        <v>4187</v>
      </c>
      <c r="R3934" t="s">
        <v>4186</v>
      </c>
      <c r="S3934" t="s">
        <v>120</v>
      </c>
      <c r="T3934" t="s">
        <v>4185</v>
      </c>
      <c r="U3934">
        <v>167</v>
      </c>
      <c r="V3934">
        <v>3.5</v>
      </c>
    </row>
    <row r="3935" spans="1:22" x14ac:dyDescent="0.35">
      <c r="A3935" t="s">
        <v>4184</v>
      </c>
      <c r="B3935" t="s">
        <v>74</v>
      </c>
      <c r="C3935" t="s">
        <v>82</v>
      </c>
      <c r="D3935" t="b">
        <v>1</v>
      </c>
      <c r="E3935" t="b">
        <v>0</v>
      </c>
      <c r="F3935" t="s">
        <v>1198</v>
      </c>
      <c r="G3935" t="b">
        <v>1</v>
      </c>
      <c r="H3935" t="s">
        <v>554</v>
      </c>
      <c r="I3935" t="b">
        <v>1</v>
      </c>
      <c r="J3935" t="s">
        <v>70</v>
      </c>
      <c r="K3935" t="b">
        <v>1</v>
      </c>
      <c r="L3935">
        <v>1</v>
      </c>
      <c r="M3935" t="b">
        <v>0</v>
      </c>
      <c r="N3935" t="b">
        <v>1</v>
      </c>
      <c r="O3935" t="b">
        <v>1</v>
      </c>
      <c r="P3935" t="s">
        <v>69</v>
      </c>
      <c r="Q3935" t="s">
        <v>4183</v>
      </c>
      <c r="R3935" t="s">
        <v>4182</v>
      </c>
      <c r="S3935" t="s">
        <v>131</v>
      </c>
      <c r="T3935" t="s">
        <v>4181</v>
      </c>
      <c r="U3935">
        <v>167</v>
      </c>
      <c r="V3935">
        <v>3</v>
      </c>
    </row>
    <row r="3936" spans="1:22" x14ac:dyDescent="0.35">
      <c r="A3936" t="s">
        <v>4180</v>
      </c>
      <c r="B3936" t="s">
        <v>74</v>
      </c>
      <c r="C3936" t="s">
        <v>556</v>
      </c>
      <c r="D3936" t="b">
        <v>1</v>
      </c>
      <c r="E3936" t="b">
        <v>0</v>
      </c>
      <c r="F3936" t="s">
        <v>106</v>
      </c>
      <c r="G3936" t="b">
        <v>1</v>
      </c>
      <c r="H3936" t="s">
        <v>71</v>
      </c>
      <c r="I3936" t="b">
        <v>1</v>
      </c>
      <c r="J3936" t="s">
        <v>70</v>
      </c>
      <c r="K3936" t="b">
        <v>1</v>
      </c>
      <c r="L3936">
        <v>2</v>
      </c>
      <c r="M3936" t="b">
        <v>1</v>
      </c>
      <c r="N3936" t="b">
        <v>1</v>
      </c>
      <c r="O3936" t="b">
        <v>1</v>
      </c>
      <c r="P3936" t="s">
        <v>69</v>
      </c>
      <c r="Q3936" t="s">
        <v>4179</v>
      </c>
      <c r="R3936" t="s">
        <v>4178</v>
      </c>
      <c r="S3936" t="s">
        <v>6</v>
      </c>
      <c r="T3936" t="s">
        <v>4177</v>
      </c>
      <c r="U3936">
        <v>167</v>
      </c>
      <c r="V3936">
        <v>4</v>
      </c>
    </row>
    <row r="3937" spans="1:22" x14ac:dyDescent="0.35">
      <c r="A3937" t="s">
        <v>4176</v>
      </c>
      <c r="B3937" t="s">
        <v>74</v>
      </c>
      <c r="C3937" t="s">
        <v>82</v>
      </c>
      <c r="D3937" t="b">
        <v>1</v>
      </c>
      <c r="E3937" t="b">
        <v>0</v>
      </c>
      <c r="F3937" t="s">
        <v>1022</v>
      </c>
      <c r="G3937" t="b">
        <v>1</v>
      </c>
      <c r="H3937" t="s">
        <v>71</v>
      </c>
      <c r="I3937" t="b">
        <v>1</v>
      </c>
      <c r="J3937" t="s">
        <v>70</v>
      </c>
      <c r="K3937" t="b">
        <v>1</v>
      </c>
      <c r="L3937">
        <v>1</v>
      </c>
      <c r="M3937" t="b">
        <v>1</v>
      </c>
      <c r="N3937" t="b">
        <v>1</v>
      </c>
      <c r="O3937" t="b">
        <v>1</v>
      </c>
      <c r="P3937" t="s">
        <v>69</v>
      </c>
      <c r="Q3937" t="s">
        <v>4175</v>
      </c>
      <c r="R3937" t="s">
        <v>4174</v>
      </c>
      <c r="S3937" t="s">
        <v>239</v>
      </c>
      <c r="T3937" t="s">
        <v>4173</v>
      </c>
      <c r="U3937">
        <v>166</v>
      </c>
      <c r="V3937">
        <v>3.5</v>
      </c>
    </row>
    <row r="3938" spans="1:22" x14ac:dyDescent="0.35">
      <c r="A3938" t="s">
        <v>4172</v>
      </c>
      <c r="B3938" t="s">
        <v>74</v>
      </c>
      <c r="C3938" t="s">
        <v>82</v>
      </c>
      <c r="D3938" t="b">
        <v>1</v>
      </c>
      <c r="E3938" t="b">
        <v>1</v>
      </c>
      <c r="F3938" t="s">
        <v>72</v>
      </c>
      <c r="G3938" t="b">
        <v>0</v>
      </c>
      <c r="H3938" t="s">
        <v>71</v>
      </c>
      <c r="I3938" t="b">
        <v>0</v>
      </c>
      <c r="J3938" t="s">
        <v>70</v>
      </c>
      <c r="K3938" t="b">
        <v>1</v>
      </c>
      <c r="L3938">
        <v>2</v>
      </c>
      <c r="M3938" t="b">
        <v>1</v>
      </c>
      <c r="N3938" t="b">
        <v>1</v>
      </c>
      <c r="O3938" t="b">
        <v>1</v>
      </c>
      <c r="P3938" t="s">
        <v>69</v>
      </c>
      <c r="Q3938" t="s">
        <v>4171</v>
      </c>
      <c r="R3938" t="s">
        <v>4170</v>
      </c>
      <c r="S3938" t="s">
        <v>6</v>
      </c>
      <c r="T3938" t="s">
        <v>4169</v>
      </c>
      <c r="U3938">
        <v>166</v>
      </c>
      <c r="V3938">
        <v>4.5</v>
      </c>
    </row>
    <row r="3939" spans="1:22" x14ac:dyDescent="0.35">
      <c r="A3939" t="s">
        <v>4168</v>
      </c>
      <c r="B3939" t="s">
        <v>74</v>
      </c>
      <c r="C3939" t="s">
        <v>212</v>
      </c>
      <c r="D3939" t="b">
        <v>1</v>
      </c>
      <c r="E3939" t="b">
        <v>0</v>
      </c>
      <c r="F3939" t="s">
        <v>771</v>
      </c>
      <c r="G3939" t="b">
        <v>0</v>
      </c>
      <c r="H3939" t="s">
        <v>80</v>
      </c>
      <c r="I3939" t="b">
        <v>1</v>
      </c>
      <c r="J3939" t="s">
        <v>70</v>
      </c>
      <c r="K3939" t="b">
        <v>0</v>
      </c>
      <c r="L3939">
        <v>3</v>
      </c>
      <c r="M3939" t="b">
        <v>0</v>
      </c>
      <c r="N3939" t="b">
        <v>1</v>
      </c>
      <c r="O3939" t="b">
        <v>1</v>
      </c>
      <c r="P3939" t="s">
        <v>88</v>
      </c>
      <c r="Q3939" t="s">
        <v>4167</v>
      </c>
      <c r="R3939" t="s">
        <v>4166</v>
      </c>
      <c r="S3939" t="s">
        <v>120</v>
      </c>
      <c r="T3939" t="s">
        <v>4165</v>
      </c>
      <c r="U3939">
        <v>166</v>
      </c>
      <c r="V3939">
        <v>4</v>
      </c>
    </row>
    <row r="3940" spans="1:22" x14ac:dyDescent="0.35">
      <c r="A3940" t="s">
        <v>4164</v>
      </c>
      <c r="B3940" t="s">
        <v>111</v>
      </c>
      <c r="C3940" t="s">
        <v>82</v>
      </c>
      <c r="D3940" t="b">
        <v>1</v>
      </c>
      <c r="E3940" t="b">
        <v>1</v>
      </c>
      <c r="F3940" t="s">
        <v>106</v>
      </c>
      <c r="G3940" t="b">
        <v>1</v>
      </c>
      <c r="H3940" t="s">
        <v>100</v>
      </c>
      <c r="I3940" t="b">
        <v>0</v>
      </c>
      <c r="J3940" t="s">
        <v>70</v>
      </c>
      <c r="K3940" t="b">
        <v>1</v>
      </c>
      <c r="L3940">
        <v>2</v>
      </c>
      <c r="M3940" t="b">
        <v>1</v>
      </c>
      <c r="N3940" t="b">
        <v>1</v>
      </c>
      <c r="O3940" t="b">
        <v>1</v>
      </c>
      <c r="P3940" t="s">
        <v>69</v>
      </c>
      <c r="Q3940" t="s">
        <v>4163</v>
      </c>
      <c r="R3940" t="s">
        <v>389</v>
      </c>
      <c r="S3940" t="s">
        <v>156</v>
      </c>
      <c r="T3940" t="s">
        <v>4162</v>
      </c>
      <c r="U3940">
        <v>166</v>
      </c>
      <c r="V3940">
        <v>4</v>
      </c>
    </row>
    <row r="3941" spans="1:22" x14ac:dyDescent="0.35">
      <c r="A3941" t="s">
        <v>4161</v>
      </c>
      <c r="B3941" t="s">
        <v>90</v>
      </c>
      <c r="C3941" t="s">
        <v>82</v>
      </c>
      <c r="D3941" t="b">
        <v>1</v>
      </c>
      <c r="E3941" t="b">
        <v>1</v>
      </c>
      <c r="F3941" t="s">
        <v>117</v>
      </c>
      <c r="G3941" t="b">
        <v>0</v>
      </c>
      <c r="H3941" t="s">
        <v>71</v>
      </c>
      <c r="I3941" t="b">
        <v>1</v>
      </c>
      <c r="J3941" t="s">
        <v>70</v>
      </c>
      <c r="K3941" t="b">
        <v>1</v>
      </c>
      <c r="L3941">
        <v>2</v>
      </c>
      <c r="M3941" t="b">
        <v>0</v>
      </c>
      <c r="N3941" t="b">
        <v>1</v>
      </c>
      <c r="O3941" t="b">
        <v>1</v>
      </c>
      <c r="P3941" t="s">
        <v>69</v>
      </c>
      <c r="Q3941" t="s">
        <v>4160</v>
      </c>
      <c r="R3941" t="s">
        <v>4159</v>
      </c>
      <c r="S3941" t="s">
        <v>85</v>
      </c>
      <c r="T3941" t="s">
        <v>4158</v>
      </c>
      <c r="U3941">
        <v>166</v>
      </c>
      <c r="V3941">
        <v>3.5</v>
      </c>
    </row>
    <row r="3942" spans="1:22" x14ac:dyDescent="0.35">
      <c r="A3942" t="s">
        <v>4157</v>
      </c>
      <c r="B3942" t="s">
        <v>74</v>
      </c>
      <c r="C3942" t="s">
        <v>556</v>
      </c>
      <c r="D3942" t="b">
        <v>1</v>
      </c>
      <c r="E3942" t="b">
        <v>0</v>
      </c>
      <c r="F3942" t="s">
        <v>1198</v>
      </c>
      <c r="G3942" t="b">
        <v>1</v>
      </c>
      <c r="H3942" t="s">
        <v>80</v>
      </c>
      <c r="I3942" t="b">
        <v>0</v>
      </c>
      <c r="J3942" t="s">
        <v>70</v>
      </c>
      <c r="K3942" t="b">
        <v>1</v>
      </c>
      <c r="L3942">
        <v>2</v>
      </c>
      <c r="M3942" t="b">
        <v>0</v>
      </c>
      <c r="N3942" t="b">
        <v>1</v>
      </c>
      <c r="O3942" t="b">
        <v>0</v>
      </c>
      <c r="P3942" t="s">
        <v>69</v>
      </c>
      <c r="Q3942" t="s">
        <v>4156</v>
      </c>
      <c r="R3942" t="s">
        <v>4155</v>
      </c>
      <c r="S3942" t="s">
        <v>85</v>
      </c>
      <c r="T3942" t="s">
        <v>4154</v>
      </c>
      <c r="U3942">
        <v>166</v>
      </c>
      <c r="V3942">
        <v>4</v>
      </c>
    </row>
    <row r="3943" spans="1:22" x14ac:dyDescent="0.35">
      <c r="A3943" t="s">
        <v>4153</v>
      </c>
      <c r="B3943" t="s">
        <v>74</v>
      </c>
      <c r="C3943" t="s">
        <v>426</v>
      </c>
      <c r="D3943" t="b">
        <v>1</v>
      </c>
      <c r="E3943" t="b">
        <v>0</v>
      </c>
      <c r="F3943" t="s">
        <v>106</v>
      </c>
      <c r="G3943" t="b">
        <v>1</v>
      </c>
      <c r="H3943" t="s">
        <v>71</v>
      </c>
      <c r="I3943" t="b">
        <v>1</v>
      </c>
      <c r="J3943" t="s">
        <v>70</v>
      </c>
      <c r="K3943" t="b">
        <v>1</v>
      </c>
      <c r="L3943">
        <v>2</v>
      </c>
      <c r="M3943" t="b">
        <v>1</v>
      </c>
      <c r="N3943" t="b">
        <v>1</v>
      </c>
      <c r="O3943" t="b">
        <v>1</v>
      </c>
      <c r="P3943" t="s">
        <v>1660</v>
      </c>
      <c r="Q3943" t="s">
        <v>4152</v>
      </c>
      <c r="R3943" t="s">
        <v>4151</v>
      </c>
      <c r="S3943" t="s">
        <v>189</v>
      </c>
      <c r="T3943" t="s">
        <v>4150</v>
      </c>
      <c r="U3943">
        <v>166</v>
      </c>
      <c r="V3943">
        <v>3.5</v>
      </c>
    </row>
    <row r="3944" spans="1:22" x14ac:dyDescent="0.35">
      <c r="A3944" t="s">
        <v>4149</v>
      </c>
      <c r="B3944" t="s">
        <v>90</v>
      </c>
      <c r="C3944" t="s">
        <v>123</v>
      </c>
      <c r="D3944" t="b">
        <v>1</v>
      </c>
      <c r="E3944" t="b">
        <v>1</v>
      </c>
      <c r="F3944" t="s">
        <v>106</v>
      </c>
      <c r="G3944" t="b">
        <v>1</v>
      </c>
      <c r="H3944" t="s">
        <v>71</v>
      </c>
      <c r="I3944" t="b">
        <v>0</v>
      </c>
      <c r="J3944" t="s">
        <v>70</v>
      </c>
      <c r="K3944" t="b">
        <v>1</v>
      </c>
      <c r="L3944">
        <v>2</v>
      </c>
      <c r="M3944" t="b">
        <v>0</v>
      </c>
      <c r="N3944" t="b">
        <v>1</v>
      </c>
      <c r="O3944" t="b">
        <v>1</v>
      </c>
      <c r="P3944" t="s">
        <v>69</v>
      </c>
      <c r="Q3944" t="s">
        <v>4148</v>
      </c>
      <c r="R3944" t="s">
        <v>1953</v>
      </c>
      <c r="S3944" t="s">
        <v>120</v>
      </c>
      <c r="T3944" t="s">
        <v>4147</v>
      </c>
      <c r="U3944">
        <v>166</v>
      </c>
      <c r="V3944">
        <v>3.5</v>
      </c>
    </row>
    <row r="3945" spans="1:22" x14ac:dyDescent="0.35">
      <c r="A3945" t="s">
        <v>4146</v>
      </c>
      <c r="B3945" t="s">
        <v>111</v>
      </c>
      <c r="C3945" t="s">
        <v>123</v>
      </c>
      <c r="D3945" t="b">
        <v>1</v>
      </c>
      <c r="E3945" t="b">
        <v>1</v>
      </c>
      <c r="F3945" t="s">
        <v>106</v>
      </c>
      <c r="G3945" t="b">
        <v>0</v>
      </c>
      <c r="H3945" t="s">
        <v>71</v>
      </c>
      <c r="I3945" t="b">
        <v>0</v>
      </c>
      <c r="J3945" t="s">
        <v>70</v>
      </c>
      <c r="K3945" t="b">
        <v>1</v>
      </c>
      <c r="L3945">
        <v>2</v>
      </c>
      <c r="M3945" t="b">
        <v>1</v>
      </c>
      <c r="N3945" t="b">
        <v>1</v>
      </c>
      <c r="O3945" t="b">
        <v>1</v>
      </c>
      <c r="P3945" t="s">
        <v>88</v>
      </c>
      <c r="Q3945" t="s">
        <v>4145</v>
      </c>
      <c r="R3945" t="s">
        <v>381</v>
      </c>
      <c r="S3945" t="s">
        <v>608</v>
      </c>
      <c r="T3945" t="s">
        <v>2214</v>
      </c>
      <c r="U3945">
        <v>166</v>
      </c>
      <c r="V3945">
        <v>3.5</v>
      </c>
    </row>
    <row r="3946" spans="1:22" x14ac:dyDescent="0.35">
      <c r="A3946" t="s">
        <v>4144</v>
      </c>
      <c r="B3946" t="s">
        <v>74</v>
      </c>
      <c r="C3946" t="s">
        <v>82</v>
      </c>
      <c r="D3946" t="b">
        <v>1</v>
      </c>
      <c r="E3946" t="b">
        <v>1</v>
      </c>
      <c r="F3946" t="s">
        <v>106</v>
      </c>
      <c r="G3946" t="b">
        <v>1</v>
      </c>
      <c r="H3946" t="s">
        <v>71</v>
      </c>
      <c r="I3946" t="b">
        <v>1</v>
      </c>
      <c r="J3946" t="s">
        <v>70</v>
      </c>
      <c r="K3946" t="b">
        <v>1</v>
      </c>
      <c r="L3946">
        <v>2</v>
      </c>
      <c r="M3946" t="b">
        <v>1</v>
      </c>
      <c r="N3946" t="b">
        <v>1</v>
      </c>
      <c r="O3946" t="b">
        <v>1</v>
      </c>
      <c r="P3946" t="s">
        <v>69</v>
      </c>
      <c r="Q3946" t="s">
        <v>4143</v>
      </c>
      <c r="R3946" t="s">
        <v>4142</v>
      </c>
      <c r="S3946" t="s">
        <v>93</v>
      </c>
      <c r="T3946" t="s">
        <v>2484</v>
      </c>
      <c r="U3946">
        <v>166</v>
      </c>
      <c r="V3946">
        <v>3.5</v>
      </c>
    </row>
    <row r="3947" spans="1:22" x14ac:dyDescent="0.35">
      <c r="A3947" t="s">
        <v>4141</v>
      </c>
      <c r="B3947" t="s">
        <v>90</v>
      </c>
      <c r="C3947" t="s">
        <v>82</v>
      </c>
      <c r="D3947" t="b">
        <v>0</v>
      </c>
      <c r="E3947" t="b">
        <v>1</v>
      </c>
      <c r="F3947" t="s">
        <v>72</v>
      </c>
      <c r="G3947" t="b">
        <v>0</v>
      </c>
      <c r="H3947" t="s">
        <v>100</v>
      </c>
      <c r="I3947" t="b">
        <v>0</v>
      </c>
      <c r="J3947" t="s">
        <v>70</v>
      </c>
      <c r="K3947" t="b">
        <v>1</v>
      </c>
      <c r="L3947">
        <v>1</v>
      </c>
      <c r="M3947" t="b">
        <v>1</v>
      </c>
      <c r="N3947" t="b">
        <v>1</v>
      </c>
      <c r="O3947" t="b">
        <v>1</v>
      </c>
      <c r="P3947" t="s">
        <v>88</v>
      </c>
      <c r="Q3947" t="s">
        <v>4140</v>
      </c>
      <c r="R3947" t="s">
        <v>4139</v>
      </c>
      <c r="S3947" t="s">
        <v>166</v>
      </c>
      <c r="T3947" t="s">
        <v>4138</v>
      </c>
      <c r="U3947">
        <v>166</v>
      </c>
      <c r="V3947">
        <v>4.5</v>
      </c>
    </row>
    <row r="3948" spans="1:22" x14ac:dyDescent="0.35">
      <c r="A3948" t="s">
        <v>4137</v>
      </c>
      <c r="B3948" t="s">
        <v>90</v>
      </c>
      <c r="C3948" t="s">
        <v>123</v>
      </c>
      <c r="D3948" t="b">
        <v>0</v>
      </c>
      <c r="E3948" t="b">
        <v>1</v>
      </c>
      <c r="F3948" t="s">
        <v>771</v>
      </c>
      <c r="G3948" t="b">
        <v>0</v>
      </c>
      <c r="H3948" t="s">
        <v>71</v>
      </c>
      <c r="I3948" t="b">
        <v>0</v>
      </c>
      <c r="J3948" t="s">
        <v>70</v>
      </c>
      <c r="K3948" t="b">
        <v>0</v>
      </c>
      <c r="L3948">
        <v>1</v>
      </c>
      <c r="M3948" t="b">
        <v>0</v>
      </c>
      <c r="N3948" t="b">
        <v>0</v>
      </c>
      <c r="O3948" t="b">
        <v>1</v>
      </c>
      <c r="P3948" t="s">
        <v>88</v>
      </c>
      <c r="Q3948" t="s">
        <v>4136</v>
      </c>
      <c r="R3948" t="s">
        <v>407</v>
      </c>
      <c r="S3948" t="s">
        <v>120</v>
      </c>
      <c r="T3948" t="s">
        <v>4135</v>
      </c>
      <c r="U3948">
        <v>166</v>
      </c>
      <c r="V3948">
        <v>3.5</v>
      </c>
    </row>
    <row r="3949" spans="1:22" x14ac:dyDescent="0.35">
      <c r="A3949" t="s">
        <v>4134</v>
      </c>
      <c r="B3949" t="s">
        <v>74</v>
      </c>
      <c r="C3949" t="s">
        <v>123</v>
      </c>
      <c r="D3949" t="b">
        <v>1</v>
      </c>
      <c r="E3949" t="b">
        <v>1</v>
      </c>
      <c r="F3949" t="s">
        <v>106</v>
      </c>
      <c r="G3949" t="b">
        <v>0</v>
      </c>
      <c r="H3949" t="s">
        <v>71</v>
      </c>
      <c r="I3949" t="b">
        <v>1</v>
      </c>
      <c r="J3949" t="s">
        <v>70</v>
      </c>
      <c r="K3949" t="b">
        <v>1</v>
      </c>
      <c r="L3949">
        <v>2</v>
      </c>
      <c r="M3949" t="b">
        <v>1</v>
      </c>
      <c r="N3949" t="b">
        <v>1</v>
      </c>
      <c r="O3949" t="b">
        <v>1</v>
      </c>
      <c r="P3949" t="s">
        <v>88</v>
      </c>
      <c r="Q3949" t="s">
        <v>4133</v>
      </c>
      <c r="R3949" t="s">
        <v>4132</v>
      </c>
      <c r="S3949" t="s">
        <v>120</v>
      </c>
      <c r="T3949" t="s">
        <v>4131</v>
      </c>
      <c r="U3949">
        <v>166</v>
      </c>
      <c r="V3949">
        <v>4</v>
      </c>
    </row>
    <row r="3950" spans="1:22" x14ac:dyDescent="0.35">
      <c r="A3950" t="s">
        <v>4130</v>
      </c>
      <c r="B3950" t="s">
        <v>111</v>
      </c>
      <c r="C3950" t="s">
        <v>82</v>
      </c>
      <c r="D3950" t="b">
        <v>1</v>
      </c>
      <c r="E3950" t="b">
        <v>0</v>
      </c>
      <c r="F3950" t="s">
        <v>72</v>
      </c>
      <c r="G3950" t="b">
        <v>1</v>
      </c>
      <c r="H3950" t="s">
        <v>71</v>
      </c>
      <c r="I3950" t="b">
        <v>1</v>
      </c>
      <c r="J3950" t="s">
        <v>70</v>
      </c>
      <c r="K3950" t="b">
        <v>1</v>
      </c>
      <c r="L3950">
        <v>2</v>
      </c>
      <c r="M3950" t="b">
        <v>1</v>
      </c>
      <c r="N3950" t="b">
        <v>1</v>
      </c>
      <c r="O3950" t="b">
        <v>1</v>
      </c>
      <c r="P3950" t="s">
        <v>69</v>
      </c>
      <c r="Q3950" t="e">
        <f>-v8Z3mdbbPs1ljLziHr2DA</f>
        <v>#NAME?</v>
      </c>
      <c r="R3950" t="s">
        <v>4129</v>
      </c>
      <c r="S3950" t="s">
        <v>2085</v>
      </c>
      <c r="T3950" t="s">
        <v>4128</v>
      </c>
      <c r="U3950">
        <v>166</v>
      </c>
      <c r="V3950">
        <v>4</v>
      </c>
    </row>
    <row r="3951" spans="1:22" x14ac:dyDescent="0.35">
      <c r="A3951" t="s">
        <v>1249</v>
      </c>
      <c r="B3951" t="s">
        <v>90</v>
      </c>
      <c r="C3951" t="s">
        <v>82</v>
      </c>
      <c r="D3951" t="b">
        <v>1</v>
      </c>
      <c r="E3951" t="b">
        <v>1</v>
      </c>
      <c r="F3951" t="s">
        <v>106</v>
      </c>
      <c r="G3951" t="b">
        <v>1</v>
      </c>
      <c r="H3951" t="s">
        <v>71</v>
      </c>
      <c r="I3951" t="b">
        <v>1</v>
      </c>
      <c r="J3951" t="s">
        <v>70</v>
      </c>
      <c r="K3951" t="b">
        <v>0</v>
      </c>
      <c r="L3951">
        <v>2</v>
      </c>
      <c r="M3951" t="b">
        <v>0</v>
      </c>
      <c r="N3951" t="b">
        <v>1</v>
      </c>
      <c r="O3951" t="b">
        <v>1</v>
      </c>
      <c r="P3951" t="s">
        <v>88</v>
      </c>
      <c r="Q3951" t="s">
        <v>4127</v>
      </c>
      <c r="R3951" t="s">
        <v>4126</v>
      </c>
      <c r="S3951" t="s">
        <v>275</v>
      </c>
      <c r="T3951" t="s">
        <v>4125</v>
      </c>
      <c r="U3951">
        <v>166</v>
      </c>
      <c r="V3951">
        <v>4.5</v>
      </c>
    </row>
    <row r="3952" spans="1:22" x14ac:dyDescent="0.35">
      <c r="A3952" t="s">
        <v>4124</v>
      </c>
      <c r="B3952" t="s">
        <v>90</v>
      </c>
      <c r="C3952" t="s">
        <v>82</v>
      </c>
      <c r="D3952" t="b">
        <v>1</v>
      </c>
      <c r="E3952" t="b">
        <v>1</v>
      </c>
      <c r="F3952" t="s">
        <v>474</v>
      </c>
      <c r="G3952" t="b">
        <v>0</v>
      </c>
      <c r="H3952" t="s">
        <v>71</v>
      </c>
      <c r="I3952" t="b">
        <v>0</v>
      </c>
      <c r="J3952" t="s">
        <v>70</v>
      </c>
      <c r="K3952" t="b">
        <v>1</v>
      </c>
      <c r="L3952">
        <v>1</v>
      </c>
      <c r="M3952" t="b">
        <v>0</v>
      </c>
      <c r="N3952" t="b">
        <v>1</v>
      </c>
      <c r="O3952" t="b">
        <v>1</v>
      </c>
      <c r="P3952" t="s">
        <v>88</v>
      </c>
      <c r="Q3952" t="s">
        <v>4123</v>
      </c>
      <c r="R3952" t="s">
        <v>4122</v>
      </c>
      <c r="S3952" t="s">
        <v>85</v>
      </c>
      <c r="T3952" t="s">
        <v>4121</v>
      </c>
      <c r="U3952">
        <v>166</v>
      </c>
      <c r="V3952">
        <v>3.5</v>
      </c>
    </row>
    <row r="3953" spans="1:22" x14ac:dyDescent="0.35">
      <c r="A3953" t="s">
        <v>4120</v>
      </c>
      <c r="B3953" t="s">
        <v>74</v>
      </c>
      <c r="C3953" t="s">
        <v>82</v>
      </c>
      <c r="D3953" t="b">
        <v>1</v>
      </c>
      <c r="E3953" t="b">
        <v>1</v>
      </c>
      <c r="F3953" t="s">
        <v>106</v>
      </c>
      <c r="G3953" t="b">
        <v>1</v>
      </c>
      <c r="H3953" t="s">
        <v>71</v>
      </c>
      <c r="I3953" t="b">
        <v>0</v>
      </c>
      <c r="J3953" t="s">
        <v>70</v>
      </c>
      <c r="K3953" t="b">
        <v>1</v>
      </c>
      <c r="L3953">
        <v>2</v>
      </c>
      <c r="M3953" t="b">
        <v>1</v>
      </c>
      <c r="N3953" t="b">
        <v>1</v>
      </c>
      <c r="O3953" t="b">
        <v>1</v>
      </c>
      <c r="P3953" t="s">
        <v>69</v>
      </c>
      <c r="Q3953" t="s">
        <v>4119</v>
      </c>
      <c r="R3953" t="s">
        <v>4118</v>
      </c>
      <c r="S3953" t="s">
        <v>93</v>
      </c>
      <c r="T3953" t="s">
        <v>4117</v>
      </c>
      <c r="U3953">
        <v>166</v>
      </c>
      <c r="V3953">
        <v>3.5</v>
      </c>
    </row>
    <row r="3954" spans="1:22" x14ac:dyDescent="0.35">
      <c r="A3954" t="s">
        <v>4116</v>
      </c>
      <c r="B3954" t="s">
        <v>74</v>
      </c>
      <c r="C3954" t="s">
        <v>82</v>
      </c>
      <c r="D3954" t="b">
        <v>1</v>
      </c>
      <c r="E3954" t="b">
        <v>1</v>
      </c>
      <c r="F3954" t="s">
        <v>72</v>
      </c>
      <c r="G3954" t="b">
        <v>1</v>
      </c>
      <c r="H3954" t="s">
        <v>71</v>
      </c>
      <c r="I3954" t="b">
        <v>1</v>
      </c>
      <c r="J3954" t="s">
        <v>70</v>
      </c>
      <c r="K3954" t="b">
        <v>1</v>
      </c>
      <c r="L3954">
        <v>2</v>
      </c>
      <c r="M3954" t="b">
        <v>0</v>
      </c>
      <c r="N3954" t="b">
        <v>1</v>
      </c>
      <c r="O3954" t="b">
        <v>1</v>
      </c>
      <c r="P3954" t="s">
        <v>88</v>
      </c>
      <c r="Q3954" t="s">
        <v>4115</v>
      </c>
      <c r="R3954" t="s">
        <v>4114</v>
      </c>
      <c r="S3954" t="s">
        <v>275</v>
      </c>
      <c r="T3954" t="s">
        <v>2866</v>
      </c>
      <c r="U3954">
        <v>166</v>
      </c>
      <c r="V3954">
        <v>3.5</v>
      </c>
    </row>
    <row r="3955" spans="1:22" x14ac:dyDescent="0.35">
      <c r="A3955" t="s">
        <v>4113</v>
      </c>
      <c r="B3955" t="s">
        <v>90</v>
      </c>
      <c r="C3955" t="s">
        <v>123</v>
      </c>
      <c r="D3955" t="b">
        <v>1</v>
      </c>
      <c r="E3955" t="b">
        <v>1</v>
      </c>
      <c r="F3955" t="s">
        <v>474</v>
      </c>
      <c r="G3955" t="b">
        <v>0</v>
      </c>
      <c r="H3955" t="s">
        <v>71</v>
      </c>
      <c r="I3955" t="b">
        <v>1</v>
      </c>
      <c r="J3955" t="s">
        <v>70</v>
      </c>
      <c r="K3955" t="b">
        <v>0</v>
      </c>
      <c r="L3955">
        <v>2</v>
      </c>
      <c r="M3955" t="b">
        <v>0</v>
      </c>
      <c r="N3955" t="b">
        <v>0</v>
      </c>
      <c r="O3955" t="b">
        <v>1</v>
      </c>
      <c r="P3955" t="s">
        <v>88</v>
      </c>
      <c r="Q3955" t="s">
        <v>4112</v>
      </c>
      <c r="R3955" t="s">
        <v>4111</v>
      </c>
      <c r="S3955" t="s">
        <v>120</v>
      </c>
      <c r="T3955" t="s">
        <v>4110</v>
      </c>
      <c r="U3955">
        <v>166</v>
      </c>
      <c r="V3955">
        <v>3.5</v>
      </c>
    </row>
    <row r="3956" spans="1:22" x14ac:dyDescent="0.35">
      <c r="A3956" t="s">
        <v>4109</v>
      </c>
      <c r="B3956" t="s">
        <v>111</v>
      </c>
      <c r="C3956" t="s">
        <v>123</v>
      </c>
      <c r="D3956" t="b">
        <v>0</v>
      </c>
      <c r="E3956" t="b">
        <v>1</v>
      </c>
      <c r="F3956" t="s">
        <v>771</v>
      </c>
      <c r="G3956" t="b">
        <v>0</v>
      </c>
      <c r="H3956" t="s">
        <v>71</v>
      </c>
      <c r="I3956" t="b">
        <v>0</v>
      </c>
      <c r="J3956" t="s">
        <v>70</v>
      </c>
      <c r="K3956" t="b">
        <v>1</v>
      </c>
      <c r="L3956">
        <v>2</v>
      </c>
      <c r="M3956" t="b">
        <v>0</v>
      </c>
      <c r="N3956" t="b">
        <v>1</v>
      </c>
      <c r="O3956" t="b">
        <v>1</v>
      </c>
      <c r="P3956" t="s">
        <v>88</v>
      </c>
      <c r="Q3956" t="s">
        <v>4108</v>
      </c>
      <c r="R3956" t="s">
        <v>1192</v>
      </c>
      <c r="S3956" t="s">
        <v>120</v>
      </c>
      <c r="T3956" t="s">
        <v>4107</v>
      </c>
      <c r="U3956">
        <v>166</v>
      </c>
      <c r="V3956">
        <v>3.5</v>
      </c>
    </row>
    <row r="3957" spans="1:22" x14ac:dyDescent="0.35">
      <c r="A3957" t="s">
        <v>4106</v>
      </c>
      <c r="B3957" t="s">
        <v>74</v>
      </c>
      <c r="C3957" t="s">
        <v>82</v>
      </c>
      <c r="D3957" t="b">
        <v>1</v>
      </c>
      <c r="E3957" t="b">
        <v>0</v>
      </c>
      <c r="F3957" t="s">
        <v>81</v>
      </c>
      <c r="G3957" t="b">
        <v>1</v>
      </c>
      <c r="H3957" t="s">
        <v>80</v>
      </c>
      <c r="I3957" t="b">
        <v>1</v>
      </c>
      <c r="J3957" t="s">
        <v>70</v>
      </c>
      <c r="K3957" t="b">
        <v>1</v>
      </c>
      <c r="L3957">
        <v>2</v>
      </c>
      <c r="M3957" t="b">
        <v>1</v>
      </c>
      <c r="N3957" t="b">
        <v>1</v>
      </c>
      <c r="O3957" t="b">
        <v>1</v>
      </c>
      <c r="P3957" t="s">
        <v>88</v>
      </c>
      <c r="Q3957" t="s">
        <v>4105</v>
      </c>
      <c r="R3957" t="s">
        <v>4104</v>
      </c>
      <c r="S3957" t="s">
        <v>93</v>
      </c>
      <c r="T3957" t="s">
        <v>4103</v>
      </c>
      <c r="U3957">
        <v>166</v>
      </c>
      <c r="V3957">
        <v>3.5</v>
      </c>
    </row>
    <row r="3958" spans="1:22" x14ac:dyDescent="0.35">
      <c r="A3958" t="s">
        <v>4102</v>
      </c>
      <c r="B3958" t="s">
        <v>74</v>
      </c>
      <c r="C3958" t="s">
        <v>82</v>
      </c>
      <c r="D3958" t="b">
        <v>1</v>
      </c>
      <c r="E3958" t="b">
        <v>1</v>
      </c>
      <c r="F3958" t="s">
        <v>106</v>
      </c>
      <c r="G3958" t="b">
        <v>1</v>
      </c>
      <c r="H3958" t="s">
        <v>71</v>
      </c>
      <c r="I3958" t="b">
        <v>1</v>
      </c>
      <c r="J3958" t="s">
        <v>70</v>
      </c>
      <c r="K3958" t="b">
        <v>1</v>
      </c>
      <c r="L3958">
        <v>2</v>
      </c>
      <c r="M3958" t="b">
        <v>0</v>
      </c>
      <c r="N3958" t="b">
        <v>1</v>
      </c>
      <c r="O3958" t="b">
        <v>1</v>
      </c>
      <c r="P3958" t="s">
        <v>88</v>
      </c>
      <c r="Q3958" t="s">
        <v>4101</v>
      </c>
      <c r="R3958" t="s">
        <v>4100</v>
      </c>
      <c r="S3958" t="s">
        <v>275</v>
      </c>
      <c r="T3958" t="s">
        <v>4099</v>
      </c>
      <c r="U3958">
        <v>166</v>
      </c>
      <c r="V3958">
        <v>4</v>
      </c>
    </row>
    <row r="3959" spans="1:22" x14ac:dyDescent="0.35">
      <c r="A3959" t="s">
        <v>4098</v>
      </c>
      <c r="B3959" t="s">
        <v>111</v>
      </c>
      <c r="C3959" t="s">
        <v>82</v>
      </c>
      <c r="D3959" t="b">
        <v>1</v>
      </c>
      <c r="E3959" t="b">
        <v>1</v>
      </c>
      <c r="F3959" t="s">
        <v>106</v>
      </c>
      <c r="G3959" t="b">
        <v>0</v>
      </c>
      <c r="H3959" t="s">
        <v>100</v>
      </c>
      <c r="I3959" t="b">
        <v>0</v>
      </c>
      <c r="J3959" t="s">
        <v>70</v>
      </c>
      <c r="K3959" t="b">
        <v>1</v>
      </c>
      <c r="L3959">
        <v>2</v>
      </c>
      <c r="M3959" t="b">
        <v>1</v>
      </c>
      <c r="N3959" t="b">
        <v>1</v>
      </c>
      <c r="O3959" t="b">
        <v>1</v>
      </c>
      <c r="P3959" t="s">
        <v>88</v>
      </c>
      <c r="Q3959" t="s">
        <v>4097</v>
      </c>
      <c r="R3959" t="s">
        <v>381</v>
      </c>
      <c r="S3959" t="s">
        <v>161</v>
      </c>
      <c r="T3959" t="s">
        <v>4096</v>
      </c>
      <c r="U3959">
        <v>166</v>
      </c>
      <c r="V3959">
        <v>4</v>
      </c>
    </row>
    <row r="3960" spans="1:22" x14ac:dyDescent="0.35">
      <c r="A3960" t="s">
        <v>4095</v>
      </c>
      <c r="B3960" t="s">
        <v>74</v>
      </c>
      <c r="C3960" t="s">
        <v>82</v>
      </c>
      <c r="D3960" t="b">
        <v>1</v>
      </c>
      <c r="E3960" t="b">
        <v>1</v>
      </c>
      <c r="F3960" t="s">
        <v>106</v>
      </c>
      <c r="G3960" t="b">
        <v>1</v>
      </c>
      <c r="H3960" t="s">
        <v>71</v>
      </c>
      <c r="I3960" t="b">
        <v>1</v>
      </c>
      <c r="J3960" t="s">
        <v>70</v>
      </c>
      <c r="K3960" t="b">
        <v>1</v>
      </c>
      <c r="L3960">
        <v>2</v>
      </c>
      <c r="M3960" t="b">
        <v>1</v>
      </c>
      <c r="N3960" t="b">
        <v>1</v>
      </c>
      <c r="O3960" t="b">
        <v>1</v>
      </c>
      <c r="P3960" t="s">
        <v>69</v>
      </c>
      <c r="Q3960" t="s">
        <v>4094</v>
      </c>
      <c r="R3960" t="s">
        <v>4093</v>
      </c>
      <c r="S3960" t="s">
        <v>161</v>
      </c>
      <c r="T3960" t="s">
        <v>4092</v>
      </c>
      <c r="U3960">
        <v>166</v>
      </c>
      <c r="V3960">
        <v>3.5</v>
      </c>
    </row>
    <row r="3961" spans="1:22" x14ac:dyDescent="0.35">
      <c r="A3961" t="s">
        <v>4091</v>
      </c>
      <c r="B3961" t="s">
        <v>74</v>
      </c>
      <c r="C3961" t="s">
        <v>82</v>
      </c>
      <c r="D3961" t="b">
        <v>1</v>
      </c>
      <c r="E3961" t="b">
        <v>0</v>
      </c>
      <c r="F3961" t="s">
        <v>106</v>
      </c>
      <c r="G3961" t="b">
        <v>1</v>
      </c>
      <c r="H3961" t="s">
        <v>71</v>
      </c>
      <c r="I3961" t="b">
        <v>1</v>
      </c>
      <c r="J3961" t="s">
        <v>70</v>
      </c>
      <c r="K3961" t="b">
        <v>1</v>
      </c>
      <c r="L3961">
        <v>2</v>
      </c>
      <c r="M3961" t="b">
        <v>1</v>
      </c>
      <c r="N3961" t="b">
        <v>1</v>
      </c>
      <c r="O3961" t="b">
        <v>1</v>
      </c>
      <c r="P3961" t="s">
        <v>88</v>
      </c>
      <c r="Q3961" t="s">
        <v>4090</v>
      </c>
      <c r="R3961" t="s">
        <v>4089</v>
      </c>
      <c r="S3961" t="s">
        <v>239</v>
      </c>
      <c r="T3961" t="s">
        <v>4088</v>
      </c>
      <c r="U3961">
        <v>166</v>
      </c>
      <c r="V3961">
        <v>3.5</v>
      </c>
    </row>
    <row r="3962" spans="1:22" x14ac:dyDescent="0.35">
      <c r="A3962" t="s">
        <v>4087</v>
      </c>
      <c r="B3962" t="s">
        <v>74</v>
      </c>
      <c r="C3962" t="s">
        <v>82</v>
      </c>
      <c r="D3962" t="b">
        <v>1</v>
      </c>
      <c r="E3962" t="b">
        <v>0</v>
      </c>
      <c r="F3962" t="s">
        <v>771</v>
      </c>
      <c r="G3962" t="b">
        <v>1</v>
      </c>
      <c r="H3962" t="s">
        <v>71</v>
      </c>
      <c r="I3962" t="b">
        <v>0</v>
      </c>
      <c r="J3962" t="s">
        <v>70</v>
      </c>
      <c r="K3962" t="b">
        <v>1</v>
      </c>
      <c r="L3962">
        <v>2</v>
      </c>
      <c r="M3962" t="b">
        <v>0</v>
      </c>
      <c r="N3962" t="b">
        <v>1</v>
      </c>
      <c r="O3962" t="b">
        <v>1</v>
      </c>
      <c r="P3962" t="s">
        <v>1660</v>
      </c>
      <c r="Q3962" t="e">
        <f>-ilCufjKjeswCLyIrCtuqQ</f>
        <v>#NAME?</v>
      </c>
      <c r="R3962" t="s">
        <v>4086</v>
      </c>
      <c r="S3962" t="s">
        <v>6</v>
      </c>
      <c r="T3962" t="s">
        <v>4085</v>
      </c>
      <c r="U3962">
        <v>166</v>
      </c>
      <c r="V3962">
        <v>3.5</v>
      </c>
    </row>
    <row r="3963" spans="1:22" x14ac:dyDescent="0.35">
      <c r="A3963" t="s">
        <v>4084</v>
      </c>
      <c r="B3963" t="s">
        <v>74</v>
      </c>
      <c r="C3963" t="s">
        <v>212</v>
      </c>
      <c r="D3963" t="b">
        <v>1</v>
      </c>
      <c r="E3963" t="b">
        <v>0</v>
      </c>
      <c r="F3963" t="s">
        <v>72</v>
      </c>
      <c r="G3963" t="b">
        <v>1</v>
      </c>
      <c r="H3963" t="s">
        <v>71</v>
      </c>
      <c r="I3963" t="b">
        <v>0</v>
      </c>
      <c r="J3963" t="s">
        <v>70</v>
      </c>
      <c r="K3963" t="b">
        <v>1</v>
      </c>
      <c r="L3963">
        <v>3</v>
      </c>
      <c r="M3963" t="b">
        <v>1</v>
      </c>
      <c r="N3963" t="b">
        <v>1</v>
      </c>
      <c r="O3963" t="b">
        <v>1</v>
      </c>
      <c r="P3963" t="s">
        <v>69</v>
      </c>
      <c r="Q3963" t="s">
        <v>4083</v>
      </c>
      <c r="R3963" t="s">
        <v>4082</v>
      </c>
      <c r="S3963" t="s">
        <v>120</v>
      </c>
      <c r="T3963" t="s">
        <v>4081</v>
      </c>
      <c r="U3963">
        <v>166</v>
      </c>
      <c r="V3963">
        <v>3</v>
      </c>
    </row>
    <row r="3964" spans="1:22" x14ac:dyDescent="0.35">
      <c r="A3964" t="s">
        <v>4080</v>
      </c>
      <c r="B3964" t="s">
        <v>74</v>
      </c>
      <c r="C3964" t="s">
        <v>138</v>
      </c>
      <c r="D3964" t="b">
        <v>1</v>
      </c>
      <c r="E3964" t="b">
        <v>1</v>
      </c>
      <c r="F3964" t="s">
        <v>72</v>
      </c>
      <c r="G3964" t="b">
        <v>1</v>
      </c>
      <c r="H3964" t="s">
        <v>71</v>
      </c>
      <c r="I3964" t="b">
        <v>0</v>
      </c>
      <c r="J3964" t="s">
        <v>70</v>
      </c>
      <c r="K3964" t="b">
        <v>1</v>
      </c>
      <c r="L3964">
        <v>2</v>
      </c>
      <c r="M3964" t="b">
        <v>1</v>
      </c>
      <c r="N3964" t="b">
        <v>1</v>
      </c>
      <c r="O3964" t="b">
        <v>1</v>
      </c>
      <c r="P3964" t="s">
        <v>69</v>
      </c>
      <c r="Q3964" t="s">
        <v>4079</v>
      </c>
      <c r="R3964" t="s">
        <v>2039</v>
      </c>
      <c r="S3964" t="s">
        <v>6</v>
      </c>
      <c r="T3964" t="s">
        <v>4078</v>
      </c>
      <c r="U3964">
        <v>166</v>
      </c>
      <c r="V3964">
        <v>4.5</v>
      </c>
    </row>
    <row r="3965" spans="1:22" x14ac:dyDescent="0.35">
      <c r="A3965" t="s">
        <v>4077</v>
      </c>
      <c r="B3965" t="s">
        <v>74</v>
      </c>
      <c r="C3965" t="s">
        <v>82</v>
      </c>
      <c r="D3965" t="b">
        <v>1</v>
      </c>
      <c r="E3965" t="b">
        <v>1</v>
      </c>
      <c r="F3965" t="s">
        <v>106</v>
      </c>
      <c r="G3965" t="b">
        <v>1</v>
      </c>
      <c r="H3965" t="s">
        <v>100</v>
      </c>
      <c r="I3965" t="b">
        <v>0</v>
      </c>
      <c r="J3965" t="s">
        <v>70</v>
      </c>
      <c r="K3965" t="b">
        <v>1</v>
      </c>
      <c r="L3965">
        <v>1</v>
      </c>
      <c r="M3965" t="b">
        <v>1</v>
      </c>
      <c r="N3965" t="b">
        <v>1</v>
      </c>
      <c r="O3965" t="b">
        <v>1</v>
      </c>
      <c r="P3965" t="s">
        <v>88</v>
      </c>
      <c r="Q3965" t="s">
        <v>4076</v>
      </c>
      <c r="R3965" t="s">
        <v>4075</v>
      </c>
      <c r="S3965" t="s">
        <v>239</v>
      </c>
      <c r="T3965" t="s">
        <v>4074</v>
      </c>
      <c r="U3965">
        <v>166</v>
      </c>
      <c r="V3965">
        <v>4</v>
      </c>
    </row>
    <row r="3966" spans="1:22" x14ac:dyDescent="0.35">
      <c r="A3966" t="s">
        <v>4073</v>
      </c>
      <c r="B3966" t="s">
        <v>74</v>
      </c>
      <c r="C3966" t="s">
        <v>82</v>
      </c>
      <c r="D3966" t="b">
        <v>1</v>
      </c>
      <c r="E3966" t="b">
        <v>1</v>
      </c>
      <c r="F3966" t="s">
        <v>771</v>
      </c>
      <c r="G3966" t="b">
        <v>1</v>
      </c>
      <c r="H3966" t="s">
        <v>71</v>
      </c>
      <c r="I3966" t="b">
        <v>1</v>
      </c>
      <c r="J3966" t="s">
        <v>70</v>
      </c>
      <c r="K3966" t="b">
        <v>1</v>
      </c>
      <c r="L3966">
        <v>2</v>
      </c>
      <c r="M3966" t="b">
        <v>1</v>
      </c>
      <c r="N3966" t="b">
        <v>1</v>
      </c>
      <c r="O3966" t="b">
        <v>1</v>
      </c>
      <c r="P3966" t="s">
        <v>69</v>
      </c>
      <c r="Q3966" t="s">
        <v>4072</v>
      </c>
      <c r="R3966" t="s">
        <v>4071</v>
      </c>
      <c r="S3966" t="s">
        <v>141</v>
      </c>
      <c r="T3966" t="s">
        <v>4070</v>
      </c>
      <c r="U3966">
        <v>166</v>
      </c>
      <c r="V3966">
        <v>3</v>
      </c>
    </row>
    <row r="3967" spans="1:22" x14ac:dyDescent="0.35">
      <c r="A3967" t="s">
        <v>4069</v>
      </c>
      <c r="B3967" t="s">
        <v>90</v>
      </c>
      <c r="C3967" t="s">
        <v>82</v>
      </c>
      <c r="D3967" t="b">
        <v>1</v>
      </c>
      <c r="E3967" t="b">
        <v>1</v>
      </c>
      <c r="F3967" t="s">
        <v>106</v>
      </c>
      <c r="G3967" t="b">
        <v>0</v>
      </c>
      <c r="H3967" t="s">
        <v>71</v>
      </c>
      <c r="I3967" t="b">
        <v>0</v>
      </c>
      <c r="J3967" t="s">
        <v>70</v>
      </c>
      <c r="K3967" t="b">
        <v>1</v>
      </c>
      <c r="L3967">
        <v>2</v>
      </c>
      <c r="M3967" t="b">
        <v>0</v>
      </c>
      <c r="N3967" t="b">
        <v>1</v>
      </c>
      <c r="O3967" t="b">
        <v>1</v>
      </c>
      <c r="P3967" t="s">
        <v>88</v>
      </c>
      <c r="Q3967" t="s">
        <v>4068</v>
      </c>
      <c r="R3967" t="s">
        <v>4067</v>
      </c>
      <c r="S3967" t="s">
        <v>406</v>
      </c>
      <c r="T3967" t="s">
        <v>4066</v>
      </c>
      <c r="U3967">
        <v>166</v>
      </c>
      <c r="V3967">
        <v>4</v>
      </c>
    </row>
    <row r="3968" spans="1:22" x14ac:dyDescent="0.35">
      <c r="A3968" t="s">
        <v>2632</v>
      </c>
      <c r="B3968" t="s">
        <v>74</v>
      </c>
      <c r="C3968" t="s">
        <v>82</v>
      </c>
      <c r="D3968" t="b">
        <v>1</v>
      </c>
      <c r="E3968" t="b">
        <v>1</v>
      </c>
      <c r="F3968" t="s">
        <v>106</v>
      </c>
      <c r="G3968" t="b">
        <v>1</v>
      </c>
      <c r="H3968" t="s">
        <v>80</v>
      </c>
      <c r="I3968" t="b">
        <v>1</v>
      </c>
      <c r="J3968" t="s">
        <v>70</v>
      </c>
      <c r="K3968" t="b">
        <v>1</v>
      </c>
      <c r="L3968">
        <v>2</v>
      </c>
      <c r="M3968" t="b">
        <v>0</v>
      </c>
      <c r="N3968" t="b">
        <v>1</v>
      </c>
      <c r="O3968" t="b">
        <v>1</v>
      </c>
      <c r="P3968" t="s">
        <v>69</v>
      </c>
      <c r="Q3968" t="s">
        <v>4065</v>
      </c>
      <c r="R3968" t="s">
        <v>4064</v>
      </c>
      <c r="S3968" t="s">
        <v>93</v>
      </c>
      <c r="T3968" t="s">
        <v>4063</v>
      </c>
      <c r="U3968">
        <v>165</v>
      </c>
      <c r="V3968">
        <v>4</v>
      </c>
    </row>
    <row r="3969" spans="1:22" x14ac:dyDescent="0.35">
      <c r="A3969" t="s">
        <v>4062</v>
      </c>
      <c r="B3969" t="s">
        <v>111</v>
      </c>
      <c r="C3969" t="s">
        <v>82</v>
      </c>
      <c r="D3969" t="b">
        <v>1</v>
      </c>
      <c r="E3969" t="b">
        <v>1</v>
      </c>
      <c r="F3969" t="s">
        <v>106</v>
      </c>
      <c r="G3969" t="b">
        <v>1</v>
      </c>
      <c r="H3969" t="s">
        <v>71</v>
      </c>
      <c r="I3969" t="b">
        <v>0</v>
      </c>
      <c r="J3969" t="s">
        <v>70</v>
      </c>
      <c r="K3969" t="b">
        <v>1</v>
      </c>
      <c r="L3969">
        <v>2</v>
      </c>
      <c r="M3969" t="b">
        <v>0</v>
      </c>
      <c r="N3969" t="b">
        <v>1</v>
      </c>
      <c r="O3969" t="b">
        <v>1</v>
      </c>
      <c r="P3969" t="s">
        <v>88</v>
      </c>
      <c r="Q3969" t="s">
        <v>4061</v>
      </c>
      <c r="R3969" t="s">
        <v>1415</v>
      </c>
      <c r="S3969" t="s">
        <v>189</v>
      </c>
      <c r="T3969" t="s">
        <v>4060</v>
      </c>
      <c r="U3969">
        <v>165</v>
      </c>
      <c r="V3969">
        <v>3.5</v>
      </c>
    </row>
    <row r="3970" spans="1:22" x14ac:dyDescent="0.35">
      <c r="A3970" t="s">
        <v>4059</v>
      </c>
      <c r="B3970" t="s">
        <v>74</v>
      </c>
      <c r="C3970" t="s">
        <v>426</v>
      </c>
      <c r="D3970" t="b">
        <v>1</v>
      </c>
      <c r="E3970" t="b">
        <v>1</v>
      </c>
      <c r="F3970" t="s">
        <v>474</v>
      </c>
      <c r="G3970" t="b">
        <v>1</v>
      </c>
      <c r="H3970" t="s">
        <v>71</v>
      </c>
      <c r="I3970" t="b">
        <v>1</v>
      </c>
      <c r="J3970" t="s">
        <v>70</v>
      </c>
      <c r="K3970" t="b">
        <v>1</v>
      </c>
      <c r="L3970">
        <v>2</v>
      </c>
      <c r="M3970" t="b">
        <v>0</v>
      </c>
      <c r="N3970" t="b">
        <v>1</v>
      </c>
      <c r="O3970" t="b">
        <v>1</v>
      </c>
      <c r="P3970" t="s">
        <v>69</v>
      </c>
      <c r="Q3970" t="s">
        <v>4058</v>
      </c>
      <c r="R3970" t="s">
        <v>4057</v>
      </c>
      <c r="S3970" t="s">
        <v>93</v>
      </c>
      <c r="T3970" t="s">
        <v>4056</v>
      </c>
      <c r="U3970">
        <v>165</v>
      </c>
      <c r="V3970">
        <v>4</v>
      </c>
    </row>
    <row r="3971" spans="1:22" x14ac:dyDescent="0.35">
      <c r="A3971" t="s">
        <v>4055</v>
      </c>
      <c r="B3971" t="s">
        <v>111</v>
      </c>
      <c r="C3971" t="s">
        <v>123</v>
      </c>
      <c r="D3971" t="b">
        <v>1</v>
      </c>
      <c r="E3971" t="b">
        <v>1</v>
      </c>
      <c r="F3971" t="s">
        <v>106</v>
      </c>
      <c r="G3971" t="b">
        <v>1</v>
      </c>
      <c r="H3971" t="s">
        <v>71</v>
      </c>
      <c r="I3971" t="b">
        <v>0</v>
      </c>
      <c r="J3971" t="s">
        <v>70</v>
      </c>
      <c r="K3971" t="b">
        <v>0</v>
      </c>
      <c r="L3971">
        <v>2</v>
      </c>
      <c r="M3971" t="b">
        <v>0</v>
      </c>
      <c r="N3971" t="b">
        <v>0</v>
      </c>
      <c r="O3971" t="b">
        <v>1</v>
      </c>
      <c r="P3971" t="s">
        <v>88</v>
      </c>
      <c r="Q3971" t="s">
        <v>4054</v>
      </c>
      <c r="R3971" t="s">
        <v>4053</v>
      </c>
      <c r="S3971" t="s">
        <v>608</v>
      </c>
      <c r="T3971" t="s">
        <v>4052</v>
      </c>
      <c r="U3971">
        <v>165</v>
      </c>
      <c r="V3971">
        <v>4</v>
      </c>
    </row>
    <row r="3972" spans="1:22" x14ac:dyDescent="0.35">
      <c r="A3972" t="s">
        <v>4051</v>
      </c>
      <c r="B3972" t="s">
        <v>90</v>
      </c>
      <c r="C3972" t="s">
        <v>82</v>
      </c>
      <c r="D3972" t="b">
        <v>1</v>
      </c>
      <c r="E3972" t="b">
        <v>1</v>
      </c>
      <c r="F3972" t="s">
        <v>106</v>
      </c>
      <c r="G3972" t="b">
        <v>1</v>
      </c>
      <c r="H3972" t="s">
        <v>71</v>
      </c>
      <c r="I3972" t="b">
        <v>1</v>
      </c>
      <c r="J3972" t="s">
        <v>70</v>
      </c>
      <c r="K3972" t="b">
        <v>0</v>
      </c>
      <c r="L3972">
        <v>1</v>
      </c>
      <c r="M3972" t="b">
        <v>0</v>
      </c>
      <c r="N3972" t="b">
        <v>0</v>
      </c>
      <c r="O3972" t="b">
        <v>1</v>
      </c>
      <c r="P3972" t="s">
        <v>88</v>
      </c>
      <c r="Q3972" t="s">
        <v>4050</v>
      </c>
      <c r="R3972" t="s">
        <v>1481</v>
      </c>
      <c r="S3972" t="s">
        <v>77</v>
      </c>
      <c r="T3972" t="s">
        <v>4049</v>
      </c>
      <c r="U3972">
        <v>165</v>
      </c>
      <c r="V3972">
        <v>4.5</v>
      </c>
    </row>
    <row r="3973" spans="1:22" x14ac:dyDescent="0.35">
      <c r="A3973" t="s">
        <v>4048</v>
      </c>
      <c r="B3973" t="s">
        <v>90</v>
      </c>
      <c r="C3973" t="s">
        <v>82</v>
      </c>
      <c r="D3973" t="b">
        <v>1</v>
      </c>
      <c r="E3973" t="b">
        <v>1</v>
      </c>
      <c r="F3973" t="s">
        <v>89</v>
      </c>
      <c r="G3973" t="b">
        <v>1</v>
      </c>
      <c r="H3973" t="s">
        <v>71</v>
      </c>
      <c r="I3973" t="b">
        <v>0</v>
      </c>
      <c r="J3973" t="s">
        <v>70</v>
      </c>
      <c r="K3973" t="b">
        <v>1</v>
      </c>
      <c r="L3973">
        <v>1</v>
      </c>
      <c r="M3973" t="b">
        <v>0</v>
      </c>
      <c r="N3973" t="b">
        <v>0</v>
      </c>
      <c r="O3973" t="b">
        <v>1</v>
      </c>
      <c r="P3973" t="s">
        <v>88</v>
      </c>
      <c r="Q3973" t="s">
        <v>4047</v>
      </c>
      <c r="R3973" t="s">
        <v>4046</v>
      </c>
      <c r="S3973" t="s">
        <v>6</v>
      </c>
      <c r="T3973" t="s">
        <v>4045</v>
      </c>
      <c r="U3973">
        <v>165</v>
      </c>
      <c r="V3973">
        <v>4</v>
      </c>
    </row>
    <row r="3974" spans="1:22" x14ac:dyDescent="0.35">
      <c r="A3974" t="s">
        <v>4044</v>
      </c>
      <c r="B3974" t="s">
        <v>74</v>
      </c>
      <c r="C3974" t="s">
        <v>82</v>
      </c>
      <c r="D3974" t="b">
        <v>1</v>
      </c>
      <c r="E3974" t="b">
        <v>1</v>
      </c>
      <c r="F3974" t="s">
        <v>771</v>
      </c>
      <c r="G3974" t="b">
        <v>1</v>
      </c>
      <c r="H3974" t="s">
        <v>71</v>
      </c>
      <c r="I3974" t="b">
        <v>0</v>
      </c>
      <c r="J3974" t="s">
        <v>70</v>
      </c>
      <c r="K3974" t="b">
        <v>1</v>
      </c>
      <c r="L3974">
        <v>2</v>
      </c>
      <c r="M3974" t="b">
        <v>0</v>
      </c>
      <c r="N3974" t="b">
        <v>1</v>
      </c>
      <c r="O3974" t="b">
        <v>1</v>
      </c>
      <c r="P3974" t="s">
        <v>69</v>
      </c>
      <c r="Q3974" t="s">
        <v>4043</v>
      </c>
      <c r="R3974" t="s">
        <v>4042</v>
      </c>
      <c r="S3974" t="s">
        <v>4041</v>
      </c>
      <c r="T3974" t="s">
        <v>4040</v>
      </c>
      <c r="U3974">
        <v>165</v>
      </c>
      <c r="V3974">
        <v>3.5</v>
      </c>
    </row>
    <row r="3975" spans="1:22" x14ac:dyDescent="0.35">
      <c r="A3975" t="s">
        <v>4039</v>
      </c>
      <c r="B3975" t="s">
        <v>90</v>
      </c>
      <c r="C3975" t="s">
        <v>82</v>
      </c>
      <c r="D3975" t="b">
        <v>1</v>
      </c>
      <c r="E3975" t="b">
        <v>1</v>
      </c>
      <c r="F3975" t="s">
        <v>766</v>
      </c>
      <c r="G3975" t="b">
        <v>0</v>
      </c>
      <c r="H3975" t="s">
        <v>71</v>
      </c>
      <c r="I3975" t="b">
        <v>1</v>
      </c>
      <c r="J3975" t="s">
        <v>70</v>
      </c>
      <c r="K3975" t="b">
        <v>0</v>
      </c>
      <c r="L3975">
        <v>1</v>
      </c>
      <c r="M3975" t="b">
        <v>0</v>
      </c>
      <c r="N3975" t="b">
        <v>1</v>
      </c>
      <c r="O3975" t="b">
        <v>1</v>
      </c>
      <c r="P3975" t="s">
        <v>88</v>
      </c>
      <c r="Q3975" t="e">
        <f>-aMC2Dy2rqHicz9HjmXimA</f>
        <v>#NAME?</v>
      </c>
      <c r="R3975" t="s">
        <v>4038</v>
      </c>
      <c r="S3975" t="s">
        <v>77</v>
      </c>
      <c r="T3975" t="s">
        <v>4037</v>
      </c>
      <c r="U3975">
        <v>165</v>
      </c>
      <c r="V3975">
        <v>4</v>
      </c>
    </row>
    <row r="3976" spans="1:22" x14ac:dyDescent="0.35">
      <c r="A3976" t="s">
        <v>4036</v>
      </c>
      <c r="B3976" t="s">
        <v>90</v>
      </c>
      <c r="C3976" t="s">
        <v>82</v>
      </c>
      <c r="D3976" t="b">
        <v>1</v>
      </c>
      <c r="E3976" t="b">
        <v>1</v>
      </c>
      <c r="F3976" t="s">
        <v>929</v>
      </c>
      <c r="G3976" t="b">
        <v>0</v>
      </c>
      <c r="H3976" t="s">
        <v>71</v>
      </c>
      <c r="I3976" t="b">
        <v>0</v>
      </c>
      <c r="J3976" t="s">
        <v>70</v>
      </c>
      <c r="K3976" t="b">
        <v>1</v>
      </c>
      <c r="L3976">
        <v>2</v>
      </c>
      <c r="M3976" t="b">
        <v>0</v>
      </c>
      <c r="N3976" t="b">
        <v>0</v>
      </c>
      <c r="O3976" t="b">
        <v>1</v>
      </c>
      <c r="P3976" t="s">
        <v>69</v>
      </c>
      <c r="Q3976" t="s">
        <v>4035</v>
      </c>
      <c r="R3976" t="s">
        <v>4034</v>
      </c>
      <c r="S3976" t="s">
        <v>6</v>
      </c>
      <c r="T3976" t="s">
        <v>4033</v>
      </c>
      <c r="U3976">
        <v>165</v>
      </c>
      <c r="V3976">
        <v>3.5</v>
      </c>
    </row>
    <row r="3977" spans="1:22" x14ac:dyDescent="0.35">
      <c r="A3977" t="s">
        <v>4032</v>
      </c>
      <c r="B3977" t="s">
        <v>90</v>
      </c>
      <c r="C3977" t="s">
        <v>82</v>
      </c>
      <c r="D3977" t="b">
        <v>1</v>
      </c>
      <c r="E3977" t="b">
        <v>1</v>
      </c>
      <c r="F3977" t="s">
        <v>106</v>
      </c>
      <c r="G3977" t="b">
        <v>0</v>
      </c>
      <c r="H3977" t="s">
        <v>100</v>
      </c>
      <c r="I3977" t="b">
        <v>0</v>
      </c>
      <c r="J3977" t="s">
        <v>70</v>
      </c>
      <c r="K3977" t="b">
        <v>1</v>
      </c>
      <c r="L3977">
        <v>1</v>
      </c>
      <c r="M3977" t="b">
        <v>0</v>
      </c>
      <c r="N3977" t="b">
        <v>1</v>
      </c>
      <c r="O3977" t="b">
        <v>1</v>
      </c>
      <c r="P3977" t="s">
        <v>88</v>
      </c>
      <c r="Q3977" t="s">
        <v>4031</v>
      </c>
      <c r="R3977" t="s">
        <v>593</v>
      </c>
      <c r="S3977" t="s">
        <v>161</v>
      </c>
      <c r="T3977" t="s">
        <v>4030</v>
      </c>
      <c r="U3977">
        <v>165</v>
      </c>
      <c r="V3977">
        <v>4.5</v>
      </c>
    </row>
    <row r="3978" spans="1:22" x14ac:dyDescent="0.35">
      <c r="A3978" t="s">
        <v>4029</v>
      </c>
      <c r="B3978" t="s">
        <v>111</v>
      </c>
      <c r="C3978" t="s">
        <v>123</v>
      </c>
      <c r="D3978" t="b">
        <v>1</v>
      </c>
      <c r="E3978" t="b">
        <v>1</v>
      </c>
      <c r="F3978" t="s">
        <v>106</v>
      </c>
      <c r="G3978" t="b">
        <v>0</v>
      </c>
      <c r="H3978" t="s">
        <v>71</v>
      </c>
      <c r="I3978" t="b">
        <v>0</v>
      </c>
      <c r="J3978" t="s">
        <v>70</v>
      </c>
      <c r="K3978" t="b">
        <v>1</v>
      </c>
      <c r="L3978">
        <v>2</v>
      </c>
      <c r="M3978" t="b">
        <v>1</v>
      </c>
      <c r="N3978" t="b">
        <v>1</v>
      </c>
      <c r="O3978" t="b">
        <v>1</v>
      </c>
      <c r="P3978" t="s">
        <v>88</v>
      </c>
      <c r="Q3978" t="s">
        <v>4028</v>
      </c>
      <c r="R3978" t="s">
        <v>1415</v>
      </c>
      <c r="S3978" t="s">
        <v>120</v>
      </c>
      <c r="T3978" t="s">
        <v>4027</v>
      </c>
      <c r="U3978">
        <v>165</v>
      </c>
      <c r="V3978">
        <v>4</v>
      </c>
    </row>
    <row r="3979" spans="1:22" x14ac:dyDescent="0.35">
      <c r="A3979" t="s">
        <v>4026</v>
      </c>
      <c r="B3979" t="s">
        <v>111</v>
      </c>
      <c r="C3979" t="s">
        <v>82</v>
      </c>
      <c r="D3979" t="b">
        <v>1</v>
      </c>
      <c r="E3979" t="b">
        <v>0</v>
      </c>
      <c r="F3979" t="s">
        <v>106</v>
      </c>
      <c r="G3979" t="b">
        <v>1</v>
      </c>
      <c r="H3979" t="s">
        <v>71</v>
      </c>
      <c r="I3979" t="b">
        <v>0</v>
      </c>
      <c r="J3979" t="s">
        <v>70</v>
      </c>
      <c r="K3979" t="b">
        <v>1</v>
      </c>
      <c r="L3979">
        <v>2</v>
      </c>
      <c r="M3979" t="b">
        <v>0</v>
      </c>
      <c r="N3979" t="b">
        <v>0</v>
      </c>
      <c r="O3979" t="b">
        <v>1</v>
      </c>
      <c r="P3979" t="s">
        <v>69</v>
      </c>
      <c r="Q3979" t="s">
        <v>4025</v>
      </c>
      <c r="R3979" t="s">
        <v>4024</v>
      </c>
      <c r="S3979" t="s">
        <v>85</v>
      </c>
      <c r="T3979" t="s">
        <v>4023</v>
      </c>
      <c r="U3979">
        <v>165</v>
      </c>
      <c r="V3979">
        <v>4.5</v>
      </c>
    </row>
    <row r="3980" spans="1:22" x14ac:dyDescent="0.35">
      <c r="A3980" t="s">
        <v>4022</v>
      </c>
      <c r="B3980" t="s">
        <v>74</v>
      </c>
      <c r="C3980" t="s">
        <v>123</v>
      </c>
      <c r="D3980" t="b">
        <v>1</v>
      </c>
      <c r="E3980" t="b">
        <v>1</v>
      </c>
      <c r="F3980" t="s">
        <v>106</v>
      </c>
      <c r="G3980" t="b">
        <v>0</v>
      </c>
      <c r="H3980" t="s">
        <v>100</v>
      </c>
      <c r="I3980" t="b">
        <v>0</v>
      </c>
      <c r="J3980" t="s">
        <v>70</v>
      </c>
      <c r="K3980" t="b">
        <v>1</v>
      </c>
      <c r="L3980">
        <v>1</v>
      </c>
      <c r="M3980" t="b">
        <v>0</v>
      </c>
      <c r="N3980" t="b">
        <v>1</v>
      </c>
      <c r="O3980" t="b">
        <v>1</v>
      </c>
      <c r="P3980" t="s">
        <v>88</v>
      </c>
      <c r="Q3980" t="s">
        <v>4021</v>
      </c>
      <c r="R3980" t="s">
        <v>508</v>
      </c>
      <c r="S3980" t="s">
        <v>120</v>
      </c>
      <c r="T3980" t="s">
        <v>4020</v>
      </c>
      <c r="U3980">
        <v>165</v>
      </c>
      <c r="V3980">
        <v>4</v>
      </c>
    </row>
    <row r="3981" spans="1:22" x14ac:dyDescent="0.35">
      <c r="A3981" t="s">
        <v>4019</v>
      </c>
      <c r="B3981" t="s">
        <v>74</v>
      </c>
      <c r="C3981" t="s">
        <v>73</v>
      </c>
      <c r="D3981" t="b">
        <v>1</v>
      </c>
      <c r="E3981" t="b">
        <v>1</v>
      </c>
      <c r="F3981" t="s">
        <v>106</v>
      </c>
      <c r="G3981" t="b">
        <v>1</v>
      </c>
      <c r="H3981" t="s">
        <v>71</v>
      </c>
      <c r="I3981" t="b">
        <v>0</v>
      </c>
      <c r="J3981" t="s">
        <v>70</v>
      </c>
      <c r="K3981" t="b">
        <v>1</v>
      </c>
      <c r="L3981">
        <v>2</v>
      </c>
      <c r="M3981" t="b">
        <v>1</v>
      </c>
      <c r="N3981" t="b">
        <v>1</v>
      </c>
      <c r="O3981" t="b">
        <v>1</v>
      </c>
      <c r="P3981" t="s">
        <v>88</v>
      </c>
      <c r="Q3981" t="s">
        <v>4018</v>
      </c>
      <c r="R3981" t="s">
        <v>4017</v>
      </c>
      <c r="S3981" t="s">
        <v>131</v>
      </c>
      <c r="T3981" t="s">
        <v>4016</v>
      </c>
      <c r="U3981">
        <v>165</v>
      </c>
      <c r="V3981">
        <v>3.5</v>
      </c>
    </row>
    <row r="3982" spans="1:22" x14ac:dyDescent="0.35">
      <c r="A3982" t="s">
        <v>4015</v>
      </c>
      <c r="B3982" t="s">
        <v>74</v>
      </c>
      <c r="C3982" t="s">
        <v>82</v>
      </c>
      <c r="D3982" t="b">
        <v>1</v>
      </c>
      <c r="E3982" t="b">
        <v>1</v>
      </c>
      <c r="F3982" t="s">
        <v>106</v>
      </c>
      <c r="G3982" t="b">
        <v>1</v>
      </c>
      <c r="H3982" t="s">
        <v>71</v>
      </c>
      <c r="I3982" t="b">
        <v>1</v>
      </c>
      <c r="J3982" t="s">
        <v>70</v>
      </c>
      <c r="K3982" t="b">
        <v>1</v>
      </c>
      <c r="L3982">
        <v>2</v>
      </c>
      <c r="M3982" t="b">
        <v>1</v>
      </c>
      <c r="N3982" t="b">
        <v>1</v>
      </c>
      <c r="O3982" t="b">
        <v>1</v>
      </c>
      <c r="P3982" t="s">
        <v>69</v>
      </c>
      <c r="Q3982" t="s">
        <v>4014</v>
      </c>
      <c r="R3982" t="s">
        <v>4013</v>
      </c>
      <c r="S3982" t="s">
        <v>93</v>
      </c>
      <c r="T3982" t="s">
        <v>4012</v>
      </c>
      <c r="U3982">
        <v>165</v>
      </c>
      <c r="V3982">
        <v>4</v>
      </c>
    </row>
    <row r="3983" spans="1:22" x14ac:dyDescent="0.35">
      <c r="A3983" t="s">
        <v>4011</v>
      </c>
      <c r="B3983" t="s">
        <v>111</v>
      </c>
      <c r="C3983" t="s">
        <v>4010</v>
      </c>
      <c r="D3983" t="b">
        <v>1</v>
      </c>
      <c r="E3983" t="b">
        <v>1</v>
      </c>
      <c r="F3983" t="s">
        <v>106</v>
      </c>
      <c r="G3983" t="b">
        <v>1</v>
      </c>
      <c r="H3983" t="s">
        <v>71</v>
      </c>
      <c r="I3983" t="b">
        <v>0</v>
      </c>
      <c r="J3983" t="s">
        <v>70</v>
      </c>
      <c r="K3983" t="b">
        <v>1</v>
      </c>
      <c r="L3983">
        <v>2</v>
      </c>
      <c r="M3983" t="b">
        <v>1</v>
      </c>
      <c r="N3983" t="b">
        <v>1</v>
      </c>
      <c r="O3983" t="b">
        <v>1</v>
      </c>
      <c r="P3983" t="s">
        <v>88</v>
      </c>
      <c r="Q3983" t="s">
        <v>4009</v>
      </c>
      <c r="R3983" t="s">
        <v>1650</v>
      </c>
      <c r="S3983" t="s">
        <v>6</v>
      </c>
      <c r="T3983" t="s">
        <v>4008</v>
      </c>
      <c r="U3983">
        <v>165</v>
      </c>
      <c r="V3983">
        <v>4.5</v>
      </c>
    </row>
    <row r="3984" spans="1:22" x14ac:dyDescent="0.35">
      <c r="A3984" t="s">
        <v>4007</v>
      </c>
      <c r="B3984" t="s">
        <v>90</v>
      </c>
      <c r="C3984" t="s">
        <v>82</v>
      </c>
      <c r="D3984" t="b">
        <v>1</v>
      </c>
      <c r="E3984" t="b">
        <v>1</v>
      </c>
      <c r="F3984" t="s">
        <v>106</v>
      </c>
      <c r="G3984" t="b">
        <v>0</v>
      </c>
      <c r="H3984" t="s">
        <v>100</v>
      </c>
      <c r="I3984" t="b">
        <v>0</v>
      </c>
      <c r="J3984" t="s">
        <v>70</v>
      </c>
      <c r="K3984" t="b">
        <v>1</v>
      </c>
      <c r="L3984">
        <v>2</v>
      </c>
      <c r="M3984" t="b">
        <v>1</v>
      </c>
      <c r="N3984" t="b">
        <v>1</v>
      </c>
      <c r="O3984" t="b">
        <v>1</v>
      </c>
      <c r="P3984" t="s">
        <v>88</v>
      </c>
      <c r="Q3984" t="s">
        <v>4006</v>
      </c>
      <c r="R3984" t="s">
        <v>593</v>
      </c>
      <c r="S3984" t="s">
        <v>6</v>
      </c>
      <c r="T3984" t="s">
        <v>4005</v>
      </c>
      <c r="U3984">
        <v>165</v>
      </c>
      <c r="V3984">
        <v>3.5</v>
      </c>
    </row>
    <row r="3985" spans="1:22" x14ac:dyDescent="0.35">
      <c r="A3985" t="s">
        <v>4004</v>
      </c>
      <c r="B3985" t="s">
        <v>74</v>
      </c>
      <c r="C3985" t="s">
        <v>82</v>
      </c>
      <c r="D3985" t="b">
        <v>1</v>
      </c>
      <c r="E3985" t="b">
        <v>0</v>
      </c>
      <c r="F3985" t="s">
        <v>771</v>
      </c>
      <c r="G3985" t="b">
        <v>1</v>
      </c>
      <c r="H3985" t="s">
        <v>71</v>
      </c>
      <c r="I3985" t="b">
        <v>1</v>
      </c>
      <c r="J3985" t="s">
        <v>70</v>
      </c>
      <c r="K3985" t="b">
        <v>1</v>
      </c>
      <c r="L3985">
        <v>2</v>
      </c>
      <c r="M3985" t="b">
        <v>0</v>
      </c>
      <c r="N3985" t="b">
        <v>1</v>
      </c>
      <c r="O3985" t="b">
        <v>1</v>
      </c>
      <c r="P3985" t="s">
        <v>69</v>
      </c>
      <c r="Q3985" t="s">
        <v>4003</v>
      </c>
      <c r="R3985" t="s">
        <v>4002</v>
      </c>
      <c r="S3985" t="s">
        <v>93</v>
      </c>
      <c r="T3985" t="s">
        <v>4001</v>
      </c>
      <c r="U3985">
        <v>165</v>
      </c>
      <c r="V3985">
        <v>2.5</v>
      </c>
    </row>
    <row r="3986" spans="1:22" x14ac:dyDescent="0.35">
      <c r="A3986" t="s">
        <v>4000</v>
      </c>
      <c r="B3986" t="s">
        <v>74</v>
      </c>
      <c r="C3986" t="s">
        <v>250</v>
      </c>
      <c r="D3986" t="b">
        <v>1</v>
      </c>
      <c r="E3986" t="b">
        <v>1</v>
      </c>
      <c r="F3986" t="s">
        <v>72</v>
      </c>
      <c r="G3986" t="b">
        <v>1</v>
      </c>
      <c r="H3986" t="s">
        <v>71</v>
      </c>
      <c r="I3986" t="b">
        <v>1</v>
      </c>
      <c r="J3986" t="s">
        <v>70</v>
      </c>
      <c r="K3986" t="b">
        <v>1</v>
      </c>
      <c r="L3986">
        <v>2</v>
      </c>
      <c r="M3986" t="b">
        <v>0</v>
      </c>
      <c r="N3986" t="b">
        <v>1</v>
      </c>
      <c r="O3986" t="b">
        <v>1</v>
      </c>
      <c r="P3986" t="s">
        <v>69</v>
      </c>
      <c r="Q3986" t="s">
        <v>3999</v>
      </c>
      <c r="R3986" t="s">
        <v>220</v>
      </c>
      <c r="S3986" t="s">
        <v>120</v>
      </c>
      <c r="T3986" t="s">
        <v>3998</v>
      </c>
      <c r="U3986">
        <v>165</v>
      </c>
      <c r="V3986">
        <v>3</v>
      </c>
    </row>
    <row r="3987" spans="1:22" x14ac:dyDescent="0.35">
      <c r="A3987" t="s">
        <v>3997</v>
      </c>
      <c r="B3987" t="s">
        <v>74</v>
      </c>
      <c r="C3987" t="s">
        <v>82</v>
      </c>
      <c r="D3987" t="b">
        <v>1</v>
      </c>
      <c r="E3987" t="b">
        <v>1</v>
      </c>
      <c r="F3987" t="s">
        <v>106</v>
      </c>
      <c r="G3987" t="b">
        <v>1</v>
      </c>
      <c r="H3987" t="s">
        <v>71</v>
      </c>
      <c r="I3987" t="b">
        <v>1</v>
      </c>
      <c r="J3987" t="s">
        <v>70</v>
      </c>
      <c r="K3987" t="b">
        <v>1</v>
      </c>
      <c r="L3987">
        <v>2</v>
      </c>
      <c r="M3987" t="b">
        <v>1</v>
      </c>
      <c r="N3987" t="b">
        <v>1</v>
      </c>
      <c r="O3987" t="b">
        <v>1</v>
      </c>
      <c r="P3987" t="s">
        <v>88</v>
      </c>
      <c r="Q3987" t="s">
        <v>3996</v>
      </c>
      <c r="R3987" t="s">
        <v>3995</v>
      </c>
      <c r="S3987" t="s">
        <v>239</v>
      </c>
      <c r="T3987" t="s">
        <v>2484</v>
      </c>
      <c r="U3987">
        <v>165</v>
      </c>
      <c r="V3987">
        <v>3</v>
      </c>
    </row>
    <row r="3988" spans="1:22" x14ac:dyDescent="0.35">
      <c r="A3988" t="s">
        <v>3994</v>
      </c>
      <c r="B3988" t="s">
        <v>74</v>
      </c>
      <c r="C3988" t="s">
        <v>82</v>
      </c>
      <c r="D3988" t="b">
        <v>1</v>
      </c>
      <c r="E3988" t="b">
        <v>0</v>
      </c>
      <c r="F3988" t="s">
        <v>106</v>
      </c>
      <c r="G3988" t="b">
        <v>0</v>
      </c>
      <c r="H3988" t="s">
        <v>71</v>
      </c>
      <c r="I3988" t="b">
        <v>1</v>
      </c>
      <c r="J3988" t="s">
        <v>70</v>
      </c>
      <c r="K3988" t="b">
        <v>1</v>
      </c>
      <c r="L3988">
        <v>2</v>
      </c>
      <c r="M3988" t="b">
        <v>1</v>
      </c>
      <c r="N3988" t="b">
        <v>1</v>
      </c>
      <c r="O3988" t="b">
        <v>1</v>
      </c>
      <c r="P3988" t="s">
        <v>88</v>
      </c>
      <c r="Q3988" t="e">
        <f>-_DxZ8gKU50sfuZEu4ypKg</f>
        <v>#NAME?</v>
      </c>
      <c r="R3988" t="s">
        <v>3993</v>
      </c>
      <c r="S3988" t="s">
        <v>166</v>
      </c>
      <c r="T3988" t="s">
        <v>3992</v>
      </c>
      <c r="U3988">
        <v>165</v>
      </c>
      <c r="V3988">
        <v>4</v>
      </c>
    </row>
    <row r="3989" spans="1:22" x14ac:dyDescent="0.35">
      <c r="A3989" t="s">
        <v>3991</v>
      </c>
      <c r="B3989" t="s">
        <v>74</v>
      </c>
      <c r="C3989" t="s">
        <v>236</v>
      </c>
      <c r="D3989" t="b">
        <v>1</v>
      </c>
      <c r="E3989" t="b">
        <v>1</v>
      </c>
      <c r="F3989" t="s">
        <v>72</v>
      </c>
      <c r="G3989" t="b">
        <v>0</v>
      </c>
      <c r="H3989" t="s">
        <v>71</v>
      </c>
      <c r="I3989" t="b">
        <v>0</v>
      </c>
      <c r="J3989" t="s">
        <v>70</v>
      </c>
      <c r="K3989" t="b">
        <v>1</v>
      </c>
      <c r="L3989">
        <v>3</v>
      </c>
      <c r="M3989" t="b">
        <v>1</v>
      </c>
      <c r="N3989" t="b">
        <v>1</v>
      </c>
      <c r="O3989" t="b">
        <v>0</v>
      </c>
      <c r="P3989" t="s">
        <v>88</v>
      </c>
      <c r="Q3989" t="s">
        <v>3990</v>
      </c>
      <c r="R3989" t="s">
        <v>3989</v>
      </c>
      <c r="S3989" t="s">
        <v>131</v>
      </c>
      <c r="T3989" t="s">
        <v>3988</v>
      </c>
      <c r="U3989">
        <v>165</v>
      </c>
      <c r="V3989">
        <v>3.5</v>
      </c>
    </row>
    <row r="3990" spans="1:22" x14ac:dyDescent="0.35">
      <c r="A3990" t="s">
        <v>3987</v>
      </c>
      <c r="B3990" t="s">
        <v>74</v>
      </c>
      <c r="C3990" t="s">
        <v>82</v>
      </c>
      <c r="D3990" t="b">
        <v>1</v>
      </c>
      <c r="E3990" t="b">
        <v>1</v>
      </c>
      <c r="F3990" t="s">
        <v>106</v>
      </c>
      <c r="G3990" t="b">
        <v>1</v>
      </c>
      <c r="H3990" t="s">
        <v>71</v>
      </c>
      <c r="I3990" t="b">
        <v>1</v>
      </c>
      <c r="J3990" t="s">
        <v>70</v>
      </c>
      <c r="K3990" t="b">
        <v>1</v>
      </c>
      <c r="L3990">
        <v>2</v>
      </c>
      <c r="M3990" t="b">
        <v>1</v>
      </c>
      <c r="N3990" t="b">
        <v>1</v>
      </c>
      <c r="O3990" t="b">
        <v>1</v>
      </c>
      <c r="P3990" t="s">
        <v>69</v>
      </c>
      <c r="Q3990" t="s">
        <v>3986</v>
      </c>
      <c r="R3990" t="s">
        <v>194</v>
      </c>
      <c r="S3990" t="s">
        <v>85</v>
      </c>
      <c r="T3990" t="s">
        <v>3985</v>
      </c>
      <c r="U3990">
        <v>165</v>
      </c>
      <c r="V3990">
        <v>3</v>
      </c>
    </row>
    <row r="3991" spans="1:22" x14ac:dyDescent="0.35">
      <c r="A3991" t="s">
        <v>3984</v>
      </c>
      <c r="B3991" t="s">
        <v>90</v>
      </c>
      <c r="C3991" t="s">
        <v>82</v>
      </c>
      <c r="D3991" t="b">
        <v>0</v>
      </c>
      <c r="E3991" t="b">
        <v>1</v>
      </c>
      <c r="F3991" t="s">
        <v>89</v>
      </c>
      <c r="G3991" t="b">
        <v>0</v>
      </c>
      <c r="H3991" t="s">
        <v>100</v>
      </c>
      <c r="I3991" t="b">
        <v>0</v>
      </c>
      <c r="J3991" t="s">
        <v>70</v>
      </c>
      <c r="K3991" t="b">
        <v>0</v>
      </c>
      <c r="L3991">
        <v>1</v>
      </c>
      <c r="M3991" t="b">
        <v>0</v>
      </c>
      <c r="N3991" t="b">
        <v>0</v>
      </c>
      <c r="O3991" t="b">
        <v>1</v>
      </c>
      <c r="P3991" t="s">
        <v>88</v>
      </c>
      <c r="Q3991" t="s">
        <v>3983</v>
      </c>
      <c r="R3991" t="s">
        <v>3982</v>
      </c>
      <c r="S3991" t="s">
        <v>161</v>
      </c>
      <c r="T3991" t="s">
        <v>3981</v>
      </c>
      <c r="U3991">
        <v>165</v>
      </c>
      <c r="V3991">
        <v>4.5</v>
      </c>
    </row>
    <row r="3992" spans="1:22" x14ac:dyDescent="0.35">
      <c r="A3992" t="s">
        <v>3980</v>
      </c>
      <c r="B3992" t="s">
        <v>74</v>
      </c>
      <c r="C3992" t="s">
        <v>123</v>
      </c>
      <c r="D3992" t="b">
        <v>1</v>
      </c>
      <c r="E3992" t="b">
        <v>1</v>
      </c>
      <c r="F3992" t="s">
        <v>106</v>
      </c>
      <c r="G3992" t="b">
        <v>0</v>
      </c>
      <c r="H3992" t="s">
        <v>71</v>
      </c>
      <c r="I3992" t="b">
        <v>0</v>
      </c>
      <c r="J3992" t="s">
        <v>70</v>
      </c>
      <c r="K3992" t="b">
        <v>1</v>
      </c>
      <c r="L3992">
        <v>2</v>
      </c>
      <c r="M3992" t="b">
        <v>1</v>
      </c>
      <c r="N3992" t="b">
        <v>1</v>
      </c>
      <c r="O3992" t="b">
        <v>1</v>
      </c>
      <c r="P3992" t="s">
        <v>69</v>
      </c>
      <c r="Q3992" t="e">
        <f>-J6FVdY9pSgAdFmmalO-pQ</f>
        <v>#NAME?</v>
      </c>
      <c r="R3992" t="s">
        <v>3979</v>
      </c>
      <c r="S3992" t="s">
        <v>120</v>
      </c>
      <c r="T3992" t="s">
        <v>3978</v>
      </c>
      <c r="U3992">
        <v>165</v>
      </c>
      <c r="V3992">
        <v>4</v>
      </c>
    </row>
    <row r="3993" spans="1:22" x14ac:dyDescent="0.35">
      <c r="A3993" t="s">
        <v>3977</v>
      </c>
      <c r="B3993" t="s">
        <v>74</v>
      </c>
      <c r="C3993" t="s">
        <v>82</v>
      </c>
      <c r="D3993" t="b">
        <v>1</v>
      </c>
      <c r="G3993" t="b">
        <v>1</v>
      </c>
      <c r="H3993" t="s">
        <v>71</v>
      </c>
      <c r="I3993" t="b">
        <v>0</v>
      </c>
      <c r="K3993" t="b">
        <v>1</v>
      </c>
      <c r="L3993">
        <v>2</v>
      </c>
      <c r="M3993" t="b">
        <v>0</v>
      </c>
      <c r="P3993" t="s">
        <v>69</v>
      </c>
      <c r="Q3993" t="s">
        <v>3976</v>
      </c>
      <c r="R3993" t="s">
        <v>3975</v>
      </c>
      <c r="S3993" t="s">
        <v>6</v>
      </c>
      <c r="T3993" t="s">
        <v>3974</v>
      </c>
      <c r="U3993">
        <v>165</v>
      </c>
      <c r="V3993">
        <v>4</v>
      </c>
    </row>
    <row r="3994" spans="1:22" x14ac:dyDescent="0.35">
      <c r="A3994" t="s">
        <v>3973</v>
      </c>
      <c r="B3994" t="s">
        <v>74</v>
      </c>
      <c r="C3994" t="s">
        <v>138</v>
      </c>
      <c r="D3994" t="b">
        <v>1</v>
      </c>
      <c r="E3994" t="b">
        <v>1</v>
      </c>
      <c r="F3994" t="s">
        <v>72</v>
      </c>
      <c r="G3994" t="b">
        <v>1</v>
      </c>
      <c r="H3994" t="s">
        <v>71</v>
      </c>
      <c r="I3994" t="b">
        <v>1</v>
      </c>
      <c r="J3994" t="s">
        <v>70</v>
      </c>
      <c r="K3994" t="b">
        <v>1</v>
      </c>
      <c r="L3994">
        <v>2</v>
      </c>
      <c r="M3994" t="b">
        <v>1</v>
      </c>
      <c r="N3994" t="b">
        <v>1</v>
      </c>
      <c r="O3994" t="b">
        <v>1</v>
      </c>
      <c r="P3994" t="s">
        <v>88</v>
      </c>
      <c r="Q3994" t="s">
        <v>3972</v>
      </c>
      <c r="R3994" t="s">
        <v>3971</v>
      </c>
      <c r="S3994" t="s">
        <v>406</v>
      </c>
      <c r="T3994" t="s">
        <v>3970</v>
      </c>
      <c r="U3994">
        <v>165</v>
      </c>
      <c r="V3994">
        <v>3.5</v>
      </c>
    </row>
    <row r="3995" spans="1:22" x14ac:dyDescent="0.35">
      <c r="A3995" t="s">
        <v>3969</v>
      </c>
      <c r="B3995" t="s">
        <v>90</v>
      </c>
      <c r="C3995" t="s">
        <v>82</v>
      </c>
      <c r="D3995" t="b">
        <v>1</v>
      </c>
      <c r="E3995" t="b">
        <v>1</v>
      </c>
      <c r="F3995" t="s">
        <v>106</v>
      </c>
      <c r="G3995" t="b">
        <v>1</v>
      </c>
      <c r="H3995" t="s">
        <v>100</v>
      </c>
      <c r="I3995" t="b">
        <v>1</v>
      </c>
      <c r="J3995" t="s">
        <v>70</v>
      </c>
      <c r="K3995" t="b">
        <v>1</v>
      </c>
      <c r="L3995">
        <v>2</v>
      </c>
      <c r="M3995" t="b">
        <v>0</v>
      </c>
      <c r="N3995" t="b">
        <v>1</v>
      </c>
      <c r="O3995" t="b">
        <v>1</v>
      </c>
      <c r="P3995" t="s">
        <v>88</v>
      </c>
      <c r="Q3995" t="s">
        <v>3968</v>
      </c>
      <c r="R3995" t="s">
        <v>1392</v>
      </c>
      <c r="S3995" t="s">
        <v>6</v>
      </c>
      <c r="T3995" t="s">
        <v>3967</v>
      </c>
      <c r="U3995">
        <v>165</v>
      </c>
      <c r="V3995">
        <v>4</v>
      </c>
    </row>
    <row r="3996" spans="1:22" x14ac:dyDescent="0.35">
      <c r="A3996" t="s">
        <v>3966</v>
      </c>
      <c r="B3996" t="s">
        <v>111</v>
      </c>
      <c r="C3996" t="s">
        <v>123</v>
      </c>
      <c r="D3996" t="b">
        <v>1</v>
      </c>
      <c r="E3996" t="b">
        <v>1</v>
      </c>
      <c r="F3996" t="s">
        <v>359</v>
      </c>
      <c r="G3996" t="b">
        <v>0</v>
      </c>
      <c r="H3996" t="s">
        <v>71</v>
      </c>
      <c r="I3996" t="b">
        <v>0</v>
      </c>
      <c r="J3996" t="s">
        <v>70</v>
      </c>
      <c r="K3996" t="b">
        <v>1</v>
      </c>
      <c r="L3996">
        <v>1</v>
      </c>
      <c r="M3996" t="b">
        <v>0</v>
      </c>
      <c r="N3996" t="b">
        <v>1</v>
      </c>
      <c r="O3996" t="b">
        <v>1</v>
      </c>
      <c r="P3996" t="s">
        <v>69</v>
      </c>
      <c r="Q3996" t="s">
        <v>3965</v>
      </c>
      <c r="R3996" t="s">
        <v>3964</v>
      </c>
      <c r="S3996" t="s">
        <v>3424</v>
      </c>
      <c r="T3996" t="s">
        <v>3963</v>
      </c>
      <c r="U3996">
        <v>165</v>
      </c>
      <c r="V3996">
        <v>4.5</v>
      </c>
    </row>
    <row r="3997" spans="1:22" x14ac:dyDescent="0.35">
      <c r="A3997" t="s">
        <v>3962</v>
      </c>
      <c r="B3997" t="s">
        <v>74</v>
      </c>
      <c r="C3997" t="s">
        <v>82</v>
      </c>
      <c r="D3997" t="b">
        <v>1</v>
      </c>
      <c r="E3997" t="b">
        <v>1</v>
      </c>
      <c r="F3997" t="s">
        <v>106</v>
      </c>
      <c r="G3997" t="b">
        <v>1</v>
      </c>
      <c r="H3997" t="s">
        <v>71</v>
      </c>
      <c r="I3997" t="b">
        <v>1</v>
      </c>
      <c r="J3997" t="s">
        <v>70</v>
      </c>
      <c r="K3997" t="b">
        <v>1</v>
      </c>
      <c r="L3997">
        <v>2</v>
      </c>
      <c r="M3997" t="b">
        <v>1</v>
      </c>
      <c r="N3997" t="b">
        <v>1</v>
      </c>
      <c r="O3997" t="b">
        <v>0</v>
      </c>
      <c r="P3997" t="s">
        <v>69</v>
      </c>
      <c r="Q3997" t="s">
        <v>3961</v>
      </c>
      <c r="R3997" t="s">
        <v>1220</v>
      </c>
      <c r="S3997" t="s">
        <v>189</v>
      </c>
      <c r="T3997" t="s">
        <v>3960</v>
      </c>
      <c r="U3997">
        <v>164</v>
      </c>
      <c r="V3997">
        <v>4</v>
      </c>
    </row>
    <row r="3998" spans="1:22" x14ac:dyDescent="0.35">
      <c r="A3998" t="s">
        <v>3959</v>
      </c>
      <c r="B3998" t="s">
        <v>90</v>
      </c>
      <c r="C3998" t="s">
        <v>82</v>
      </c>
      <c r="D3998" t="b">
        <v>1</v>
      </c>
      <c r="E3998" t="b">
        <v>1</v>
      </c>
      <c r="F3998" t="s">
        <v>106</v>
      </c>
      <c r="G3998" t="b">
        <v>1</v>
      </c>
      <c r="H3998" t="s">
        <v>100</v>
      </c>
      <c r="I3998" t="b">
        <v>1</v>
      </c>
      <c r="J3998" t="s">
        <v>70</v>
      </c>
      <c r="K3998" t="b">
        <v>1</v>
      </c>
      <c r="L3998">
        <v>1</v>
      </c>
      <c r="M3998" t="b">
        <v>0</v>
      </c>
      <c r="N3998" t="b">
        <v>0</v>
      </c>
      <c r="O3998" t="b">
        <v>1</v>
      </c>
      <c r="P3998" t="s">
        <v>88</v>
      </c>
      <c r="Q3998" t="s">
        <v>3958</v>
      </c>
      <c r="R3998" t="s">
        <v>3957</v>
      </c>
      <c r="S3998" t="s">
        <v>290</v>
      </c>
      <c r="T3998" t="s">
        <v>3956</v>
      </c>
      <c r="U3998">
        <v>164</v>
      </c>
      <c r="V3998">
        <v>4</v>
      </c>
    </row>
    <row r="3999" spans="1:22" x14ac:dyDescent="0.35">
      <c r="A3999" t="s">
        <v>3955</v>
      </c>
      <c r="B3999" t="s">
        <v>111</v>
      </c>
      <c r="C3999" t="s">
        <v>82</v>
      </c>
      <c r="D3999" t="b">
        <v>1</v>
      </c>
      <c r="E3999" t="b">
        <v>1</v>
      </c>
      <c r="F3999" t="s">
        <v>106</v>
      </c>
      <c r="G3999" t="b">
        <v>1</v>
      </c>
      <c r="H3999" t="s">
        <v>71</v>
      </c>
      <c r="I3999" t="b">
        <v>1</v>
      </c>
      <c r="J3999" t="s">
        <v>70</v>
      </c>
      <c r="K3999" t="b">
        <v>1</v>
      </c>
      <c r="L3999">
        <v>1</v>
      </c>
      <c r="M3999" t="b">
        <v>0</v>
      </c>
      <c r="N3999" t="b">
        <v>0</v>
      </c>
      <c r="O3999" t="b">
        <v>1</v>
      </c>
      <c r="P3999" t="s">
        <v>69</v>
      </c>
      <c r="Q3999" t="s">
        <v>3954</v>
      </c>
      <c r="R3999" t="s">
        <v>3953</v>
      </c>
      <c r="S3999" t="s">
        <v>290</v>
      </c>
      <c r="T3999" t="s">
        <v>3952</v>
      </c>
      <c r="U3999">
        <v>164</v>
      </c>
      <c r="V3999">
        <v>4</v>
      </c>
    </row>
    <row r="4000" spans="1:22" x14ac:dyDescent="0.35">
      <c r="A4000" t="s">
        <v>3951</v>
      </c>
      <c r="B4000" t="s">
        <v>90</v>
      </c>
      <c r="C4000" t="s">
        <v>123</v>
      </c>
      <c r="D4000" t="b">
        <v>1</v>
      </c>
      <c r="E4000" t="b">
        <v>1</v>
      </c>
      <c r="F4000" t="s">
        <v>106</v>
      </c>
      <c r="G4000" t="b">
        <v>1</v>
      </c>
      <c r="H4000" t="s">
        <v>71</v>
      </c>
      <c r="I4000" t="b">
        <v>0</v>
      </c>
      <c r="J4000" t="s">
        <v>70</v>
      </c>
      <c r="K4000" t="b">
        <v>1</v>
      </c>
      <c r="L4000">
        <v>1</v>
      </c>
      <c r="M4000" t="b">
        <v>0</v>
      </c>
      <c r="N4000" t="b">
        <v>1</v>
      </c>
      <c r="O4000" t="b">
        <v>1</v>
      </c>
      <c r="P4000" t="s">
        <v>88</v>
      </c>
      <c r="Q4000" t="s">
        <v>3950</v>
      </c>
      <c r="R4000" t="s">
        <v>3949</v>
      </c>
      <c r="S4000" t="s">
        <v>120</v>
      </c>
      <c r="T4000" t="s">
        <v>3948</v>
      </c>
      <c r="U4000">
        <v>164</v>
      </c>
      <c r="V4000">
        <v>4.5</v>
      </c>
    </row>
    <row r="4001" spans="1:22" x14ac:dyDescent="0.35">
      <c r="A4001" t="s">
        <v>3947</v>
      </c>
      <c r="B4001" t="s">
        <v>90</v>
      </c>
      <c r="C4001" t="s">
        <v>82</v>
      </c>
      <c r="D4001" t="b">
        <v>1</v>
      </c>
      <c r="E4001" t="b">
        <v>1</v>
      </c>
      <c r="F4001" t="s">
        <v>106</v>
      </c>
      <c r="G4001" t="b">
        <v>1</v>
      </c>
      <c r="H4001" t="s">
        <v>71</v>
      </c>
      <c r="I4001" t="b">
        <v>0</v>
      </c>
      <c r="J4001" t="s">
        <v>70</v>
      </c>
      <c r="K4001" t="b">
        <v>1</v>
      </c>
      <c r="L4001">
        <v>1</v>
      </c>
      <c r="M4001" t="b">
        <v>0</v>
      </c>
      <c r="N4001" t="b">
        <v>0</v>
      </c>
      <c r="O4001" t="b">
        <v>1</v>
      </c>
      <c r="P4001" t="s">
        <v>88</v>
      </c>
      <c r="Q4001" t="s">
        <v>3946</v>
      </c>
      <c r="R4001" t="s">
        <v>3945</v>
      </c>
      <c r="S4001" t="s">
        <v>6</v>
      </c>
      <c r="T4001" t="s">
        <v>3944</v>
      </c>
      <c r="U4001">
        <v>164</v>
      </c>
      <c r="V4001">
        <v>4</v>
      </c>
    </row>
    <row r="4002" spans="1:22" x14ac:dyDescent="0.35">
      <c r="A4002" t="s">
        <v>3943</v>
      </c>
      <c r="B4002" t="s">
        <v>74</v>
      </c>
      <c r="C4002" t="s">
        <v>73</v>
      </c>
      <c r="D4002" t="b">
        <v>1</v>
      </c>
      <c r="E4002" t="b">
        <v>1</v>
      </c>
      <c r="F4002" t="s">
        <v>106</v>
      </c>
      <c r="G4002" t="b">
        <v>1</v>
      </c>
      <c r="H4002" t="s">
        <v>71</v>
      </c>
      <c r="I4002" t="b">
        <v>1</v>
      </c>
      <c r="J4002" t="s">
        <v>70</v>
      </c>
      <c r="K4002" t="b">
        <v>1</v>
      </c>
      <c r="L4002">
        <v>2</v>
      </c>
      <c r="M4002" t="b">
        <v>0</v>
      </c>
      <c r="N4002" t="b">
        <v>0</v>
      </c>
      <c r="O4002" t="b">
        <v>1</v>
      </c>
      <c r="P4002" t="s">
        <v>69</v>
      </c>
      <c r="Q4002" t="s">
        <v>3942</v>
      </c>
      <c r="R4002" t="s">
        <v>954</v>
      </c>
      <c r="S4002" t="s">
        <v>229</v>
      </c>
      <c r="T4002" t="s">
        <v>3941</v>
      </c>
      <c r="U4002">
        <v>164</v>
      </c>
      <c r="V4002">
        <v>4</v>
      </c>
    </row>
    <row r="4003" spans="1:22" x14ac:dyDescent="0.35">
      <c r="A4003" t="s">
        <v>3940</v>
      </c>
      <c r="B4003" t="s">
        <v>74</v>
      </c>
      <c r="C4003" t="s">
        <v>1295</v>
      </c>
      <c r="D4003" t="b">
        <v>0</v>
      </c>
      <c r="E4003" t="b">
        <v>1</v>
      </c>
      <c r="F4003" t="s">
        <v>106</v>
      </c>
      <c r="G4003" t="b">
        <v>0</v>
      </c>
      <c r="H4003" t="s">
        <v>80</v>
      </c>
      <c r="I4003" t="b">
        <v>0</v>
      </c>
      <c r="J4003" t="s">
        <v>70</v>
      </c>
      <c r="K4003" t="b">
        <v>1</v>
      </c>
      <c r="L4003">
        <v>2</v>
      </c>
      <c r="M4003" t="b">
        <v>0</v>
      </c>
      <c r="N4003" t="b">
        <v>1</v>
      </c>
      <c r="O4003" t="b">
        <v>1</v>
      </c>
      <c r="P4003" t="s">
        <v>88</v>
      </c>
      <c r="Q4003" t="s">
        <v>3939</v>
      </c>
      <c r="R4003" t="s">
        <v>3938</v>
      </c>
      <c r="S4003" t="s">
        <v>285</v>
      </c>
      <c r="T4003" t="s">
        <v>3937</v>
      </c>
      <c r="U4003">
        <v>164</v>
      </c>
      <c r="V4003">
        <v>4</v>
      </c>
    </row>
    <row r="4004" spans="1:22" x14ac:dyDescent="0.35">
      <c r="A4004" t="s">
        <v>3936</v>
      </c>
      <c r="B4004" t="s">
        <v>90</v>
      </c>
      <c r="C4004" t="s">
        <v>556</v>
      </c>
      <c r="D4004" t="b">
        <v>1</v>
      </c>
      <c r="E4004" t="b">
        <v>1</v>
      </c>
      <c r="F4004" t="s">
        <v>449</v>
      </c>
      <c r="G4004" t="b">
        <v>0</v>
      </c>
      <c r="H4004" t="s">
        <v>71</v>
      </c>
      <c r="I4004" t="b">
        <v>0</v>
      </c>
      <c r="J4004" t="s">
        <v>70</v>
      </c>
      <c r="K4004" t="b">
        <v>1</v>
      </c>
      <c r="L4004">
        <v>2</v>
      </c>
      <c r="M4004" t="b">
        <v>0</v>
      </c>
      <c r="N4004" t="b">
        <v>1</v>
      </c>
      <c r="O4004" t="b">
        <v>1</v>
      </c>
      <c r="P4004" t="s">
        <v>88</v>
      </c>
      <c r="Q4004" t="s">
        <v>3935</v>
      </c>
      <c r="R4004" t="s">
        <v>3934</v>
      </c>
      <c r="S4004" t="s">
        <v>66</v>
      </c>
      <c r="T4004" t="s">
        <v>3933</v>
      </c>
      <c r="U4004">
        <v>164</v>
      </c>
      <c r="V4004">
        <v>4</v>
      </c>
    </row>
    <row r="4005" spans="1:22" x14ac:dyDescent="0.35">
      <c r="A4005" t="s">
        <v>3932</v>
      </c>
      <c r="B4005" t="s">
        <v>111</v>
      </c>
      <c r="C4005" t="s">
        <v>82</v>
      </c>
      <c r="D4005" t="b">
        <v>1</v>
      </c>
      <c r="E4005" t="b">
        <v>1</v>
      </c>
      <c r="F4005" t="s">
        <v>106</v>
      </c>
      <c r="G4005" t="b">
        <v>1</v>
      </c>
      <c r="H4005" t="s">
        <v>71</v>
      </c>
      <c r="I4005" t="b">
        <v>1</v>
      </c>
      <c r="J4005" t="s">
        <v>70</v>
      </c>
      <c r="K4005" t="b">
        <v>1</v>
      </c>
      <c r="L4005">
        <v>2</v>
      </c>
      <c r="M4005" t="b">
        <v>0</v>
      </c>
      <c r="N4005" t="b">
        <v>1</v>
      </c>
      <c r="O4005" t="b">
        <v>1</v>
      </c>
      <c r="P4005" t="s">
        <v>69</v>
      </c>
      <c r="Q4005" t="s">
        <v>3931</v>
      </c>
      <c r="R4005" t="s">
        <v>3930</v>
      </c>
      <c r="S4005" t="s">
        <v>3514</v>
      </c>
      <c r="T4005" t="s">
        <v>3929</v>
      </c>
      <c r="U4005">
        <v>164</v>
      </c>
      <c r="V4005">
        <v>4.5</v>
      </c>
    </row>
    <row r="4006" spans="1:22" x14ac:dyDescent="0.35">
      <c r="A4006" t="s">
        <v>3928</v>
      </c>
      <c r="B4006" t="s">
        <v>111</v>
      </c>
      <c r="C4006" t="s">
        <v>82</v>
      </c>
      <c r="D4006" t="b">
        <v>1</v>
      </c>
      <c r="E4006" t="b">
        <v>1</v>
      </c>
      <c r="F4006" t="s">
        <v>106</v>
      </c>
      <c r="G4006" t="b">
        <v>1</v>
      </c>
      <c r="H4006" t="s">
        <v>554</v>
      </c>
      <c r="I4006" t="b">
        <v>0</v>
      </c>
      <c r="J4006" t="s">
        <v>70</v>
      </c>
      <c r="K4006" t="b">
        <v>1</v>
      </c>
      <c r="L4006">
        <v>2</v>
      </c>
      <c r="M4006" t="b">
        <v>1</v>
      </c>
      <c r="N4006" t="b">
        <v>0</v>
      </c>
      <c r="O4006" t="b">
        <v>0</v>
      </c>
      <c r="P4006" t="s">
        <v>69</v>
      </c>
      <c r="Q4006" t="s">
        <v>3927</v>
      </c>
      <c r="R4006" t="s">
        <v>3926</v>
      </c>
      <c r="S4006" t="s">
        <v>161</v>
      </c>
      <c r="T4006" t="s">
        <v>3925</v>
      </c>
      <c r="U4006">
        <v>164</v>
      </c>
      <c r="V4006">
        <v>3</v>
      </c>
    </row>
    <row r="4007" spans="1:22" x14ac:dyDescent="0.35">
      <c r="A4007" t="s">
        <v>3924</v>
      </c>
      <c r="B4007" t="s">
        <v>74</v>
      </c>
      <c r="C4007" t="s">
        <v>82</v>
      </c>
      <c r="D4007" t="b">
        <v>1</v>
      </c>
      <c r="E4007" t="b">
        <v>1</v>
      </c>
      <c r="F4007" t="s">
        <v>474</v>
      </c>
      <c r="G4007" t="b">
        <v>0</v>
      </c>
      <c r="H4007" t="s">
        <v>71</v>
      </c>
      <c r="I4007" t="b">
        <v>1</v>
      </c>
      <c r="J4007" t="s">
        <v>70</v>
      </c>
      <c r="K4007" t="b">
        <v>1</v>
      </c>
      <c r="L4007">
        <v>2</v>
      </c>
      <c r="M4007" t="b">
        <v>1</v>
      </c>
      <c r="N4007" t="b">
        <v>1</v>
      </c>
      <c r="O4007" t="b">
        <v>1</v>
      </c>
      <c r="P4007" t="s">
        <v>69</v>
      </c>
      <c r="Q4007" t="s">
        <v>3923</v>
      </c>
      <c r="R4007" t="s">
        <v>677</v>
      </c>
      <c r="S4007" t="s">
        <v>290</v>
      </c>
      <c r="T4007" t="s">
        <v>676</v>
      </c>
      <c r="U4007">
        <v>164</v>
      </c>
      <c r="V4007">
        <v>3</v>
      </c>
    </row>
    <row r="4008" spans="1:22" x14ac:dyDescent="0.35">
      <c r="A4008" t="s">
        <v>3922</v>
      </c>
      <c r="B4008" t="s">
        <v>111</v>
      </c>
      <c r="C4008" t="s">
        <v>82</v>
      </c>
      <c r="D4008" t="b">
        <v>1</v>
      </c>
      <c r="E4008" t="b">
        <v>1</v>
      </c>
      <c r="F4008" t="s">
        <v>106</v>
      </c>
      <c r="G4008" t="b">
        <v>1</v>
      </c>
      <c r="H4008" t="s">
        <v>71</v>
      </c>
      <c r="I4008" t="b">
        <v>1</v>
      </c>
      <c r="J4008" t="s">
        <v>70</v>
      </c>
      <c r="K4008" t="b">
        <v>1</v>
      </c>
      <c r="L4008">
        <v>2</v>
      </c>
      <c r="M4008" t="b">
        <v>0</v>
      </c>
      <c r="N4008" t="b">
        <v>1</v>
      </c>
      <c r="O4008" t="b">
        <v>1</v>
      </c>
      <c r="P4008" t="s">
        <v>88</v>
      </c>
      <c r="Q4008" t="s">
        <v>3921</v>
      </c>
      <c r="R4008" t="s">
        <v>109</v>
      </c>
      <c r="S4008" t="s">
        <v>156</v>
      </c>
      <c r="T4008" t="s">
        <v>1243</v>
      </c>
      <c r="U4008">
        <v>164</v>
      </c>
      <c r="V4008">
        <v>4</v>
      </c>
    </row>
    <row r="4009" spans="1:22" x14ac:dyDescent="0.35">
      <c r="A4009" t="s">
        <v>3920</v>
      </c>
      <c r="B4009" t="s">
        <v>74</v>
      </c>
      <c r="C4009" t="s">
        <v>82</v>
      </c>
      <c r="D4009" t="b">
        <v>1</v>
      </c>
      <c r="E4009" t="b">
        <v>1</v>
      </c>
      <c r="F4009" t="s">
        <v>1022</v>
      </c>
      <c r="G4009" t="b">
        <v>1</v>
      </c>
      <c r="H4009" t="s">
        <v>71</v>
      </c>
      <c r="I4009" t="b">
        <v>1</v>
      </c>
      <c r="J4009" t="s">
        <v>70</v>
      </c>
      <c r="K4009" t="b">
        <v>1</v>
      </c>
      <c r="L4009">
        <v>2</v>
      </c>
      <c r="M4009" t="b">
        <v>1</v>
      </c>
      <c r="N4009" t="b">
        <v>1</v>
      </c>
      <c r="O4009" t="b">
        <v>1</v>
      </c>
      <c r="P4009" t="s">
        <v>69</v>
      </c>
      <c r="Q4009" t="s">
        <v>3919</v>
      </c>
      <c r="R4009" t="s">
        <v>3918</v>
      </c>
      <c r="S4009" t="s">
        <v>77</v>
      </c>
      <c r="T4009" t="s">
        <v>3917</v>
      </c>
      <c r="U4009">
        <v>164</v>
      </c>
      <c r="V4009">
        <v>3</v>
      </c>
    </row>
    <row r="4010" spans="1:22" x14ac:dyDescent="0.35">
      <c r="A4010" t="s">
        <v>3916</v>
      </c>
      <c r="B4010" t="s">
        <v>111</v>
      </c>
      <c r="C4010" t="s">
        <v>82</v>
      </c>
      <c r="D4010" t="b">
        <v>1</v>
      </c>
      <c r="E4010" t="b">
        <v>1</v>
      </c>
      <c r="F4010" t="s">
        <v>106</v>
      </c>
      <c r="G4010" t="b">
        <v>1</v>
      </c>
      <c r="H4010" t="s">
        <v>71</v>
      </c>
      <c r="I4010" t="b">
        <v>1</v>
      </c>
      <c r="J4010" t="s">
        <v>70</v>
      </c>
      <c r="K4010" t="b">
        <v>1</v>
      </c>
      <c r="L4010">
        <v>1</v>
      </c>
      <c r="M4010" t="b">
        <v>0</v>
      </c>
      <c r="N4010" t="b">
        <v>0</v>
      </c>
      <c r="O4010" t="b">
        <v>1</v>
      </c>
      <c r="P4010" t="s">
        <v>88</v>
      </c>
      <c r="Q4010" t="s">
        <v>3915</v>
      </c>
      <c r="R4010" t="s">
        <v>3914</v>
      </c>
      <c r="S4010" t="s">
        <v>239</v>
      </c>
      <c r="T4010" t="s">
        <v>3913</v>
      </c>
      <c r="U4010">
        <v>164</v>
      </c>
      <c r="V4010">
        <v>3.5</v>
      </c>
    </row>
    <row r="4011" spans="1:22" x14ac:dyDescent="0.35">
      <c r="A4011" t="s">
        <v>3912</v>
      </c>
      <c r="B4011" t="s">
        <v>90</v>
      </c>
      <c r="C4011" t="s">
        <v>82</v>
      </c>
      <c r="D4011" t="b">
        <v>1</v>
      </c>
      <c r="E4011" t="b">
        <v>1</v>
      </c>
      <c r="F4011" t="s">
        <v>106</v>
      </c>
      <c r="G4011" t="b">
        <v>0</v>
      </c>
      <c r="H4011" t="s">
        <v>100</v>
      </c>
      <c r="I4011" t="b">
        <v>0</v>
      </c>
      <c r="J4011" t="s">
        <v>70</v>
      </c>
      <c r="K4011" t="b">
        <v>1</v>
      </c>
      <c r="L4011">
        <v>2</v>
      </c>
      <c r="M4011" t="b">
        <v>1</v>
      </c>
      <c r="N4011" t="b">
        <v>1</v>
      </c>
      <c r="O4011" t="b">
        <v>1</v>
      </c>
      <c r="P4011" t="s">
        <v>88</v>
      </c>
      <c r="Q4011" t="s">
        <v>3911</v>
      </c>
      <c r="R4011" t="s">
        <v>281</v>
      </c>
      <c r="S4011" t="s">
        <v>3910</v>
      </c>
      <c r="T4011" t="s">
        <v>3909</v>
      </c>
      <c r="U4011">
        <v>164</v>
      </c>
      <c r="V4011">
        <v>4.5</v>
      </c>
    </row>
    <row r="4012" spans="1:22" x14ac:dyDescent="0.35">
      <c r="A4012" t="s">
        <v>3908</v>
      </c>
      <c r="B4012" t="s">
        <v>74</v>
      </c>
      <c r="C4012" t="s">
        <v>82</v>
      </c>
      <c r="D4012" t="b">
        <v>1</v>
      </c>
      <c r="E4012" t="b">
        <v>1</v>
      </c>
      <c r="F4012" t="s">
        <v>72</v>
      </c>
      <c r="G4012" t="b">
        <v>0</v>
      </c>
      <c r="H4012" t="s">
        <v>71</v>
      </c>
      <c r="I4012" t="b">
        <v>1</v>
      </c>
      <c r="J4012" t="s">
        <v>70</v>
      </c>
      <c r="K4012" t="b">
        <v>1</v>
      </c>
      <c r="L4012">
        <v>2</v>
      </c>
      <c r="M4012" t="b">
        <v>1</v>
      </c>
      <c r="N4012" t="b">
        <v>1</v>
      </c>
      <c r="O4012" t="b">
        <v>1</v>
      </c>
      <c r="P4012" t="s">
        <v>69</v>
      </c>
      <c r="Q4012" t="s">
        <v>3907</v>
      </c>
      <c r="R4012" t="s">
        <v>3906</v>
      </c>
      <c r="S4012" t="s">
        <v>6</v>
      </c>
      <c r="T4012" t="s">
        <v>3905</v>
      </c>
      <c r="U4012">
        <v>164</v>
      </c>
      <c r="V4012">
        <v>3.5</v>
      </c>
    </row>
    <row r="4013" spans="1:22" x14ac:dyDescent="0.35">
      <c r="A4013" t="s">
        <v>3904</v>
      </c>
      <c r="B4013" t="s">
        <v>74</v>
      </c>
      <c r="C4013" t="s">
        <v>82</v>
      </c>
      <c r="D4013" t="b">
        <v>1</v>
      </c>
      <c r="E4013" t="b">
        <v>1</v>
      </c>
      <c r="F4013" t="s">
        <v>81</v>
      </c>
      <c r="G4013" t="b">
        <v>1</v>
      </c>
      <c r="H4013" t="s">
        <v>71</v>
      </c>
      <c r="I4013" t="b">
        <v>0</v>
      </c>
      <c r="J4013" t="s">
        <v>70</v>
      </c>
      <c r="K4013" t="b">
        <v>1</v>
      </c>
      <c r="L4013">
        <v>2</v>
      </c>
      <c r="M4013" t="b">
        <v>1</v>
      </c>
      <c r="N4013" t="b">
        <v>1</v>
      </c>
      <c r="O4013" t="b">
        <v>1</v>
      </c>
      <c r="P4013" t="s">
        <v>69</v>
      </c>
      <c r="Q4013" t="s">
        <v>3903</v>
      </c>
      <c r="R4013" t="s">
        <v>3902</v>
      </c>
      <c r="S4013" t="s">
        <v>6</v>
      </c>
      <c r="T4013" t="s">
        <v>3901</v>
      </c>
      <c r="U4013">
        <v>164</v>
      </c>
      <c r="V4013">
        <v>3</v>
      </c>
    </row>
    <row r="4014" spans="1:22" x14ac:dyDescent="0.35">
      <c r="A4014" t="s">
        <v>3900</v>
      </c>
      <c r="B4014" t="s">
        <v>74</v>
      </c>
      <c r="C4014" t="s">
        <v>82</v>
      </c>
      <c r="D4014" t="b">
        <v>1</v>
      </c>
      <c r="E4014" t="b">
        <v>1</v>
      </c>
      <c r="F4014" t="s">
        <v>101</v>
      </c>
      <c r="G4014" t="b">
        <v>0</v>
      </c>
      <c r="H4014" t="s">
        <v>71</v>
      </c>
      <c r="I4014" t="b">
        <v>0</v>
      </c>
      <c r="J4014" t="s">
        <v>70</v>
      </c>
      <c r="K4014" t="b">
        <v>1</v>
      </c>
      <c r="L4014">
        <v>2</v>
      </c>
      <c r="M4014" t="b">
        <v>1</v>
      </c>
      <c r="N4014" t="b">
        <v>1</v>
      </c>
      <c r="O4014" t="b">
        <v>1</v>
      </c>
      <c r="P4014" t="s">
        <v>88</v>
      </c>
      <c r="Q4014" t="s">
        <v>3899</v>
      </c>
      <c r="R4014" t="s">
        <v>3898</v>
      </c>
      <c r="S4014" t="s">
        <v>6</v>
      </c>
      <c r="T4014" t="s">
        <v>900</v>
      </c>
      <c r="U4014">
        <v>164</v>
      </c>
      <c r="V4014">
        <v>3.5</v>
      </c>
    </row>
    <row r="4015" spans="1:22" x14ac:dyDescent="0.35">
      <c r="A4015" t="s">
        <v>3897</v>
      </c>
      <c r="B4015" t="s">
        <v>90</v>
      </c>
      <c r="C4015" t="s">
        <v>82</v>
      </c>
      <c r="D4015" t="b">
        <v>1</v>
      </c>
      <c r="E4015" t="b">
        <v>1</v>
      </c>
      <c r="F4015" t="s">
        <v>106</v>
      </c>
      <c r="G4015" t="b">
        <v>1</v>
      </c>
      <c r="H4015" t="s">
        <v>71</v>
      </c>
      <c r="I4015" t="b">
        <v>0</v>
      </c>
      <c r="J4015" t="s">
        <v>70</v>
      </c>
      <c r="K4015" t="b">
        <v>0</v>
      </c>
      <c r="L4015">
        <v>1</v>
      </c>
      <c r="M4015" t="b">
        <v>0</v>
      </c>
      <c r="N4015" t="b">
        <v>0</v>
      </c>
      <c r="O4015" t="b">
        <v>1</v>
      </c>
      <c r="P4015" t="s">
        <v>88</v>
      </c>
      <c r="Q4015" t="s">
        <v>3896</v>
      </c>
      <c r="R4015" t="s">
        <v>98</v>
      </c>
      <c r="S4015" t="s">
        <v>6</v>
      </c>
      <c r="T4015" t="s">
        <v>3895</v>
      </c>
      <c r="U4015">
        <v>164</v>
      </c>
      <c r="V4015">
        <v>4.5</v>
      </c>
    </row>
    <row r="4016" spans="1:22" x14ac:dyDescent="0.35">
      <c r="A4016" t="s">
        <v>3894</v>
      </c>
      <c r="B4016" t="s">
        <v>74</v>
      </c>
      <c r="C4016" t="s">
        <v>82</v>
      </c>
      <c r="D4016" t="b">
        <v>1</v>
      </c>
      <c r="E4016" t="b">
        <v>1</v>
      </c>
      <c r="F4016" t="s">
        <v>89</v>
      </c>
      <c r="G4016" t="b">
        <v>1</v>
      </c>
      <c r="H4016" t="s">
        <v>71</v>
      </c>
      <c r="I4016" t="b">
        <v>1</v>
      </c>
      <c r="J4016" t="s">
        <v>70</v>
      </c>
      <c r="K4016" t="b">
        <v>1</v>
      </c>
      <c r="L4016">
        <v>2</v>
      </c>
      <c r="M4016" t="b">
        <v>1</v>
      </c>
      <c r="N4016" t="b">
        <v>1</v>
      </c>
      <c r="O4016" t="b">
        <v>1</v>
      </c>
      <c r="P4016" t="s">
        <v>69</v>
      </c>
      <c r="Q4016" t="s">
        <v>3893</v>
      </c>
      <c r="R4016" t="s">
        <v>3892</v>
      </c>
      <c r="S4016" t="s">
        <v>2593</v>
      </c>
      <c r="T4016" t="s">
        <v>3891</v>
      </c>
      <c r="U4016">
        <v>164</v>
      </c>
      <c r="V4016">
        <v>3</v>
      </c>
    </row>
    <row r="4017" spans="1:22" x14ac:dyDescent="0.35">
      <c r="A4017" t="s">
        <v>3890</v>
      </c>
      <c r="B4017" t="s">
        <v>74</v>
      </c>
      <c r="C4017" t="s">
        <v>721</v>
      </c>
      <c r="D4017" t="b">
        <v>1</v>
      </c>
      <c r="E4017" t="b">
        <v>0</v>
      </c>
      <c r="F4017" t="s">
        <v>72</v>
      </c>
      <c r="G4017" t="b">
        <v>0</v>
      </c>
      <c r="H4017" t="s">
        <v>71</v>
      </c>
      <c r="I4017" t="b">
        <v>0</v>
      </c>
      <c r="J4017" t="s">
        <v>235</v>
      </c>
      <c r="K4017" t="b">
        <v>1</v>
      </c>
      <c r="L4017">
        <v>4</v>
      </c>
      <c r="M4017" t="b">
        <v>1</v>
      </c>
      <c r="N4017" t="b">
        <v>1</v>
      </c>
      <c r="O4017" t="b">
        <v>0</v>
      </c>
      <c r="P4017" t="s">
        <v>88</v>
      </c>
      <c r="Q4017" t="s">
        <v>3889</v>
      </c>
      <c r="R4017" t="s">
        <v>3888</v>
      </c>
      <c r="S4017" t="s">
        <v>285</v>
      </c>
      <c r="T4017" t="s">
        <v>3887</v>
      </c>
      <c r="U4017">
        <v>164</v>
      </c>
      <c r="V4017">
        <v>4.5</v>
      </c>
    </row>
    <row r="4018" spans="1:22" x14ac:dyDescent="0.35">
      <c r="A4018" t="s">
        <v>3886</v>
      </c>
      <c r="B4018" t="s">
        <v>74</v>
      </c>
      <c r="C4018" t="s">
        <v>82</v>
      </c>
      <c r="D4018" t="b">
        <v>1</v>
      </c>
      <c r="E4018" t="b">
        <v>1</v>
      </c>
      <c r="F4018" t="s">
        <v>81</v>
      </c>
      <c r="G4018" t="b">
        <v>1</v>
      </c>
      <c r="H4018" t="s">
        <v>80</v>
      </c>
      <c r="I4018" t="b">
        <v>1</v>
      </c>
      <c r="J4018" t="s">
        <v>70</v>
      </c>
      <c r="K4018" t="b">
        <v>1</v>
      </c>
      <c r="L4018">
        <v>2</v>
      </c>
      <c r="M4018" t="b">
        <v>0</v>
      </c>
      <c r="N4018" t="b">
        <v>1</v>
      </c>
      <c r="O4018" t="b">
        <v>1</v>
      </c>
      <c r="P4018" t="s">
        <v>69</v>
      </c>
      <c r="Q4018" t="s">
        <v>3885</v>
      </c>
      <c r="R4018" t="s">
        <v>3884</v>
      </c>
      <c r="S4018" t="s">
        <v>85</v>
      </c>
      <c r="T4018" t="s">
        <v>1212</v>
      </c>
      <c r="U4018">
        <v>164</v>
      </c>
      <c r="V4018">
        <v>2.5</v>
      </c>
    </row>
    <row r="4019" spans="1:22" x14ac:dyDescent="0.35">
      <c r="A4019" t="s">
        <v>3883</v>
      </c>
      <c r="B4019" t="s">
        <v>74</v>
      </c>
      <c r="C4019" t="s">
        <v>82</v>
      </c>
      <c r="D4019" t="b">
        <v>1</v>
      </c>
      <c r="E4019" t="b">
        <v>1</v>
      </c>
      <c r="F4019" t="s">
        <v>72</v>
      </c>
      <c r="G4019" t="b">
        <v>0</v>
      </c>
      <c r="H4019" t="s">
        <v>71</v>
      </c>
      <c r="I4019" t="b">
        <v>0</v>
      </c>
      <c r="J4019" t="s">
        <v>70</v>
      </c>
      <c r="K4019" t="b">
        <v>1</v>
      </c>
      <c r="L4019">
        <v>2</v>
      </c>
      <c r="M4019" t="b">
        <v>1</v>
      </c>
      <c r="N4019" t="b">
        <v>1</v>
      </c>
      <c r="O4019" t="b">
        <v>1</v>
      </c>
      <c r="P4019" t="s">
        <v>69</v>
      </c>
      <c r="Q4019" t="s">
        <v>3882</v>
      </c>
      <c r="R4019" t="s">
        <v>1345</v>
      </c>
      <c r="S4019" t="s">
        <v>275</v>
      </c>
      <c r="T4019" t="s">
        <v>3881</v>
      </c>
      <c r="U4019">
        <v>164</v>
      </c>
      <c r="V4019">
        <v>3.5</v>
      </c>
    </row>
    <row r="4020" spans="1:22" x14ac:dyDescent="0.35">
      <c r="A4020" t="s">
        <v>3880</v>
      </c>
      <c r="B4020" t="s">
        <v>74</v>
      </c>
      <c r="C4020" t="s">
        <v>82</v>
      </c>
      <c r="D4020" t="b">
        <v>1</v>
      </c>
      <c r="E4020" t="b">
        <v>1</v>
      </c>
      <c r="F4020" t="s">
        <v>106</v>
      </c>
      <c r="G4020" t="b">
        <v>1</v>
      </c>
      <c r="H4020" t="s">
        <v>71</v>
      </c>
      <c r="I4020" t="b">
        <v>1</v>
      </c>
      <c r="J4020" t="s">
        <v>70</v>
      </c>
      <c r="K4020" t="b">
        <v>1</v>
      </c>
      <c r="L4020">
        <v>2</v>
      </c>
      <c r="M4020" t="b">
        <v>1</v>
      </c>
      <c r="N4020" t="b">
        <v>1</v>
      </c>
      <c r="O4020" t="b">
        <v>1</v>
      </c>
      <c r="P4020" t="s">
        <v>88</v>
      </c>
      <c r="Q4020" t="s">
        <v>3879</v>
      </c>
      <c r="R4020" t="s">
        <v>3878</v>
      </c>
      <c r="S4020" t="s">
        <v>85</v>
      </c>
      <c r="T4020" t="s">
        <v>2484</v>
      </c>
      <c r="U4020">
        <v>164</v>
      </c>
      <c r="V4020">
        <v>3.5</v>
      </c>
    </row>
    <row r="4021" spans="1:22" x14ac:dyDescent="0.35">
      <c r="A4021" t="s">
        <v>3877</v>
      </c>
      <c r="B4021" t="s">
        <v>74</v>
      </c>
      <c r="C4021" t="s">
        <v>82</v>
      </c>
      <c r="D4021" t="b">
        <v>1</v>
      </c>
      <c r="E4021" t="b">
        <v>0</v>
      </c>
      <c r="F4021" t="s">
        <v>1022</v>
      </c>
      <c r="G4021" t="b">
        <v>1</v>
      </c>
      <c r="H4021" t="s">
        <v>71</v>
      </c>
      <c r="I4021" t="b">
        <v>1</v>
      </c>
      <c r="J4021" t="s">
        <v>70</v>
      </c>
      <c r="K4021" t="b">
        <v>1</v>
      </c>
      <c r="L4021">
        <v>2</v>
      </c>
      <c r="M4021" t="b">
        <v>0</v>
      </c>
      <c r="N4021" t="b">
        <v>1</v>
      </c>
      <c r="O4021" t="b">
        <v>1</v>
      </c>
      <c r="P4021" t="s">
        <v>69</v>
      </c>
      <c r="Q4021" t="s">
        <v>3876</v>
      </c>
      <c r="R4021" t="s">
        <v>3875</v>
      </c>
      <c r="S4021" t="s">
        <v>239</v>
      </c>
      <c r="T4021" t="s">
        <v>3874</v>
      </c>
      <c r="U4021">
        <v>164</v>
      </c>
      <c r="V4021">
        <v>3</v>
      </c>
    </row>
    <row r="4022" spans="1:22" x14ac:dyDescent="0.35">
      <c r="A4022" t="s">
        <v>2051</v>
      </c>
      <c r="B4022" t="s">
        <v>90</v>
      </c>
      <c r="C4022" t="s">
        <v>138</v>
      </c>
      <c r="D4022" t="b">
        <v>1</v>
      </c>
      <c r="E4022" t="b">
        <v>1</v>
      </c>
      <c r="F4022" t="s">
        <v>359</v>
      </c>
      <c r="G4022" t="b">
        <v>0</v>
      </c>
      <c r="H4022" t="s">
        <v>71</v>
      </c>
      <c r="I4022" t="b">
        <v>0</v>
      </c>
      <c r="J4022" t="s">
        <v>70</v>
      </c>
      <c r="K4022" t="b">
        <v>1</v>
      </c>
      <c r="L4022">
        <v>2</v>
      </c>
      <c r="M4022" t="b">
        <v>0</v>
      </c>
      <c r="N4022" t="b">
        <v>1</v>
      </c>
      <c r="O4022" t="b">
        <v>1</v>
      </c>
      <c r="P4022" t="s">
        <v>69</v>
      </c>
      <c r="Q4022" t="s">
        <v>3873</v>
      </c>
      <c r="R4022" t="s">
        <v>3872</v>
      </c>
      <c r="S4022" t="s">
        <v>6</v>
      </c>
      <c r="T4022" t="s">
        <v>3871</v>
      </c>
      <c r="U4022">
        <v>164</v>
      </c>
      <c r="V4022">
        <v>2.5</v>
      </c>
    </row>
    <row r="4023" spans="1:22" x14ac:dyDescent="0.35">
      <c r="A4023" t="s">
        <v>3870</v>
      </c>
      <c r="B4023" t="s">
        <v>74</v>
      </c>
      <c r="C4023" t="s">
        <v>236</v>
      </c>
      <c r="D4023" t="b">
        <v>1</v>
      </c>
      <c r="E4023" t="b">
        <v>0</v>
      </c>
      <c r="F4023" t="s">
        <v>72</v>
      </c>
      <c r="G4023" t="b">
        <v>0</v>
      </c>
      <c r="H4023" t="s">
        <v>71</v>
      </c>
      <c r="I4023" t="b">
        <v>0</v>
      </c>
      <c r="J4023" t="s">
        <v>235</v>
      </c>
      <c r="K4023" t="b">
        <v>1</v>
      </c>
      <c r="L4023">
        <v>3</v>
      </c>
      <c r="M4023" t="b">
        <v>1</v>
      </c>
      <c r="N4023" t="b">
        <v>1</v>
      </c>
      <c r="O4023" t="b">
        <v>0</v>
      </c>
      <c r="P4023" t="s">
        <v>88</v>
      </c>
      <c r="Q4023" t="s">
        <v>3869</v>
      </c>
      <c r="R4023" t="s">
        <v>3868</v>
      </c>
      <c r="S4023" t="s">
        <v>6</v>
      </c>
      <c r="T4023" t="s">
        <v>3867</v>
      </c>
      <c r="U4023">
        <v>164</v>
      </c>
      <c r="V4023">
        <v>3.5</v>
      </c>
    </row>
    <row r="4024" spans="1:22" x14ac:dyDescent="0.35">
      <c r="A4024" t="s">
        <v>3866</v>
      </c>
      <c r="B4024" t="s">
        <v>74</v>
      </c>
      <c r="C4024" t="s">
        <v>82</v>
      </c>
      <c r="D4024" t="b">
        <v>1</v>
      </c>
      <c r="E4024" t="b">
        <v>0</v>
      </c>
      <c r="F4024" t="s">
        <v>1198</v>
      </c>
      <c r="G4024" t="b">
        <v>1</v>
      </c>
      <c r="H4024" t="s">
        <v>71</v>
      </c>
      <c r="I4024" t="b">
        <v>0</v>
      </c>
      <c r="J4024" t="s">
        <v>70</v>
      </c>
      <c r="K4024" t="b">
        <v>1</v>
      </c>
      <c r="L4024">
        <v>2</v>
      </c>
      <c r="M4024" t="b">
        <v>1</v>
      </c>
      <c r="N4024" t="b">
        <v>1</v>
      </c>
      <c r="O4024" t="b">
        <v>1</v>
      </c>
      <c r="P4024" t="s">
        <v>69</v>
      </c>
      <c r="Q4024" t="s">
        <v>3865</v>
      </c>
      <c r="R4024" t="s">
        <v>3864</v>
      </c>
      <c r="S4024" t="s">
        <v>6</v>
      </c>
      <c r="T4024" t="s">
        <v>3863</v>
      </c>
      <c r="U4024">
        <v>164</v>
      </c>
      <c r="V4024">
        <v>3.5</v>
      </c>
    </row>
    <row r="4025" spans="1:22" x14ac:dyDescent="0.35">
      <c r="A4025" t="s">
        <v>3862</v>
      </c>
      <c r="B4025" t="s">
        <v>74</v>
      </c>
      <c r="C4025" t="s">
        <v>82</v>
      </c>
      <c r="D4025" t="b">
        <v>1</v>
      </c>
      <c r="E4025" t="b">
        <v>1</v>
      </c>
      <c r="F4025" t="s">
        <v>106</v>
      </c>
      <c r="G4025" t="b">
        <v>1</v>
      </c>
      <c r="H4025" t="s">
        <v>554</v>
      </c>
      <c r="I4025" t="b">
        <v>1</v>
      </c>
      <c r="J4025" t="s">
        <v>70</v>
      </c>
      <c r="K4025" t="b">
        <v>1</v>
      </c>
      <c r="L4025">
        <v>2</v>
      </c>
      <c r="M4025" t="b">
        <v>1</v>
      </c>
      <c r="N4025" t="b">
        <v>1</v>
      </c>
      <c r="O4025" t="b">
        <v>1</v>
      </c>
      <c r="P4025" t="s">
        <v>69</v>
      </c>
      <c r="Q4025" t="s">
        <v>3861</v>
      </c>
      <c r="R4025" t="s">
        <v>3860</v>
      </c>
      <c r="S4025" t="s">
        <v>1988</v>
      </c>
      <c r="T4025" t="s">
        <v>768</v>
      </c>
      <c r="U4025">
        <v>164</v>
      </c>
      <c r="V4025">
        <v>3.5</v>
      </c>
    </row>
    <row r="4026" spans="1:22" x14ac:dyDescent="0.35">
      <c r="A4026" t="s">
        <v>3859</v>
      </c>
      <c r="B4026" t="s">
        <v>74</v>
      </c>
      <c r="C4026" t="s">
        <v>82</v>
      </c>
      <c r="D4026" t="b">
        <v>1</v>
      </c>
      <c r="E4026" t="b">
        <v>1</v>
      </c>
      <c r="F4026" t="s">
        <v>771</v>
      </c>
      <c r="G4026" t="b">
        <v>1</v>
      </c>
      <c r="H4026" t="s">
        <v>71</v>
      </c>
      <c r="I4026" t="b">
        <v>1</v>
      </c>
      <c r="J4026" t="s">
        <v>70</v>
      </c>
      <c r="K4026" t="b">
        <v>1</v>
      </c>
      <c r="L4026">
        <v>2</v>
      </c>
      <c r="M4026" t="b">
        <v>1</v>
      </c>
      <c r="N4026" t="b">
        <v>1</v>
      </c>
      <c r="O4026" t="b">
        <v>1</v>
      </c>
      <c r="P4026" t="s">
        <v>88</v>
      </c>
      <c r="Q4026" t="s">
        <v>3858</v>
      </c>
      <c r="R4026" t="s">
        <v>3857</v>
      </c>
      <c r="S4026" t="s">
        <v>6</v>
      </c>
      <c r="T4026" t="s">
        <v>3856</v>
      </c>
      <c r="U4026">
        <v>164</v>
      </c>
      <c r="V4026">
        <v>3.5</v>
      </c>
    </row>
    <row r="4027" spans="1:22" x14ac:dyDescent="0.35">
      <c r="A4027" t="s">
        <v>1053</v>
      </c>
      <c r="B4027" t="s">
        <v>111</v>
      </c>
      <c r="C4027" t="s">
        <v>82</v>
      </c>
      <c r="D4027" t="b">
        <v>1</v>
      </c>
      <c r="E4027" t="b">
        <v>1</v>
      </c>
      <c r="F4027" t="s">
        <v>417</v>
      </c>
      <c r="G4027" t="b">
        <v>0</v>
      </c>
      <c r="H4027" t="s">
        <v>71</v>
      </c>
      <c r="I4027" t="b">
        <v>0</v>
      </c>
      <c r="J4027" t="s">
        <v>70</v>
      </c>
      <c r="K4027" t="b">
        <v>1</v>
      </c>
      <c r="L4027">
        <v>2</v>
      </c>
      <c r="M4027" t="b">
        <v>0</v>
      </c>
      <c r="N4027" t="b">
        <v>1</v>
      </c>
      <c r="O4027" t="b">
        <v>0</v>
      </c>
      <c r="P4027" t="s">
        <v>69</v>
      </c>
      <c r="Q4027" t="s">
        <v>3855</v>
      </c>
      <c r="R4027" t="s">
        <v>3854</v>
      </c>
      <c r="S4027" t="s">
        <v>6</v>
      </c>
      <c r="T4027" t="s">
        <v>3853</v>
      </c>
      <c r="U4027">
        <v>163</v>
      </c>
      <c r="V4027">
        <v>3</v>
      </c>
    </row>
    <row r="4028" spans="1:22" x14ac:dyDescent="0.35">
      <c r="A4028" t="s">
        <v>3852</v>
      </c>
      <c r="B4028" t="s">
        <v>90</v>
      </c>
      <c r="C4028" t="s">
        <v>82</v>
      </c>
      <c r="D4028" t="b">
        <v>1</v>
      </c>
      <c r="E4028" t="b">
        <v>1</v>
      </c>
      <c r="F4028" t="s">
        <v>89</v>
      </c>
      <c r="G4028" t="b">
        <v>1</v>
      </c>
      <c r="H4028" t="s">
        <v>100</v>
      </c>
      <c r="I4028" t="b">
        <v>0</v>
      </c>
      <c r="J4028" t="s">
        <v>70</v>
      </c>
      <c r="K4028" t="b">
        <v>1</v>
      </c>
      <c r="L4028">
        <v>1</v>
      </c>
      <c r="M4028" t="b">
        <v>0</v>
      </c>
      <c r="N4028" t="b">
        <v>0</v>
      </c>
      <c r="O4028" t="b">
        <v>1</v>
      </c>
      <c r="P4028" t="s">
        <v>88</v>
      </c>
      <c r="Q4028" t="s">
        <v>3851</v>
      </c>
      <c r="R4028" t="s">
        <v>3850</v>
      </c>
      <c r="S4028" t="s">
        <v>161</v>
      </c>
      <c r="T4028" t="s">
        <v>3849</v>
      </c>
      <c r="U4028">
        <v>163</v>
      </c>
      <c r="V4028">
        <v>4</v>
      </c>
    </row>
    <row r="4029" spans="1:22" x14ac:dyDescent="0.35">
      <c r="A4029" t="s">
        <v>3848</v>
      </c>
      <c r="B4029" t="s">
        <v>74</v>
      </c>
      <c r="C4029" t="s">
        <v>82</v>
      </c>
      <c r="D4029" t="b">
        <v>1</v>
      </c>
      <c r="E4029" t="b">
        <v>1</v>
      </c>
      <c r="F4029" t="s">
        <v>89</v>
      </c>
      <c r="G4029" t="b">
        <v>0</v>
      </c>
      <c r="H4029" t="s">
        <v>100</v>
      </c>
      <c r="I4029" t="b">
        <v>1</v>
      </c>
      <c r="J4029" t="s">
        <v>70</v>
      </c>
      <c r="K4029" t="b">
        <v>1</v>
      </c>
      <c r="L4029">
        <v>2</v>
      </c>
      <c r="M4029" t="b">
        <v>1</v>
      </c>
      <c r="N4029" t="b">
        <v>1</v>
      </c>
      <c r="O4029" t="b">
        <v>1</v>
      </c>
      <c r="P4029" t="s">
        <v>88</v>
      </c>
      <c r="Q4029" t="s">
        <v>3847</v>
      </c>
      <c r="R4029" t="s">
        <v>2840</v>
      </c>
      <c r="S4029" t="s">
        <v>77</v>
      </c>
      <c r="T4029" t="s">
        <v>3846</v>
      </c>
      <c r="U4029">
        <v>163</v>
      </c>
      <c r="V4029">
        <v>3.5</v>
      </c>
    </row>
    <row r="4030" spans="1:22" x14ac:dyDescent="0.35">
      <c r="A4030" t="s">
        <v>3845</v>
      </c>
      <c r="B4030" t="s">
        <v>90</v>
      </c>
      <c r="C4030" t="s">
        <v>82</v>
      </c>
      <c r="D4030" t="b">
        <v>1</v>
      </c>
      <c r="E4030" t="b">
        <v>1</v>
      </c>
      <c r="F4030" t="s">
        <v>3661</v>
      </c>
      <c r="G4030" t="b">
        <v>0</v>
      </c>
      <c r="H4030" t="s">
        <v>71</v>
      </c>
      <c r="I4030" t="b">
        <v>1</v>
      </c>
      <c r="J4030" t="s">
        <v>70</v>
      </c>
      <c r="K4030" t="b">
        <v>1</v>
      </c>
      <c r="L4030">
        <v>1</v>
      </c>
      <c r="M4030" t="b">
        <v>0</v>
      </c>
      <c r="N4030" t="b">
        <v>0</v>
      </c>
      <c r="O4030" t="b">
        <v>1</v>
      </c>
      <c r="P4030" t="s">
        <v>88</v>
      </c>
      <c r="Q4030" t="s">
        <v>3844</v>
      </c>
      <c r="R4030" t="s">
        <v>3843</v>
      </c>
      <c r="S4030" t="s">
        <v>6</v>
      </c>
      <c r="T4030" t="s">
        <v>760</v>
      </c>
      <c r="U4030">
        <v>163</v>
      </c>
      <c r="V4030">
        <v>3.5</v>
      </c>
    </row>
    <row r="4031" spans="1:22" x14ac:dyDescent="0.35">
      <c r="A4031" t="s">
        <v>3842</v>
      </c>
      <c r="B4031" t="s">
        <v>74</v>
      </c>
      <c r="C4031" t="s">
        <v>82</v>
      </c>
      <c r="D4031" t="b">
        <v>1</v>
      </c>
      <c r="E4031" t="b">
        <v>1</v>
      </c>
      <c r="F4031" t="s">
        <v>72</v>
      </c>
      <c r="G4031" t="b">
        <v>1</v>
      </c>
      <c r="H4031" t="s">
        <v>71</v>
      </c>
      <c r="I4031" t="b">
        <v>0</v>
      </c>
      <c r="J4031" t="s">
        <v>70</v>
      </c>
      <c r="K4031" t="b">
        <v>1</v>
      </c>
      <c r="L4031">
        <v>2</v>
      </c>
      <c r="M4031" t="b">
        <v>1</v>
      </c>
      <c r="N4031" t="b">
        <v>1</v>
      </c>
      <c r="O4031" t="b">
        <v>1</v>
      </c>
      <c r="P4031" t="s">
        <v>88</v>
      </c>
      <c r="Q4031" t="s">
        <v>3841</v>
      </c>
      <c r="R4031" t="s">
        <v>617</v>
      </c>
      <c r="S4031" t="s">
        <v>6</v>
      </c>
      <c r="T4031" t="s">
        <v>1960</v>
      </c>
      <c r="U4031">
        <v>163</v>
      </c>
      <c r="V4031">
        <v>3</v>
      </c>
    </row>
    <row r="4032" spans="1:22" x14ac:dyDescent="0.35">
      <c r="A4032" t="s">
        <v>3840</v>
      </c>
      <c r="B4032" t="s">
        <v>74</v>
      </c>
      <c r="C4032" t="s">
        <v>82</v>
      </c>
      <c r="D4032" t="b">
        <v>1</v>
      </c>
      <c r="E4032" t="b">
        <v>0</v>
      </c>
      <c r="F4032" t="s">
        <v>72</v>
      </c>
      <c r="G4032" t="b">
        <v>0</v>
      </c>
      <c r="H4032" t="s">
        <v>554</v>
      </c>
      <c r="I4032" t="b">
        <v>1</v>
      </c>
      <c r="J4032" t="s">
        <v>70</v>
      </c>
      <c r="K4032" t="b">
        <v>1</v>
      </c>
      <c r="L4032">
        <v>3</v>
      </c>
      <c r="M4032" t="b">
        <v>1</v>
      </c>
      <c r="N4032" t="b">
        <v>1</v>
      </c>
      <c r="O4032" t="b">
        <v>1</v>
      </c>
      <c r="P4032" t="s">
        <v>69</v>
      </c>
      <c r="Q4032" t="s">
        <v>3839</v>
      </c>
      <c r="R4032" t="s">
        <v>3838</v>
      </c>
      <c r="S4032" t="s">
        <v>77</v>
      </c>
      <c r="T4032" t="s">
        <v>3837</v>
      </c>
      <c r="U4032">
        <v>163</v>
      </c>
      <c r="V4032">
        <v>3.5</v>
      </c>
    </row>
    <row r="4033" spans="1:22" x14ac:dyDescent="0.35">
      <c r="A4033" t="s">
        <v>3836</v>
      </c>
      <c r="B4033" t="s">
        <v>111</v>
      </c>
      <c r="C4033" t="s">
        <v>82</v>
      </c>
      <c r="D4033" t="b">
        <v>1</v>
      </c>
      <c r="E4033" t="b">
        <v>1</v>
      </c>
      <c r="F4033" t="s">
        <v>106</v>
      </c>
      <c r="G4033" t="b">
        <v>0</v>
      </c>
      <c r="H4033" t="s">
        <v>71</v>
      </c>
      <c r="I4033" t="b">
        <v>0</v>
      </c>
      <c r="J4033" t="s">
        <v>70</v>
      </c>
      <c r="K4033" t="b">
        <v>1</v>
      </c>
      <c r="L4033">
        <v>1</v>
      </c>
      <c r="M4033" t="b">
        <v>0</v>
      </c>
      <c r="N4033" t="b">
        <v>1</v>
      </c>
      <c r="O4033" t="b">
        <v>1</v>
      </c>
      <c r="P4033" t="s">
        <v>88</v>
      </c>
      <c r="Q4033" t="s">
        <v>3835</v>
      </c>
      <c r="R4033" t="s">
        <v>1192</v>
      </c>
      <c r="S4033" t="s">
        <v>77</v>
      </c>
      <c r="T4033" t="s">
        <v>3834</v>
      </c>
      <c r="U4033">
        <v>163</v>
      </c>
      <c r="V4033">
        <v>4</v>
      </c>
    </row>
    <row r="4034" spans="1:22" x14ac:dyDescent="0.35">
      <c r="A4034" t="s">
        <v>3833</v>
      </c>
      <c r="B4034" t="s">
        <v>90</v>
      </c>
      <c r="C4034" t="s">
        <v>82</v>
      </c>
      <c r="D4034" t="b">
        <v>1</v>
      </c>
      <c r="E4034" t="b">
        <v>1</v>
      </c>
      <c r="F4034" t="s">
        <v>106</v>
      </c>
      <c r="G4034" t="b">
        <v>1</v>
      </c>
      <c r="H4034" t="s">
        <v>71</v>
      </c>
      <c r="I4034" t="b">
        <v>0</v>
      </c>
      <c r="J4034" t="s">
        <v>70</v>
      </c>
      <c r="K4034" t="b">
        <v>1</v>
      </c>
      <c r="L4034">
        <v>1</v>
      </c>
      <c r="M4034" t="b">
        <v>0</v>
      </c>
      <c r="N4034" t="b">
        <v>0</v>
      </c>
      <c r="O4034" t="b">
        <v>1</v>
      </c>
      <c r="P4034" t="s">
        <v>69</v>
      </c>
      <c r="Q4034" t="e">
        <f>-iFvYhgysvjkxckCr42NRw</f>
        <v>#NAME?</v>
      </c>
      <c r="R4034" t="s">
        <v>3832</v>
      </c>
      <c r="S4034" t="s">
        <v>6</v>
      </c>
      <c r="T4034" t="s">
        <v>3831</v>
      </c>
      <c r="U4034">
        <v>163</v>
      </c>
      <c r="V4034">
        <v>4</v>
      </c>
    </row>
    <row r="4035" spans="1:22" x14ac:dyDescent="0.35">
      <c r="A4035" t="s">
        <v>3830</v>
      </c>
      <c r="B4035" t="s">
        <v>74</v>
      </c>
      <c r="C4035" t="s">
        <v>82</v>
      </c>
      <c r="D4035" t="b">
        <v>1</v>
      </c>
      <c r="E4035" t="b">
        <v>0</v>
      </c>
      <c r="F4035" t="s">
        <v>72</v>
      </c>
      <c r="G4035" t="b">
        <v>1</v>
      </c>
      <c r="H4035" t="s">
        <v>71</v>
      </c>
      <c r="I4035" t="b">
        <v>1</v>
      </c>
      <c r="J4035" t="s">
        <v>70</v>
      </c>
      <c r="K4035" t="b">
        <v>1</v>
      </c>
      <c r="L4035">
        <v>2</v>
      </c>
      <c r="M4035" t="b">
        <v>1</v>
      </c>
      <c r="N4035" t="b">
        <v>1</v>
      </c>
      <c r="O4035" t="b">
        <v>1</v>
      </c>
      <c r="P4035" t="s">
        <v>88</v>
      </c>
      <c r="Q4035" t="s">
        <v>3829</v>
      </c>
      <c r="R4035" t="s">
        <v>3828</v>
      </c>
      <c r="S4035" t="s">
        <v>166</v>
      </c>
      <c r="T4035" t="s">
        <v>3827</v>
      </c>
      <c r="U4035">
        <v>163</v>
      </c>
      <c r="V4035">
        <v>4</v>
      </c>
    </row>
    <row r="4036" spans="1:22" x14ac:dyDescent="0.35">
      <c r="A4036" t="s">
        <v>3826</v>
      </c>
      <c r="B4036" t="s">
        <v>90</v>
      </c>
      <c r="C4036" t="s">
        <v>82</v>
      </c>
      <c r="D4036" t="b">
        <v>1</v>
      </c>
      <c r="E4036" t="b">
        <v>1</v>
      </c>
      <c r="F4036" t="s">
        <v>106</v>
      </c>
      <c r="G4036" t="b">
        <v>0</v>
      </c>
      <c r="H4036" t="s">
        <v>71</v>
      </c>
      <c r="I4036" t="b">
        <v>0</v>
      </c>
      <c r="J4036" t="s">
        <v>70</v>
      </c>
      <c r="K4036" t="b">
        <v>1</v>
      </c>
      <c r="L4036">
        <v>2</v>
      </c>
      <c r="M4036" t="b">
        <v>0</v>
      </c>
      <c r="N4036" t="b">
        <v>1</v>
      </c>
      <c r="O4036" t="b">
        <v>1</v>
      </c>
      <c r="P4036" t="s">
        <v>88</v>
      </c>
      <c r="Q4036" t="s">
        <v>3825</v>
      </c>
      <c r="R4036" t="s">
        <v>3824</v>
      </c>
      <c r="S4036" t="s">
        <v>6</v>
      </c>
      <c r="T4036" t="s">
        <v>3823</v>
      </c>
      <c r="U4036">
        <v>163</v>
      </c>
      <c r="V4036">
        <v>3</v>
      </c>
    </row>
    <row r="4037" spans="1:22" x14ac:dyDescent="0.35">
      <c r="A4037" t="s">
        <v>3822</v>
      </c>
      <c r="B4037" t="s">
        <v>90</v>
      </c>
      <c r="C4037" t="s">
        <v>82</v>
      </c>
      <c r="D4037" t="b">
        <v>1</v>
      </c>
      <c r="E4037" t="b">
        <v>1</v>
      </c>
      <c r="F4037" t="s">
        <v>106</v>
      </c>
      <c r="G4037" t="b">
        <v>1</v>
      </c>
      <c r="H4037" t="s">
        <v>71</v>
      </c>
      <c r="I4037" t="b">
        <v>1</v>
      </c>
      <c r="J4037" t="s">
        <v>70</v>
      </c>
      <c r="K4037" t="b">
        <v>1</v>
      </c>
      <c r="L4037">
        <v>1</v>
      </c>
      <c r="M4037" t="b">
        <v>0</v>
      </c>
      <c r="N4037" t="b">
        <v>0</v>
      </c>
      <c r="O4037" t="b">
        <v>1</v>
      </c>
      <c r="P4037" t="s">
        <v>88</v>
      </c>
      <c r="Q4037" t="s">
        <v>3821</v>
      </c>
      <c r="R4037" t="s">
        <v>3820</v>
      </c>
      <c r="S4037" t="s">
        <v>156</v>
      </c>
      <c r="T4037" t="s">
        <v>3819</v>
      </c>
      <c r="U4037">
        <v>163</v>
      </c>
      <c r="V4037">
        <v>4</v>
      </c>
    </row>
    <row r="4038" spans="1:22" x14ac:dyDescent="0.35">
      <c r="A4038" t="s">
        <v>3818</v>
      </c>
      <c r="B4038" t="s">
        <v>74</v>
      </c>
      <c r="C4038" t="s">
        <v>73</v>
      </c>
      <c r="D4038" t="b">
        <v>1</v>
      </c>
      <c r="E4038" t="b">
        <v>1</v>
      </c>
      <c r="F4038" t="s">
        <v>72</v>
      </c>
      <c r="G4038" t="b">
        <v>1</v>
      </c>
      <c r="H4038" t="s">
        <v>71</v>
      </c>
      <c r="I4038" t="b">
        <v>1</v>
      </c>
      <c r="J4038" t="s">
        <v>70</v>
      </c>
      <c r="K4038" t="b">
        <v>1</v>
      </c>
      <c r="L4038">
        <v>2</v>
      </c>
      <c r="M4038" t="b">
        <v>1</v>
      </c>
      <c r="N4038" t="b">
        <v>1</v>
      </c>
      <c r="O4038" t="b">
        <v>1</v>
      </c>
      <c r="P4038" t="s">
        <v>88</v>
      </c>
      <c r="Q4038" t="s">
        <v>3817</v>
      </c>
      <c r="R4038" t="s">
        <v>624</v>
      </c>
      <c r="S4038" t="s">
        <v>93</v>
      </c>
      <c r="T4038" t="s">
        <v>3816</v>
      </c>
      <c r="U4038">
        <v>163</v>
      </c>
      <c r="V4038">
        <v>3</v>
      </c>
    </row>
    <row r="4039" spans="1:22" x14ac:dyDescent="0.35">
      <c r="A4039" t="s">
        <v>3815</v>
      </c>
      <c r="B4039" t="s">
        <v>74</v>
      </c>
      <c r="C4039" t="s">
        <v>82</v>
      </c>
      <c r="D4039" t="b">
        <v>1</v>
      </c>
      <c r="E4039" t="b">
        <v>1</v>
      </c>
      <c r="F4039" t="s">
        <v>72</v>
      </c>
      <c r="G4039" t="b">
        <v>0</v>
      </c>
      <c r="H4039" t="s">
        <v>100</v>
      </c>
      <c r="I4039" t="b">
        <v>1</v>
      </c>
      <c r="J4039" t="s">
        <v>70</v>
      </c>
      <c r="K4039" t="b">
        <v>1</v>
      </c>
      <c r="L4039">
        <v>2</v>
      </c>
      <c r="M4039" t="b">
        <v>1</v>
      </c>
      <c r="N4039" t="b">
        <v>1</v>
      </c>
      <c r="O4039" t="b">
        <v>1</v>
      </c>
      <c r="P4039" t="s">
        <v>69</v>
      </c>
      <c r="Q4039" t="s">
        <v>3814</v>
      </c>
      <c r="R4039" t="s">
        <v>703</v>
      </c>
      <c r="S4039" t="s">
        <v>85</v>
      </c>
      <c r="T4039" t="s">
        <v>3813</v>
      </c>
      <c r="U4039">
        <v>163</v>
      </c>
      <c r="V4039">
        <v>3.5</v>
      </c>
    </row>
    <row r="4040" spans="1:22" x14ac:dyDescent="0.35">
      <c r="A4040" t="s">
        <v>3812</v>
      </c>
      <c r="B4040" t="s">
        <v>111</v>
      </c>
      <c r="C4040" t="s">
        <v>82</v>
      </c>
      <c r="D4040" t="b">
        <v>1</v>
      </c>
      <c r="E4040" t="b">
        <v>1</v>
      </c>
      <c r="F4040" t="s">
        <v>106</v>
      </c>
      <c r="G4040" t="b">
        <v>1</v>
      </c>
      <c r="H4040" t="s">
        <v>71</v>
      </c>
      <c r="I4040" t="b">
        <v>0</v>
      </c>
      <c r="J4040" t="s">
        <v>70</v>
      </c>
      <c r="K4040" t="b">
        <v>1</v>
      </c>
      <c r="L4040">
        <v>1</v>
      </c>
      <c r="M4040" t="b">
        <v>0</v>
      </c>
      <c r="N4040" t="b">
        <v>0</v>
      </c>
      <c r="O4040" t="b">
        <v>1</v>
      </c>
      <c r="P4040" t="s">
        <v>69</v>
      </c>
      <c r="Q4040" t="s">
        <v>3811</v>
      </c>
      <c r="R4040" t="s">
        <v>194</v>
      </c>
      <c r="S4040" t="s">
        <v>6</v>
      </c>
      <c r="T4040" t="s">
        <v>3810</v>
      </c>
      <c r="U4040">
        <v>163</v>
      </c>
      <c r="V4040">
        <v>4.5</v>
      </c>
    </row>
    <row r="4041" spans="1:22" x14ac:dyDescent="0.35">
      <c r="A4041" t="s">
        <v>3809</v>
      </c>
      <c r="B4041" t="s">
        <v>90</v>
      </c>
      <c r="C4041" t="s">
        <v>82</v>
      </c>
      <c r="D4041" t="b">
        <v>1</v>
      </c>
      <c r="E4041" t="b">
        <v>1</v>
      </c>
      <c r="F4041" t="s">
        <v>89</v>
      </c>
      <c r="G4041" t="b">
        <v>0</v>
      </c>
      <c r="H4041" t="s">
        <v>71</v>
      </c>
      <c r="I4041" t="b">
        <v>1</v>
      </c>
      <c r="J4041" t="s">
        <v>70</v>
      </c>
      <c r="K4041" t="b">
        <v>1</v>
      </c>
      <c r="L4041">
        <v>1</v>
      </c>
      <c r="M4041" t="b">
        <v>0</v>
      </c>
      <c r="N4041" t="b">
        <v>0</v>
      </c>
      <c r="O4041" t="b">
        <v>1</v>
      </c>
      <c r="P4041" t="s">
        <v>88</v>
      </c>
      <c r="Q4041" t="s">
        <v>3808</v>
      </c>
      <c r="R4041" t="s">
        <v>3807</v>
      </c>
      <c r="S4041" t="s">
        <v>6</v>
      </c>
      <c r="T4041" t="s">
        <v>322</v>
      </c>
      <c r="U4041">
        <v>163</v>
      </c>
      <c r="V4041">
        <v>2</v>
      </c>
    </row>
    <row r="4042" spans="1:22" x14ac:dyDescent="0.35">
      <c r="A4042" t="s">
        <v>3806</v>
      </c>
      <c r="B4042" t="s">
        <v>74</v>
      </c>
      <c r="C4042" t="s">
        <v>82</v>
      </c>
      <c r="D4042" t="b">
        <v>1</v>
      </c>
      <c r="E4042" t="b">
        <v>1</v>
      </c>
      <c r="F4042" t="s">
        <v>106</v>
      </c>
      <c r="G4042" t="b">
        <v>0</v>
      </c>
      <c r="H4042" t="s">
        <v>100</v>
      </c>
      <c r="I4042" t="b">
        <v>1</v>
      </c>
      <c r="J4042" t="s">
        <v>70</v>
      </c>
      <c r="K4042" t="b">
        <v>1</v>
      </c>
      <c r="L4042">
        <v>2</v>
      </c>
      <c r="M4042" t="b">
        <v>1</v>
      </c>
      <c r="N4042" t="b">
        <v>1</v>
      </c>
      <c r="O4042" t="b">
        <v>1</v>
      </c>
      <c r="P4042" t="s">
        <v>88</v>
      </c>
      <c r="Q4042" t="s">
        <v>3805</v>
      </c>
      <c r="R4042" t="s">
        <v>3804</v>
      </c>
      <c r="S4042" t="s">
        <v>2593</v>
      </c>
      <c r="T4042" t="s">
        <v>3803</v>
      </c>
      <c r="U4042">
        <v>163</v>
      </c>
      <c r="V4042">
        <v>4.5</v>
      </c>
    </row>
    <row r="4043" spans="1:22" x14ac:dyDescent="0.35">
      <c r="A4043" t="s">
        <v>3802</v>
      </c>
      <c r="B4043" t="s">
        <v>111</v>
      </c>
      <c r="C4043" t="s">
        <v>123</v>
      </c>
      <c r="D4043" t="b">
        <v>1</v>
      </c>
      <c r="E4043" t="b">
        <v>1</v>
      </c>
      <c r="F4043" t="s">
        <v>474</v>
      </c>
      <c r="G4043" t="b">
        <v>0</v>
      </c>
      <c r="H4043" t="s">
        <v>71</v>
      </c>
      <c r="I4043" t="b">
        <v>0</v>
      </c>
      <c r="J4043" t="s">
        <v>70</v>
      </c>
      <c r="K4043" t="b">
        <v>1</v>
      </c>
      <c r="L4043">
        <v>2</v>
      </c>
      <c r="M4043" t="b">
        <v>0</v>
      </c>
      <c r="N4043" t="b">
        <v>1</v>
      </c>
      <c r="O4043" t="b">
        <v>1</v>
      </c>
      <c r="P4043" t="s">
        <v>69</v>
      </c>
      <c r="Q4043" t="s">
        <v>3801</v>
      </c>
      <c r="R4043" t="s">
        <v>115</v>
      </c>
      <c r="S4043" t="s">
        <v>285</v>
      </c>
      <c r="T4043" t="s">
        <v>3800</v>
      </c>
      <c r="U4043">
        <v>163</v>
      </c>
      <c r="V4043">
        <v>4.5</v>
      </c>
    </row>
    <row r="4044" spans="1:22" x14ac:dyDescent="0.35">
      <c r="A4044" t="s">
        <v>3799</v>
      </c>
      <c r="B4044" t="s">
        <v>111</v>
      </c>
      <c r="C4044" t="s">
        <v>82</v>
      </c>
      <c r="D4044" t="b">
        <v>1</v>
      </c>
      <c r="E4044" t="b">
        <v>1</v>
      </c>
      <c r="F4044" t="s">
        <v>106</v>
      </c>
      <c r="G4044" t="b">
        <v>1</v>
      </c>
      <c r="H4044" t="s">
        <v>71</v>
      </c>
      <c r="I4044" t="b">
        <v>1</v>
      </c>
      <c r="J4044" t="s">
        <v>70</v>
      </c>
      <c r="K4044" t="b">
        <v>1</v>
      </c>
      <c r="L4044">
        <v>2</v>
      </c>
      <c r="M4044" t="b">
        <v>0</v>
      </c>
      <c r="N4044" t="b">
        <v>1</v>
      </c>
      <c r="O4044" t="b">
        <v>1</v>
      </c>
      <c r="P4044" t="s">
        <v>88</v>
      </c>
      <c r="Q4044" t="s">
        <v>3798</v>
      </c>
      <c r="R4044" t="s">
        <v>402</v>
      </c>
      <c r="S4044" t="s">
        <v>3290</v>
      </c>
      <c r="T4044" t="s">
        <v>3797</v>
      </c>
      <c r="U4044">
        <v>163</v>
      </c>
      <c r="V4044">
        <v>3</v>
      </c>
    </row>
    <row r="4045" spans="1:22" x14ac:dyDescent="0.35">
      <c r="A4045" t="s">
        <v>3796</v>
      </c>
      <c r="B4045" t="s">
        <v>90</v>
      </c>
      <c r="C4045" t="s">
        <v>82</v>
      </c>
      <c r="D4045" t="b">
        <v>1</v>
      </c>
      <c r="E4045" t="b">
        <v>1</v>
      </c>
      <c r="F4045" t="s">
        <v>929</v>
      </c>
      <c r="G4045" t="b">
        <v>0</v>
      </c>
      <c r="H4045" t="s">
        <v>71</v>
      </c>
      <c r="I4045" t="b">
        <v>0</v>
      </c>
      <c r="J4045" t="s">
        <v>70</v>
      </c>
      <c r="K4045" t="b">
        <v>1</v>
      </c>
      <c r="L4045">
        <v>1</v>
      </c>
      <c r="M4045" t="b">
        <v>0</v>
      </c>
      <c r="N4045" t="b">
        <v>0</v>
      </c>
      <c r="O4045" t="b">
        <v>1</v>
      </c>
      <c r="P4045" t="s">
        <v>88</v>
      </c>
      <c r="Q4045" t="e">
        <f>-IZvuqxekWEvJqDw308daQ</f>
        <v>#NAME?</v>
      </c>
      <c r="R4045" t="s">
        <v>3795</v>
      </c>
      <c r="S4045" t="s">
        <v>239</v>
      </c>
      <c r="T4045" t="s">
        <v>3794</v>
      </c>
      <c r="U4045">
        <v>163</v>
      </c>
      <c r="V4045">
        <v>3.5</v>
      </c>
    </row>
    <row r="4046" spans="1:22" x14ac:dyDescent="0.35">
      <c r="A4046" t="s">
        <v>3793</v>
      </c>
      <c r="B4046" t="s">
        <v>74</v>
      </c>
      <c r="C4046" t="s">
        <v>82</v>
      </c>
      <c r="D4046" t="b">
        <v>1</v>
      </c>
      <c r="E4046" t="b">
        <v>1</v>
      </c>
      <c r="F4046" t="s">
        <v>106</v>
      </c>
      <c r="G4046" t="b">
        <v>1</v>
      </c>
      <c r="H4046" t="s">
        <v>71</v>
      </c>
      <c r="I4046" t="b">
        <v>1</v>
      </c>
      <c r="J4046" t="s">
        <v>70</v>
      </c>
      <c r="K4046" t="b">
        <v>1</v>
      </c>
      <c r="L4046">
        <v>2</v>
      </c>
      <c r="M4046" t="b">
        <v>1</v>
      </c>
      <c r="N4046" t="b">
        <v>1</v>
      </c>
      <c r="O4046" t="b">
        <v>1</v>
      </c>
      <c r="P4046" t="s">
        <v>69</v>
      </c>
      <c r="Q4046" t="s">
        <v>3792</v>
      </c>
      <c r="R4046" t="s">
        <v>3791</v>
      </c>
      <c r="S4046" t="s">
        <v>85</v>
      </c>
      <c r="T4046" t="s">
        <v>1568</v>
      </c>
      <c r="U4046">
        <v>163</v>
      </c>
      <c r="V4046">
        <v>3.5</v>
      </c>
    </row>
    <row r="4047" spans="1:22" x14ac:dyDescent="0.35">
      <c r="A4047" t="s">
        <v>3790</v>
      </c>
      <c r="B4047" t="s">
        <v>111</v>
      </c>
      <c r="C4047" t="s">
        <v>73</v>
      </c>
      <c r="D4047" t="b">
        <v>1</v>
      </c>
      <c r="E4047" t="b">
        <v>1</v>
      </c>
      <c r="F4047" t="s">
        <v>541</v>
      </c>
      <c r="G4047" t="b">
        <v>0</v>
      </c>
      <c r="H4047" t="s">
        <v>71</v>
      </c>
      <c r="I4047" t="b">
        <v>1</v>
      </c>
      <c r="J4047" t="s">
        <v>70</v>
      </c>
      <c r="K4047" t="b">
        <v>1</v>
      </c>
      <c r="L4047">
        <v>2</v>
      </c>
      <c r="M4047" t="b">
        <v>0</v>
      </c>
      <c r="N4047" t="b">
        <v>0</v>
      </c>
      <c r="O4047" t="b">
        <v>1</v>
      </c>
      <c r="P4047" t="s">
        <v>69</v>
      </c>
      <c r="Q4047" t="s">
        <v>3789</v>
      </c>
      <c r="R4047" t="s">
        <v>3788</v>
      </c>
      <c r="S4047" t="s">
        <v>93</v>
      </c>
      <c r="T4047" t="s">
        <v>3787</v>
      </c>
      <c r="U4047">
        <v>163</v>
      </c>
      <c r="V4047">
        <v>4</v>
      </c>
    </row>
    <row r="4048" spans="1:22" x14ac:dyDescent="0.35">
      <c r="A4048" t="s">
        <v>3786</v>
      </c>
      <c r="B4048" t="s">
        <v>111</v>
      </c>
      <c r="C4048" t="s">
        <v>82</v>
      </c>
      <c r="D4048" t="b">
        <v>1</v>
      </c>
      <c r="E4048" t="b">
        <v>1</v>
      </c>
      <c r="F4048" t="s">
        <v>106</v>
      </c>
      <c r="G4048" t="b">
        <v>0</v>
      </c>
      <c r="H4048" t="s">
        <v>71</v>
      </c>
      <c r="I4048" t="b">
        <v>1</v>
      </c>
      <c r="J4048" t="s">
        <v>70</v>
      </c>
      <c r="K4048" t="b">
        <v>1</v>
      </c>
      <c r="L4048">
        <v>1</v>
      </c>
      <c r="M4048" t="b">
        <v>0</v>
      </c>
      <c r="N4048" t="b">
        <v>0</v>
      </c>
      <c r="O4048" t="b">
        <v>1</v>
      </c>
      <c r="P4048" t="s">
        <v>88</v>
      </c>
      <c r="Q4048" t="s">
        <v>3785</v>
      </c>
      <c r="R4048" t="s">
        <v>3784</v>
      </c>
      <c r="S4048" t="s">
        <v>93</v>
      </c>
      <c r="T4048" t="s">
        <v>3783</v>
      </c>
      <c r="U4048">
        <v>163</v>
      </c>
      <c r="V4048">
        <v>4.5</v>
      </c>
    </row>
    <row r="4049" spans="1:22" x14ac:dyDescent="0.35">
      <c r="A4049" t="s">
        <v>3782</v>
      </c>
      <c r="B4049" t="s">
        <v>74</v>
      </c>
      <c r="C4049" t="s">
        <v>82</v>
      </c>
      <c r="D4049" t="b">
        <v>1</v>
      </c>
      <c r="E4049" t="b">
        <v>1</v>
      </c>
      <c r="F4049" t="s">
        <v>72</v>
      </c>
      <c r="G4049" t="b">
        <v>0</v>
      </c>
      <c r="H4049" t="s">
        <v>71</v>
      </c>
      <c r="I4049" t="b">
        <v>0</v>
      </c>
      <c r="J4049" t="s">
        <v>70</v>
      </c>
      <c r="K4049" t="b">
        <v>1</v>
      </c>
      <c r="L4049">
        <v>2</v>
      </c>
      <c r="M4049" t="b">
        <v>0</v>
      </c>
      <c r="N4049" t="b">
        <v>1</v>
      </c>
      <c r="O4049" t="b">
        <v>1</v>
      </c>
      <c r="P4049" t="s">
        <v>69</v>
      </c>
      <c r="Q4049" t="s">
        <v>3781</v>
      </c>
      <c r="R4049" t="s">
        <v>3780</v>
      </c>
      <c r="S4049" t="s">
        <v>161</v>
      </c>
      <c r="T4049" t="s">
        <v>3779</v>
      </c>
      <c r="U4049">
        <v>163</v>
      </c>
      <c r="V4049">
        <v>4</v>
      </c>
    </row>
    <row r="4050" spans="1:22" x14ac:dyDescent="0.35">
      <c r="A4050" t="s">
        <v>3778</v>
      </c>
      <c r="B4050" t="s">
        <v>74</v>
      </c>
      <c r="C4050" t="s">
        <v>82</v>
      </c>
      <c r="D4050" t="b">
        <v>1</v>
      </c>
      <c r="E4050" t="b">
        <v>1</v>
      </c>
      <c r="F4050" t="s">
        <v>117</v>
      </c>
      <c r="G4050" t="b">
        <v>0</v>
      </c>
      <c r="H4050" t="s">
        <v>71</v>
      </c>
      <c r="I4050" t="b">
        <v>1</v>
      </c>
      <c r="J4050" t="s">
        <v>70</v>
      </c>
      <c r="K4050" t="b">
        <v>1</v>
      </c>
      <c r="L4050">
        <v>2</v>
      </c>
      <c r="M4050" t="b">
        <v>1</v>
      </c>
      <c r="N4050" t="b">
        <v>1</v>
      </c>
      <c r="O4050" t="b">
        <v>1</v>
      </c>
      <c r="P4050" t="s">
        <v>88</v>
      </c>
      <c r="Q4050" t="s">
        <v>3777</v>
      </c>
      <c r="R4050" t="s">
        <v>3776</v>
      </c>
      <c r="S4050" t="s">
        <v>229</v>
      </c>
      <c r="T4050" t="s">
        <v>3775</v>
      </c>
      <c r="U4050">
        <v>163</v>
      </c>
      <c r="V4050">
        <v>3.5</v>
      </c>
    </row>
    <row r="4051" spans="1:22" x14ac:dyDescent="0.35">
      <c r="A4051" t="s">
        <v>3774</v>
      </c>
      <c r="B4051" t="s">
        <v>74</v>
      </c>
      <c r="C4051" t="s">
        <v>82</v>
      </c>
      <c r="D4051" t="b">
        <v>1</v>
      </c>
      <c r="E4051" t="b">
        <v>1</v>
      </c>
      <c r="F4051" t="s">
        <v>106</v>
      </c>
      <c r="G4051" t="b">
        <v>1</v>
      </c>
      <c r="H4051" t="s">
        <v>71</v>
      </c>
      <c r="I4051" t="b">
        <v>0</v>
      </c>
      <c r="J4051" t="s">
        <v>70</v>
      </c>
      <c r="K4051" t="b">
        <v>1</v>
      </c>
      <c r="L4051">
        <v>2</v>
      </c>
      <c r="M4051" t="b">
        <v>1</v>
      </c>
      <c r="N4051" t="b">
        <v>1</v>
      </c>
      <c r="O4051" t="b">
        <v>1</v>
      </c>
      <c r="P4051" t="s">
        <v>69</v>
      </c>
      <c r="Q4051" t="s">
        <v>3773</v>
      </c>
      <c r="R4051" t="s">
        <v>3772</v>
      </c>
      <c r="S4051" t="s">
        <v>6</v>
      </c>
      <c r="T4051" t="s">
        <v>243</v>
      </c>
      <c r="U4051">
        <v>162</v>
      </c>
      <c r="V4051">
        <v>3.5</v>
      </c>
    </row>
    <row r="4052" spans="1:22" x14ac:dyDescent="0.35">
      <c r="A4052" t="s">
        <v>3771</v>
      </c>
      <c r="B4052" t="s">
        <v>74</v>
      </c>
      <c r="C4052" t="s">
        <v>222</v>
      </c>
      <c r="D4052" t="b">
        <v>1</v>
      </c>
      <c r="E4052" t="b">
        <v>0</v>
      </c>
      <c r="F4052" t="s">
        <v>72</v>
      </c>
      <c r="G4052" t="b">
        <v>1</v>
      </c>
      <c r="H4052" t="s">
        <v>80</v>
      </c>
      <c r="I4052" t="b">
        <v>1</v>
      </c>
      <c r="J4052" t="s">
        <v>70</v>
      </c>
      <c r="K4052" t="b">
        <v>1</v>
      </c>
      <c r="L4052">
        <v>2</v>
      </c>
      <c r="M4052" t="b">
        <v>1</v>
      </c>
      <c r="N4052" t="b">
        <v>1</v>
      </c>
      <c r="O4052" t="b">
        <v>0</v>
      </c>
      <c r="P4052" t="s">
        <v>69</v>
      </c>
      <c r="Q4052" t="s">
        <v>3770</v>
      </c>
      <c r="R4052" t="s">
        <v>3769</v>
      </c>
      <c r="S4052" t="s">
        <v>120</v>
      </c>
      <c r="T4052" t="s">
        <v>2274</v>
      </c>
      <c r="U4052">
        <v>162</v>
      </c>
      <c r="V4052">
        <v>3</v>
      </c>
    </row>
    <row r="4053" spans="1:22" x14ac:dyDescent="0.35">
      <c r="A4053" t="s">
        <v>3768</v>
      </c>
      <c r="B4053" t="s">
        <v>90</v>
      </c>
      <c r="C4053" t="s">
        <v>82</v>
      </c>
      <c r="D4053" t="b">
        <v>1</v>
      </c>
      <c r="E4053" t="b">
        <v>1</v>
      </c>
      <c r="F4053" t="s">
        <v>359</v>
      </c>
      <c r="G4053" t="b">
        <v>1</v>
      </c>
      <c r="H4053" t="s">
        <v>71</v>
      </c>
      <c r="I4053" t="b">
        <v>1</v>
      </c>
      <c r="J4053" t="s">
        <v>70</v>
      </c>
      <c r="K4053" t="b">
        <v>0</v>
      </c>
      <c r="L4053">
        <v>2</v>
      </c>
      <c r="M4053" t="b">
        <v>0</v>
      </c>
      <c r="N4053" t="b">
        <v>0</v>
      </c>
      <c r="O4053" t="b">
        <v>1</v>
      </c>
      <c r="P4053" t="s">
        <v>69</v>
      </c>
      <c r="Q4053" t="s">
        <v>3767</v>
      </c>
      <c r="R4053" t="s">
        <v>3766</v>
      </c>
      <c r="S4053" t="s">
        <v>85</v>
      </c>
      <c r="T4053" t="s">
        <v>3765</v>
      </c>
      <c r="U4053">
        <v>162</v>
      </c>
      <c r="V4053">
        <v>4</v>
      </c>
    </row>
    <row r="4054" spans="1:22" x14ac:dyDescent="0.35">
      <c r="A4054" t="s">
        <v>3764</v>
      </c>
      <c r="B4054" t="s">
        <v>74</v>
      </c>
      <c r="C4054" t="s">
        <v>82</v>
      </c>
      <c r="D4054" t="b">
        <v>1</v>
      </c>
      <c r="E4054" t="b">
        <v>0</v>
      </c>
      <c r="F4054" t="s">
        <v>81</v>
      </c>
      <c r="G4054" t="b">
        <v>1</v>
      </c>
      <c r="H4054" t="s">
        <v>80</v>
      </c>
      <c r="I4054" t="b">
        <v>1</v>
      </c>
      <c r="J4054" t="s">
        <v>70</v>
      </c>
      <c r="K4054" t="b">
        <v>1</v>
      </c>
      <c r="L4054">
        <v>2</v>
      </c>
      <c r="M4054" t="b">
        <v>0</v>
      </c>
      <c r="N4054" t="b">
        <v>1</v>
      </c>
      <c r="O4054" t="b">
        <v>1</v>
      </c>
      <c r="P4054" t="s">
        <v>88</v>
      </c>
      <c r="Q4054" t="s">
        <v>3763</v>
      </c>
      <c r="R4054" t="s">
        <v>126</v>
      </c>
      <c r="S4054" t="s">
        <v>66</v>
      </c>
      <c r="T4054" t="s">
        <v>3762</v>
      </c>
      <c r="U4054">
        <v>162</v>
      </c>
      <c r="V4054">
        <v>3.5</v>
      </c>
    </row>
    <row r="4055" spans="1:22" x14ac:dyDescent="0.35">
      <c r="A4055" t="s">
        <v>3761</v>
      </c>
      <c r="B4055" t="s">
        <v>90</v>
      </c>
      <c r="C4055" t="s">
        <v>82</v>
      </c>
      <c r="D4055" t="b">
        <v>1</v>
      </c>
      <c r="E4055" t="b">
        <v>1</v>
      </c>
      <c r="F4055" t="s">
        <v>106</v>
      </c>
      <c r="G4055" t="b">
        <v>0</v>
      </c>
      <c r="H4055" t="s">
        <v>71</v>
      </c>
      <c r="I4055" t="b">
        <v>0</v>
      </c>
      <c r="J4055" t="s">
        <v>70</v>
      </c>
      <c r="K4055" t="b">
        <v>1</v>
      </c>
      <c r="L4055">
        <v>2</v>
      </c>
      <c r="M4055" t="b">
        <v>0</v>
      </c>
      <c r="N4055" t="b">
        <v>0</v>
      </c>
      <c r="O4055" t="b">
        <v>1</v>
      </c>
      <c r="P4055" t="s">
        <v>69</v>
      </c>
      <c r="Q4055" t="s">
        <v>3760</v>
      </c>
      <c r="R4055" t="s">
        <v>3759</v>
      </c>
      <c r="S4055" t="s">
        <v>85</v>
      </c>
      <c r="T4055" t="s">
        <v>1258</v>
      </c>
      <c r="U4055">
        <v>162</v>
      </c>
      <c r="V4055">
        <v>3</v>
      </c>
    </row>
    <row r="4056" spans="1:22" x14ac:dyDescent="0.35">
      <c r="A4056" t="s">
        <v>3758</v>
      </c>
      <c r="B4056" t="s">
        <v>74</v>
      </c>
      <c r="C4056" t="s">
        <v>1470</v>
      </c>
      <c r="D4056" t="b">
        <v>1</v>
      </c>
      <c r="E4056" t="b">
        <v>0</v>
      </c>
      <c r="F4056" t="s">
        <v>72</v>
      </c>
      <c r="G4056" t="b">
        <v>1</v>
      </c>
      <c r="H4056" t="s">
        <v>71</v>
      </c>
      <c r="I4056" t="b">
        <v>0</v>
      </c>
      <c r="J4056" t="s">
        <v>70</v>
      </c>
      <c r="K4056" t="b">
        <v>1</v>
      </c>
      <c r="L4056">
        <v>2</v>
      </c>
      <c r="M4056" t="b">
        <v>1</v>
      </c>
      <c r="N4056" t="b">
        <v>1</v>
      </c>
      <c r="O4056" t="b">
        <v>1</v>
      </c>
      <c r="P4056" t="s">
        <v>69</v>
      </c>
      <c r="Q4056" t="s">
        <v>3757</v>
      </c>
      <c r="R4056" t="s">
        <v>3756</v>
      </c>
      <c r="S4056" t="s">
        <v>3755</v>
      </c>
      <c r="T4056" t="s">
        <v>3754</v>
      </c>
      <c r="U4056">
        <v>162</v>
      </c>
      <c r="V4056">
        <v>4.5</v>
      </c>
    </row>
    <row r="4057" spans="1:22" x14ac:dyDescent="0.35">
      <c r="A4057" t="s">
        <v>3753</v>
      </c>
      <c r="B4057" t="s">
        <v>74</v>
      </c>
      <c r="C4057" t="s">
        <v>82</v>
      </c>
      <c r="D4057" t="b">
        <v>1</v>
      </c>
      <c r="E4057" t="b">
        <v>1</v>
      </c>
      <c r="F4057" t="s">
        <v>101</v>
      </c>
      <c r="G4057" t="b">
        <v>0</v>
      </c>
      <c r="H4057" t="s">
        <v>71</v>
      </c>
      <c r="I4057" t="b">
        <v>0</v>
      </c>
      <c r="J4057" t="s">
        <v>70</v>
      </c>
      <c r="K4057" t="b">
        <v>1</v>
      </c>
      <c r="L4057">
        <v>2</v>
      </c>
      <c r="M4057" t="b">
        <v>1</v>
      </c>
      <c r="N4057" t="b">
        <v>1</v>
      </c>
      <c r="O4057" t="b">
        <v>1</v>
      </c>
      <c r="P4057" t="s">
        <v>88</v>
      </c>
      <c r="Q4057" t="s">
        <v>3752</v>
      </c>
      <c r="R4057" t="s">
        <v>3751</v>
      </c>
      <c r="S4057" t="s">
        <v>85</v>
      </c>
      <c r="T4057" t="s">
        <v>3750</v>
      </c>
      <c r="U4057">
        <v>162</v>
      </c>
      <c r="V4057">
        <v>4</v>
      </c>
    </row>
    <row r="4058" spans="1:22" x14ac:dyDescent="0.35">
      <c r="A4058" t="s">
        <v>668</v>
      </c>
      <c r="B4058" t="s">
        <v>74</v>
      </c>
      <c r="C4058" t="s">
        <v>73</v>
      </c>
      <c r="D4058" t="b">
        <v>1</v>
      </c>
      <c r="E4058" t="b">
        <v>1</v>
      </c>
      <c r="F4058" t="s">
        <v>106</v>
      </c>
      <c r="G4058" t="b">
        <v>0</v>
      </c>
      <c r="H4058" t="s">
        <v>71</v>
      </c>
      <c r="I4058" t="b">
        <v>1</v>
      </c>
      <c r="J4058" t="s">
        <v>70</v>
      </c>
      <c r="K4058" t="b">
        <v>1</v>
      </c>
      <c r="L4058">
        <v>2</v>
      </c>
      <c r="M4058" t="b">
        <v>1</v>
      </c>
      <c r="N4058" t="b">
        <v>1</v>
      </c>
      <c r="O4058" t="b">
        <v>1</v>
      </c>
      <c r="P4058" t="s">
        <v>88</v>
      </c>
      <c r="Q4058" t="s">
        <v>3749</v>
      </c>
      <c r="R4058" t="s">
        <v>3748</v>
      </c>
      <c r="S4058" t="s">
        <v>66</v>
      </c>
      <c r="T4058" t="s">
        <v>3747</v>
      </c>
      <c r="U4058">
        <v>162</v>
      </c>
      <c r="V4058">
        <v>3.5</v>
      </c>
    </row>
    <row r="4059" spans="1:22" x14ac:dyDescent="0.35">
      <c r="A4059" t="s">
        <v>3746</v>
      </c>
      <c r="B4059" t="s">
        <v>74</v>
      </c>
      <c r="C4059" t="s">
        <v>82</v>
      </c>
      <c r="D4059" t="b">
        <v>1</v>
      </c>
      <c r="E4059" t="b">
        <v>1</v>
      </c>
      <c r="F4059" t="s">
        <v>106</v>
      </c>
      <c r="G4059" t="b">
        <v>1</v>
      </c>
      <c r="H4059" t="s">
        <v>71</v>
      </c>
      <c r="I4059" t="b">
        <v>1</v>
      </c>
      <c r="J4059" t="s">
        <v>70</v>
      </c>
      <c r="K4059" t="b">
        <v>1</v>
      </c>
      <c r="L4059">
        <v>2</v>
      </c>
      <c r="M4059" t="b">
        <v>1</v>
      </c>
      <c r="N4059" t="b">
        <v>1</v>
      </c>
      <c r="O4059" t="b">
        <v>1</v>
      </c>
      <c r="P4059" t="s">
        <v>69</v>
      </c>
      <c r="Q4059" t="s">
        <v>3745</v>
      </c>
      <c r="R4059" t="s">
        <v>3744</v>
      </c>
      <c r="S4059" t="s">
        <v>85</v>
      </c>
      <c r="T4059" t="s">
        <v>3743</v>
      </c>
      <c r="U4059">
        <v>162</v>
      </c>
      <c r="V4059">
        <v>3.5</v>
      </c>
    </row>
    <row r="4060" spans="1:22" x14ac:dyDescent="0.35">
      <c r="A4060" t="s">
        <v>3742</v>
      </c>
      <c r="B4060" t="s">
        <v>90</v>
      </c>
      <c r="D4060" t="b">
        <v>1</v>
      </c>
      <c r="L4060">
        <v>2</v>
      </c>
      <c r="O4060" t="b">
        <v>1</v>
      </c>
      <c r="Q4060" t="s">
        <v>3741</v>
      </c>
      <c r="R4060" t="s">
        <v>3740</v>
      </c>
      <c r="S4060" t="s">
        <v>120</v>
      </c>
      <c r="T4060" t="s">
        <v>3739</v>
      </c>
      <c r="U4060">
        <v>162</v>
      </c>
      <c r="V4060">
        <v>3.5</v>
      </c>
    </row>
    <row r="4061" spans="1:22" x14ac:dyDescent="0.35">
      <c r="A4061" t="s">
        <v>3738</v>
      </c>
      <c r="B4061" t="s">
        <v>111</v>
      </c>
      <c r="C4061" t="s">
        <v>82</v>
      </c>
      <c r="D4061" t="b">
        <v>1</v>
      </c>
      <c r="E4061" t="b">
        <v>1</v>
      </c>
      <c r="F4061" t="s">
        <v>106</v>
      </c>
      <c r="G4061" t="b">
        <v>1</v>
      </c>
      <c r="H4061" t="s">
        <v>71</v>
      </c>
      <c r="I4061" t="b">
        <v>1</v>
      </c>
      <c r="J4061" t="s">
        <v>70</v>
      </c>
      <c r="K4061" t="b">
        <v>1</v>
      </c>
      <c r="L4061">
        <v>2</v>
      </c>
      <c r="M4061" t="b">
        <v>1</v>
      </c>
      <c r="N4061" t="b">
        <v>1</v>
      </c>
      <c r="O4061" t="b">
        <v>1</v>
      </c>
      <c r="P4061" t="s">
        <v>69</v>
      </c>
      <c r="Q4061" t="s">
        <v>3737</v>
      </c>
      <c r="R4061" t="s">
        <v>703</v>
      </c>
      <c r="S4061" t="s">
        <v>6</v>
      </c>
      <c r="T4061" t="s">
        <v>3736</v>
      </c>
      <c r="U4061">
        <v>162</v>
      </c>
      <c r="V4061">
        <v>3</v>
      </c>
    </row>
    <row r="4062" spans="1:22" x14ac:dyDescent="0.35">
      <c r="A4062" t="s">
        <v>3735</v>
      </c>
      <c r="B4062" t="s">
        <v>74</v>
      </c>
      <c r="C4062" t="s">
        <v>82</v>
      </c>
      <c r="D4062" t="b">
        <v>1</v>
      </c>
      <c r="E4062" t="b">
        <v>1</v>
      </c>
      <c r="F4062" t="s">
        <v>474</v>
      </c>
      <c r="G4062" t="b">
        <v>0</v>
      </c>
      <c r="H4062" t="s">
        <v>71</v>
      </c>
      <c r="I4062" t="b">
        <v>1</v>
      </c>
      <c r="J4062" t="s">
        <v>70</v>
      </c>
      <c r="K4062" t="b">
        <v>1</v>
      </c>
      <c r="L4062">
        <v>2</v>
      </c>
      <c r="M4062" t="b">
        <v>0</v>
      </c>
      <c r="N4062" t="b">
        <v>1</v>
      </c>
      <c r="O4062" t="b">
        <v>1</v>
      </c>
      <c r="P4062" t="s">
        <v>88</v>
      </c>
      <c r="Q4062" t="s">
        <v>3734</v>
      </c>
      <c r="R4062" t="s">
        <v>2248</v>
      </c>
      <c r="S4062" t="s">
        <v>77</v>
      </c>
      <c r="T4062" t="s">
        <v>3733</v>
      </c>
      <c r="U4062">
        <v>162</v>
      </c>
      <c r="V4062">
        <v>4</v>
      </c>
    </row>
    <row r="4063" spans="1:22" x14ac:dyDescent="0.35">
      <c r="A4063" t="s">
        <v>3732</v>
      </c>
      <c r="B4063" t="s">
        <v>74</v>
      </c>
      <c r="C4063" t="s">
        <v>123</v>
      </c>
      <c r="D4063" t="b">
        <v>1</v>
      </c>
      <c r="E4063" t="b">
        <v>0</v>
      </c>
      <c r="F4063" t="s">
        <v>72</v>
      </c>
      <c r="G4063" t="b">
        <v>0</v>
      </c>
      <c r="H4063" t="s">
        <v>71</v>
      </c>
      <c r="I4063" t="b">
        <v>0</v>
      </c>
      <c r="J4063" t="s">
        <v>70</v>
      </c>
      <c r="K4063" t="b">
        <v>1</v>
      </c>
      <c r="L4063">
        <v>2</v>
      </c>
      <c r="M4063" t="b">
        <v>1</v>
      </c>
      <c r="N4063" t="b">
        <v>1</v>
      </c>
      <c r="O4063" t="b">
        <v>0</v>
      </c>
      <c r="P4063" t="s">
        <v>88</v>
      </c>
      <c r="Q4063" t="s">
        <v>3731</v>
      </c>
      <c r="R4063" t="s">
        <v>3730</v>
      </c>
      <c r="S4063" t="s">
        <v>3424</v>
      </c>
      <c r="T4063" t="s">
        <v>3729</v>
      </c>
      <c r="U4063">
        <v>162</v>
      </c>
      <c r="V4063">
        <v>4</v>
      </c>
    </row>
    <row r="4064" spans="1:22" x14ac:dyDescent="0.35">
      <c r="A4064" t="s">
        <v>3728</v>
      </c>
      <c r="B4064" t="s">
        <v>74</v>
      </c>
      <c r="C4064" t="s">
        <v>3727</v>
      </c>
      <c r="D4064" t="b">
        <v>1</v>
      </c>
      <c r="E4064" t="b">
        <v>1</v>
      </c>
      <c r="F4064" t="s">
        <v>278</v>
      </c>
      <c r="G4064" t="b">
        <v>0</v>
      </c>
      <c r="H4064" t="s">
        <v>71</v>
      </c>
      <c r="I4064" t="b">
        <v>1</v>
      </c>
      <c r="J4064" t="s">
        <v>70</v>
      </c>
      <c r="K4064" t="b">
        <v>1</v>
      </c>
      <c r="L4064">
        <v>2</v>
      </c>
      <c r="M4064" t="b">
        <v>1</v>
      </c>
      <c r="N4064" t="b">
        <v>1</v>
      </c>
      <c r="O4064" t="b">
        <v>1</v>
      </c>
      <c r="P4064" t="s">
        <v>69</v>
      </c>
      <c r="Q4064" t="s">
        <v>3726</v>
      </c>
      <c r="R4064" t="s">
        <v>3725</v>
      </c>
      <c r="S4064" t="s">
        <v>6</v>
      </c>
      <c r="T4064" t="s">
        <v>3724</v>
      </c>
      <c r="U4064">
        <v>162</v>
      </c>
      <c r="V4064">
        <v>4</v>
      </c>
    </row>
    <row r="4065" spans="1:22" x14ac:dyDescent="0.35">
      <c r="A4065" t="s">
        <v>3723</v>
      </c>
      <c r="B4065" t="s">
        <v>74</v>
      </c>
      <c r="C4065" t="s">
        <v>320</v>
      </c>
      <c r="D4065" t="b">
        <v>1</v>
      </c>
      <c r="E4065" t="b">
        <v>0</v>
      </c>
      <c r="F4065" t="s">
        <v>1198</v>
      </c>
      <c r="G4065" t="b">
        <v>1</v>
      </c>
      <c r="H4065" t="s">
        <v>80</v>
      </c>
      <c r="I4065" t="b">
        <v>0</v>
      </c>
      <c r="J4065" t="s">
        <v>70</v>
      </c>
      <c r="K4065" t="b">
        <v>1</v>
      </c>
      <c r="L4065">
        <v>1</v>
      </c>
      <c r="M4065" t="b">
        <v>0</v>
      </c>
      <c r="N4065" t="b">
        <v>1</v>
      </c>
      <c r="O4065" t="b">
        <v>1</v>
      </c>
      <c r="P4065" t="s">
        <v>88</v>
      </c>
      <c r="Q4065" t="s">
        <v>3722</v>
      </c>
      <c r="R4065" t="s">
        <v>3721</v>
      </c>
      <c r="S4065" t="s">
        <v>93</v>
      </c>
      <c r="T4065" t="s">
        <v>3720</v>
      </c>
      <c r="U4065">
        <v>162</v>
      </c>
      <c r="V4065">
        <v>4</v>
      </c>
    </row>
    <row r="4066" spans="1:22" x14ac:dyDescent="0.35">
      <c r="A4066" t="s">
        <v>3719</v>
      </c>
      <c r="B4066" t="s">
        <v>74</v>
      </c>
      <c r="C4066" t="s">
        <v>259</v>
      </c>
      <c r="D4066" t="b">
        <v>1</v>
      </c>
      <c r="E4066" t="b">
        <v>0</v>
      </c>
      <c r="F4066" t="s">
        <v>72</v>
      </c>
      <c r="G4066" t="b">
        <v>0</v>
      </c>
      <c r="H4066" t="s">
        <v>71</v>
      </c>
      <c r="I4066" t="b">
        <v>1</v>
      </c>
      <c r="J4066" t="s">
        <v>235</v>
      </c>
      <c r="K4066" t="b">
        <v>1</v>
      </c>
      <c r="L4066">
        <v>3</v>
      </c>
      <c r="M4066" t="b">
        <v>1</v>
      </c>
      <c r="N4066" t="b">
        <v>1</v>
      </c>
      <c r="O4066" t="b">
        <v>0</v>
      </c>
      <c r="P4066" t="s">
        <v>69</v>
      </c>
      <c r="Q4066" t="s">
        <v>3718</v>
      </c>
      <c r="R4066" t="s">
        <v>489</v>
      </c>
      <c r="S4066" t="s">
        <v>131</v>
      </c>
      <c r="T4066" t="s">
        <v>3717</v>
      </c>
      <c r="U4066">
        <v>162</v>
      </c>
      <c r="V4066">
        <v>4</v>
      </c>
    </row>
    <row r="4067" spans="1:22" x14ac:dyDescent="0.35">
      <c r="A4067" t="s">
        <v>3716</v>
      </c>
      <c r="B4067" t="s">
        <v>74</v>
      </c>
      <c r="C4067" t="s">
        <v>82</v>
      </c>
      <c r="D4067" t="b">
        <v>1</v>
      </c>
      <c r="E4067" t="b">
        <v>1</v>
      </c>
      <c r="F4067" t="s">
        <v>106</v>
      </c>
      <c r="G4067" t="b">
        <v>1</v>
      </c>
      <c r="H4067" t="s">
        <v>71</v>
      </c>
      <c r="I4067" t="b">
        <v>0</v>
      </c>
      <c r="J4067" t="s">
        <v>70</v>
      </c>
      <c r="K4067" t="b">
        <v>1</v>
      </c>
      <c r="L4067">
        <v>2</v>
      </c>
      <c r="M4067" t="b">
        <v>1</v>
      </c>
      <c r="N4067" t="b">
        <v>1</v>
      </c>
      <c r="O4067" t="b">
        <v>1</v>
      </c>
      <c r="P4067" t="s">
        <v>69</v>
      </c>
      <c r="Q4067" t="s">
        <v>3715</v>
      </c>
      <c r="R4067" t="s">
        <v>3714</v>
      </c>
      <c r="S4067" t="s">
        <v>85</v>
      </c>
      <c r="T4067" t="s">
        <v>3713</v>
      </c>
      <c r="U4067">
        <v>162</v>
      </c>
      <c r="V4067">
        <v>3.5</v>
      </c>
    </row>
    <row r="4068" spans="1:22" x14ac:dyDescent="0.35">
      <c r="A4068" t="s">
        <v>3712</v>
      </c>
      <c r="B4068" t="s">
        <v>111</v>
      </c>
      <c r="C4068" t="s">
        <v>82</v>
      </c>
      <c r="D4068" t="b">
        <v>1</v>
      </c>
      <c r="E4068" t="b">
        <v>1</v>
      </c>
      <c r="F4068" t="s">
        <v>106</v>
      </c>
      <c r="G4068" t="b">
        <v>1</v>
      </c>
      <c r="H4068" t="s">
        <v>71</v>
      </c>
      <c r="I4068" t="b">
        <v>1</v>
      </c>
      <c r="J4068" t="s">
        <v>70</v>
      </c>
      <c r="K4068" t="b">
        <v>1</v>
      </c>
      <c r="L4068">
        <v>1</v>
      </c>
      <c r="M4068" t="b">
        <v>0</v>
      </c>
      <c r="N4068" t="b">
        <v>0</v>
      </c>
      <c r="O4068" t="b">
        <v>1</v>
      </c>
      <c r="P4068" t="s">
        <v>88</v>
      </c>
      <c r="Q4068" t="s">
        <v>3711</v>
      </c>
      <c r="R4068" t="s">
        <v>3710</v>
      </c>
      <c r="S4068" t="s">
        <v>290</v>
      </c>
      <c r="T4068" t="s">
        <v>3709</v>
      </c>
      <c r="U4068">
        <v>162</v>
      </c>
      <c r="V4068">
        <v>4</v>
      </c>
    </row>
    <row r="4069" spans="1:22" x14ac:dyDescent="0.35">
      <c r="A4069" t="s">
        <v>3708</v>
      </c>
      <c r="B4069" t="s">
        <v>90</v>
      </c>
      <c r="C4069" t="s">
        <v>426</v>
      </c>
      <c r="D4069" t="b">
        <v>1</v>
      </c>
      <c r="E4069" t="b">
        <v>1</v>
      </c>
      <c r="F4069" t="s">
        <v>272</v>
      </c>
      <c r="G4069" t="b">
        <v>1</v>
      </c>
      <c r="H4069" t="s">
        <v>71</v>
      </c>
      <c r="I4069" t="b">
        <v>1</v>
      </c>
      <c r="J4069" t="s">
        <v>70</v>
      </c>
      <c r="K4069" t="b">
        <v>1</v>
      </c>
      <c r="L4069">
        <v>1</v>
      </c>
      <c r="M4069" t="b">
        <v>0</v>
      </c>
      <c r="N4069" t="b">
        <v>0</v>
      </c>
      <c r="O4069" t="b">
        <v>1</v>
      </c>
      <c r="P4069" t="s">
        <v>69</v>
      </c>
      <c r="Q4069" t="s">
        <v>3707</v>
      </c>
      <c r="R4069" t="s">
        <v>3706</v>
      </c>
      <c r="S4069" t="s">
        <v>156</v>
      </c>
      <c r="T4069" t="s">
        <v>3705</v>
      </c>
      <c r="U4069">
        <v>162</v>
      </c>
      <c r="V4069">
        <v>3.5</v>
      </c>
    </row>
    <row r="4070" spans="1:22" x14ac:dyDescent="0.35">
      <c r="A4070" t="s">
        <v>3704</v>
      </c>
      <c r="B4070" t="s">
        <v>90</v>
      </c>
      <c r="C4070" t="s">
        <v>82</v>
      </c>
      <c r="D4070" t="b">
        <v>1</v>
      </c>
      <c r="E4070" t="b">
        <v>1</v>
      </c>
      <c r="F4070" t="s">
        <v>106</v>
      </c>
      <c r="G4070" t="b">
        <v>0</v>
      </c>
      <c r="H4070" t="s">
        <v>71</v>
      </c>
      <c r="I4070" t="b">
        <v>0</v>
      </c>
      <c r="J4070" t="s">
        <v>70</v>
      </c>
      <c r="K4070" t="b">
        <v>1</v>
      </c>
      <c r="L4070">
        <v>2</v>
      </c>
      <c r="M4070" t="b">
        <v>0</v>
      </c>
      <c r="N4070" t="b">
        <v>0</v>
      </c>
      <c r="O4070" t="b">
        <v>1</v>
      </c>
      <c r="P4070" t="s">
        <v>69</v>
      </c>
      <c r="Q4070" t="s">
        <v>3703</v>
      </c>
      <c r="R4070" t="s">
        <v>3702</v>
      </c>
      <c r="S4070" t="s">
        <v>6</v>
      </c>
      <c r="T4070" t="s">
        <v>3701</v>
      </c>
      <c r="U4070">
        <v>162</v>
      </c>
      <c r="V4070">
        <v>4.5</v>
      </c>
    </row>
    <row r="4071" spans="1:22" x14ac:dyDescent="0.35">
      <c r="A4071" t="s">
        <v>3700</v>
      </c>
      <c r="B4071" t="s">
        <v>74</v>
      </c>
      <c r="C4071" t="s">
        <v>82</v>
      </c>
      <c r="D4071" t="b">
        <v>1</v>
      </c>
      <c r="E4071" t="b">
        <v>1</v>
      </c>
      <c r="F4071" t="s">
        <v>771</v>
      </c>
      <c r="G4071" t="b">
        <v>1</v>
      </c>
      <c r="H4071" t="s">
        <v>71</v>
      </c>
      <c r="I4071" t="b">
        <v>0</v>
      </c>
      <c r="J4071" t="s">
        <v>70</v>
      </c>
      <c r="K4071" t="b">
        <v>1</v>
      </c>
      <c r="L4071">
        <v>2</v>
      </c>
      <c r="M4071" t="b">
        <v>0</v>
      </c>
      <c r="N4071" t="b">
        <v>1</v>
      </c>
      <c r="O4071" t="b">
        <v>1</v>
      </c>
      <c r="P4071" t="s">
        <v>88</v>
      </c>
      <c r="Q4071" t="s">
        <v>3699</v>
      </c>
      <c r="R4071" t="s">
        <v>3698</v>
      </c>
      <c r="S4071" t="s">
        <v>1459</v>
      </c>
      <c r="T4071" t="s">
        <v>1050</v>
      </c>
      <c r="U4071">
        <v>162</v>
      </c>
      <c r="V4071">
        <v>2.5</v>
      </c>
    </row>
    <row r="4072" spans="1:22" x14ac:dyDescent="0.35">
      <c r="A4072" t="s">
        <v>3697</v>
      </c>
      <c r="B4072" t="s">
        <v>111</v>
      </c>
      <c r="C4072" t="s">
        <v>82</v>
      </c>
      <c r="D4072" t="b">
        <v>1</v>
      </c>
      <c r="E4072" t="b">
        <v>1</v>
      </c>
      <c r="F4072" t="s">
        <v>106</v>
      </c>
      <c r="G4072" t="b">
        <v>1</v>
      </c>
      <c r="H4072" t="s">
        <v>100</v>
      </c>
      <c r="I4072" t="b">
        <v>0</v>
      </c>
      <c r="J4072" t="s">
        <v>70</v>
      </c>
      <c r="K4072" t="b">
        <v>1</v>
      </c>
      <c r="L4072">
        <v>2</v>
      </c>
      <c r="M4072" t="b">
        <v>1</v>
      </c>
      <c r="N4072" t="b">
        <v>1</v>
      </c>
      <c r="O4072" t="b">
        <v>1</v>
      </c>
      <c r="P4072" t="s">
        <v>69</v>
      </c>
      <c r="Q4072" t="s">
        <v>3696</v>
      </c>
      <c r="R4072" t="s">
        <v>3695</v>
      </c>
      <c r="S4072" t="s">
        <v>3694</v>
      </c>
      <c r="T4072" t="s">
        <v>3693</v>
      </c>
      <c r="U4072">
        <v>162</v>
      </c>
      <c r="V4072">
        <v>3.5</v>
      </c>
    </row>
    <row r="4073" spans="1:22" x14ac:dyDescent="0.35">
      <c r="A4073" t="s">
        <v>3692</v>
      </c>
      <c r="B4073" t="s">
        <v>74</v>
      </c>
      <c r="C4073" t="s">
        <v>82</v>
      </c>
      <c r="D4073" t="b">
        <v>1</v>
      </c>
      <c r="E4073" t="b">
        <v>0</v>
      </c>
      <c r="F4073" t="s">
        <v>89</v>
      </c>
      <c r="G4073" t="b">
        <v>1</v>
      </c>
      <c r="H4073" t="s">
        <v>71</v>
      </c>
      <c r="I4073" t="b">
        <v>0</v>
      </c>
      <c r="J4073" t="s">
        <v>70</v>
      </c>
      <c r="K4073" t="b">
        <v>1</v>
      </c>
      <c r="L4073">
        <v>2</v>
      </c>
      <c r="M4073" t="b">
        <v>0</v>
      </c>
      <c r="N4073" t="b">
        <v>1</v>
      </c>
      <c r="O4073" t="b">
        <v>1</v>
      </c>
      <c r="P4073" t="s">
        <v>88</v>
      </c>
      <c r="Q4073" t="s">
        <v>3691</v>
      </c>
      <c r="R4073" t="s">
        <v>3690</v>
      </c>
      <c r="S4073" t="s">
        <v>229</v>
      </c>
      <c r="T4073" t="s">
        <v>3689</v>
      </c>
      <c r="U4073">
        <v>162</v>
      </c>
      <c r="V4073">
        <v>2</v>
      </c>
    </row>
    <row r="4074" spans="1:22" x14ac:dyDescent="0.35">
      <c r="A4074" t="s">
        <v>3688</v>
      </c>
      <c r="B4074" t="s">
        <v>74</v>
      </c>
      <c r="C4074" t="s">
        <v>82</v>
      </c>
      <c r="D4074" t="b">
        <v>1</v>
      </c>
      <c r="E4074" t="b">
        <v>0</v>
      </c>
      <c r="F4074" t="s">
        <v>72</v>
      </c>
      <c r="G4074" t="b">
        <v>1</v>
      </c>
      <c r="H4074" t="s">
        <v>71</v>
      </c>
      <c r="I4074" t="b">
        <v>0</v>
      </c>
      <c r="J4074" t="s">
        <v>70</v>
      </c>
      <c r="K4074" t="b">
        <v>1</v>
      </c>
      <c r="L4074">
        <v>2</v>
      </c>
      <c r="M4074" t="b">
        <v>0</v>
      </c>
      <c r="N4074" t="b">
        <v>1</v>
      </c>
      <c r="O4074" t="b">
        <v>1</v>
      </c>
      <c r="P4074" t="s">
        <v>69</v>
      </c>
      <c r="Q4074" t="s">
        <v>3687</v>
      </c>
      <c r="R4074" t="s">
        <v>3686</v>
      </c>
      <c r="S4074" t="s">
        <v>66</v>
      </c>
      <c r="T4074" t="s">
        <v>3685</v>
      </c>
      <c r="U4074">
        <v>162</v>
      </c>
      <c r="V4074">
        <v>3.5</v>
      </c>
    </row>
    <row r="4075" spans="1:22" x14ac:dyDescent="0.35">
      <c r="A4075" t="s">
        <v>3684</v>
      </c>
      <c r="B4075" t="s">
        <v>74</v>
      </c>
      <c r="C4075" t="s">
        <v>82</v>
      </c>
      <c r="D4075" t="b">
        <v>1</v>
      </c>
      <c r="E4075" t="b">
        <v>1</v>
      </c>
      <c r="F4075" t="s">
        <v>106</v>
      </c>
      <c r="G4075" t="b">
        <v>1</v>
      </c>
      <c r="H4075" t="s">
        <v>554</v>
      </c>
      <c r="I4075" t="b">
        <v>1</v>
      </c>
      <c r="J4075" t="s">
        <v>70</v>
      </c>
      <c r="K4075" t="b">
        <v>1</v>
      </c>
      <c r="L4075">
        <v>2</v>
      </c>
      <c r="M4075" t="b">
        <v>0</v>
      </c>
      <c r="N4075" t="b">
        <v>1</v>
      </c>
      <c r="O4075" t="b">
        <v>1</v>
      </c>
      <c r="P4075" t="s">
        <v>69</v>
      </c>
      <c r="Q4075" t="s">
        <v>3683</v>
      </c>
      <c r="R4075" t="s">
        <v>3682</v>
      </c>
      <c r="S4075" t="s">
        <v>323</v>
      </c>
      <c r="T4075" t="s">
        <v>1212</v>
      </c>
      <c r="U4075">
        <v>162</v>
      </c>
      <c r="V4075">
        <v>2.5</v>
      </c>
    </row>
    <row r="4076" spans="1:22" x14ac:dyDescent="0.35">
      <c r="A4076" t="s">
        <v>3681</v>
      </c>
      <c r="B4076" t="s">
        <v>74</v>
      </c>
      <c r="C4076" t="s">
        <v>297</v>
      </c>
      <c r="D4076" t="b">
        <v>1</v>
      </c>
      <c r="E4076" t="b">
        <v>0</v>
      </c>
      <c r="F4076" t="s">
        <v>72</v>
      </c>
      <c r="G4076" t="b">
        <v>0</v>
      </c>
      <c r="H4076" t="s">
        <v>71</v>
      </c>
      <c r="I4076" t="b">
        <v>0</v>
      </c>
      <c r="J4076" t="s">
        <v>70</v>
      </c>
      <c r="K4076" t="b">
        <v>1</v>
      </c>
      <c r="L4076">
        <v>3</v>
      </c>
      <c r="M4076" t="b">
        <v>1</v>
      </c>
      <c r="N4076" t="b">
        <v>1</v>
      </c>
      <c r="O4076" t="b">
        <v>0</v>
      </c>
      <c r="P4076" t="s">
        <v>88</v>
      </c>
      <c r="Q4076" t="s">
        <v>3680</v>
      </c>
      <c r="R4076" t="s">
        <v>3679</v>
      </c>
      <c r="S4076" t="s">
        <v>1459</v>
      </c>
      <c r="T4076" t="s">
        <v>3678</v>
      </c>
      <c r="U4076">
        <v>162</v>
      </c>
      <c r="V4076">
        <v>4</v>
      </c>
    </row>
    <row r="4077" spans="1:22" x14ac:dyDescent="0.35">
      <c r="A4077" t="s">
        <v>3677</v>
      </c>
      <c r="B4077" t="s">
        <v>90</v>
      </c>
      <c r="C4077" t="s">
        <v>82</v>
      </c>
      <c r="D4077" t="b">
        <v>1</v>
      </c>
      <c r="E4077" t="b">
        <v>1</v>
      </c>
      <c r="F4077" t="s">
        <v>89</v>
      </c>
      <c r="G4077" t="b">
        <v>0</v>
      </c>
      <c r="H4077" t="s">
        <v>100</v>
      </c>
      <c r="I4077" t="b">
        <v>1</v>
      </c>
      <c r="J4077" t="s">
        <v>70</v>
      </c>
      <c r="K4077" t="b">
        <v>1</v>
      </c>
      <c r="L4077">
        <v>2</v>
      </c>
      <c r="M4077" t="b">
        <v>1</v>
      </c>
      <c r="N4077" t="b">
        <v>1</v>
      </c>
      <c r="O4077" t="b">
        <v>1</v>
      </c>
      <c r="P4077" t="s">
        <v>69</v>
      </c>
      <c r="Q4077" t="s">
        <v>3676</v>
      </c>
      <c r="R4077" t="s">
        <v>3675</v>
      </c>
      <c r="S4077" t="s">
        <v>85</v>
      </c>
      <c r="T4077" t="s">
        <v>3674</v>
      </c>
      <c r="U4077">
        <v>162</v>
      </c>
      <c r="V4077">
        <v>4</v>
      </c>
    </row>
    <row r="4078" spans="1:22" x14ac:dyDescent="0.35">
      <c r="A4078" t="s">
        <v>3673</v>
      </c>
      <c r="B4078" t="s">
        <v>90</v>
      </c>
      <c r="C4078" t="s">
        <v>82</v>
      </c>
      <c r="D4078" t="b">
        <v>1</v>
      </c>
      <c r="E4078" t="b">
        <v>1</v>
      </c>
      <c r="F4078" t="s">
        <v>106</v>
      </c>
      <c r="G4078" t="b">
        <v>1</v>
      </c>
      <c r="H4078" t="s">
        <v>71</v>
      </c>
      <c r="I4078" t="b">
        <v>1</v>
      </c>
      <c r="J4078" t="s">
        <v>70</v>
      </c>
      <c r="K4078" t="b">
        <v>1</v>
      </c>
      <c r="L4078">
        <v>1</v>
      </c>
      <c r="M4078" t="b">
        <v>0</v>
      </c>
      <c r="N4078" t="b">
        <v>0</v>
      </c>
      <c r="O4078" t="b">
        <v>1</v>
      </c>
      <c r="P4078" t="s">
        <v>69</v>
      </c>
      <c r="Q4078" t="s">
        <v>3672</v>
      </c>
      <c r="R4078" t="s">
        <v>3671</v>
      </c>
      <c r="S4078" t="s">
        <v>161</v>
      </c>
      <c r="T4078" t="s">
        <v>224</v>
      </c>
      <c r="U4078">
        <v>162</v>
      </c>
      <c r="V4078">
        <v>4</v>
      </c>
    </row>
    <row r="4079" spans="1:22" x14ac:dyDescent="0.35">
      <c r="A4079" t="s">
        <v>3670</v>
      </c>
      <c r="B4079" t="s">
        <v>90</v>
      </c>
      <c r="C4079" t="s">
        <v>82</v>
      </c>
      <c r="D4079" t="b">
        <v>1</v>
      </c>
      <c r="E4079" t="b">
        <v>1</v>
      </c>
      <c r="F4079" t="s">
        <v>106</v>
      </c>
      <c r="G4079" t="b">
        <v>1</v>
      </c>
      <c r="H4079" t="s">
        <v>71</v>
      </c>
      <c r="I4079" t="b">
        <v>0</v>
      </c>
      <c r="J4079" t="s">
        <v>70</v>
      </c>
      <c r="K4079" t="b">
        <v>1</v>
      </c>
      <c r="L4079">
        <v>1</v>
      </c>
      <c r="M4079" t="b">
        <v>0</v>
      </c>
      <c r="N4079" t="b">
        <v>0</v>
      </c>
      <c r="O4079" t="b">
        <v>1</v>
      </c>
      <c r="P4079" t="s">
        <v>88</v>
      </c>
      <c r="Q4079" t="s">
        <v>3669</v>
      </c>
      <c r="R4079" t="s">
        <v>3668</v>
      </c>
      <c r="S4079" t="s">
        <v>6</v>
      </c>
      <c r="T4079" t="s">
        <v>3667</v>
      </c>
      <c r="U4079">
        <v>162</v>
      </c>
      <c r="V4079">
        <v>4</v>
      </c>
    </row>
    <row r="4080" spans="1:22" x14ac:dyDescent="0.35">
      <c r="A4080" t="s">
        <v>3666</v>
      </c>
      <c r="B4080" t="s">
        <v>111</v>
      </c>
      <c r="C4080" t="s">
        <v>82</v>
      </c>
      <c r="D4080" t="b">
        <v>1</v>
      </c>
      <c r="E4080" t="b">
        <v>1</v>
      </c>
      <c r="F4080" t="s">
        <v>106</v>
      </c>
      <c r="G4080" t="b">
        <v>1</v>
      </c>
      <c r="H4080" t="s">
        <v>71</v>
      </c>
      <c r="I4080" t="b">
        <v>0</v>
      </c>
      <c r="J4080" t="s">
        <v>70</v>
      </c>
      <c r="K4080" t="b">
        <v>1</v>
      </c>
      <c r="L4080">
        <v>2</v>
      </c>
      <c r="M4080" t="b">
        <v>1</v>
      </c>
      <c r="N4080" t="b">
        <v>1</v>
      </c>
      <c r="O4080" t="b">
        <v>1</v>
      </c>
      <c r="P4080" t="s">
        <v>69</v>
      </c>
      <c r="Q4080" t="s">
        <v>3665</v>
      </c>
      <c r="R4080" t="s">
        <v>3664</v>
      </c>
      <c r="S4080" t="s">
        <v>6</v>
      </c>
      <c r="T4080" t="s">
        <v>3663</v>
      </c>
      <c r="U4080">
        <v>161</v>
      </c>
      <c r="V4080">
        <v>3.5</v>
      </c>
    </row>
    <row r="4081" spans="1:22" x14ac:dyDescent="0.35">
      <c r="A4081" t="s">
        <v>3662</v>
      </c>
      <c r="B4081" t="s">
        <v>111</v>
      </c>
      <c r="C4081" t="s">
        <v>82</v>
      </c>
      <c r="D4081" t="b">
        <v>1</v>
      </c>
      <c r="E4081" t="b">
        <v>1</v>
      </c>
      <c r="F4081" t="s">
        <v>3661</v>
      </c>
      <c r="G4081" t="b">
        <v>0</v>
      </c>
      <c r="H4081" t="s">
        <v>71</v>
      </c>
      <c r="I4081" t="b">
        <v>1</v>
      </c>
      <c r="J4081" t="s">
        <v>70</v>
      </c>
      <c r="K4081" t="b">
        <v>1</v>
      </c>
      <c r="L4081">
        <v>2</v>
      </c>
      <c r="M4081" t="b">
        <v>0</v>
      </c>
      <c r="N4081" t="b">
        <v>0</v>
      </c>
      <c r="O4081" t="b">
        <v>1</v>
      </c>
      <c r="P4081" t="s">
        <v>69</v>
      </c>
      <c r="Q4081" t="s">
        <v>3660</v>
      </c>
      <c r="R4081" t="s">
        <v>3659</v>
      </c>
      <c r="S4081" t="s">
        <v>77</v>
      </c>
      <c r="T4081" t="s">
        <v>3658</v>
      </c>
      <c r="U4081">
        <v>161</v>
      </c>
      <c r="V4081">
        <v>3.5</v>
      </c>
    </row>
    <row r="4082" spans="1:22" x14ac:dyDescent="0.35">
      <c r="A4082" t="s">
        <v>3657</v>
      </c>
      <c r="B4082" t="s">
        <v>90</v>
      </c>
      <c r="C4082" t="s">
        <v>82</v>
      </c>
      <c r="D4082" t="b">
        <v>1</v>
      </c>
      <c r="E4082" t="b">
        <v>1</v>
      </c>
      <c r="F4082" t="s">
        <v>106</v>
      </c>
      <c r="G4082" t="b">
        <v>0</v>
      </c>
      <c r="H4082" t="s">
        <v>71</v>
      </c>
      <c r="I4082" t="b">
        <v>1</v>
      </c>
      <c r="J4082" t="s">
        <v>70</v>
      </c>
      <c r="K4082" t="b">
        <v>1</v>
      </c>
      <c r="L4082">
        <v>2</v>
      </c>
      <c r="M4082" t="b">
        <v>0</v>
      </c>
      <c r="N4082" t="b">
        <v>0</v>
      </c>
      <c r="O4082" t="b">
        <v>1</v>
      </c>
      <c r="P4082" t="s">
        <v>88</v>
      </c>
      <c r="Q4082" t="s">
        <v>3656</v>
      </c>
      <c r="R4082" t="s">
        <v>3655</v>
      </c>
      <c r="S4082" t="s">
        <v>239</v>
      </c>
      <c r="T4082" t="s">
        <v>3654</v>
      </c>
      <c r="U4082">
        <v>161</v>
      </c>
      <c r="V4082">
        <v>3.5</v>
      </c>
    </row>
    <row r="4083" spans="1:22" x14ac:dyDescent="0.35">
      <c r="A4083" t="s">
        <v>3653</v>
      </c>
      <c r="B4083" t="s">
        <v>111</v>
      </c>
      <c r="C4083" t="s">
        <v>82</v>
      </c>
      <c r="D4083" t="b">
        <v>1</v>
      </c>
      <c r="E4083" t="b">
        <v>1</v>
      </c>
      <c r="F4083" t="s">
        <v>106</v>
      </c>
      <c r="G4083" t="b">
        <v>1</v>
      </c>
      <c r="H4083" t="s">
        <v>71</v>
      </c>
      <c r="I4083" t="b">
        <v>0</v>
      </c>
      <c r="J4083" t="s">
        <v>70</v>
      </c>
      <c r="K4083" t="b">
        <v>1</v>
      </c>
      <c r="L4083">
        <v>2</v>
      </c>
      <c r="M4083" t="b">
        <v>1</v>
      </c>
      <c r="N4083" t="b">
        <v>1</v>
      </c>
      <c r="O4083" t="b">
        <v>1</v>
      </c>
      <c r="P4083" t="s">
        <v>69</v>
      </c>
      <c r="Q4083" t="s">
        <v>3652</v>
      </c>
      <c r="R4083" t="s">
        <v>3651</v>
      </c>
      <c r="S4083" t="s">
        <v>6</v>
      </c>
      <c r="T4083" t="s">
        <v>3650</v>
      </c>
      <c r="U4083">
        <v>161</v>
      </c>
      <c r="V4083">
        <v>4.5</v>
      </c>
    </row>
    <row r="4084" spans="1:22" x14ac:dyDescent="0.35">
      <c r="A4084" t="s">
        <v>3649</v>
      </c>
      <c r="B4084" t="s">
        <v>74</v>
      </c>
      <c r="C4084" t="s">
        <v>82</v>
      </c>
      <c r="D4084" t="b">
        <v>1</v>
      </c>
      <c r="E4084" t="b">
        <v>1</v>
      </c>
      <c r="F4084" t="s">
        <v>72</v>
      </c>
      <c r="G4084" t="b">
        <v>1</v>
      </c>
      <c r="H4084" t="s">
        <v>71</v>
      </c>
      <c r="I4084" t="b">
        <v>1</v>
      </c>
      <c r="J4084" t="s">
        <v>70</v>
      </c>
      <c r="K4084" t="b">
        <v>1</v>
      </c>
      <c r="L4084">
        <v>2</v>
      </c>
      <c r="M4084" t="b">
        <v>1</v>
      </c>
      <c r="N4084" t="b">
        <v>1</v>
      </c>
      <c r="O4084" t="b">
        <v>1</v>
      </c>
      <c r="P4084" t="s">
        <v>69</v>
      </c>
      <c r="Q4084" t="s">
        <v>3648</v>
      </c>
      <c r="R4084" t="s">
        <v>3647</v>
      </c>
      <c r="S4084" t="s">
        <v>290</v>
      </c>
      <c r="T4084" t="s">
        <v>3646</v>
      </c>
      <c r="U4084">
        <v>161</v>
      </c>
      <c r="V4084">
        <v>3.5</v>
      </c>
    </row>
    <row r="4085" spans="1:22" x14ac:dyDescent="0.35">
      <c r="A4085" t="s">
        <v>3645</v>
      </c>
      <c r="B4085" t="s">
        <v>74</v>
      </c>
      <c r="C4085" t="s">
        <v>138</v>
      </c>
      <c r="D4085" t="b">
        <v>1</v>
      </c>
      <c r="E4085" t="b">
        <v>1</v>
      </c>
      <c r="F4085" t="s">
        <v>106</v>
      </c>
      <c r="G4085" t="b">
        <v>1</v>
      </c>
      <c r="H4085" t="s">
        <v>71</v>
      </c>
      <c r="I4085" t="b">
        <v>1</v>
      </c>
      <c r="J4085" t="s">
        <v>70</v>
      </c>
      <c r="K4085" t="b">
        <v>1</v>
      </c>
      <c r="L4085">
        <v>2</v>
      </c>
      <c r="M4085" t="b">
        <v>0</v>
      </c>
      <c r="N4085" t="b">
        <v>1</v>
      </c>
      <c r="O4085" t="b">
        <v>1</v>
      </c>
      <c r="P4085" t="s">
        <v>69</v>
      </c>
      <c r="Q4085" t="s">
        <v>3644</v>
      </c>
      <c r="R4085" t="s">
        <v>3643</v>
      </c>
      <c r="S4085" t="s">
        <v>189</v>
      </c>
      <c r="T4085" t="s">
        <v>1050</v>
      </c>
      <c r="U4085">
        <v>161</v>
      </c>
      <c r="V4085">
        <v>2.5</v>
      </c>
    </row>
    <row r="4086" spans="1:22" x14ac:dyDescent="0.35">
      <c r="A4086" t="s">
        <v>3642</v>
      </c>
      <c r="B4086" t="s">
        <v>90</v>
      </c>
      <c r="C4086" t="s">
        <v>82</v>
      </c>
      <c r="D4086" t="b">
        <v>1</v>
      </c>
      <c r="E4086" t="b">
        <v>1</v>
      </c>
      <c r="F4086" t="s">
        <v>106</v>
      </c>
      <c r="G4086" t="b">
        <v>0</v>
      </c>
      <c r="H4086" t="s">
        <v>71</v>
      </c>
      <c r="I4086" t="b">
        <v>1</v>
      </c>
      <c r="J4086" t="s">
        <v>70</v>
      </c>
      <c r="K4086" t="b">
        <v>0</v>
      </c>
      <c r="L4086">
        <v>1</v>
      </c>
      <c r="M4086" t="b">
        <v>0</v>
      </c>
      <c r="N4086" t="b">
        <v>0</v>
      </c>
      <c r="O4086" t="b">
        <v>1</v>
      </c>
      <c r="P4086" t="s">
        <v>88</v>
      </c>
      <c r="Q4086" t="s">
        <v>3641</v>
      </c>
      <c r="R4086" t="s">
        <v>548</v>
      </c>
      <c r="S4086" t="s">
        <v>166</v>
      </c>
      <c r="T4086" t="s">
        <v>3640</v>
      </c>
      <c r="U4086">
        <v>161</v>
      </c>
      <c r="V4086">
        <v>4.5</v>
      </c>
    </row>
    <row r="4087" spans="1:22" x14ac:dyDescent="0.35">
      <c r="A4087" t="s">
        <v>3639</v>
      </c>
      <c r="B4087" t="s">
        <v>74</v>
      </c>
      <c r="C4087" t="s">
        <v>138</v>
      </c>
      <c r="D4087" t="b">
        <v>1</v>
      </c>
      <c r="E4087" t="b">
        <v>1</v>
      </c>
      <c r="F4087" t="s">
        <v>319</v>
      </c>
      <c r="G4087" t="b">
        <v>1</v>
      </c>
      <c r="H4087" t="s">
        <v>71</v>
      </c>
      <c r="I4087" t="b">
        <v>1</v>
      </c>
      <c r="J4087" t="s">
        <v>70</v>
      </c>
      <c r="K4087" t="b">
        <v>1</v>
      </c>
      <c r="L4087">
        <v>2</v>
      </c>
      <c r="M4087" t="b">
        <v>1</v>
      </c>
      <c r="N4087" t="b">
        <v>1</v>
      </c>
      <c r="O4087" t="b">
        <v>1</v>
      </c>
      <c r="P4087" t="s">
        <v>69</v>
      </c>
      <c r="Q4087" t="s">
        <v>3638</v>
      </c>
      <c r="R4087" t="s">
        <v>3637</v>
      </c>
      <c r="S4087" t="s">
        <v>85</v>
      </c>
      <c r="T4087" t="s">
        <v>3636</v>
      </c>
      <c r="U4087">
        <v>161</v>
      </c>
      <c r="V4087">
        <v>3.5</v>
      </c>
    </row>
    <row r="4088" spans="1:22" x14ac:dyDescent="0.35">
      <c r="A4088" t="s">
        <v>3635</v>
      </c>
      <c r="B4088" t="s">
        <v>90</v>
      </c>
      <c r="C4088" t="s">
        <v>82</v>
      </c>
      <c r="D4088" t="b">
        <v>1</v>
      </c>
      <c r="E4088" t="b">
        <v>1</v>
      </c>
      <c r="F4088" t="s">
        <v>89</v>
      </c>
      <c r="G4088" t="b">
        <v>0</v>
      </c>
      <c r="H4088" t="s">
        <v>100</v>
      </c>
      <c r="I4088" t="b">
        <v>1</v>
      </c>
      <c r="J4088" t="s">
        <v>70</v>
      </c>
      <c r="K4088" t="b">
        <v>1</v>
      </c>
      <c r="L4088">
        <v>1</v>
      </c>
      <c r="M4088" t="b">
        <v>1</v>
      </c>
      <c r="N4088" t="b">
        <v>0</v>
      </c>
      <c r="O4088" t="b">
        <v>1</v>
      </c>
      <c r="P4088" t="s">
        <v>69</v>
      </c>
      <c r="Q4088" t="s">
        <v>3634</v>
      </c>
      <c r="R4088" t="s">
        <v>3633</v>
      </c>
      <c r="S4088" t="s">
        <v>275</v>
      </c>
      <c r="T4088" t="s">
        <v>3632</v>
      </c>
      <c r="U4088">
        <v>161</v>
      </c>
      <c r="V4088">
        <v>5</v>
      </c>
    </row>
    <row r="4089" spans="1:22" x14ac:dyDescent="0.35">
      <c r="A4089" t="s">
        <v>3631</v>
      </c>
      <c r="B4089" t="s">
        <v>74</v>
      </c>
      <c r="C4089" t="s">
        <v>82</v>
      </c>
      <c r="D4089" t="b">
        <v>1</v>
      </c>
      <c r="E4089" t="b">
        <v>1</v>
      </c>
      <c r="F4089" t="s">
        <v>72</v>
      </c>
      <c r="G4089" t="b">
        <v>1</v>
      </c>
      <c r="H4089" t="s">
        <v>71</v>
      </c>
      <c r="I4089" t="b">
        <v>0</v>
      </c>
      <c r="J4089" t="s">
        <v>70</v>
      </c>
      <c r="K4089" t="b">
        <v>1</v>
      </c>
      <c r="L4089">
        <v>2</v>
      </c>
      <c r="M4089" t="b">
        <v>1</v>
      </c>
      <c r="N4089" t="b">
        <v>1</v>
      </c>
      <c r="O4089" t="b">
        <v>1</v>
      </c>
      <c r="P4089" t="s">
        <v>69</v>
      </c>
      <c r="Q4089" t="s">
        <v>3630</v>
      </c>
      <c r="R4089" t="s">
        <v>381</v>
      </c>
      <c r="S4089" t="s">
        <v>131</v>
      </c>
      <c r="T4089" t="s">
        <v>3629</v>
      </c>
      <c r="U4089">
        <v>161</v>
      </c>
      <c r="V4089">
        <v>3.5</v>
      </c>
    </row>
    <row r="4090" spans="1:22" x14ac:dyDescent="0.35">
      <c r="A4090" t="s">
        <v>3628</v>
      </c>
      <c r="B4090" t="s">
        <v>111</v>
      </c>
      <c r="C4090" t="s">
        <v>82</v>
      </c>
      <c r="D4090" t="b">
        <v>1</v>
      </c>
      <c r="E4090" t="b">
        <v>1</v>
      </c>
      <c r="F4090" t="s">
        <v>474</v>
      </c>
      <c r="G4090" t="b">
        <v>1</v>
      </c>
      <c r="H4090" t="s">
        <v>100</v>
      </c>
      <c r="I4090" t="b">
        <v>1</v>
      </c>
      <c r="J4090" t="s">
        <v>70</v>
      </c>
      <c r="K4090" t="b">
        <v>1</v>
      </c>
      <c r="L4090">
        <v>1</v>
      </c>
      <c r="M4090" t="b">
        <v>0</v>
      </c>
      <c r="N4090" t="b">
        <v>0</v>
      </c>
      <c r="O4090" t="b">
        <v>1</v>
      </c>
      <c r="P4090" t="s">
        <v>69</v>
      </c>
      <c r="Q4090" t="s">
        <v>3627</v>
      </c>
      <c r="R4090" t="s">
        <v>3626</v>
      </c>
      <c r="S4090" t="s">
        <v>85</v>
      </c>
      <c r="T4090" t="s">
        <v>3625</v>
      </c>
      <c r="U4090">
        <v>161</v>
      </c>
      <c r="V4090">
        <v>4.5</v>
      </c>
    </row>
    <row r="4091" spans="1:22" x14ac:dyDescent="0.35">
      <c r="A4091" t="s">
        <v>3624</v>
      </c>
      <c r="B4091" t="s">
        <v>74</v>
      </c>
      <c r="C4091" t="s">
        <v>2050</v>
      </c>
      <c r="D4091" t="b">
        <v>1</v>
      </c>
      <c r="E4091" t="b">
        <v>1</v>
      </c>
      <c r="F4091" t="s">
        <v>106</v>
      </c>
      <c r="G4091" t="b">
        <v>1</v>
      </c>
      <c r="H4091" t="s">
        <v>71</v>
      </c>
      <c r="I4091" t="b">
        <v>1</v>
      </c>
      <c r="J4091" t="s">
        <v>70</v>
      </c>
      <c r="K4091" t="b">
        <v>1</v>
      </c>
      <c r="L4091">
        <v>2</v>
      </c>
      <c r="M4091" t="b">
        <v>1</v>
      </c>
      <c r="N4091" t="b">
        <v>1</v>
      </c>
      <c r="O4091" t="b">
        <v>1</v>
      </c>
      <c r="P4091" t="s">
        <v>69</v>
      </c>
      <c r="Q4091" t="s">
        <v>3623</v>
      </c>
      <c r="R4091" t="s">
        <v>3622</v>
      </c>
      <c r="S4091" t="s">
        <v>85</v>
      </c>
      <c r="T4091" t="s">
        <v>3621</v>
      </c>
      <c r="U4091">
        <v>161</v>
      </c>
      <c r="V4091">
        <v>3</v>
      </c>
    </row>
    <row r="4092" spans="1:22" x14ac:dyDescent="0.35">
      <c r="A4092" t="s">
        <v>3620</v>
      </c>
      <c r="B4092" t="s">
        <v>90</v>
      </c>
      <c r="C4092" t="s">
        <v>82</v>
      </c>
      <c r="D4092" t="b">
        <v>1</v>
      </c>
      <c r="E4092" t="b">
        <v>1</v>
      </c>
      <c r="F4092" t="s">
        <v>771</v>
      </c>
      <c r="G4092" t="b">
        <v>0</v>
      </c>
      <c r="H4092" t="s">
        <v>71</v>
      </c>
      <c r="I4092" t="b">
        <v>0</v>
      </c>
      <c r="J4092" t="s">
        <v>70</v>
      </c>
      <c r="K4092" t="b">
        <v>1</v>
      </c>
      <c r="L4092">
        <v>1</v>
      </c>
      <c r="M4092" t="b">
        <v>0</v>
      </c>
      <c r="N4092" t="b">
        <v>0</v>
      </c>
      <c r="O4092" t="b">
        <v>1</v>
      </c>
      <c r="P4092" t="s">
        <v>88</v>
      </c>
      <c r="Q4092" t="s">
        <v>3619</v>
      </c>
      <c r="R4092" t="s">
        <v>3618</v>
      </c>
      <c r="S4092" t="s">
        <v>239</v>
      </c>
      <c r="T4092" t="s">
        <v>2413</v>
      </c>
      <c r="U4092">
        <v>161</v>
      </c>
      <c r="V4092">
        <v>4</v>
      </c>
    </row>
    <row r="4093" spans="1:22" x14ac:dyDescent="0.35">
      <c r="A4093" t="s">
        <v>3617</v>
      </c>
      <c r="B4093" t="s">
        <v>74</v>
      </c>
      <c r="C4093" t="s">
        <v>82</v>
      </c>
      <c r="D4093" t="b">
        <v>1</v>
      </c>
      <c r="E4093" t="b">
        <v>1</v>
      </c>
      <c r="F4093" t="s">
        <v>106</v>
      </c>
      <c r="G4093" t="b">
        <v>1</v>
      </c>
      <c r="H4093" t="s">
        <v>100</v>
      </c>
      <c r="I4093" t="b">
        <v>0</v>
      </c>
      <c r="J4093" t="s">
        <v>70</v>
      </c>
      <c r="K4093" t="b">
        <v>1</v>
      </c>
      <c r="L4093">
        <v>2</v>
      </c>
      <c r="M4093" t="b">
        <v>1</v>
      </c>
      <c r="N4093" t="b">
        <v>1</v>
      </c>
      <c r="O4093" t="b">
        <v>1</v>
      </c>
      <c r="P4093" t="s">
        <v>88</v>
      </c>
      <c r="Q4093" t="s">
        <v>3616</v>
      </c>
      <c r="R4093" t="s">
        <v>3615</v>
      </c>
      <c r="S4093" t="s">
        <v>239</v>
      </c>
      <c r="T4093" t="s">
        <v>3614</v>
      </c>
      <c r="U4093">
        <v>161</v>
      </c>
      <c r="V4093">
        <v>4</v>
      </c>
    </row>
    <row r="4094" spans="1:22" x14ac:dyDescent="0.35">
      <c r="A4094" t="s">
        <v>3613</v>
      </c>
      <c r="B4094" t="s">
        <v>74</v>
      </c>
      <c r="C4094" t="s">
        <v>123</v>
      </c>
      <c r="D4094" t="b">
        <v>1</v>
      </c>
      <c r="E4094" t="b">
        <v>1</v>
      </c>
      <c r="F4094" t="s">
        <v>106</v>
      </c>
      <c r="G4094" t="b">
        <v>1</v>
      </c>
      <c r="H4094" t="s">
        <v>71</v>
      </c>
      <c r="I4094" t="b">
        <v>0</v>
      </c>
      <c r="J4094" t="s">
        <v>70</v>
      </c>
      <c r="K4094" t="b">
        <v>1</v>
      </c>
      <c r="L4094">
        <v>2</v>
      </c>
      <c r="M4094" t="b">
        <v>1</v>
      </c>
      <c r="N4094" t="b">
        <v>1</v>
      </c>
      <c r="O4094" t="b">
        <v>1</v>
      </c>
      <c r="P4094" t="s">
        <v>69</v>
      </c>
      <c r="Q4094" t="s">
        <v>3612</v>
      </c>
      <c r="R4094" t="s">
        <v>109</v>
      </c>
      <c r="S4094" t="s">
        <v>120</v>
      </c>
      <c r="T4094" t="s">
        <v>3611</v>
      </c>
      <c r="U4094">
        <v>161</v>
      </c>
      <c r="V4094">
        <v>4</v>
      </c>
    </row>
    <row r="4095" spans="1:22" x14ac:dyDescent="0.35">
      <c r="A4095" t="s">
        <v>3610</v>
      </c>
      <c r="B4095" t="s">
        <v>111</v>
      </c>
      <c r="C4095" t="s">
        <v>82</v>
      </c>
      <c r="D4095" t="b">
        <v>1</v>
      </c>
      <c r="E4095" t="b">
        <v>1</v>
      </c>
      <c r="F4095" t="s">
        <v>106</v>
      </c>
      <c r="G4095" t="b">
        <v>0</v>
      </c>
      <c r="H4095" t="s">
        <v>100</v>
      </c>
      <c r="I4095" t="b">
        <v>1</v>
      </c>
      <c r="J4095" t="s">
        <v>70</v>
      </c>
      <c r="K4095" t="b">
        <v>0</v>
      </c>
      <c r="L4095">
        <v>2</v>
      </c>
      <c r="M4095" t="b">
        <v>0</v>
      </c>
      <c r="N4095" t="b">
        <v>1</v>
      </c>
      <c r="O4095" t="b">
        <v>1</v>
      </c>
      <c r="P4095" t="s">
        <v>88</v>
      </c>
      <c r="Q4095" t="s">
        <v>3609</v>
      </c>
      <c r="R4095" t="s">
        <v>3608</v>
      </c>
      <c r="S4095" t="s">
        <v>85</v>
      </c>
      <c r="T4095" t="s">
        <v>3607</v>
      </c>
      <c r="U4095">
        <v>161</v>
      </c>
      <c r="V4095">
        <v>4</v>
      </c>
    </row>
    <row r="4096" spans="1:22" x14ac:dyDescent="0.35">
      <c r="A4096" t="s">
        <v>3606</v>
      </c>
      <c r="B4096" t="s">
        <v>90</v>
      </c>
      <c r="C4096" t="s">
        <v>82</v>
      </c>
      <c r="D4096" t="b">
        <v>1</v>
      </c>
      <c r="E4096" t="b">
        <v>1</v>
      </c>
      <c r="F4096" t="s">
        <v>106</v>
      </c>
      <c r="G4096" t="b">
        <v>0</v>
      </c>
      <c r="H4096" t="s">
        <v>100</v>
      </c>
      <c r="I4096" t="b">
        <v>1</v>
      </c>
      <c r="J4096" t="s">
        <v>70</v>
      </c>
      <c r="K4096" t="b">
        <v>0</v>
      </c>
      <c r="L4096">
        <v>1</v>
      </c>
      <c r="M4096" t="b">
        <v>1</v>
      </c>
      <c r="N4096" t="b">
        <v>1</v>
      </c>
      <c r="O4096" t="b">
        <v>1</v>
      </c>
      <c r="P4096" t="s">
        <v>69</v>
      </c>
      <c r="Q4096" t="s">
        <v>3605</v>
      </c>
      <c r="R4096" t="s">
        <v>194</v>
      </c>
      <c r="S4096" t="s">
        <v>85</v>
      </c>
      <c r="T4096" t="s">
        <v>3604</v>
      </c>
      <c r="U4096">
        <v>161</v>
      </c>
      <c r="V4096">
        <v>4.5</v>
      </c>
    </row>
    <row r="4097" spans="1:22" x14ac:dyDescent="0.35">
      <c r="A4097" t="s">
        <v>3603</v>
      </c>
      <c r="B4097" t="s">
        <v>74</v>
      </c>
      <c r="C4097" t="s">
        <v>236</v>
      </c>
      <c r="D4097" t="b">
        <v>1</v>
      </c>
      <c r="E4097" t="b">
        <v>0</v>
      </c>
      <c r="F4097" t="s">
        <v>72</v>
      </c>
      <c r="G4097" t="b">
        <v>1</v>
      </c>
      <c r="H4097" t="s">
        <v>71</v>
      </c>
      <c r="I4097" t="b">
        <v>1</v>
      </c>
      <c r="J4097" t="s">
        <v>70</v>
      </c>
      <c r="K4097" t="b">
        <v>1</v>
      </c>
      <c r="L4097">
        <v>3</v>
      </c>
      <c r="M4097" t="b">
        <v>1</v>
      </c>
      <c r="N4097" t="b">
        <v>1</v>
      </c>
      <c r="O4097" t="b">
        <v>1</v>
      </c>
      <c r="P4097" t="s">
        <v>69</v>
      </c>
      <c r="Q4097" t="s">
        <v>3602</v>
      </c>
      <c r="R4097" t="s">
        <v>3601</v>
      </c>
      <c r="S4097" t="s">
        <v>93</v>
      </c>
      <c r="T4097" t="s">
        <v>3600</v>
      </c>
      <c r="U4097">
        <v>161</v>
      </c>
      <c r="V4097">
        <v>3</v>
      </c>
    </row>
    <row r="4098" spans="1:22" x14ac:dyDescent="0.35">
      <c r="A4098" t="s">
        <v>3599</v>
      </c>
      <c r="B4098" t="s">
        <v>90</v>
      </c>
      <c r="C4098" t="s">
        <v>82</v>
      </c>
      <c r="D4098" t="b">
        <v>1</v>
      </c>
      <c r="E4098" t="b">
        <v>1</v>
      </c>
      <c r="F4098" t="s">
        <v>771</v>
      </c>
      <c r="G4098" t="b">
        <v>0</v>
      </c>
      <c r="H4098" t="s">
        <v>71</v>
      </c>
      <c r="I4098" t="b">
        <v>0</v>
      </c>
      <c r="J4098" t="s">
        <v>70</v>
      </c>
      <c r="K4098" t="b">
        <v>1</v>
      </c>
      <c r="L4098">
        <v>1</v>
      </c>
      <c r="M4098" t="b">
        <v>0</v>
      </c>
      <c r="N4098" t="b">
        <v>0</v>
      </c>
      <c r="O4098" t="b">
        <v>1</v>
      </c>
      <c r="P4098" t="s">
        <v>69</v>
      </c>
      <c r="Q4098" t="s">
        <v>3598</v>
      </c>
      <c r="R4098" t="s">
        <v>954</v>
      </c>
      <c r="S4098" t="s">
        <v>131</v>
      </c>
      <c r="T4098" t="s">
        <v>3597</v>
      </c>
      <c r="U4098">
        <v>161</v>
      </c>
      <c r="V4098">
        <v>4</v>
      </c>
    </row>
    <row r="4099" spans="1:22" x14ac:dyDescent="0.35">
      <c r="A4099" t="s">
        <v>3596</v>
      </c>
      <c r="B4099" t="s">
        <v>74</v>
      </c>
      <c r="C4099" t="s">
        <v>426</v>
      </c>
      <c r="D4099" t="b">
        <v>1</v>
      </c>
      <c r="E4099" t="b">
        <v>0</v>
      </c>
      <c r="F4099" t="s">
        <v>106</v>
      </c>
      <c r="G4099" t="b">
        <v>1</v>
      </c>
      <c r="H4099" t="s">
        <v>71</v>
      </c>
      <c r="I4099" t="b">
        <v>0</v>
      </c>
      <c r="J4099" t="s">
        <v>70</v>
      </c>
      <c r="K4099" t="b">
        <v>0</v>
      </c>
      <c r="L4099">
        <v>2</v>
      </c>
      <c r="M4099" t="b">
        <v>0</v>
      </c>
      <c r="N4099" t="b">
        <v>1</v>
      </c>
      <c r="O4099" t="b">
        <v>1</v>
      </c>
      <c r="P4099" t="s">
        <v>88</v>
      </c>
      <c r="Q4099" t="s">
        <v>3595</v>
      </c>
      <c r="R4099" t="s">
        <v>3594</v>
      </c>
      <c r="S4099" t="s">
        <v>85</v>
      </c>
      <c r="T4099" t="s">
        <v>3593</v>
      </c>
      <c r="U4099">
        <v>161</v>
      </c>
      <c r="V4099">
        <v>3.5</v>
      </c>
    </row>
    <row r="4100" spans="1:22" x14ac:dyDescent="0.35">
      <c r="A4100" t="s">
        <v>3592</v>
      </c>
      <c r="B4100" t="s">
        <v>111</v>
      </c>
      <c r="C4100" t="s">
        <v>82</v>
      </c>
      <c r="D4100" t="b">
        <v>1</v>
      </c>
      <c r="E4100" t="b">
        <v>1</v>
      </c>
      <c r="F4100" t="s">
        <v>106</v>
      </c>
      <c r="G4100" t="b">
        <v>0</v>
      </c>
      <c r="H4100" t="s">
        <v>71</v>
      </c>
      <c r="I4100" t="b">
        <v>0</v>
      </c>
      <c r="J4100" t="s">
        <v>70</v>
      </c>
      <c r="K4100" t="b">
        <v>1</v>
      </c>
      <c r="L4100">
        <v>2</v>
      </c>
      <c r="M4100" t="b">
        <v>1</v>
      </c>
      <c r="N4100" t="b">
        <v>1</v>
      </c>
      <c r="O4100" t="b">
        <v>1</v>
      </c>
      <c r="P4100" t="s">
        <v>88</v>
      </c>
      <c r="Q4100" t="s">
        <v>3591</v>
      </c>
      <c r="R4100" t="s">
        <v>593</v>
      </c>
      <c r="S4100" t="s">
        <v>166</v>
      </c>
      <c r="T4100" t="s">
        <v>3590</v>
      </c>
      <c r="U4100">
        <v>161</v>
      </c>
      <c r="V4100">
        <v>4</v>
      </c>
    </row>
    <row r="4101" spans="1:22" x14ac:dyDescent="0.35">
      <c r="A4101" t="s">
        <v>3589</v>
      </c>
      <c r="B4101" t="s">
        <v>90</v>
      </c>
      <c r="C4101" t="s">
        <v>82</v>
      </c>
      <c r="D4101" t="b">
        <v>1</v>
      </c>
      <c r="E4101" t="b">
        <v>1</v>
      </c>
      <c r="F4101" t="s">
        <v>106</v>
      </c>
      <c r="G4101" t="b">
        <v>1</v>
      </c>
      <c r="H4101" t="s">
        <v>71</v>
      </c>
      <c r="I4101" t="b">
        <v>0</v>
      </c>
      <c r="J4101" t="s">
        <v>70</v>
      </c>
      <c r="K4101" t="b">
        <v>1</v>
      </c>
      <c r="L4101">
        <v>2</v>
      </c>
      <c r="M4101" t="b">
        <v>0</v>
      </c>
      <c r="N4101" t="b">
        <v>1</v>
      </c>
      <c r="O4101" t="b">
        <v>1</v>
      </c>
      <c r="P4101" t="s">
        <v>88</v>
      </c>
      <c r="Q4101" t="s">
        <v>3588</v>
      </c>
      <c r="R4101" t="s">
        <v>3587</v>
      </c>
      <c r="S4101" t="s">
        <v>161</v>
      </c>
      <c r="T4101" t="s">
        <v>3586</v>
      </c>
      <c r="U4101">
        <v>161</v>
      </c>
      <c r="V4101">
        <v>4</v>
      </c>
    </row>
    <row r="4102" spans="1:22" x14ac:dyDescent="0.35">
      <c r="A4102" t="s">
        <v>3585</v>
      </c>
      <c r="B4102" t="s">
        <v>74</v>
      </c>
      <c r="C4102" t="s">
        <v>82</v>
      </c>
      <c r="D4102" t="b">
        <v>1</v>
      </c>
      <c r="E4102" t="b">
        <v>1</v>
      </c>
      <c r="F4102" t="s">
        <v>72</v>
      </c>
      <c r="G4102" t="b">
        <v>1</v>
      </c>
      <c r="H4102" t="s">
        <v>71</v>
      </c>
      <c r="I4102" t="b">
        <v>0</v>
      </c>
      <c r="J4102" t="s">
        <v>70</v>
      </c>
      <c r="K4102" t="b">
        <v>1</v>
      </c>
      <c r="L4102">
        <v>2</v>
      </c>
      <c r="M4102" t="b">
        <v>0</v>
      </c>
      <c r="N4102" t="b">
        <v>1</v>
      </c>
      <c r="O4102" t="b">
        <v>1</v>
      </c>
      <c r="P4102" t="s">
        <v>69</v>
      </c>
      <c r="Q4102" t="s">
        <v>3584</v>
      </c>
      <c r="R4102" t="s">
        <v>617</v>
      </c>
      <c r="S4102" t="s">
        <v>6</v>
      </c>
      <c r="T4102" t="s">
        <v>3583</v>
      </c>
      <c r="U4102">
        <v>161</v>
      </c>
      <c r="V4102">
        <v>3.5</v>
      </c>
    </row>
    <row r="4103" spans="1:22" x14ac:dyDescent="0.35">
      <c r="A4103" t="s">
        <v>3582</v>
      </c>
      <c r="B4103" t="s">
        <v>111</v>
      </c>
      <c r="C4103" t="s">
        <v>82</v>
      </c>
      <c r="D4103" t="b">
        <v>1</v>
      </c>
      <c r="E4103" t="b">
        <v>1</v>
      </c>
      <c r="F4103" t="s">
        <v>106</v>
      </c>
      <c r="G4103" t="b">
        <v>0</v>
      </c>
      <c r="H4103" t="s">
        <v>71</v>
      </c>
      <c r="I4103" t="b">
        <v>1</v>
      </c>
      <c r="J4103" t="s">
        <v>70</v>
      </c>
      <c r="K4103" t="b">
        <v>1</v>
      </c>
      <c r="L4103">
        <v>2</v>
      </c>
      <c r="M4103" t="b">
        <v>1</v>
      </c>
      <c r="N4103" t="b">
        <v>1</v>
      </c>
      <c r="O4103" t="b">
        <v>1</v>
      </c>
      <c r="P4103" t="s">
        <v>88</v>
      </c>
      <c r="Q4103" t="s">
        <v>3581</v>
      </c>
      <c r="R4103" t="s">
        <v>3580</v>
      </c>
      <c r="S4103" t="s">
        <v>1740</v>
      </c>
      <c r="T4103" t="s">
        <v>3579</v>
      </c>
      <c r="U4103">
        <v>161</v>
      </c>
      <c r="V4103">
        <v>4</v>
      </c>
    </row>
    <row r="4104" spans="1:22" x14ac:dyDescent="0.35">
      <c r="A4104" t="s">
        <v>3578</v>
      </c>
      <c r="B4104" t="s">
        <v>74</v>
      </c>
      <c r="C4104" t="s">
        <v>259</v>
      </c>
      <c r="D4104" t="b">
        <v>1</v>
      </c>
      <c r="E4104" t="b">
        <v>0</v>
      </c>
      <c r="F4104" t="s">
        <v>72</v>
      </c>
      <c r="G4104" t="b">
        <v>0</v>
      </c>
      <c r="H4104" t="s">
        <v>71</v>
      </c>
      <c r="I4104" t="b">
        <v>0</v>
      </c>
      <c r="J4104" t="s">
        <v>235</v>
      </c>
      <c r="K4104" t="b">
        <v>1</v>
      </c>
      <c r="L4104">
        <v>3</v>
      </c>
      <c r="M4104" t="b">
        <v>1</v>
      </c>
      <c r="N4104" t="b">
        <v>1</v>
      </c>
      <c r="O4104" t="b">
        <v>0</v>
      </c>
      <c r="P4104" t="s">
        <v>88</v>
      </c>
      <c r="Q4104" t="s">
        <v>3577</v>
      </c>
      <c r="R4104" t="s">
        <v>3576</v>
      </c>
      <c r="S4104" t="s">
        <v>290</v>
      </c>
      <c r="T4104" t="s">
        <v>3575</v>
      </c>
      <c r="U4104">
        <v>161</v>
      </c>
      <c r="V4104">
        <v>3.5</v>
      </c>
    </row>
    <row r="4105" spans="1:22" x14ac:dyDescent="0.35">
      <c r="A4105" t="s">
        <v>3574</v>
      </c>
      <c r="B4105" t="s">
        <v>111</v>
      </c>
      <c r="C4105" t="s">
        <v>82</v>
      </c>
      <c r="D4105" t="b">
        <v>1</v>
      </c>
      <c r="E4105" t="b">
        <v>1</v>
      </c>
      <c r="F4105" t="s">
        <v>106</v>
      </c>
      <c r="G4105" t="b">
        <v>1</v>
      </c>
      <c r="H4105" t="s">
        <v>100</v>
      </c>
      <c r="I4105" t="b">
        <v>0</v>
      </c>
      <c r="J4105" t="s">
        <v>70</v>
      </c>
      <c r="K4105" t="b">
        <v>1</v>
      </c>
      <c r="L4105">
        <v>1</v>
      </c>
      <c r="M4105" t="b">
        <v>0</v>
      </c>
      <c r="N4105" t="b">
        <v>1</v>
      </c>
      <c r="O4105" t="b">
        <v>1</v>
      </c>
      <c r="P4105" t="s">
        <v>88</v>
      </c>
      <c r="Q4105" t="s">
        <v>3573</v>
      </c>
      <c r="R4105" t="s">
        <v>381</v>
      </c>
      <c r="S4105" t="s">
        <v>275</v>
      </c>
      <c r="T4105" t="s">
        <v>3572</v>
      </c>
      <c r="U4105">
        <v>161</v>
      </c>
      <c r="V4105">
        <v>4</v>
      </c>
    </row>
    <row r="4106" spans="1:22" x14ac:dyDescent="0.35">
      <c r="A4106" t="s">
        <v>3571</v>
      </c>
      <c r="B4106" t="s">
        <v>74</v>
      </c>
      <c r="C4106" t="s">
        <v>82</v>
      </c>
      <c r="D4106" t="b">
        <v>1</v>
      </c>
      <c r="E4106" t="b">
        <v>1</v>
      </c>
      <c r="F4106" t="s">
        <v>106</v>
      </c>
      <c r="G4106" t="b">
        <v>1</v>
      </c>
      <c r="H4106" t="s">
        <v>71</v>
      </c>
      <c r="I4106" t="b">
        <v>1</v>
      </c>
      <c r="J4106" t="s">
        <v>70</v>
      </c>
      <c r="K4106" t="b">
        <v>1</v>
      </c>
      <c r="L4106">
        <v>2</v>
      </c>
      <c r="M4106" t="b">
        <v>1</v>
      </c>
      <c r="N4106" t="b">
        <v>1</v>
      </c>
      <c r="O4106" t="b">
        <v>1</v>
      </c>
      <c r="P4106" t="s">
        <v>69</v>
      </c>
      <c r="Q4106" t="s">
        <v>3570</v>
      </c>
      <c r="R4106" t="s">
        <v>3569</v>
      </c>
      <c r="S4106" t="s">
        <v>131</v>
      </c>
      <c r="T4106" t="s">
        <v>3568</v>
      </c>
      <c r="U4106">
        <v>161</v>
      </c>
      <c r="V4106">
        <v>3.5</v>
      </c>
    </row>
    <row r="4107" spans="1:22" x14ac:dyDescent="0.35">
      <c r="A4107" t="s">
        <v>3567</v>
      </c>
      <c r="B4107" t="s">
        <v>111</v>
      </c>
      <c r="C4107" t="s">
        <v>123</v>
      </c>
      <c r="D4107" t="b">
        <v>1</v>
      </c>
      <c r="E4107" t="b">
        <v>1</v>
      </c>
      <c r="F4107" t="s">
        <v>106</v>
      </c>
      <c r="G4107" t="b">
        <v>1</v>
      </c>
      <c r="H4107" t="s">
        <v>71</v>
      </c>
      <c r="I4107" t="b">
        <v>0</v>
      </c>
      <c r="J4107" t="s">
        <v>70</v>
      </c>
      <c r="K4107" t="b">
        <v>1</v>
      </c>
      <c r="L4107">
        <v>2</v>
      </c>
      <c r="M4107" t="b">
        <v>1</v>
      </c>
      <c r="N4107" t="b">
        <v>1</v>
      </c>
      <c r="O4107" t="b">
        <v>1</v>
      </c>
      <c r="P4107" t="s">
        <v>88</v>
      </c>
      <c r="Q4107" t="s">
        <v>3566</v>
      </c>
      <c r="R4107" t="s">
        <v>3565</v>
      </c>
      <c r="S4107" t="s">
        <v>120</v>
      </c>
      <c r="T4107" t="s">
        <v>3564</v>
      </c>
      <c r="U4107">
        <v>161</v>
      </c>
      <c r="V4107">
        <v>3.5</v>
      </c>
    </row>
    <row r="4108" spans="1:22" x14ac:dyDescent="0.35">
      <c r="A4108" t="s">
        <v>3563</v>
      </c>
      <c r="B4108" t="s">
        <v>74</v>
      </c>
      <c r="C4108" t="s">
        <v>123</v>
      </c>
      <c r="D4108" t="b">
        <v>1</v>
      </c>
      <c r="E4108" t="b">
        <v>0</v>
      </c>
      <c r="F4108" t="s">
        <v>106</v>
      </c>
      <c r="G4108" t="b">
        <v>1</v>
      </c>
      <c r="H4108" t="s">
        <v>71</v>
      </c>
      <c r="I4108" t="b">
        <v>1</v>
      </c>
      <c r="J4108" t="s">
        <v>70</v>
      </c>
      <c r="K4108" t="b">
        <v>1</v>
      </c>
      <c r="L4108">
        <v>2</v>
      </c>
      <c r="M4108" t="b">
        <v>1</v>
      </c>
      <c r="N4108" t="b">
        <v>1</v>
      </c>
      <c r="O4108" t="b">
        <v>1</v>
      </c>
      <c r="P4108" t="s">
        <v>69</v>
      </c>
      <c r="Q4108" t="s">
        <v>3562</v>
      </c>
      <c r="R4108" t="s">
        <v>3561</v>
      </c>
      <c r="S4108" t="s">
        <v>120</v>
      </c>
      <c r="T4108" t="s">
        <v>3560</v>
      </c>
      <c r="U4108">
        <v>161</v>
      </c>
      <c r="V4108">
        <v>4</v>
      </c>
    </row>
    <row r="4109" spans="1:22" x14ac:dyDescent="0.35">
      <c r="A4109" t="s">
        <v>3559</v>
      </c>
      <c r="B4109" t="s">
        <v>111</v>
      </c>
      <c r="C4109" t="s">
        <v>82</v>
      </c>
      <c r="D4109" t="b">
        <v>1</v>
      </c>
      <c r="E4109" t="b">
        <v>1</v>
      </c>
      <c r="F4109" t="s">
        <v>555</v>
      </c>
      <c r="G4109" t="b">
        <v>0</v>
      </c>
      <c r="H4109" t="s">
        <v>71</v>
      </c>
      <c r="I4109" t="b">
        <v>0</v>
      </c>
      <c r="J4109" t="s">
        <v>70</v>
      </c>
      <c r="K4109" t="b">
        <v>1</v>
      </c>
      <c r="L4109">
        <v>2</v>
      </c>
      <c r="M4109" t="b">
        <v>0</v>
      </c>
      <c r="N4109" t="b">
        <v>1</v>
      </c>
      <c r="O4109" t="b">
        <v>1</v>
      </c>
      <c r="P4109" t="s">
        <v>88</v>
      </c>
      <c r="Q4109" t="s">
        <v>3558</v>
      </c>
      <c r="R4109" t="s">
        <v>126</v>
      </c>
      <c r="S4109" t="s">
        <v>6</v>
      </c>
      <c r="T4109" t="s">
        <v>3557</v>
      </c>
      <c r="U4109">
        <v>161</v>
      </c>
      <c r="V4109">
        <v>3</v>
      </c>
    </row>
    <row r="4110" spans="1:22" x14ac:dyDescent="0.35">
      <c r="A4110" t="s">
        <v>3556</v>
      </c>
      <c r="B4110" t="s">
        <v>111</v>
      </c>
      <c r="C4110" t="s">
        <v>82</v>
      </c>
      <c r="D4110" t="b">
        <v>1</v>
      </c>
      <c r="E4110" t="b">
        <v>1</v>
      </c>
      <c r="F4110" t="s">
        <v>417</v>
      </c>
      <c r="G4110" t="b">
        <v>1</v>
      </c>
      <c r="H4110" t="s">
        <v>71</v>
      </c>
      <c r="I4110" t="b">
        <v>0</v>
      </c>
      <c r="J4110" t="s">
        <v>70</v>
      </c>
      <c r="K4110" t="b">
        <v>1</v>
      </c>
      <c r="L4110">
        <v>2</v>
      </c>
      <c r="M4110" t="b">
        <v>0</v>
      </c>
      <c r="N4110" t="b">
        <v>1</v>
      </c>
      <c r="O4110" t="b">
        <v>1</v>
      </c>
      <c r="P4110" t="s">
        <v>88</v>
      </c>
      <c r="Q4110" t="s">
        <v>3555</v>
      </c>
      <c r="R4110" t="s">
        <v>126</v>
      </c>
      <c r="S4110" t="s">
        <v>1459</v>
      </c>
      <c r="T4110" t="s">
        <v>3554</v>
      </c>
      <c r="U4110">
        <v>161</v>
      </c>
      <c r="V4110">
        <v>3</v>
      </c>
    </row>
    <row r="4111" spans="1:22" x14ac:dyDescent="0.35">
      <c r="A4111" t="s">
        <v>3553</v>
      </c>
      <c r="B4111" t="s">
        <v>74</v>
      </c>
      <c r="C4111" t="s">
        <v>82</v>
      </c>
      <c r="D4111" t="b">
        <v>1</v>
      </c>
      <c r="E4111" t="b">
        <v>1</v>
      </c>
      <c r="F4111" t="s">
        <v>106</v>
      </c>
      <c r="G4111" t="b">
        <v>1</v>
      </c>
      <c r="H4111" t="s">
        <v>71</v>
      </c>
      <c r="I4111" t="b">
        <v>1</v>
      </c>
      <c r="J4111" t="s">
        <v>70</v>
      </c>
      <c r="K4111" t="b">
        <v>1</v>
      </c>
      <c r="L4111">
        <v>2</v>
      </c>
      <c r="M4111" t="b">
        <v>0</v>
      </c>
      <c r="N4111" t="b">
        <v>1</v>
      </c>
      <c r="O4111" t="b">
        <v>1</v>
      </c>
      <c r="P4111" t="s">
        <v>69</v>
      </c>
      <c r="Q4111" t="s">
        <v>3552</v>
      </c>
      <c r="R4111" t="s">
        <v>3551</v>
      </c>
      <c r="S4111" t="s">
        <v>93</v>
      </c>
      <c r="T4111" t="s">
        <v>1274</v>
      </c>
      <c r="U4111">
        <v>161</v>
      </c>
      <c r="V4111">
        <v>3.5</v>
      </c>
    </row>
    <row r="4112" spans="1:22" x14ac:dyDescent="0.35">
      <c r="A4112" t="s">
        <v>3550</v>
      </c>
      <c r="B4112" t="s">
        <v>111</v>
      </c>
      <c r="C4112" t="s">
        <v>82</v>
      </c>
      <c r="D4112" t="b">
        <v>1</v>
      </c>
      <c r="E4112" t="b">
        <v>1</v>
      </c>
      <c r="F4112" t="s">
        <v>106</v>
      </c>
      <c r="G4112" t="b">
        <v>1</v>
      </c>
      <c r="H4112" t="s">
        <v>71</v>
      </c>
      <c r="I4112" t="b">
        <v>1</v>
      </c>
      <c r="J4112" t="s">
        <v>70</v>
      </c>
      <c r="K4112" t="b">
        <v>1</v>
      </c>
      <c r="L4112">
        <v>2</v>
      </c>
      <c r="M4112" t="b">
        <v>1</v>
      </c>
      <c r="N4112" t="b">
        <v>1</v>
      </c>
      <c r="O4112" t="b">
        <v>1</v>
      </c>
      <c r="P4112" t="s">
        <v>69</v>
      </c>
      <c r="Q4112" t="s">
        <v>3549</v>
      </c>
      <c r="R4112" t="s">
        <v>548</v>
      </c>
      <c r="S4112" t="s">
        <v>239</v>
      </c>
      <c r="T4112" t="s">
        <v>3548</v>
      </c>
      <c r="U4112">
        <v>161</v>
      </c>
      <c r="V4112">
        <v>3.5</v>
      </c>
    </row>
    <row r="4113" spans="1:22" x14ac:dyDescent="0.35">
      <c r="A4113" t="s">
        <v>3547</v>
      </c>
      <c r="B4113" t="s">
        <v>74</v>
      </c>
      <c r="C4113" t="s">
        <v>360</v>
      </c>
      <c r="D4113" t="b">
        <v>1</v>
      </c>
      <c r="E4113" t="b">
        <v>1</v>
      </c>
      <c r="F4113" t="s">
        <v>106</v>
      </c>
      <c r="G4113" t="b">
        <v>1</v>
      </c>
      <c r="H4113" t="s">
        <v>71</v>
      </c>
      <c r="I4113" t="b">
        <v>1</v>
      </c>
      <c r="J4113" t="s">
        <v>70</v>
      </c>
      <c r="K4113" t="b">
        <v>1</v>
      </c>
      <c r="L4113">
        <v>2</v>
      </c>
      <c r="M4113" t="b">
        <v>0</v>
      </c>
      <c r="N4113" t="b">
        <v>1</v>
      </c>
      <c r="O4113" t="b">
        <v>1</v>
      </c>
      <c r="P4113" t="s">
        <v>69</v>
      </c>
      <c r="Q4113" t="s">
        <v>3546</v>
      </c>
      <c r="R4113" t="s">
        <v>3545</v>
      </c>
      <c r="S4113" t="s">
        <v>77</v>
      </c>
      <c r="T4113" t="s">
        <v>768</v>
      </c>
      <c r="U4113">
        <v>161</v>
      </c>
      <c r="V4113">
        <v>3.5</v>
      </c>
    </row>
    <row r="4114" spans="1:22" x14ac:dyDescent="0.35">
      <c r="A4114" t="s">
        <v>3544</v>
      </c>
      <c r="B4114" t="s">
        <v>111</v>
      </c>
      <c r="C4114" t="s">
        <v>138</v>
      </c>
      <c r="D4114" t="b">
        <v>1</v>
      </c>
      <c r="E4114" t="b">
        <v>1</v>
      </c>
      <c r="F4114" t="s">
        <v>117</v>
      </c>
      <c r="G4114" t="b">
        <v>0</v>
      </c>
      <c r="H4114" t="s">
        <v>71</v>
      </c>
      <c r="I4114" t="b">
        <v>1</v>
      </c>
      <c r="J4114" t="s">
        <v>70</v>
      </c>
      <c r="K4114" t="b">
        <v>1</v>
      </c>
      <c r="L4114">
        <v>2</v>
      </c>
      <c r="M4114" t="b">
        <v>1</v>
      </c>
      <c r="N4114" t="b">
        <v>1</v>
      </c>
      <c r="O4114" t="b">
        <v>1</v>
      </c>
      <c r="P4114" t="s">
        <v>88</v>
      </c>
      <c r="Q4114" t="s">
        <v>3543</v>
      </c>
      <c r="R4114" t="s">
        <v>3542</v>
      </c>
      <c r="S4114" t="s">
        <v>131</v>
      </c>
      <c r="T4114" t="s">
        <v>3541</v>
      </c>
      <c r="U4114">
        <v>161</v>
      </c>
      <c r="V4114">
        <v>3.5</v>
      </c>
    </row>
    <row r="4115" spans="1:22" x14ac:dyDescent="0.35">
      <c r="A4115" t="s">
        <v>3540</v>
      </c>
      <c r="B4115" t="s">
        <v>90</v>
      </c>
      <c r="C4115" t="s">
        <v>82</v>
      </c>
      <c r="D4115" t="b">
        <v>1</v>
      </c>
      <c r="E4115" t="b">
        <v>1</v>
      </c>
      <c r="F4115" t="s">
        <v>106</v>
      </c>
      <c r="G4115" t="b">
        <v>0</v>
      </c>
      <c r="H4115" t="s">
        <v>71</v>
      </c>
      <c r="I4115" t="b">
        <v>0</v>
      </c>
      <c r="J4115" t="s">
        <v>70</v>
      </c>
      <c r="K4115" t="b">
        <v>0</v>
      </c>
      <c r="L4115">
        <v>1</v>
      </c>
      <c r="M4115" t="b">
        <v>0</v>
      </c>
      <c r="N4115" t="b">
        <v>0</v>
      </c>
      <c r="O4115" t="b">
        <v>1</v>
      </c>
      <c r="P4115" t="s">
        <v>88</v>
      </c>
      <c r="Q4115" t="s">
        <v>3539</v>
      </c>
      <c r="R4115" t="s">
        <v>381</v>
      </c>
      <c r="S4115" t="s">
        <v>290</v>
      </c>
      <c r="T4115" t="s">
        <v>3538</v>
      </c>
      <c r="U4115">
        <v>161</v>
      </c>
      <c r="V4115">
        <v>3.5</v>
      </c>
    </row>
    <row r="4116" spans="1:22" x14ac:dyDescent="0.35">
      <c r="A4116" t="s">
        <v>3537</v>
      </c>
      <c r="B4116" t="s">
        <v>74</v>
      </c>
      <c r="C4116" t="s">
        <v>123</v>
      </c>
      <c r="D4116" t="b">
        <v>1</v>
      </c>
      <c r="E4116" t="b">
        <v>0</v>
      </c>
      <c r="F4116" t="s">
        <v>106</v>
      </c>
      <c r="G4116" t="b">
        <v>1</v>
      </c>
      <c r="H4116" t="s">
        <v>71</v>
      </c>
      <c r="I4116" t="b">
        <v>1</v>
      </c>
      <c r="J4116" t="s">
        <v>70</v>
      </c>
      <c r="K4116" t="b">
        <v>1</v>
      </c>
      <c r="L4116">
        <v>2</v>
      </c>
      <c r="M4116" t="b">
        <v>1</v>
      </c>
      <c r="N4116" t="b">
        <v>1</v>
      </c>
      <c r="O4116" t="b">
        <v>1</v>
      </c>
      <c r="P4116" t="s">
        <v>69</v>
      </c>
      <c r="Q4116" t="s">
        <v>3536</v>
      </c>
      <c r="R4116" t="s">
        <v>3535</v>
      </c>
      <c r="S4116" t="s">
        <v>120</v>
      </c>
      <c r="T4116" t="s">
        <v>3534</v>
      </c>
      <c r="U4116">
        <v>161</v>
      </c>
      <c r="V4116">
        <v>3</v>
      </c>
    </row>
    <row r="4117" spans="1:22" x14ac:dyDescent="0.35">
      <c r="A4117" t="s">
        <v>3533</v>
      </c>
      <c r="B4117" t="s">
        <v>74</v>
      </c>
      <c r="C4117" t="s">
        <v>82</v>
      </c>
      <c r="D4117" t="b">
        <v>1</v>
      </c>
      <c r="E4117" t="b">
        <v>1</v>
      </c>
      <c r="F4117" t="s">
        <v>106</v>
      </c>
      <c r="G4117" t="b">
        <v>1</v>
      </c>
      <c r="H4117" t="s">
        <v>71</v>
      </c>
      <c r="I4117" t="b">
        <v>1</v>
      </c>
      <c r="J4117" t="s">
        <v>70</v>
      </c>
      <c r="K4117" t="b">
        <v>1</v>
      </c>
      <c r="L4117">
        <v>2</v>
      </c>
      <c r="M4117" t="b">
        <v>0</v>
      </c>
      <c r="N4117" t="b">
        <v>1</v>
      </c>
      <c r="O4117" t="b">
        <v>1</v>
      </c>
      <c r="P4117" t="s">
        <v>88</v>
      </c>
      <c r="Q4117" t="s">
        <v>3532</v>
      </c>
      <c r="R4117" t="s">
        <v>3531</v>
      </c>
      <c r="S4117" t="s">
        <v>77</v>
      </c>
      <c r="T4117" t="s">
        <v>3530</v>
      </c>
      <c r="U4117">
        <v>161</v>
      </c>
      <c r="V4117">
        <v>3</v>
      </c>
    </row>
    <row r="4118" spans="1:22" x14ac:dyDescent="0.35">
      <c r="A4118" t="s">
        <v>3529</v>
      </c>
      <c r="B4118" t="s">
        <v>74</v>
      </c>
      <c r="C4118" t="s">
        <v>82</v>
      </c>
      <c r="D4118" t="b">
        <v>1</v>
      </c>
      <c r="E4118" t="b">
        <v>1</v>
      </c>
      <c r="F4118" t="s">
        <v>106</v>
      </c>
      <c r="G4118" t="b">
        <v>1</v>
      </c>
      <c r="H4118" t="s">
        <v>71</v>
      </c>
      <c r="I4118" t="b">
        <v>0</v>
      </c>
      <c r="J4118" t="s">
        <v>70</v>
      </c>
      <c r="K4118" t="b">
        <v>1</v>
      </c>
      <c r="L4118">
        <v>2</v>
      </c>
      <c r="M4118" t="b">
        <v>0</v>
      </c>
      <c r="N4118" t="b">
        <v>1</v>
      </c>
      <c r="O4118" t="b">
        <v>1</v>
      </c>
      <c r="P4118" t="s">
        <v>69</v>
      </c>
      <c r="Q4118" t="s">
        <v>3528</v>
      </c>
      <c r="R4118" t="s">
        <v>3527</v>
      </c>
      <c r="S4118" t="s">
        <v>6</v>
      </c>
      <c r="T4118" t="s">
        <v>3526</v>
      </c>
      <c r="U4118">
        <v>161</v>
      </c>
      <c r="V4118">
        <v>3</v>
      </c>
    </row>
    <row r="4119" spans="1:22" x14ac:dyDescent="0.35">
      <c r="A4119" t="s">
        <v>3525</v>
      </c>
      <c r="B4119" t="s">
        <v>74</v>
      </c>
      <c r="C4119" t="s">
        <v>82</v>
      </c>
      <c r="D4119" t="b">
        <v>1</v>
      </c>
      <c r="E4119" t="b">
        <v>1</v>
      </c>
      <c r="F4119" t="s">
        <v>106</v>
      </c>
      <c r="G4119" t="b">
        <v>1</v>
      </c>
      <c r="H4119" t="s">
        <v>80</v>
      </c>
      <c r="I4119" t="b">
        <v>1</v>
      </c>
      <c r="J4119" t="s">
        <v>70</v>
      </c>
      <c r="K4119" t="b">
        <v>1</v>
      </c>
      <c r="L4119">
        <v>2</v>
      </c>
      <c r="M4119" t="b">
        <v>1</v>
      </c>
      <c r="N4119" t="b">
        <v>1</v>
      </c>
      <c r="O4119" t="b">
        <v>1</v>
      </c>
      <c r="P4119" t="s">
        <v>69</v>
      </c>
      <c r="Q4119" t="s">
        <v>3524</v>
      </c>
      <c r="R4119" t="s">
        <v>3523</v>
      </c>
      <c r="S4119" t="s">
        <v>1988</v>
      </c>
      <c r="T4119" t="s">
        <v>3522</v>
      </c>
      <c r="U4119">
        <v>161</v>
      </c>
      <c r="V4119">
        <v>3.5</v>
      </c>
    </row>
    <row r="4120" spans="1:22" x14ac:dyDescent="0.35">
      <c r="A4120" t="s">
        <v>3521</v>
      </c>
      <c r="B4120" t="s">
        <v>74</v>
      </c>
      <c r="C4120" t="s">
        <v>212</v>
      </c>
      <c r="D4120" t="b">
        <v>1</v>
      </c>
      <c r="G4120" t="b">
        <v>0</v>
      </c>
      <c r="H4120" t="s">
        <v>80</v>
      </c>
      <c r="I4120" t="b">
        <v>0</v>
      </c>
      <c r="J4120" t="s">
        <v>235</v>
      </c>
      <c r="K4120" t="b">
        <v>1</v>
      </c>
      <c r="L4120">
        <v>3</v>
      </c>
      <c r="M4120" t="b">
        <v>1</v>
      </c>
      <c r="P4120" t="s">
        <v>69</v>
      </c>
      <c r="Q4120" t="s">
        <v>3520</v>
      </c>
      <c r="R4120" t="s">
        <v>3519</v>
      </c>
      <c r="S4120" t="s">
        <v>285</v>
      </c>
      <c r="T4120" t="s">
        <v>3518</v>
      </c>
      <c r="U4120">
        <v>161</v>
      </c>
      <c r="V4120">
        <v>4.5</v>
      </c>
    </row>
    <row r="4121" spans="1:22" x14ac:dyDescent="0.35">
      <c r="A4121" t="s">
        <v>3517</v>
      </c>
      <c r="B4121" t="s">
        <v>90</v>
      </c>
      <c r="C4121" t="s">
        <v>82</v>
      </c>
      <c r="D4121" t="b">
        <v>1</v>
      </c>
      <c r="E4121" t="b">
        <v>1</v>
      </c>
      <c r="F4121" t="s">
        <v>106</v>
      </c>
      <c r="G4121" t="b">
        <v>1</v>
      </c>
      <c r="H4121" t="s">
        <v>100</v>
      </c>
      <c r="I4121" t="b">
        <v>0</v>
      </c>
      <c r="J4121" t="s">
        <v>70</v>
      </c>
      <c r="K4121" t="b">
        <v>1</v>
      </c>
      <c r="L4121">
        <v>2</v>
      </c>
      <c r="M4121" t="b">
        <v>1</v>
      </c>
      <c r="N4121" t="b">
        <v>1</v>
      </c>
      <c r="O4121" t="b">
        <v>1</v>
      </c>
      <c r="P4121" t="s">
        <v>69</v>
      </c>
      <c r="Q4121" t="s">
        <v>3516</v>
      </c>
      <c r="R4121" t="s">
        <v>3515</v>
      </c>
      <c r="S4121" t="s">
        <v>3514</v>
      </c>
      <c r="T4121" t="s">
        <v>3513</v>
      </c>
      <c r="U4121">
        <v>161</v>
      </c>
      <c r="V4121">
        <v>4.5</v>
      </c>
    </row>
    <row r="4122" spans="1:22" x14ac:dyDescent="0.35">
      <c r="A4122" t="s">
        <v>3512</v>
      </c>
      <c r="B4122" t="s">
        <v>74</v>
      </c>
      <c r="C4122" t="s">
        <v>426</v>
      </c>
      <c r="D4122" t="b">
        <v>1</v>
      </c>
      <c r="E4122" t="b">
        <v>0</v>
      </c>
      <c r="F4122" t="s">
        <v>106</v>
      </c>
      <c r="G4122" t="b">
        <v>1</v>
      </c>
      <c r="H4122" t="s">
        <v>71</v>
      </c>
      <c r="I4122" t="b">
        <v>1</v>
      </c>
      <c r="J4122" t="s">
        <v>70</v>
      </c>
      <c r="K4122" t="b">
        <v>1</v>
      </c>
      <c r="L4122">
        <v>2</v>
      </c>
      <c r="M4122" t="b">
        <v>1</v>
      </c>
      <c r="N4122" t="b">
        <v>1</v>
      </c>
      <c r="O4122" t="b">
        <v>1</v>
      </c>
      <c r="P4122" t="s">
        <v>69</v>
      </c>
      <c r="Q4122" t="s">
        <v>3511</v>
      </c>
      <c r="R4122" t="s">
        <v>3510</v>
      </c>
      <c r="S4122" t="s">
        <v>93</v>
      </c>
      <c r="T4122" t="s">
        <v>3509</v>
      </c>
      <c r="U4122">
        <v>160</v>
      </c>
      <c r="V4122">
        <v>4</v>
      </c>
    </row>
    <row r="4123" spans="1:22" x14ac:dyDescent="0.35">
      <c r="A4123" t="s">
        <v>3508</v>
      </c>
      <c r="B4123" t="s">
        <v>90</v>
      </c>
      <c r="C4123" t="s">
        <v>82</v>
      </c>
      <c r="D4123" t="b">
        <v>1</v>
      </c>
      <c r="E4123" t="b">
        <v>1</v>
      </c>
      <c r="F4123" t="s">
        <v>89</v>
      </c>
      <c r="G4123" t="b">
        <v>1</v>
      </c>
      <c r="H4123" t="s">
        <v>100</v>
      </c>
      <c r="I4123" t="b">
        <v>1</v>
      </c>
      <c r="J4123" t="s">
        <v>70</v>
      </c>
      <c r="K4123" t="b">
        <v>1</v>
      </c>
      <c r="L4123">
        <v>1</v>
      </c>
      <c r="M4123" t="b">
        <v>0</v>
      </c>
      <c r="N4123" t="b">
        <v>0</v>
      </c>
      <c r="O4123" t="b">
        <v>1</v>
      </c>
      <c r="P4123" t="s">
        <v>69</v>
      </c>
      <c r="Q4123" t="s">
        <v>3507</v>
      </c>
      <c r="R4123" t="s">
        <v>3506</v>
      </c>
      <c r="S4123" t="s">
        <v>189</v>
      </c>
      <c r="T4123" t="s">
        <v>3505</v>
      </c>
      <c r="U4123">
        <v>160</v>
      </c>
      <c r="V4123">
        <v>4.5</v>
      </c>
    </row>
    <row r="4124" spans="1:22" x14ac:dyDescent="0.35">
      <c r="A4124" t="s">
        <v>3504</v>
      </c>
      <c r="B4124" t="s">
        <v>74</v>
      </c>
      <c r="C4124" t="s">
        <v>73</v>
      </c>
      <c r="D4124" t="b">
        <v>1</v>
      </c>
      <c r="E4124" t="b">
        <v>0</v>
      </c>
      <c r="F4124" t="s">
        <v>72</v>
      </c>
      <c r="G4124" t="b">
        <v>1</v>
      </c>
      <c r="H4124" t="s">
        <v>71</v>
      </c>
      <c r="I4124" t="b">
        <v>0</v>
      </c>
      <c r="J4124" t="s">
        <v>235</v>
      </c>
      <c r="K4124" t="b">
        <v>1</v>
      </c>
      <c r="L4124">
        <v>3</v>
      </c>
      <c r="M4124" t="b">
        <v>1</v>
      </c>
      <c r="N4124" t="b">
        <v>1</v>
      </c>
      <c r="O4124" t="b">
        <v>1</v>
      </c>
      <c r="P4124" t="s">
        <v>69</v>
      </c>
      <c r="Q4124" t="s">
        <v>3503</v>
      </c>
      <c r="R4124" t="s">
        <v>3502</v>
      </c>
      <c r="S4124" t="s">
        <v>166</v>
      </c>
      <c r="T4124" t="s">
        <v>3501</v>
      </c>
      <c r="U4124">
        <v>160</v>
      </c>
      <c r="V4124">
        <v>4</v>
      </c>
    </row>
    <row r="4125" spans="1:22" x14ac:dyDescent="0.35">
      <c r="A4125" t="s">
        <v>3500</v>
      </c>
      <c r="B4125" t="s">
        <v>90</v>
      </c>
      <c r="C4125" t="s">
        <v>82</v>
      </c>
      <c r="D4125" t="b">
        <v>1</v>
      </c>
      <c r="E4125" t="b">
        <v>1</v>
      </c>
      <c r="F4125" t="s">
        <v>106</v>
      </c>
      <c r="G4125" t="b">
        <v>0</v>
      </c>
      <c r="H4125" t="s">
        <v>71</v>
      </c>
      <c r="I4125" t="b">
        <v>0</v>
      </c>
      <c r="J4125" t="s">
        <v>70</v>
      </c>
      <c r="K4125" t="b">
        <v>1</v>
      </c>
      <c r="L4125">
        <v>2</v>
      </c>
      <c r="M4125" t="b">
        <v>0</v>
      </c>
      <c r="N4125" t="b">
        <v>1</v>
      </c>
      <c r="O4125" t="b">
        <v>1</v>
      </c>
      <c r="P4125" t="s">
        <v>88</v>
      </c>
      <c r="Q4125" t="s">
        <v>3499</v>
      </c>
      <c r="R4125" t="s">
        <v>3498</v>
      </c>
      <c r="S4125" t="s">
        <v>131</v>
      </c>
      <c r="T4125" t="s">
        <v>3497</v>
      </c>
      <c r="U4125">
        <v>160</v>
      </c>
      <c r="V4125">
        <v>3.5</v>
      </c>
    </row>
    <row r="4126" spans="1:22" x14ac:dyDescent="0.35">
      <c r="A4126" t="s">
        <v>3496</v>
      </c>
      <c r="B4126" t="s">
        <v>111</v>
      </c>
      <c r="C4126" t="s">
        <v>82</v>
      </c>
      <c r="D4126" t="b">
        <v>1</v>
      </c>
      <c r="E4126" t="b">
        <v>1</v>
      </c>
      <c r="F4126" t="s">
        <v>106</v>
      </c>
      <c r="G4126" t="b">
        <v>1</v>
      </c>
      <c r="H4126" t="s">
        <v>71</v>
      </c>
      <c r="I4126" t="b">
        <v>1</v>
      </c>
      <c r="J4126" t="s">
        <v>70</v>
      </c>
      <c r="K4126" t="b">
        <v>1</v>
      </c>
      <c r="L4126">
        <v>2</v>
      </c>
      <c r="M4126" t="b">
        <v>0</v>
      </c>
      <c r="N4126" t="b">
        <v>1</v>
      </c>
      <c r="O4126" t="b">
        <v>1</v>
      </c>
      <c r="P4126" t="s">
        <v>69</v>
      </c>
      <c r="Q4126" t="s">
        <v>3495</v>
      </c>
      <c r="R4126" t="s">
        <v>109</v>
      </c>
      <c r="S4126" t="s">
        <v>6</v>
      </c>
      <c r="T4126" t="s">
        <v>3494</v>
      </c>
      <c r="U4126">
        <v>160</v>
      </c>
      <c r="V4126">
        <v>3.5</v>
      </c>
    </row>
    <row r="4127" spans="1:22" x14ac:dyDescent="0.35">
      <c r="A4127" t="s">
        <v>3493</v>
      </c>
      <c r="B4127" t="s">
        <v>74</v>
      </c>
      <c r="C4127" t="s">
        <v>3492</v>
      </c>
      <c r="D4127" t="b">
        <v>0</v>
      </c>
      <c r="E4127" t="b">
        <v>0</v>
      </c>
      <c r="F4127" t="s">
        <v>81</v>
      </c>
      <c r="G4127" t="b">
        <v>0</v>
      </c>
      <c r="H4127" t="s">
        <v>71</v>
      </c>
      <c r="I4127" t="b">
        <v>1</v>
      </c>
      <c r="J4127" t="s">
        <v>70</v>
      </c>
      <c r="K4127" t="b">
        <v>1</v>
      </c>
      <c r="L4127">
        <v>2</v>
      </c>
      <c r="M4127" t="b">
        <v>0</v>
      </c>
      <c r="N4127" t="b">
        <v>1</v>
      </c>
      <c r="O4127" t="b">
        <v>0</v>
      </c>
      <c r="P4127" t="s">
        <v>88</v>
      </c>
      <c r="Q4127" t="s">
        <v>3491</v>
      </c>
      <c r="R4127" t="s">
        <v>3490</v>
      </c>
      <c r="S4127" t="s">
        <v>131</v>
      </c>
      <c r="T4127" t="s">
        <v>3489</v>
      </c>
      <c r="U4127">
        <v>160</v>
      </c>
      <c r="V4127">
        <v>4</v>
      </c>
    </row>
    <row r="4128" spans="1:22" x14ac:dyDescent="0.35">
      <c r="A4128" t="s">
        <v>3488</v>
      </c>
      <c r="B4128" t="s">
        <v>74</v>
      </c>
      <c r="C4128" t="s">
        <v>82</v>
      </c>
      <c r="D4128" t="b">
        <v>1</v>
      </c>
      <c r="E4128" t="b">
        <v>1</v>
      </c>
      <c r="F4128" t="s">
        <v>72</v>
      </c>
      <c r="G4128" t="b">
        <v>1</v>
      </c>
      <c r="H4128" t="s">
        <v>71</v>
      </c>
      <c r="I4128" t="b">
        <v>1</v>
      </c>
      <c r="J4128" t="s">
        <v>70</v>
      </c>
      <c r="K4128" t="b">
        <v>1</v>
      </c>
      <c r="L4128">
        <v>2</v>
      </c>
      <c r="M4128" t="b">
        <v>1</v>
      </c>
      <c r="N4128" t="b">
        <v>1</v>
      </c>
      <c r="O4128" t="b">
        <v>1</v>
      </c>
      <c r="P4128" t="s">
        <v>88</v>
      </c>
      <c r="Q4128" t="s">
        <v>3487</v>
      </c>
      <c r="R4128" t="s">
        <v>3486</v>
      </c>
      <c r="S4128" t="s">
        <v>290</v>
      </c>
      <c r="T4128" t="s">
        <v>2484</v>
      </c>
      <c r="U4128">
        <v>160</v>
      </c>
      <c r="V4128">
        <v>3</v>
      </c>
    </row>
    <row r="4129" spans="1:22" x14ac:dyDescent="0.35">
      <c r="A4129" t="s">
        <v>3485</v>
      </c>
      <c r="B4129" t="s">
        <v>90</v>
      </c>
      <c r="C4129" t="s">
        <v>82</v>
      </c>
      <c r="D4129" t="b">
        <v>1</v>
      </c>
      <c r="E4129" t="b">
        <v>1</v>
      </c>
      <c r="F4129" t="s">
        <v>319</v>
      </c>
      <c r="G4129" t="b">
        <v>0</v>
      </c>
      <c r="H4129" t="s">
        <v>71</v>
      </c>
      <c r="I4129" t="b">
        <v>1</v>
      </c>
      <c r="J4129" t="s">
        <v>70</v>
      </c>
      <c r="K4129" t="b">
        <v>1</v>
      </c>
      <c r="L4129">
        <v>1</v>
      </c>
      <c r="M4129" t="b">
        <v>0</v>
      </c>
      <c r="N4129" t="b">
        <v>0</v>
      </c>
      <c r="O4129" t="b">
        <v>1</v>
      </c>
      <c r="P4129" t="s">
        <v>69</v>
      </c>
      <c r="Q4129" t="s">
        <v>3484</v>
      </c>
      <c r="R4129" t="s">
        <v>3483</v>
      </c>
      <c r="S4129" t="s">
        <v>189</v>
      </c>
      <c r="T4129" t="s">
        <v>1151</v>
      </c>
      <c r="U4129">
        <v>160</v>
      </c>
      <c r="V4129">
        <v>4</v>
      </c>
    </row>
    <row r="4130" spans="1:22" x14ac:dyDescent="0.35">
      <c r="A4130" t="s">
        <v>3482</v>
      </c>
      <c r="B4130" t="s">
        <v>74</v>
      </c>
      <c r="C4130" t="s">
        <v>440</v>
      </c>
      <c r="D4130" t="b">
        <v>1</v>
      </c>
      <c r="E4130" t="b">
        <v>0</v>
      </c>
      <c r="F4130" t="s">
        <v>72</v>
      </c>
      <c r="G4130" t="b">
        <v>0</v>
      </c>
      <c r="H4130" t="s">
        <v>71</v>
      </c>
      <c r="I4130" t="b">
        <v>0</v>
      </c>
      <c r="J4130" t="s">
        <v>70</v>
      </c>
      <c r="K4130" t="b">
        <v>1</v>
      </c>
      <c r="L4130">
        <v>2</v>
      </c>
      <c r="M4130" t="b">
        <v>1</v>
      </c>
      <c r="N4130" t="b">
        <v>1</v>
      </c>
      <c r="O4130" t="b">
        <v>0</v>
      </c>
      <c r="P4130" t="s">
        <v>69</v>
      </c>
      <c r="Q4130" t="s">
        <v>3481</v>
      </c>
      <c r="R4130" t="s">
        <v>3480</v>
      </c>
      <c r="S4130" t="s">
        <v>6</v>
      </c>
      <c r="T4130" t="s">
        <v>3479</v>
      </c>
      <c r="U4130">
        <v>160</v>
      </c>
      <c r="V4130">
        <v>3.5</v>
      </c>
    </row>
    <row r="4131" spans="1:22" x14ac:dyDescent="0.35">
      <c r="A4131" t="s">
        <v>3478</v>
      </c>
      <c r="B4131" t="s">
        <v>90</v>
      </c>
      <c r="C4131" t="s">
        <v>82</v>
      </c>
      <c r="D4131" t="b">
        <v>1</v>
      </c>
      <c r="E4131" t="b">
        <v>1</v>
      </c>
      <c r="F4131" t="s">
        <v>319</v>
      </c>
      <c r="G4131" t="b">
        <v>0</v>
      </c>
      <c r="H4131" t="s">
        <v>71</v>
      </c>
      <c r="I4131" t="b">
        <v>1</v>
      </c>
      <c r="J4131" t="s">
        <v>70</v>
      </c>
      <c r="K4131" t="b">
        <v>1</v>
      </c>
      <c r="L4131">
        <v>1</v>
      </c>
      <c r="M4131" t="b">
        <v>0</v>
      </c>
      <c r="N4131" t="b">
        <v>1</v>
      </c>
      <c r="O4131" t="b">
        <v>1</v>
      </c>
      <c r="P4131" t="s">
        <v>69</v>
      </c>
      <c r="Q4131" t="s">
        <v>3477</v>
      </c>
      <c r="R4131" t="s">
        <v>3476</v>
      </c>
      <c r="S4131" t="s">
        <v>6</v>
      </c>
      <c r="T4131" t="s">
        <v>414</v>
      </c>
      <c r="U4131">
        <v>160</v>
      </c>
      <c r="V4131">
        <v>3</v>
      </c>
    </row>
    <row r="4132" spans="1:22" x14ac:dyDescent="0.35">
      <c r="A4132" t="s">
        <v>3475</v>
      </c>
      <c r="B4132" t="s">
        <v>74</v>
      </c>
      <c r="C4132" t="s">
        <v>222</v>
      </c>
      <c r="D4132" t="b">
        <v>1</v>
      </c>
      <c r="E4132" t="b">
        <v>1</v>
      </c>
      <c r="F4132" t="s">
        <v>72</v>
      </c>
      <c r="G4132" t="b">
        <v>0</v>
      </c>
      <c r="H4132" t="s">
        <v>71</v>
      </c>
      <c r="I4132" t="b">
        <v>1</v>
      </c>
      <c r="J4132" t="s">
        <v>70</v>
      </c>
      <c r="K4132" t="b">
        <v>1</v>
      </c>
      <c r="L4132">
        <v>2</v>
      </c>
      <c r="M4132" t="b">
        <v>1</v>
      </c>
      <c r="N4132" t="b">
        <v>1</v>
      </c>
      <c r="O4132" t="b">
        <v>1</v>
      </c>
      <c r="P4132" t="s">
        <v>88</v>
      </c>
      <c r="Q4132" t="s">
        <v>3474</v>
      </c>
      <c r="R4132" t="s">
        <v>3473</v>
      </c>
      <c r="S4132" t="s">
        <v>285</v>
      </c>
      <c r="T4132" t="s">
        <v>3472</v>
      </c>
      <c r="U4132">
        <v>160</v>
      </c>
      <c r="V4132">
        <v>4</v>
      </c>
    </row>
    <row r="4133" spans="1:22" x14ac:dyDescent="0.35">
      <c r="A4133" t="s">
        <v>3471</v>
      </c>
      <c r="B4133" t="s">
        <v>74</v>
      </c>
      <c r="C4133" t="s">
        <v>236</v>
      </c>
      <c r="D4133" t="b">
        <v>1</v>
      </c>
      <c r="E4133" t="b">
        <v>0</v>
      </c>
      <c r="F4133" t="s">
        <v>72</v>
      </c>
      <c r="G4133" t="b">
        <v>1</v>
      </c>
      <c r="H4133" t="s">
        <v>71</v>
      </c>
      <c r="I4133" t="b">
        <v>0</v>
      </c>
      <c r="J4133" t="s">
        <v>235</v>
      </c>
      <c r="K4133" t="b">
        <v>1</v>
      </c>
      <c r="L4133">
        <v>3</v>
      </c>
      <c r="M4133" t="b">
        <v>1</v>
      </c>
      <c r="N4133" t="b">
        <v>1</v>
      </c>
      <c r="O4133" t="b">
        <v>1</v>
      </c>
      <c r="P4133" t="s">
        <v>88</v>
      </c>
      <c r="Q4133" t="s">
        <v>3470</v>
      </c>
      <c r="R4133" t="s">
        <v>3469</v>
      </c>
      <c r="S4133" t="s">
        <v>66</v>
      </c>
      <c r="T4133" t="s">
        <v>3468</v>
      </c>
      <c r="U4133">
        <v>160</v>
      </c>
      <c r="V4133">
        <v>3.5</v>
      </c>
    </row>
    <row r="4134" spans="1:22" x14ac:dyDescent="0.35">
      <c r="A4134" t="s">
        <v>3467</v>
      </c>
      <c r="B4134" t="s">
        <v>74</v>
      </c>
      <c r="C4134" t="s">
        <v>82</v>
      </c>
      <c r="D4134" t="b">
        <v>1</v>
      </c>
      <c r="E4134" t="b">
        <v>1</v>
      </c>
      <c r="F4134" t="s">
        <v>106</v>
      </c>
      <c r="G4134" t="b">
        <v>0</v>
      </c>
      <c r="H4134" t="s">
        <v>71</v>
      </c>
      <c r="I4134" t="b">
        <v>1</v>
      </c>
      <c r="J4134" t="s">
        <v>70</v>
      </c>
      <c r="K4134" t="b">
        <v>1</v>
      </c>
      <c r="L4134">
        <v>2</v>
      </c>
      <c r="M4134" t="b">
        <v>1</v>
      </c>
      <c r="N4134" t="b">
        <v>1</v>
      </c>
      <c r="O4134" t="b">
        <v>1</v>
      </c>
      <c r="P4134" t="s">
        <v>69</v>
      </c>
      <c r="Q4134" t="s">
        <v>3466</v>
      </c>
      <c r="R4134" t="s">
        <v>3465</v>
      </c>
      <c r="S4134" t="s">
        <v>93</v>
      </c>
      <c r="T4134" t="s">
        <v>3464</v>
      </c>
      <c r="U4134">
        <v>160</v>
      </c>
      <c r="V4134">
        <v>3.5</v>
      </c>
    </row>
    <row r="4135" spans="1:22" x14ac:dyDescent="0.35">
      <c r="A4135" t="s">
        <v>3463</v>
      </c>
      <c r="B4135" t="s">
        <v>74</v>
      </c>
      <c r="C4135" t="s">
        <v>138</v>
      </c>
      <c r="D4135" t="b">
        <v>1</v>
      </c>
      <c r="E4135" t="b">
        <v>1</v>
      </c>
      <c r="F4135" t="s">
        <v>72</v>
      </c>
      <c r="G4135" t="b">
        <v>1</v>
      </c>
      <c r="H4135" t="s">
        <v>71</v>
      </c>
      <c r="I4135" t="b">
        <v>1</v>
      </c>
      <c r="J4135" t="s">
        <v>70</v>
      </c>
      <c r="K4135" t="b">
        <v>1</v>
      </c>
      <c r="L4135">
        <v>2</v>
      </c>
      <c r="M4135" t="b">
        <v>1</v>
      </c>
      <c r="N4135" t="b">
        <v>1</v>
      </c>
      <c r="O4135" t="b">
        <v>1</v>
      </c>
      <c r="P4135" t="s">
        <v>69</v>
      </c>
      <c r="Q4135" t="s">
        <v>3462</v>
      </c>
      <c r="R4135" t="s">
        <v>628</v>
      </c>
      <c r="S4135" t="s">
        <v>166</v>
      </c>
      <c r="T4135" t="s">
        <v>3461</v>
      </c>
      <c r="U4135">
        <v>160</v>
      </c>
      <c r="V4135">
        <v>3</v>
      </c>
    </row>
    <row r="4136" spans="1:22" x14ac:dyDescent="0.35">
      <c r="A4136" t="s">
        <v>3460</v>
      </c>
      <c r="B4136" t="s">
        <v>90</v>
      </c>
      <c r="C4136" t="s">
        <v>82</v>
      </c>
      <c r="D4136" t="b">
        <v>1</v>
      </c>
      <c r="E4136" t="b">
        <v>1</v>
      </c>
      <c r="F4136" t="s">
        <v>89</v>
      </c>
      <c r="G4136" t="b">
        <v>0</v>
      </c>
      <c r="H4136" t="s">
        <v>71</v>
      </c>
      <c r="I4136" t="b">
        <v>0</v>
      </c>
      <c r="J4136" t="s">
        <v>70</v>
      </c>
      <c r="K4136" t="b">
        <v>1</v>
      </c>
      <c r="L4136">
        <v>2</v>
      </c>
      <c r="M4136" t="b">
        <v>1</v>
      </c>
      <c r="N4136" t="b">
        <v>1</v>
      </c>
      <c r="O4136" t="b">
        <v>1</v>
      </c>
      <c r="P4136" t="s">
        <v>88</v>
      </c>
      <c r="Q4136" t="s">
        <v>3459</v>
      </c>
      <c r="R4136" t="s">
        <v>1255</v>
      </c>
      <c r="S4136" t="s">
        <v>166</v>
      </c>
      <c r="T4136" t="s">
        <v>3458</v>
      </c>
      <c r="U4136">
        <v>160</v>
      </c>
      <c r="V4136">
        <v>3</v>
      </c>
    </row>
    <row r="4137" spans="1:22" x14ac:dyDescent="0.35">
      <c r="A4137" t="s">
        <v>3457</v>
      </c>
      <c r="B4137" t="s">
        <v>90</v>
      </c>
      <c r="C4137" t="s">
        <v>82</v>
      </c>
      <c r="D4137" t="b">
        <v>1</v>
      </c>
      <c r="E4137" t="b">
        <v>1</v>
      </c>
      <c r="F4137" t="s">
        <v>474</v>
      </c>
      <c r="G4137" t="b">
        <v>0</v>
      </c>
      <c r="H4137" t="s">
        <v>71</v>
      </c>
      <c r="I4137" t="b">
        <v>0</v>
      </c>
      <c r="J4137" t="s">
        <v>70</v>
      </c>
      <c r="K4137" t="b">
        <v>1</v>
      </c>
      <c r="L4137">
        <v>1</v>
      </c>
      <c r="M4137" t="b">
        <v>1</v>
      </c>
      <c r="N4137" t="b">
        <v>1</v>
      </c>
      <c r="O4137" t="b">
        <v>1</v>
      </c>
      <c r="P4137" t="s">
        <v>69</v>
      </c>
      <c r="Q4137" t="s">
        <v>3456</v>
      </c>
      <c r="R4137" t="s">
        <v>3455</v>
      </c>
      <c r="S4137" t="s">
        <v>6</v>
      </c>
      <c r="T4137" t="s">
        <v>3454</v>
      </c>
      <c r="U4137">
        <v>160</v>
      </c>
      <c r="V4137">
        <v>4.5</v>
      </c>
    </row>
    <row r="4138" spans="1:22" x14ac:dyDescent="0.35">
      <c r="A4138" t="s">
        <v>3453</v>
      </c>
      <c r="B4138" t="s">
        <v>111</v>
      </c>
      <c r="C4138" t="s">
        <v>82</v>
      </c>
      <c r="D4138" t="b">
        <v>1</v>
      </c>
      <c r="E4138" t="b">
        <v>1</v>
      </c>
      <c r="F4138" t="s">
        <v>106</v>
      </c>
      <c r="G4138" t="b">
        <v>1</v>
      </c>
      <c r="H4138" t="s">
        <v>100</v>
      </c>
      <c r="I4138" t="b">
        <v>0</v>
      </c>
      <c r="J4138" t="s">
        <v>70</v>
      </c>
      <c r="K4138" t="b">
        <v>1</v>
      </c>
      <c r="L4138">
        <v>2</v>
      </c>
      <c r="M4138" t="b">
        <v>1</v>
      </c>
      <c r="N4138" t="b">
        <v>1</v>
      </c>
      <c r="O4138" t="b">
        <v>1</v>
      </c>
      <c r="P4138" t="s">
        <v>88</v>
      </c>
      <c r="Q4138" t="s">
        <v>3452</v>
      </c>
      <c r="R4138" t="s">
        <v>3451</v>
      </c>
      <c r="S4138" t="s">
        <v>85</v>
      </c>
      <c r="T4138" t="s">
        <v>3450</v>
      </c>
      <c r="U4138">
        <v>160</v>
      </c>
      <c r="V4138">
        <v>4.5</v>
      </c>
    </row>
    <row r="4139" spans="1:22" x14ac:dyDescent="0.35">
      <c r="A4139" t="s">
        <v>3449</v>
      </c>
      <c r="B4139" t="s">
        <v>74</v>
      </c>
      <c r="C4139" t="s">
        <v>297</v>
      </c>
      <c r="D4139" t="b">
        <v>1</v>
      </c>
      <c r="E4139" t="b">
        <v>0</v>
      </c>
      <c r="F4139" t="s">
        <v>72</v>
      </c>
      <c r="G4139" t="b">
        <v>0</v>
      </c>
      <c r="H4139" t="s">
        <v>71</v>
      </c>
      <c r="I4139" t="b">
        <v>0</v>
      </c>
      <c r="J4139" t="s">
        <v>235</v>
      </c>
      <c r="K4139" t="b">
        <v>1</v>
      </c>
      <c r="L4139">
        <v>3</v>
      </c>
      <c r="M4139" t="b">
        <v>1</v>
      </c>
      <c r="N4139" t="b">
        <v>1</v>
      </c>
      <c r="O4139" t="b">
        <v>1</v>
      </c>
      <c r="P4139" t="s">
        <v>69</v>
      </c>
      <c r="Q4139" t="s">
        <v>3448</v>
      </c>
      <c r="R4139" t="s">
        <v>3447</v>
      </c>
      <c r="S4139" t="s">
        <v>77</v>
      </c>
      <c r="T4139" t="s">
        <v>3446</v>
      </c>
      <c r="U4139">
        <v>160</v>
      </c>
      <c r="V4139">
        <v>4.5</v>
      </c>
    </row>
    <row r="4140" spans="1:22" x14ac:dyDescent="0.35">
      <c r="A4140" t="s">
        <v>2261</v>
      </c>
      <c r="B4140" t="s">
        <v>111</v>
      </c>
      <c r="C4140" t="s">
        <v>82</v>
      </c>
      <c r="D4140" t="b">
        <v>1</v>
      </c>
      <c r="E4140" t="b">
        <v>1</v>
      </c>
      <c r="F4140" t="s">
        <v>319</v>
      </c>
      <c r="G4140" t="b">
        <v>0</v>
      </c>
      <c r="H4140" t="s">
        <v>71</v>
      </c>
      <c r="I4140" t="b">
        <v>0</v>
      </c>
      <c r="J4140" t="s">
        <v>70</v>
      </c>
      <c r="K4140" t="b">
        <v>1</v>
      </c>
      <c r="L4140">
        <v>2</v>
      </c>
      <c r="M4140" t="b">
        <v>0</v>
      </c>
      <c r="N4140" t="b">
        <v>1</v>
      </c>
      <c r="O4140" t="b">
        <v>0</v>
      </c>
      <c r="P4140" t="s">
        <v>88</v>
      </c>
      <c r="Q4140" t="s">
        <v>3445</v>
      </c>
      <c r="R4140" t="s">
        <v>2073</v>
      </c>
      <c r="S4140" t="s">
        <v>6</v>
      </c>
      <c r="T4140" t="s">
        <v>3444</v>
      </c>
      <c r="U4140">
        <v>160</v>
      </c>
      <c r="V4140">
        <v>2.5</v>
      </c>
    </row>
    <row r="4141" spans="1:22" x14ac:dyDescent="0.35">
      <c r="A4141" t="s">
        <v>3443</v>
      </c>
      <c r="B4141" t="s">
        <v>74</v>
      </c>
      <c r="C4141" t="s">
        <v>82</v>
      </c>
      <c r="D4141" t="b">
        <v>1</v>
      </c>
      <c r="E4141" t="b">
        <v>1</v>
      </c>
      <c r="F4141" t="s">
        <v>106</v>
      </c>
      <c r="G4141" t="b">
        <v>1</v>
      </c>
      <c r="H4141" t="s">
        <v>71</v>
      </c>
      <c r="I4141" t="b">
        <v>0</v>
      </c>
      <c r="J4141" t="s">
        <v>70</v>
      </c>
      <c r="K4141" t="b">
        <v>1</v>
      </c>
      <c r="L4141">
        <v>2</v>
      </c>
      <c r="M4141" t="b">
        <v>0</v>
      </c>
      <c r="N4141" t="b">
        <v>1</v>
      </c>
      <c r="O4141" t="b">
        <v>1</v>
      </c>
      <c r="P4141" t="s">
        <v>88</v>
      </c>
      <c r="Q4141" t="s">
        <v>3442</v>
      </c>
      <c r="R4141" t="s">
        <v>3441</v>
      </c>
      <c r="S4141" t="s">
        <v>401</v>
      </c>
      <c r="T4141" t="s">
        <v>3440</v>
      </c>
      <c r="U4141">
        <v>160</v>
      </c>
      <c r="V4141">
        <v>3.5</v>
      </c>
    </row>
    <row r="4142" spans="1:22" x14ac:dyDescent="0.35">
      <c r="A4142" t="s">
        <v>3439</v>
      </c>
      <c r="C4142" t="s">
        <v>138</v>
      </c>
      <c r="D4142" t="b">
        <v>1</v>
      </c>
      <c r="E4142" t="b">
        <v>1</v>
      </c>
      <c r="F4142" t="s">
        <v>766</v>
      </c>
      <c r="G4142" t="b">
        <v>0</v>
      </c>
      <c r="H4142" t="s">
        <v>71</v>
      </c>
      <c r="I4142" t="b">
        <v>1</v>
      </c>
      <c r="J4142" t="s">
        <v>70</v>
      </c>
      <c r="K4142" t="b">
        <v>1</v>
      </c>
      <c r="L4142">
        <v>1</v>
      </c>
      <c r="M4142" t="b">
        <v>0</v>
      </c>
      <c r="N4142" t="b">
        <v>0</v>
      </c>
      <c r="O4142" t="b">
        <v>1</v>
      </c>
      <c r="Q4142" t="s">
        <v>3438</v>
      </c>
      <c r="R4142" t="s">
        <v>3437</v>
      </c>
      <c r="S4142" t="s">
        <v>85</v>
      </c>
      <c r="T4142" t="s">
        <v>3436</v>
      </c>
      <c r="U4142">
        <v>160</v>
      </c>
      <c r="V4142">
        <v>4.5</v>
      </c>
    </row>
    <row r="4143" spans="1:22" x14ac:dyDescent="0.35">
      <c r="A4143" t="s">
        <v>3435</v>
      </c>
      <c r="B4143" t="s">
        <v>74</v>
      </c>
      <c r="C4143" t="s">
        <v>212</v>
      </c>
      <c r="D4143" t="b">
        <v>1</v>
      </c>
      <c r="E4143" t="b">
        <v>1</v>
      </c>
      <c r="F4143" t="s">
        <v>72</v>
      </c>
      <c r="G4143" t="b">
        <v>1</v>
      </c>
      <c r="H4143" t="s">
        <v>71</v>
      </c>
      <c r="I4143" t="b">
        <v>1</v>
      </c>
      <c r="J4143" t="s">
        <v>70</v>
      </c>
      <c r="K4143" t="b">
        <v>1</v>
      </c>
      <c r="L4143">
        <v>3</v>
      </c>
      <c r="M4143" t="b">
        <v>1</v>
      </c>
      <c r="N4143" t="b">
        <v>1</v>
      </c>
      <c r="O4143" t="b">
        <v>1</v>
      </c>
      <c r="P4143" t="s">
        <v>69</v>
      </c>
      <c r="Q4143" t="s">
        <v>3434</v>
      </c>
      <c r="R4143" t="s">
        <v>3433</v>
      </c>
      <c r="S4143" t="s">
        <v>120</v>
      </c>
      <c r="T4143" t="s">
        <v>3432</v>
      </c>
      <c r="U4143">
        <v>160</v>
      </c>
      <c r="V4143">
        <v>3.5</v>
      </c>
    </row>
    <row r="4144" spans="1:22" x14ac:dyDescent="0.35">
      <c r="A4144" t="s">
        <v>3431</v>
      </c>
      <c r="B4144" t="s">
        <v>111</v>
      </c>
      <c r="C4144" t="s">
        <v>82</v>
      </c>
      <c r="D4144" t="b">
        <v>1</v>
      </c>
      <c r="E4144" t="b">
        <v>1</v>
      </c>
      <c r="F4144" t="s">
        <v>106</v>
      </c>
      <c r="G4144" t="b">
        <v>1</v>
      </c>
      <c r="H4144" t="s">
        <v>71</v>
      </c>
      <c r="I4144" t="b">
        <v>1</v>
      </c>
      <c r="J4144" t="s">
        <v>70</v>
      </c>
      <c r="K4144" t="b">
        <v>1</v>
      </c>
      <c r="L4144">
        <v>1</v>
      </c>
      <c r="M4144" t="b">
        <v>0</v>
      </c>
      <c r="N4144" t="b">
        <v>0</v>
      </c>
      <c r="O4144" t="b">
        <v>1</v>
      </c>
      <c r="P4144" t="s">
        <v>69</v>
      </c>
      <c r="Q4144" t="s">
        <v>3430</v>
      </c>
      <c r="R4144" t="s">
        <v>3429</v>
      </c>
      <c r="S4144" t="s">
        <v>131</v>
      </c>
      <c r="T4144" t="s">
        <v>3428</v>
      </c>
      <c r="U4144">
        <v>160</v>
      </c>
      <c r="V4144">
        <v>4.5</v>
      </c>
    </row>
    <row r="4145" spans="1:22" x14ac:dyDescent="0.35">
      <c r="A4145" t="s">
        <v>3427</v>
      </c>
      <c r="B4145" t="s">
        <v>111</v>
      </c>
      <c r="C4145" t="s">
        <v>123</v>
      </c>
      <c r="D4145" t="b">
        <v>1</v>
      </c>
      <c r="E4145" t="b">
        <v>1</v>
      </c>
      <c r="F4145" t="s">
        <v>106</v>
      </c>
      <c r="G4145" t="b">
        <v>0</v>
      </c>
      <c r="H4145" t="s">
        <v>71</v>
      </c>
      <c r="I4145" t="b">
        <v>0</v>
      </c>
      <c r="J4145" t="s">
        <v>70</v>
      </c>
      <c r="K4145" t="b">
        <v>1</v>
      </c>
      <c r="L4145">
        <v>2</v>
      </c>
      <c r="M4145" t="b">
        <v>1</v>
      </c>
      <c r="N4145" t="b">
        <v>1</v>
      </c>
      <c r="O4145" t="b">
        <v>1</v>
      </c>
      <c r="P4145" t="s">
        <v>88</v>
      </c>
      <c r="Q4145" t="s">
        <v>3426</v>
      </c>
      <c r="R4145" t="s">
        <v>3425</v>
      </c>
      <c r="S4145" t="s">
        <v>3424</v>
      </c>
      <c r="T4145" t="s">
        <v>3423</v>
      </c>
      <c r="U4145">
        <v>160</v>
      </c>
      <c r="V4145">
        <v>4</v>
      </c>
    </row>
    <row r="4146" spans="1:22" x14ac:dyDescent="0.35">
      <c r="A4146" t="s">
        <v>3422</v>
      </c>
      <c r="B4146" t="s">
        <v>111</v>
      </c>
      <c r="C4146" t="s">
        <v>82</v>
      </c>
      <c r="D4146" t="b">
        <v>1</v>
      </c>
      <c r="E4146" t="b">
        <v>1</v>
      </c>
      <c r="F4146" t="s">
        <v>474</v>
      </c>
      <c r="G4146" t="b">
        <v>0</v>
      </c>
      <c r="H4146" t="s">
        <v>71</v>
      </c>
      <c r="I4146" t="b">
        <v>1</v>
      </c>
      <c r="J4146" t="s">
        <v>70</v>
      </c>
      <c r="K4146" t="b">
        <v>1</v>
      </c>
      <c r="L4146">
        <v>2</v>
      </c>
      <c r="M4146" t="b">
        <v>1</v>
      </c>
      <c r="N4146" t="b">
        <v>1</v>
      </c>
      <c r="O4146" t="b">
        <v>1</v>
      </c>
      <c r="P4146" t="s">
        <v>69</v>
      </c>
      <c r="Q4146" t="s">
        <v>3421</v>
      </c>
      <c r="R4146" t="s">
        <v>3420</v>
      </c>
      <c r="S4146" t="s">
        <v>290</v>
      </c>
      <c r="T4146" t="s">
        <v>3419</v>
      </c>
      <c r="U4146">
        <v>160</v>
      </c>
      <c r="V4146">
        <v>3.5</v>
      </c>
    </row>
    <row r="4147" spans="1:22" x14ac:dyDescent="0.35">
      <c r="A4147" t="s">
        <v>3418</v>
      </c>
      <c r="B4147" t="s">
        <v>74</v>
      </c>
      <c r="C4147" t="s">
        <v>426</v>
      </c>
      <c r="D4147" t="b">
        <v>1</v>
      </c>
      <c r="E4147" t="b">
        <v>1</v>
      </c>
      <c r="F4147" t="s">
        <v>417</v>
      </c>
      <c r="G4147" t="b">
        <v>1</v>
      </c>
      <c r="H4147" t="s">
        <v>71</v>
      </c>
      <c r="I4147" t="b">
        <v>1</v>
      </c>
      <c r="J4147" t="s">
        <v>70</v>
      </c>
      <c r="K4147" t="b">
        <v>1</v>
      </c>
      <c r="L4147">
        <v>2</v>
      </c>
      <c r="M4147" t="b">
        <v>1</v>
      </c>
      <c r="N4147" t="b">
        <v>1</v>
      </c>
      <c r="O4147" t="b">
        <v>1</v>
      </c>
      <c r="P4147" t="s">
        <v>69</v>
      </c>
      <c r="Q4147" t="s">
        <v>3417</v>
      </c>
      <c r="R4147" t="s">
        <v>3416</v>
      </c>
      <c r="S4147" t="s">
        <v>93</v>
      </c>
      <c r="T4147" t="s">
        <v>3415</v>
      </c>
      <c r="U4147">
        <v>159</v>
      </c>
      <c r="V4147">
        <v>4</v>
      </c>
    </row>
    <row r="4148" spans="1:22" x14ac:dyDescent="0.35">
      <c r="A4148" t="s">
        <v>3414</v>
      </c>
      <c r="B4148" t="s">
        <v>90</v>
      </c>
      <c r="C4148" t="s">
        <v>82</v>
      </c>
      <c r="D4148" t="b">
        <v>1</v>
      </c>
      <c r="E4148" t="b">
        <v>1</v>
      </c>
      <c r="F4148" t="s">
        <v>474</v>
      </c>
      <c r="G4148" t="b">
        <v>1</v>
      </c>
      <c r="H4148" t="s">
        <v>71</v>
      </c>
      <c r="I4148" t="b">
        <v>1</v>
      </c>
      <c r="J4148" t="s">
        <v>70</v>
      </c>
      <c r="K4148" t="b">
        <v>1</v>
      </c>
      <c r="L4148">
        <v>1</v>
      </c>
      <c r="M4148" t="b">
        <v>0</v>
      </c>
      <c r="N4148" t="b">
        <v>0</v>
      </c>
      <c r="O4148" t="b">
        <v>1</v>
      </c>
      <c r="P4148" t="s">
        <v>69</v>
      </c>
      <c r="Q4148" t="s">
        <v>3413</v>
      </c>
      <c r="R4148" t="s">
        <v>3412</v>
      </c>
      <c r="S4148" t="s">
        <v>85</v>
      </c>
      <c r="T4148" t="s">
        <v>3411</v>
      </c>
      <c r="U4148">
        <v>159</v>
      </c>
      <c r="V4148">
        <v>4.5</v>
      </c>
    </row>
    <row r="4149" spans="1:22" x14ac:dyDescent="0.35">
      <c r="A4149" t="s">
        <v>3410</v>
      </c>
      <c r="B4149" t="s">
        <v>90</v>
      </c>
      <c r="C4149" t="s">
        <v>82</v>
      </c>
      <c r="D4149" t="b">
        <v>1</v>
      </c>
      <c r="E4149" t="b">
        <v>1</v>
      </c>
      <c r="F4149" t="s">
        <v>106</v>
      </c>
      <c r="G4149" t="b">
        <v>1</v>
      </c>
      <c r="H4149" t="s">
        <v>100</v>
      </c>
      <c r="I4149" t="b">
        <v>0</v>
      </c>
      <c r="J4149" t="s">
        <v>70</v>
      </c>
      <c r="K4149" t="b">
        <v>1</v>
      </c>
      <c r="L4149">
        <v>2</v>
      </c>
      <c r="M4149" t="b">
        <v>0</v>
      </c>
      <c r="N4149" t="b">
        <v>1</v>
      </c>
      <c r="O4149" t="b">
        <v>1</v>
      </c>
      <c r="P4149" t="s">
        <v>88</v>
      </c>
      <c r="Q4149" t="s">
        <v>3409</v>
      </c>
      <c r="R4149" t="s">
        <v>3408</v>
      </c>
      <c r="S4149" t="s">
        <v>189</v>
      </c>
      <c r="T4149" t="s">
        <v>3407</v>
      </c>
      <c r="U4149">
        <v>159</v>
      </c>
      <c r="V4149">
        <v>4</v>
      </c>
    </row>
    <row r="4150" spans="1:22" x14ac:dyDescent="0.35">
      <c r="A4150" t="s">
        <v>3406</v>
      </c>
      <c r="B4150" t="s">
        <v>90</v>
      </c>
      <c r="C4150" t="s">
        <v>82</v>
      </c>
      <c r="D4150" t="b">
        <v>1</v>
      </c>
      <c r="E4150" t="b">
        <v>1</v>
      </c>
      <c r="F4150" t="s">
        <v>474</v>
      </c>
      <c r="G4150" t="b">
        <v>0</v>
      </c>
      <c r="H4150" t="s">
        <v>71</v>
      </c>
      <c r="I4150" t="b">
        <v>0</v>
      </c>
      <c r="J4150" t="s">
        <v>70</v>
      </c>
      <c r="K4150" t="b">
        <v>1</v>
      </c>
      <c r="L4150">
        <v>1</v>
      </c>
      <c r="M4150" t="b">
        <v>0</v>
      </c>
      <c r="N4150" t="b">
        <v>1</v>
      </c>
      <c r="O4150" t="b">
        <v>1</v>
      </c>
      <c r="P4150" t="s">
        <v>88</v>
      </c>
      <c r="Q4150" t="s">
        <v>3405</v>
      </c>
      <c r="R4150" t="s">
        <v>3404</v>
      </c>
      <c r="S4150" t="s">
        <v>166</v>
      </c>
      <c r="T4150" t="s">
        <v>3403</v>
      </c>
      <c r="U4150">
        <v>159</v>
      </c>
      <c r="V4150">
        <v>4.5</v>
      </c>
    </row>
    <row r="4151" spans="1:22" x14ac:dyDescent="0.35">
      <c r="A4151" t="s">
        <v>3402</v>
      </c>
      <c r="B4151" t="s">
        <v>90</v>
      </c>
      <c r="C4151" t="s">
        <v>82</v>
      </c>
      <c r="D4151" t="b">
        <v>1</v>
      </c>
      <c r="E4151" t="b">
        <v>1</v>
      </c>
      <c r="F4151" t="s">
        <v>89</v>
      </c>
      <c r="G4151" t="b">
        <v>0</v>
      </c>
      <c r="H4151" t="s">
        <v>71</v>
      </c>
      <c r="I4151" t="b">
        <v>1</v>
      </c>
      <c r="J4151" t="s">
        <v>70</v>
      </c>
      <c r="K4151" t="b">
        <v>1</v>
      </c>
      <c r="L4151">
        <v>1</v>
      </c>
      <c r="M4151" t="b">
        <v>0</v>
      </c>
      <c r="N4151" t="b">
        <v>0</v>
      </c>
      <c r="O4151" t="b">
        <v>1</v>
      </c>
      <c r="P4151" t="s">
        <v>88</v>
      </c>
      <c r="Q4151" t="s">
        <v>3401</v>
      </c>
      <c r="R4151" t="s">
        <v>3400</v>
      </c>
      <c r="S4151" t="s">
        <v>275</v>
      </c>
      <c r="T4151" t="s">
        <v>3399</v>
      </c>
      <c r="U4151">
        <v>159</v>
      </c>
      <c r="V4151">
        <v>3</v>
      </c>
    </row>
    <row r="4152" spans="1:22" x14ac:dyDescent="0.35">
      <c r="A4152" t="s">
        <v>3398</v>
      </c>
      <c r="B4152" t="s">
        <v>74</v>
      </c>
      <c r="C4152" t="s">
        <v>82</v>
      </c>
      <c r="D4152" t="b">
        <v>1</v>
      </c>
      <c r="E4152" t="b">
        <v>1</v>
      </c>
      <c r="F4152" t="s">
        <v>72</v>
      </c>
      <c r="G4152" t="b">
        <v>1</v>
      </c>
      <c r="H4152" t="s">
        <v>71</v>
      </c>
      <c r="I4152" t="b">
        <v>1</v>
      </c>
      <c r="J4152" t="s">
        <v>70</v>
      </c>
      <c r="K4152" t="b">
        <v>1</v>
      </c>
      <c r="L4152">
        <v>2</v>
      </c>
      <c r="M4152" t="b">
        <v>1</v>
      </c>
      <c r="N4152" t="b">
        <v>1</v>
      </c>
      <c r="O4152" t="b">
        <v>1</v>
      </c>
      <c r="P4152" t="s">
        <v>88</v>
      </c>
      <c r="Q4152" t="s">
        <v>3397</v>
      </c>
      <c r="R4152" t="s">
        <v>3396</v>
      </c>
      <c r="S4152" t="s">
        <v>1015</v>
      </c>
      <c r="T4152" t="s">
        <v>3395</v>
      </c>
      <c r="U4152">
        <v>159</v>
      </c>
      <c r="V4152">
        <v>3.5</v>
      </c>
    </row>
    <row r="4153" spans="1:22" x14ac:dyDescent="0.35">
      <c r="A4153" t="s">
        <v>3394</v>
      </c>
      <c r="B4153" t="s">
        <v>90</v>
      </c>
      <c r="C4153" t="s">
        <v>82</v>
      </c>
      <c r="D4153" t="b">
        <v>1</v>
      </c>
      <c r="E4153" t="b">
        <v>1</v>
      </c>
      <c r="F4153" t="s">
        <v>101</v>
      </c>
      <c r="G4153" t="b">
        <v>1</v>
      </c>
      <c r="H4153" t="s">
        <v>71</v>
      </c>
      <c r="I4153" t="b">
        <v>1</v>
      </c>
      <c r="J4153" t="s">
        <v>70</v>
      </c>
      <c r="K4153" t="b">
        <v>1</v>
      </c>
      <c r="L4153">
        <v>1</v>
      </c>
      <c r="M4153" t="b">
        <v>0</v>
      </c>
      <c r="N4153" t="b">
        <v>0</v>
      </c>
      <c r="O4153" t="b">
        <v>1</v>
      </c>
      <c r="P4153" t="s">
        <v>69</v>
      </c>
      <c r="Q4153" t="s">
        <v>3393</v>
      </c>
      <c r="R4153" t="s">
        <v>3392</v>
      </c>
      <c r="S4153" t="s">
        <v>85</v>
      </c>
      <c r="T4153" t="s">
        <v>3391</v>
      </c>
      <c r="U4153">
        <v>159</v>
      </c>
      <c r="V4153">
        <v>3.5</v>
      </c>
    </row>
    <row r="4154" spans="1:22" x14ac:dyDescent="0.35">
      <c r="A4154" t="s">
        <v>3390</v>
      </c>
      <c r="B4154" t="s">
        <v>90</v>
      </c>
      <c r="C4154" t="s">
        <v>82</v>
      </c>
      <c r="D4154" t="b">
        <v>1</v>
      </c>
      <c r="E4154" t="b">
        <v>1</v>
      </c>
      <c r="F4154" t="s">
        <v>106</v>
      </c>
      <c r="G4154" t="b">
        <v>0</v>
      </c>
      <c r="H4154" t="s">
        <v>71</v>
      </c>
      <c r="I4154" t="b">
        <v>0</v>
      </c>
      <c r="J4154" t="s">
        <v>70</v>
      </c>
      <c r="K4154" t="b">
        <v>1</v>
      </c>
      <c r="L4154">
        <v>1</v>
      </c>
      <c r="M4154" t="b">
        <v>0</v>
      </c>
      <c r="N4154" t="b">
        <v>0</v>
      </c>
      <c r="O4154" t="b">
        <v>1</v>
      </c>
      <c r="P4154" t="s">
        <v>88</v>
      </c>
      <c r="Q4154" t="s">
        <v>3389</v>
      </c>
      <c r="R4154" t="s">
        <v>3388</v>
      </c>
      <c r="S4154" t="s">
        <v>85</v>
      </c>
      <c r="T4154" t="s">
        <v>2413</v>
      </c>
      <c r="U4154">
        <v>159</v>
      </c>
      <c r="V4154">
        <v>3.5</v>
      </c>
    </row>
    <row r="4155" spans="1:22" x14ac:dyDescent="0.35">
      <c r="A4155" t="s">
        <v>3387</v>
      </c>
      <c r="B4155" t="s">
        <v>74</v>
      </c>
      <c r="C4155" t="s">
        <v>82</v>
      </c>
      <c r="D4155" t="b">
        <v>1</v>
      </c>
      <c r="E4155" t="b">
        <v>0</v>
      </c>
      <c r="F4155" t="s">
        <v>72</v>
      </c>
      <c r="G4155" t="b">
        <v>1</v>
      </c>
      <c r="H4155" t="s">
        <v>71</v>
      </c>
      <c r="I4155" t="b">
        <v>0</v>
      </c>
      <c r="J4155" t="s">
        <v>70</v>
      </c>
      <c r="K4155" t="b">
        <v>1</v>
      </c>
      <c r="L4155">
        <v>3</v>
      </c>
      <c r="M4155" t="b">
        <v>1</v>
      </c>
      <c r="N4155" t="b">
        <v>1</v>
      </c>
      <c r="O4155" t="b">
        <v>1</v>
      </c>
      <c r="P4155" t="s">
        <v>88</v>
      </c>
      <c r="Q4155" t="s">
        <v>3386</v>
      </c>
      <c r="R4155" t="s">
        <v>3385</v>
      </c>
      <c r="S4155" t="s">
        <v>85</v>
      </c>
      <c r="T4155" t="s">
        <v>3384</v>
      </c>
      <c r="U4155">
        <v>159</v>
      </c>
      <c r="V4155">
        <v>2.5</v>
      </c>
    </row>
    <row r="4156" spans="1:22" x14ac:dyDescent="0.35">
      <c r="A4156" t="s">
        <v>3383</v>
      </c>
      <c r="B4156" t="s">
        <v>90</v>
      </c>
      <c r="C4156" t="s">
        <v>82</v>
      </c>
      <c r="D4156" t="b">
        <v>1</v>
      </c>
      <c r="E4156" t="b">
        <v>1</v>
      </c>
      <c r="F4156" t="s">
        <v>359</v>
      </c>
      <c r="G4156" t="b">
        <v>0</v>
      </c>
      <c r="H4156" t="s">
        <v>71</v>
      </c>
      <c r="I4156" t="b">
        <v>0</v>
      </c>
      <c r="J4156" t="s">
        <v>70</v>
      </c>
      <c r="K4156" t="b">
        <v>1</v>
      </c>
      <c r="L4156">
        <v>1</v>
      </c>
      <c r="M4156" t="b">
        <v>0</v>
      </c>
      <c r="N4156" t="b">
        <v>0</v>
      </c>
      <c r="O4156" t="b">
        <v>1</v>
      </c>
      <c r="P4156" t="s">
        <v>88</v>
      </c>
      <c r="Q4156" t="s">
        <v>3382</v>
      </c>
      <c r="R4156" t="s">
        <v>3381</v>
      </c>
      <c r="S4156" t="s">
        <v>6</v>
      </c>
      <c r="T4156" t="s">
        <v>2988</v>
      </c>
      <c r="U4156">
        <v>159</v>
      </c>
      <c r="V4156">
        <v>3.5</v>
      </c>
    </row>
    <row r="4157" spans="1:22" x14ac:dyDescent="0.35">
      <c r="A4157" t="s">
        <v>3380</v>
      </c>
      <c r="B4157" t="s">
        <v>111</v>
      </c>
      <c r="C4157" t="s">
        <v>82</v>
      </c>
      <c r="D4157" t="b">
        <v>1</v>
      </c>
      <c r="E4157" t="b">
        <v>1</v>
      </c>
      <c r="F4157" t="s">
        <v>106</v>
      </c>
      <c r="G4157" t="b">
        <v>0</v>
      </c>
      <c r="H4157" t="s">
        <v>71</v>
      </c>
      <c r="I4157" t="b">
        <v>0</v>
      </c>
      <c r="J4157" t="s">
        <v>70</v>
      </c>
      <c r="K4157" t="b">
        <v>1</v>
      </c>
      <c r="L4157">
        <v>2</v>
      </c>
      <c r="M4157" t="b">
        <v>1</v>
      </c>
      <c r="N4157" t="b">
        <v>1</v>
      </c>
      <c r="O4157" t="b">
        <v>1</v>
      </c>
      <c r="P4157" t="s">
        <v>88</v>
      </c>
      <c r="Q4157" t="s">
        <v>3379</v>
      </c>
      <c r="R4157" t="s">
        <v>3378</v>
      </c>
      <c r="S4157" t="s">
        <v>141</v>
      </c>
      <c r="T4157" t="s">
        <v>3377</v>
      </c>
      <c r="U4157">
        <v>159</v>
      </c>
      <c r="V4157">
        <v>4</v>
      </c>
    </row>
    <row r="4158" spans="1:22" x14ac:dyDescent="0.35">
      <c r="A4158" t="s">
        <v>3376</v>
      </c>
      <c r="B4158" t="s">
        <v>74</v>
      </c>
      <c r="C4158" t="s">
        <v>82</v>
      </c>
      <c r="D4158" t="b">
        <v>1</v>
      </c>
      <c r="E4158" t="b">
        <v>1</v>
      </c>
      <c r="F4158" t="s">
        <v>106</v>
      </c>
      <c r="G4158" t="b">
        <v>1</v>
      </c>
      <c r="H4158" t="s">
        <v>71</v>
      </c>
      <c r="I4158" t="b">
        <v>1</v>
      </c>
      <c r="J4158" t="s">
        <v>70</v>
      </c>
      <c r="K4158" t="b">
        <v>1</v>
      </c>
      <c r="L4158">
        <v>2</v>
      </c>
      <c r="M4158" t="b">
        <v>0</v>
      </c>
      <c r="N4158" t="b">
        <v>1</v>
      </c>
      <c r="O4158" t="b">
        <v>1</v>
      </c>
      <c r="P4158" t="s">
        <v>69</v>
      </c>
      <c r="Q4158" t="s">
        <v>3375</v>
      </c>
      <c r="R4158" t="s">
        <v>3374</v>
      </c>
      <c r="S4158" t="s">
        <v>77</v>
      </c>
      <c r="T4158" t="s">
        <v>3373</v>
      </c>
      <c r="U4158">
        <v>159</v>
      </c>
      <c r="V4158">
        <v>3</v>
      </c>
    </row>
    <row r="4159" spans="1:22" x14ac:dyDescent="0.35">
      <c r="A4159" t="s">
        <v>3372</v>
      </c>
      <c r="B4159" t="s">
        <v>74</v>
      </c>
      <c r="C4159" t="s">
        <v>82</v>
      </c>
      <c r="D4159" t="b">
        <v>1</v>
      </c>
      <c r="E4159" t="b">
        <v>0</v>
      </c>
      <c r="F4159" t="s">
        <v>72</v>
      </c>
      <c r="G4159" t="b">
        <v>1</v>
      </c>
      <c r="H4159" t="s">
        <v>71</v>
      </c>
      <c r="I4159" t="b">
        <v>1</v>
      </c>
      <c r="J4159" t="s">
        <v>70</v>
      </c>
      <c r="K4159" t="b">
        <v>1</v>
      </c>
      <c r="L4159">
        <v>2</v>
      </c>
      <c r="M4159" t="b">
        <v>1</v>
      </c>
      <c r="N4159" t="b">
        <v>1</v>
      </c>
      <c r="O4159" t="b">
        <v>1</v>
      </c>
      <c r="P4159" t="s">
        <v>69</v>
      </c>
      <c r="Q4159" t="s">
        <v>3371</v>
      </c>
      <c r="R4159" t="s">
        <v>3370</v>
      </c>
      <c r="S4159" t="s">
        <v>77</v>
      </c>
      <c r="T4159" t="s">
        <v>3369</v>
      </c>
      <c r="U4159">
        <v>159</v>
      </c>
      <c r="V4159">
        <v>4</v>
      </c>
    </row>
    <row r="4160" spans="1:22" x14ac:dyDescent="0.35">
      <c r="A4160" t="s">
        <v>3368</v>
      </c>
      <c r="B4160" t="s">
        <v>74</v>
      </c>
      <c r="C4160" t="s">
        <v>82</v>
      </c>
      <c r="D4160" t="b">
        <v>1</v>
      </c>
      <c r="E4160" t="b">
        <v>1</v>
      </c>
      <c r="F4160" t="s">
        <v>106</v>
      </c>
      <c r="G4160" t="b">
        <v>1</v>
      </c>
      <c r="H4160" t="s">
        <v>71</v>
      </c>
      <c r="I4160" t="b">
        <v>0</v>
      </c>
      <c r="J4160" t="s">
        <v>70</v>
      </c>
      <c r="K4160" t="b">
        <v>1</v>
      </c>
      <c r="L4160">
        <v>2</v>
      </c>
      <c r="M4160" t="b">
        <v>1</v>
      </c>
      <c r="N4160" t="b">
        <v>1</v>
      </c>
      <c r="O4160" t="b">
        <v>1</v>
      </c>
      <c r="P4160" t="s">
        <v>88</v>
      </c>
      <c r="Q4160" t="s">
        <v>3367</v>
      </c>
      <c r="R4160" t="s">
        <v>3366</v>
      </c>
      <c r="S4160" t="s">
        <v>141</v>
      </c>
      <c r="T4160" t="s">
        <v>3365</v>
      </c>
      <c r="U4160">
        <v>159</v>
      </c>
      <c r="V4160">
        <v>4</v>
      </c>
    </row>
    <row r="4161" spans="1:22" x14ac:dyDescent="0.35">
      <c r="A4161" t="s">
        <v>3364</v>
      </c>
      <c r="B4161" t="s">
        <v>90</v>
      </c>
      <c r="C4161" t="s">
        <v>82</v>
      </c>
      <c r="D4161" t="b">
        <v>1</v>
      </c>
      <c r="E4161" t="b">
        <v>1</v>
      </c>
      <c r="F4161" t="s">
        <v>106</v>
      </c>
      <c r="G4161" t="b">
        <v>0</v>
      </c>
      <c r="H4161" t="s">
        <v>71</v>
      </c>
      <c r="I4161" t="b">
        <v>1</v>
      </c>
      <c r="J4161" t="s">
        <v>70</v>
      </c>
      <c r="K4161" t="b">
        <v>1</v>
      </c>
      <c r="L4161">
        <v>1</v>
      </c>
      <c r="M4161" t="b">
        <v>0</v>
      </c>
      <c r="N4161" t="b">
        <v>0</v>
      </c>
      <c r="O4161" t="b">
        <v>1</v>
      </c>
      <c r="P4161" t="s">
        <v>88</v>
      </c>
      <c r="Q4161" t="s">
        <v>3363</v>
      </c>
      <c r="R4161" t="s">
        <v>778</v>
      </c>
      <c r="S4161" t="s">
        <v>189</v>
      </c>
      <c r="T4161" t="s">
        <v>777</v>
      </c>
      <c r="U4161">
        <v>159</v>
      </c>
      <c r="V4161">
        <v>4</v>
      </c>
    </row>
    <row r="4162" spans="1:22" x14ac:dyDescent="0.35">
      <c r="A4162" t="s">
        <v>3362</v>
      </c>
      <c r="B4162" t="s">
        <v>74</v>
      </c>
      <c r="C4162" t="s">
        <v>297</v>
      </c>
      <c r="D4162" t="b">
        <v>1</v>
      </c>
      <c r="E4162" t="b">
        <v>0</v>
      </c>
      <c r="F4162" t="s">
        <v>72</v>
      </c>
      <c r="G4162" t="b">
        <v>1</v>
      </c>
      <c r="H4162" t="s">
        <v>71</v>
      </c>
      <c r="I4162" t="b">
        <v>0</v>
      </c>
      <c r="J4162" t="s">
        <v>70</v>
      </c>
      <c r="K4162" t="b">
        <v>1</v>
      </c>
      <c r="L4162">
        <v>2</v>
      </c>
      <c r="M4162" t="b">
        <v>1</v>
      </c>
      <c r="N4162" t="b">
        <v>1</v>
      </c>
      <c r="O4162" t="b">
        <v>1</v>
      </c>
      <c r="P4162" t="s">
        <v>88</v>
      </c>
      <c r="Q4162" t="s">
        <v>3361</v>
      </c>
      <c r="R4162" t="s">
        <v>3360</v>
      </c>
      <c r="S4162" t="s">
        <v>131</v>
      </c>
      <c r="T4162" t="s">
        <v>3359</v>
      </c>
      <c r="U4162">
        <v>159</v>
      </c>
      <c r="V4162">
        <v>4</v>
      </c>
    </row>
    <row r="4163" spans="1:22" x14ac:dyDescent="0.35">
      <c r="A4163" t="s">
        <v>3358</v>
      </c>
      <c r="B4163" t="s">
        <v>90</v>
      </c>
      <c r="C4163" t="s">
        <v>123</v>
      </c>
      <c r="D4163" t="b">
        <v>1</v>
      </c>
      <c r="E4163" t="b">
        <v>1</v>
      </c>
      <c r="F4163" t="s">
        <v>435</v>
      </c>
      <c r="G4163" t="b">
        <v>0</v>
      </c>
      <c r="H4163" t="s">
        <v>71</v>
      </c>
      <c r="I4163" t="b">
        <v>0</v>
      </c>
      <c r="J4163" t="s">
        <v>70</v>
      </c>
      <c r="K4163" t="b">
        <v>1</v>
      </c>
      <c r="L4163">
        <v>2</v>
      </c>
      <c r="M4163" t="b">
        <v>1</v>
      </c>
      <c r="N4163" t="b">
        <v>1</v>
      </c>
      <c r="O4163" t="b">
        <v>1</v>
      </c>
      <c r="P4163" t="s">
        <v>69</v>
      </c>
      <c r="Q4163" t="s">
        <v>3357</v>
      </c>
      <c r="R4163" t="s">
        <v>3356</v>
      </c>
      <c r="S4163" t="s">
        <v>120</v>
      </c>
      <c r="T4163" t="s">
        <v>3355</v>
      </c>
      <c r="U4163">
        <v>159</v>
      </c>
      <c r="V4163">
        <v>3.5</v>
      </c>
    </row>
    <row r="4164" spans="1:22" x14ac:dyDescent="0.35">
      <c r="A4164" t="s">
        <v>3354</v>
      </c>
      <c r="B4164" t="s">
        <v>111</v>
      </c>
      <c r="C4164" t="s">
        <v>82</v>
      </c>
      <c r="D4164" t="b">
        <v>1</v>
      </c>
      <c r="E4164" t="b">
        <v>1</v>
      </c>
      <c r="F4164" t="s">
        <v>106</v>
      </c>
      <c r="G4164" t="b">
        <v>1</v>
      </c>
      <c r="H4164" t="s">
        <v>71</v>
      </c>
      <c r="I4164" t="b">
        <v>1</v>
      </c>
      <c r="J4164" t="s">
        <v>70</v>
      </c>
      <c r="K4164" t="b">
        <v>1</v>
      </c>
      <c r="L4164">
        <v>2</v>
      </c>
      <c r="M4164" t="b">
        <v>0</v>
      </c>
      <c r="N4164" t="b">
        <v>0</v>
      </c>
      <c r="O4164" t="b">
        <v>1</v>
      </c>
      <c r="P4164" t="s">
        <v>88</v>
      </c>
      <c r="Q4164" t="s">
        <v>3353</v>
      </c>
      <c r="R4164" t="s">
        <v>3352</v>
      </c>
      <c r="S4164" t="s">
        <v>93</v>
      </c>
      <c r="T4164" t="s">
        <v>3351</v>
      </c>
      <c r="U4164">
        <v>159</v>
      </c>
      <c r="V4164">
        <v>3.5</v>
      </c>
    </row>
    <row r="4165" spans="1:22" x14ac:dyDescent="0.35">
      <c r="A4165" t="s">
        <v>3350</v>
      </c>
      <c r="B4165" t="s">
        <v>90</v>
      </c>
      <c r="C4165" t="s">
        <v>82</v>
      </c>
      <c r="D4165" t="b">
        <v>1</v>
      </c>
      <c r="E4165" t="b">
        <v>1</v>
      </c>
      <c r="F4165" t="s">
        <v>474</v>
      </c>
      <c r="G4165" t="b">
        <v>0</v>
      </c>
      <c r="H4165" t="s">
        <v>71</v>
      </c>
      <c r="I4165" t="b">
        <v>1</v>
      </c>
      <c r="J4165" t="s">
        <v>70</v>
      </c>
      <c r="K4165" t="b">
        <v>1</v>
      </c>
      <c r="L4165">
        <v>2</v>
      </c>
      <c r="M4165" t="b">
        <v>0</v>
      </c>
      <c r="N4165" t="b">
        <v>0</v>
      </c>
      <c r="O4165" t="b">
        <v>1</v>
      </c>
      <c r="P4165" t="s">
        <v>69</v>
      </c>
      <c r="Q4165" t="s">
        <v>3349</v>
      </c>
      <c r="R4165" t="s">
        <v>3348</v>
      </c>
      <c r="S4165" t="s">
        <v>323</v>
      </c>
      <c r="T4165" t="s">
        <v>907</v>
      </c>
      <c r="U4165">
        <v>159</v>
      </c>
      <c r="V4165">
        <v>4</v>
      </c>
    </row>
    <row r="4166" spans="1:22" x14ac:dyDescent="0.35">
      <c r="A4166" t="s">
        <v>3347</v>
      </c>
      <c r="B4166" t="s">
        <v>74</v>
      </c>
      <c r="C4166" t="s">
        <v>222</v>
      </c>
      <c r="D4166" t="b">
        <v>1</v>
      </c>
      <c r="E4166" t="b">
        <v>0</v>
      </c>
      <c r="F4166" t="s">
        <v>72</v>
      </c>
      <c r="G4166" t="b">
        <v>0</v>
      </c>
      <c r="H4166" t="s">
        <v>71</v>
      </c>
      <c r="I4166" t="b">
        <v>1</v>
      </c>
      <c r="J4166" t="s">
        <v>70</v>
      </c>
      <c r="K4166" t="b">
        <v>1</v>
      </c>
      <c r="L4166">
        <v>2</v>
      </c>
      <c r="M4166" t="b">
        <v>1</v>
      </c>
      <c r="N4166" t="b">
        <v>1</v>
      </c>
      <c r="O4166" t="b">
        <v>0</v>
      </c>
      <c r="P4166" t="s">
        <v>88</v>
      </c>
      <c r="Q4166" t="s">
        <v>3346</v>
      </c>
      <c r="R4166" t="s">
        <v>3345</v>
      </c>
      <c r="S4166" t="s">
        <v>120</v>
      </c>
      <c r="T4166" t="s">
        <v>3344</v>
      </c>
      <c r="U4166">
        <v>159</v>
      </c>
      <c r="V4166">
        <v>3.5</v>
      </c>
    </row>
    <row r="4167" spans="1:22" x14ac:dyDescent="0.35">
      <c r="A4167" t="s">
        <v>3343</v>
      </c>
      <c r="B4167" t="s">
        <v>74</v>
      </c>
      <c r="C4167" t="s">
        <v>898</v>
      </c>
      <c r="D4167" t="b">
        <v>1</v>
      </c>
      <c r="E4167" t="b">
        <v>1</v>
      </c>
      <c r="F4167" t="s">
        <v>106</v>
      </c>
      <c r="G4167" t="b">
        <v>0</v>
      </c>
      <c r="H4167" t="s">
        <v>71</v>
      </c>
      <c r="I4167" t="b">
        <v>1</v>
      </c>
      <c r="J4167" t="s">
        <v>70</v>
      </c>
      <c r="K4167" t="b">
        <v>1</v>
      </c>
      <c r="L4167">
        <v>2</v>
      </c>
      <c r="M4167" t="b">
        <v>0</v>
      </c>
      <c r="N4167" t="b">
        <v>0</v>
      </c>
      <c r="O4167" t="b">
        <v>1</v>
      </c>
      <c r="P4167" t="s">
        <v>69</v>
      </c>
      <c r="Q4167" t="s">
        <v>3342</v>
      </c>
      <c r="R4167" t="s">
        <v>3341</v>
      </c>
      <c r="S4167" t="s">
        <v>120</v>
      </c>
      <c r="T4167" t="s">
        <v>3340</v>
      </c>
      <c r="U4167">
        <v>159</v>
      </c>
      <c r="V4167">
        <v>4</v>
      </c>
    </row>
    <row r="4168" spans="1:22" x14ac:dyDescent="0.35">
      <c r="A4168" t="s">
        <v>3339</v>
      </c>
      <c r="B4168" t="s">
        <v>90</v>
      </c>
      <c r="C4168" t="s">
        <v>82</v>
      </c>
      <c r="D4168" t="b">
        <v>1</v>
      </c>
      <c r="E4168" t="b">
        <v>1</v>
      </c>
      <c r="F4168" t="s">
        <v>106</v>
      </c>
      <c r="G4168" t="b">
        <v>1</v>
      </c>
      <c r="H4168" t="s">
        <v>71</v>
      </c>
      <c r="I4168" t="b">
        <v>0</v>
      </c>
      <c r="J4168" t="s">
        <v>70</v>
      </c>
      <c r="K4168" t="b">
        <v>1</v>
      </c>
      <c r="L4168">
        <v>1</v>
      </c>
      <c r="M4168" t="b">
        <v>0</v>
      </c>
      <c r="N4168" t="b">
        <v>0</v>
      </c>
      <c r="O4168" t="b">
        <v>1</v>
      </c>
      <c r="P4168" t="s">
        <v>88</v>
      </c>
      <c r="Q4168" t="s">
        <v>3338</v>
      </c>
      <c r="R4168" t="s">
        <v>381</v>
      </c>
      <c r="S4168" t="s">
        <v>85</v>
      </c>
      <c r="T4168" t="s">
        <v>3337</v>
      </c>
      <c r="U4168">
        <v>159</v>
      </c>
      <c r="V4168">
        <v>3.5</v>
      </c>
    </row>
    <row r="4169" spans="1:22" x14ac:dyDescent="0.35">
      <c r="A4169" t="s">
        <v>3336</v>
      </c>
      <c r="B4169" t="s">
        <v>74</v>
      </c>
      <c r="C4169" t="s">
        <v>82</v>
      </c>
      <c r="D4169" t="b">
        <v>1</v>
      </c>
      <c r="E4169" t="b">
        <v>1</v>
      </c>
      <c r="F4169" t="s">
        <v>106</v>
      </c>
      <c r="G4169" t="b">
        <v>1</v>
      </c>
      <c r="H4169" t="s">
        <v>100</v>
      </c>
      <c r="I4169" t="b">
        <v>1</v>
      </c>
      <c r="J4169" t="s">
        <v>70</v>
      </c>
      <c r="K4169" t="b">
        <v>1</v>
      </c>
      <c r="L4169">
        <v>2</v>
      </c>
      <c r="M4169" t="b">
        <v>1</v>
      </c>
      <c r="N4169" t="b">
        <v>1</v>
      </c>
      <c r="O4169" t="b">
        <v>1</v>
      </c>
      <c r="P4169" t="s">
        <v>69</v>
      </c>
      <c r="Q4169" t="s">
        <v>3335</v>
      </c>
      <c r="R4169" t="s">
        <v>3334</v>
      </c>
      <c r="S4169" t="s">
        <v>239</v>
      </c>
      <c r="T4169" t="s">
        <v>3333</v>
      </c>
      <c r="U4169">
        <v>158</v>
      </c>
      <c r="V4169">
        <v>4</v>
      </c>
    </row>
    <row r="4170" spans="1:22" x14ac:dyDescent="0.35">
      <c r="A4170" t="s">
        <v>3332</v>
      </c>
      <c r="B4170" t="s">
        <v>111</v>
      </c>
      <c r="C4170" t="s">
        <v>82</v>
      </c>
      <c r="D4170" t="b">
        <v>1</v>
      </c>
      <c r="E4170" t="b">
        <v>1</v>
      </c>
      <c r="F4170" t="s">
        <v>89</v>
      </c>
      <c r="G4170" t="b">
        <v>0</v>
      </c>
      <c r="H4170" t="s">
        <v>71</v>
      </c>
      <c r="I4170" t="b">
        <v>1</v>
      </c>
      <c r="J4170" t="s">
        <v>70</v>
      </c>
      <c r="K4170" t="b">
        <v>1</v>
      </c>
      <c r="L4170">
        <v>1</v>
      </c>
      <c r="M4170" t="b">
        <v>0</v>
      </c>
      <c r="N4170" t="b">
        <v>0</v>
      </c>
      <c r="O4170" t="b">
        <v>1</v>
      </c>
      <c r="P4170" t="s">
        <v>69</v>
      </c>
      <c r="Q4170" t="s">
        <v>3331</v>
      </c>
      <c r="R4170" t="s">
        <v>3330</v>
      </c>
      <c r="S4170" t="s">
        <v>77</v>
      </c>
      <c r="T4170" t="s">
        <v>3329</v>
      </c>
      <c r="U4170">
        <v>158</v>
      </c>
      <c r="V4170">
        <v>3.5</v>
      </c>
    </row>
    <row r="4171" spans="1:22" x14ac:dyDescent="0.35">
      <c r="A4171" t="s">
        <v>3328</v>
      </c>
      <c r="B4171" t="s">
        <v>74</v>
      </c>
      <c r="C4171" t="s">
        <v>82</v>
      </c>
      <c r="D4171" t="b">
        <v>1</v>
      </c>
      <c r="E4171" t="b">
        <v>1</v>
      </c>
      <c r="F4171" t="s">
        <v>72</v>
      </c>
      <c r="G4171" t="b">
        <v>0</v>
      </c>
      <c r="H4171" t="s">
        <v>100</v>
      </c>
      <c r="I4171" t="b">
        <v>0</v>
      </c>
      <c r="J4171" t="s">
        <v>70</v>
      </c>
      <c r="K4171" t="b">
        <v>1</v>
      </c>
      <c r="L4171">
        <v>2</v>
      </c>
      <c r="M4171" t="b">
        <v>1</v>
      </c>
      <c r="N4171" t="b">
        <v>1</v>
      </c>
      <c r="O4171" t="b">
        <v>1</v>
      </c>
      <c r="P4171" t="s">
        <v>69</v>
      </c>
      <c r="Q4171" t="s">
        <v>3327</v>
      </c>
      <c r="R4171" t="s">
        <v>3326</v>
      </c>
      <c r="S4171" t="s">
        <v>131</v>
      </c>
      <c r="T4171" t="s">
        <v>3325</v>
      </c>
      <c r="U4171">
        <v>158</v>
      </c>
      <c r="V4171">
        <v>4</v>
      </c>
    </row>
    <row r="4172" spans="1:22" x14ac:dyDescent="0.35">
      <c r="A4172" t="s">
        <v>3324</v>
      </c>
      <c r="B4172" t="s">
        <v>90</v>
      </c>
      <c r="C4172" t="s">
        <v>82</v>
      </c>
      <c r="D4172" t="b">
        <v>1</v>
      </c>
      <c r="E4172" t="b">
        <v>1</v>
      </c>
      <c r="F4172" t="s">
        <v>766</v>
      </c>
      <c r="G4172" t="b">
        <v>1</v>
      </c>
      <c r="H4172" t="s">
        <v>100</v>
      </c>
      <c r="I4172" t="b">
        <v>0</v>
      </c>
      <c r="J4172" t="s">
        <v>70</v>
      </c>
      <c r="K4172" t="b">
        <v>1</v>
      </c>
      <c r="L4172">
        <v>1</v>
      </c>
      <c r="M4172" t="b">
        <v>0</v>
      </c>
      <c r="N4172" t="b">
        <v>0</v>
      </c>
      <c r="O4172" t="b">
        <v>1</v>
      </c>
      <c r="P4172" t="s">
        <v>88</v>
      </c>
      <c r="Q4172" t="e">
        <f>-fSW_9x8c_wTm1zS4dz3rw</f>
        <v>#NAME?</v>
      </c>
      <c r="R4172" t="s">
        <v>3323</v>
      </c>
      <c r="S4172" t="s">
        <v>323</v>
      </c>
      <c r="T4172" t="s">
        <v>3322</v>
      </c>
      <c r="U4172">
        <v>158</v>
      </c>
      <c r="V4172">
        <v>4.5</v>
      </c>
    </row>
    <row r="4173" spans="1:22" x14ac:dyDescent="0.35">
      <c r="A4173" t="s">
        <v>3321</v>
      </c>
      <c r="B4173" t="s">
        <v>74</v>
      </c>
      <c r="C4173" t="s">
        <v>123</v>
      </c>
      <c r="D4173" t="b">
        <v>1</v>
      </c>
      <c r="E4173" t="b">
        <v>1</v>
      </c>
      <c r="F4173" t="s">
        <v>106</v>
      </c>
      <c r="G4173" t="b">
        <v>1</v>
      </c>
      <c r="H4173" t="s">
        <v>71</v>
      </c>
      <c r="I4173" t="b">
        <v>0</v>
      </c>
      <c r="J4173" t="s">
        <v>70</v>
      </c>
      <c r="K4173" t="b">
        <v>1</v>
      </c>
      <c r="L4173">
        <v>2</v>
      </c>
      <c r="M4173" t="b">
        <v>0</v>
      </c>
      <c r="N4173" t="b">
        <v>1</v>
      </c>
      <c r="O4173" t="b">
        <v>1</v>
      </c>
      <c r="P4173" t="s">
        <v>88</v>
      </c>
      <c r="Q4173" t="s">
        <v>3320</v>
      </c>
      <c r="R4173" t="s">
        <v>1201</v>
      </c>
      <c r="S4173" t="s">
        <v>717</v>
      </c>
      <c r="T4173" t="s">
        <v>3319</v>
      </c>
      <c r="U4173">
        <v>158</v>
      </c>
      <c r="V4173">
        <v>4</v>
      </c>
    </row>
    <row r="4174" spans="1:22" x14ac:dyDescent="0.35">
      <c r="A4174" t="s">
        <v>3318</v>
      </c>
      <c r="B4174" t="s">
        <v>74</v>
      </c>
      <c r="C4174" t="s">
        <v>556</v>
      </c>
      <c r="D4174" t="b">
        <v>1</v>
      </c>
      <c r="E4174" t="b">
        <v>0</v>
      </c>
      <c r="F4174" t="s">
        <v>89</v>
      </c>
      <c r="G4174" t="b">
        <v>1</v>
      </c>
      <c r="H4174" t="s">
        <v>71</v>
      </c>
      <c r="I4174" t="b">
        <v>1</v>
      </c>
      <c r="J4174" t="s">
        <v>70</v>
      </c>
      <c r="K4174" t="b">
        <v>1</v>
      </c>
      <c r="L4174">
        <v>2</v>
      </c>
      <c r="M4174" t="b">
        <v>1</v>
      </c>
      <c r="N4174" t="b">
        <v>1</v>
      </c>
      <c r="O4174" t="b">
        <v>1</v>
      </c>
      <c r="P4174" t="s">
        <v>88</v>
      </c>
      <c r="Q4174" t="s">
        <v>3317</v>
      </c>
      <c r="R4174" t="s">
        <v>3316</v>
      </c>
      <c r="S4174" t="s">
        <v>93</v>
      </c>
      <c r="T4174" t="s">
        <v>3315</v>
      </c>
      <c r="U4174">
        <v>158</v>
      </c>
      <c r="V4174">
        <v>3.5</v>
      </c>
    </row>
    <row r="4175" spans="1:22" x14ac:dyDescent="0.35">
      <c r="A4175" t="s">
        <v>3314</v>
      </c>
      <c r="B4175" t="s">
        <v>90</v>
      </c>
      <c r="C4175" t="s">
        <v>82</v>
      </c>
      <c r="D4175" t="b">
        <v>1</v>
      </c>
      <c r="E4175" t="b">
        <v>1</v>
      </c>
      <c r="F4175" t="s">
        <v>771</v>
      </c>
      <c r="G4175" t="b">
        <v>0</v>
      </c>
      <c r="H4175" t="s">
        <v>71</v>
      </c>
      <c r="I4175" t="b">
        <v>0</v>
      </c>
      <c r="J4175" t="s">
        <v>70</v>
      </c>
      <c r="K4175" t="b">
        <v>1</v>
      </c>
      <c r="L4175">
        <v>1</v>
      </c>
      <c r="M4175" t="b">
        <v>0</v>
      </c>
      <c r="N4175" t="b">
        <v>0</v>
      </c>
      <c r="O4175" t="b">
        <v>1</v>
      </c>
      <c r="P4175" t="s">
        <v>88</v>
      </c>
      <c r="Q4175" t="s">
        <v>3313</v>
      </c>
      <c r="R4175" t="s">
        <v>3312</v>
      </c>
      <c r="S4175" t="s">
        <v>6</v>
      </c>
      <c r="T4175" t="s">
        <v>3311</v>
      </c>
      <c r="U4175">
        <v>158</v>
      </c>
      <c r="V4175">
        <v>3.5</v>
      </c>
    </row>
    <row r="4176" spans="1:22" x14ac:dyDescent="0.35">
      <c r="A4176" t="s">
        <v>3310</v>
      </c>
      <c r="B4176" t="s">
        <v>74</v>
      </c>
      <c r="C4176" t="s">
        <v>236</v>
      </c>
      <c r="D4176" t="b">
        <v>1</v>
      </c>
      <c r="E4176" t="b">
        <v>0</v>
      </c>
      <c r="F4176" t="s">
        <v>101</v>
      </c>
      <c r="G4176" t="b">
        <v>1</v>
      </c>
      <c r="H4176" t="s">
        <v>71</v>
      </c>
      <c r="I4176" t="b">
        <v>1</v>
      </c>
      <c r="J4176" t="s">
        <v>70</v>
      </c>
      <c r="K4176" t="b">
        <v>1</v>
      </c>
      <c r="L4176">
        <v>3</v>
      </c>
      <c r="M4176" t="b">
        <v>1</v>
      </c>
      <c r="N4176" t="b">
        <v>1</v>
      </c>
      <c r="O4176" t="b">
        <v>1</v>
      </c>
      <c r="P4176" t="s">
        <v>69</v>
      </c>
      <c r="Q4176" t="s">
        <v>3309</v>
      </c>
      <c r="R4176" t="s">
        <v>3308</v>
      </c>
      <c r="S4176" t="s">
        <v>189</v>
      </c>
      <c r="T4176" t="s">
        <v>3307</v>
      </c>
      <c r="U4176">
        <v>158</v>
      </c>
      <c r="V4176">
        <v>4</v>
      </c>
    </row>
    <row r="4177" spans="1:22" x14ac:dyDescent="0.35">
      <c r="A4177" t="s">
        <v>3306</v>
      </c>
      <c r="B4177" t="s">
        <v>74</v>
      </c>
      <c r="C4177" t="s">
        <v>82</v>
      </c>
      <c r="D4177" t="b">
        <v>1</v>
      </c>
      <c r="E4177" t="b">
        <v>1</v>
      </c>
      <c r="F4177" t="s">
        <v>106</v>
      </c>
      <c r="G4177" t="b">
        <v>1</v>
      </c>
      <c r="H4177" t="s">
        <v>71</v>
      </c>
      <c r="I4177" t="b">
        <v>1</v>
      </c>
      <c r="J4177" t="s">
        <v>70</v>
      </c>
      <c r="K4177" t="b">
        <v>1</v>
      </c>
      <c r="L4177">
        <v>2</v>
      </c>
      <c r="M4177" t="b">
        <v>1</v>
      </c>
      <c r="N4177" t="b">
        <v>1</v>
      </c>
      <c r="O4177" t="b">
        <v>1</v>
      </c>
      <c r="P4177" t="s">
        <v>88</v>
      </c>
      <c r="Q4177" t="s">
        <v>3305</v>
      </c>
      <c r="R4177" t="s">
        <v>3304</v>
      </c>
      <c r="S4177" t="s">
        <v>85</v>
      </c>
      <c r="T4177" t="s">
        <v>3303</v>
      </c>
      <c r="U4177">
        <v>158</v>
      </c>
      <c r="V4177">
        <v>3.5</v>
      </c>
    </row>
    <row r="4178" spans="1:22" x14ac:dyDescent="0.35">
      <c r="A4178" t="s">
        <v>3302</v>
      </c>
      <c r="B4178" t="s">
        <v>74</v>
      </c>
      <c r="C4178" t="s">
        <v>73</v>
      </c>
      <c r="D4178" t="b">
        <v>1</v>
      </c>
      <c r="E4178" t="b">
        <v>0</v>
      </c>
      <c r="F4178" t="s">
        <v>1198</v>
      </c>
      <c r="G4178" t="b">
        <v>1</v>
      </c>
      <c r="H4178" t="s">
        <v>71</v>
      </c>
      <c r="I4178" t="b">
        <v>0</v>
      </c>
      <c r="J4178" t="s">
        <v>235</v>
      </c>
      <c r="K4178" t="b">
        <v>1</v>
      </c>
      <c r="L4178">
        <v>2</v>
      </c>
      <c r="M4178" t="b">
        <v>1</v>
      </c>
      <c r="N4178" t="b">
        <v>1</v>
      </c>
      <c r="O4178" t="b">
        <v>0</v>
      </c>
      <c r="P4178" t="s">
        <v>88</v>
      </c>
      <c r="Q4178" t="s">
        <v>3301</v>
      </c>
      <c r="R4178" t="s">
        <v>3300</v>
      </c>
      <c r="S4178" t="s">
        <v>6</v>
      </c>
      <c r="T4178" t="s">
        <v>3299</v>
      </c>
      <c r="U4178">
        <v>158</v>
      </c>
      <c r="V4178">
        <v>3.5</v>
      </c>
    </row>
    <row r="4179" spans="1:22" x14ac:dyDescent="0.35">
      <c r="A4179" t="s">
        <v>3298</v>
      </c>
      <c r="B4179" t="s">
        <v>74</v>
      </c>
      <c r="C4179" t="s">
        <v>138</v>
      </c>
      <c r="D4179" t="b">
        <v>1</v>
      </c>
      <c r="E4179" t="b">
        <v>1</v>
      </c>
      <c r="F4179" t="s">
        <v>101</v>
      </c>
      <c r="G4179" t="b">
        <v>1</v>
      </c>
      <c r="H4179" t="s">
        <v>71</v>
      </c>
      <c r="I4179" t="b">
        <v>1</v>
      </c>
      <c r="J4179" t="s">
        <v>70</v>
      </c>
      <c r="K4179" t="b">
        <v>1</v>
      </c>
      <c r="L4179">
        <v>2</v>
      </c>
      <c r="M4179" t="b">
        <v>1</v>
      </c>
      <c r="N4179" t="b">
        <v>1</v>
      </c>
      <c r="O4179" t="b">
        <v>1</v>
      </c>
      <c r="P4179" t="s">
        <v>69</v>
      </c>
      <c r="Q4179" t="s">
        <v>3297</v>
      </c>
      <c r="R4179" t="s">
        <v>3296</v>
      </c>
      <c r="S4179" t="s">
        <v>3295</v>
      </c>
      <c r="T4179" t="s">
        <v>3294</v>
      </c>
      <c r="U4179">
        <v>158</v>
      </c>
      <c r="V4179">
        <v>3.5</v>
      </c>
    </row>
    <row r="4180" spans="1:22" x14ac:dyDescent="0.35">
      <c r="A4180" t="s">
        <v>3293</v>
      </c>
      <c r="B4180" t="s">
        <v>74</v>
      </c>
      <c r="C4180" t="s">
        <v>440</v>
      </c>
      <c r="D4180" t="b">
        <v>1</v>
      </c>
      <c r="E4180" t="b">
        <v>0</v>
      </c>
      <c r="F4180" t="s">
        <v>72</v>
      </c>
      <c r="G4180" t="b">
        <v>1</v>
      </c>
      <c r="H4180" t="s">
        <v>71</v>
      </c>
      <c r="I4180" t="b">
        <v>1</v>
      </c>
      <c r="J4180" t="s">
        <v>70</v>
      </c>
      <c r="K4180" t="b">
        <v>1</v>
      </c>
      <c r="L4180">
        <v>3</v>
      </c>
      <c r="M4180" t="b">
        <v>1</v>
      </c>
      <c r="N4180" t="b">
        <v>1</v>
      </c>
      <c r="O4180" t="b">
        <v>1</v>
      </c>
      <c r="P4180" t="s">
        <v>88</v>
      </c>
      <c r="Q4180" t="s">
        <v>3292</v>
      </c>
      <c r="R4180" t="s">
        <v>3291</v>
      </c>
      <c r="S4180" t="s">
        <v>3290</v>
      </c>
      <c r="T4180" t="s">
        <v>3289</v>
      </c>
      <c r="U4180">
        <v>158</v>
      </c>
      <c r="V4180">
        <v>4</v>
      </c>
    </row>
    <row r="4181" spans="1:22" x14ac:dyDescent="0.35">
      <c r="A4181" t="s">
        <v>3288</v>
      </c>
      <c r="B4181" t="s">
        <v>90</v>
      </c>
      <c r="C4181" t="s">
        <v>82</v>
      </c>
      <c r="D4181" t="b">
        <v>1</v>
      </c>
      <c r="E4181" t="b">
        <v>1</v>
      </c>
      <c r="F4181" t="s">
        <v>106</v>
      </c>
      <c r="G4181" t="b">
        <v>0</v>
      </c>
      <c r="H4181" t="s">
        <v>71</v>
      </c>
      <c r="I4181" t="b">
        <v>0</v>
      </c>
      <c r="J4181" t="s">
        <v>70</v>
      </c>
      <c r="K4181" t="b">
        <v>1</v>
      </c>
      <c r="L4181">
        <v>1</v>
      </c>
      <c r="M4181" t="b">
        <v>0</v>
      </c>
      <c r="N4181" t="b">
        <v>0</v>
      </c>
      <c r="O4181" t="b">
        <v>1</v>
      </c>
      <c r="P4181" t="s">
        <v>69</v>
      </c>
      <c r="Q4181" t="s">
        <v>3287</v>
      </c>
      <c r="R4181" t="s">
        <v>3286</v>
      </c>
      <c r="S4181" t="s">
        <v>77</v>
      </c>
      <c r="T4181" t="s">
        <v>3285</v>
      </c>
      <c r="U4181">
        <v>158</v>
      </c>
      <c r="V4181">
        <v>3.5</v>
      </c>
    </row>
    <row r="4182" spans="1:22" x14ac:dyDescent="0.35">
      <c r="A4182" t="s">
        <v>3284</v>
      </c>
      <c r="B4182" t="s">
        <v>90</v>
      </c>
      <c r="C4182" t="s">
        <v>123</v>
      </c>
      <c r="D4182" t="b">
        <v>1</v>
      </c>
      <c r="E4182" t="b">
        <v>1</v>
      </c>
      <c r="F4182" t="s">
        <v>106</v>
      </c>
      <c r="G4182" t="b">
        <v>1</v>
      </c>
      <c r="H4182" t="s">
        <v>71</v>
      </c>
      <c r="I4182" t="b">
        <v>0</v>
      </c>
      <c r="J4182" t="s">
        <v>70</v>
      </c>
      <c r="K4182" t="b">
        <v>0</v>
      </c>
      <c r="L4182">
        <v>1</v>
      </c>
      <c r="M4182" t="b">
        <v>0</v>
      </c>
      <c r="N4182" t="b">
        <v>0</v>
      </c>
      <c r="O4182" t="b">
        <v>1</v>
      </c>
      <c r="P4182" t="s">
        <v>88</v>
      </c>
      <c r="Q4182" t="s">
        <v>3283</v>
      </c>
      <c r="R4182" t="s">
        <v>3282</v>
      </c>
      <c r="S4182" t="s">
        <v>120</v>
      </c>
      <c r="T4182" t="s">
        <v>3281</v>
      </c>
      <c r="U4182">
        <v>158</v>
      </c>
      <c r="V4182">
        <v>4</v>
      </c>
    </row>
    <row r="4183" spans="1:22" x14ac:dyDescent="0.35">
      <c r="A4183" t="s">
        <v>3280</v>
      </c>
      <c r="B4183" t="s">
        <v>74</v>
      </c>
      <c r="C4183" t="s">
        <v>250</v>
      </c>
      <c r="D4183" t="b">
        <v>1</v>
      </c>
      <c r="E4183" t="b">
        <v>0</v>
      </c>
      <c r="F4183" t="s">
        <v>449</v>
      </c>
      <c r="G4183" t="b">
        <v>0</v>
      </c>
      <c r="H4183" t="s">
        <v>80</v>
      </c>
      <c r="I4183" t="b">
        <v>0</v>
      </c>
      <c r="J4183" t="s">
        <v>70</v>
      </c>
      <c r="K4183" t="b">
        <v>1</v>
      </c>
      <c r="L4183">
        <v>2</v>
      </c>
      <c r="M4183" t="b">
        <v>1</v>
      </c>
      <c r="N4183" t="b">
        <v>1</v>
      </c>
      <c r="O4183" t="b">
        <v>1</v>
      </c>
      <c r="P4183" t="s">
        <v>88</v>
      </c>
      <c r="Q4183" t="s">
        <v>3279</v>
      </c>
      <c r="R4183" t="s">
        <v>3278</v>
      </c>
      <c r="S4183" t="s">
        <v>120</v>
      </c>
      <c r="T4183" t="s">
        <v>3277</v>
      </c>
      <c r="U4183">
        <v>158</v>
      </c>
      <c r="V4183">
        <v>3.5</v>
      </c>
    </row>
    <row r="4184" spans="1:22" x14ac:dyDescent="0.35">
      <c r="A4184" t="s">
        <v>3276</v>
      </c>
      <c r="B4184" t="s">
        <v>74</v>
      </c>
      <c r="C4184" t="s">
        <v>123</v>
      </c>
      <c r="D4184" t="b">
        <v>1</v>
      </c>
      <c r="E4184" t="b">
        <v>1</v>
      </c>
      <c r="F4184" t="s">
        <v>72</v>
      </c>
      <c r="G4184" t="b">
        <v>1</v>
      </c>
      <c r="H4184" t="s">
        <v>80</v>
      </c>
      <c r="I4184" t="b">
        <v>1</v>
      </c>
      <c r="J4184" t="s">
        <v>70</v>
      </c>
      <c r="K4184" t="b">
        <v>1</v>
      </c>
      <c r="L4184">
        <v>2</v>
      </c>
      <c r="M4184" t="b">
        <v>1</v>
      </c>
      <c r="N4184" t="b">
        <v>1</v>
      </c>
      <c r="O4184" t="b">
        <v>1</v>
      </c>
      <c r="P4184" t="s">
        <v>69</v>
      </c>
      <c r="Q4184" t="s">
        <v>3275</v>
      </c>
      <c r="R4184" t="s">
        <v>3274</v>
      </c>
      <c r="S4184" t="s">
        <v>285</v>
      </c>
      <c r="T4184" t="s">
        <v>3273</v>
      </c>
      <c r="U4184">
        <v>158</v>
      </c>
      <c r="V4184">
        <v>3.5</v>
      </c>
    </row>
    <row r="4185" spans="1:22" x14ac:dyDescent="0.35">
      <c r="A4185" t="s">
        <v>3272</v>
      </c>
      <c r="B4185" t="s">
        <v>74</v>
      </c>
      <c r="C4185" t="s">
        <v>259</v>
      </c>
      <c r="D4185" t="b">
        <v>1</v>
      </c>
      <c r="E4185" t="b">
        <v>0</v>
      </c>
      <c r="F4185" t="s">
        <v>72</v>
      </c>
      <c r="G4185" t="b">
        <v>1</v>
      </c>
      <c r="H4185" t="s">
        <v>71</v>
      </c>
      <c r="I4185" t="b">
        <v>1</v>
      </c>
      <c r="J4185" t="s">
        <v>235</v>
      </c>
      <c r="K4185" t="b">
        <v>1</v>
      </c>
      <c r="L4185">
        <v>3</v>
      </c>
      <c r="M4185" t="b">
        <v>1</v>
      </c>
      <c r="N4185" t="b">
        <v>1</v>
      </c>
      <c r="O4185" t="b">
        <v>1</v>
      </c>
      <c r="P4185" t="s">
        <v>69</v>
      </c>
      <c r="Q4185" t="s">
        <v>3271</v>
      </c>
      <c r="R4185" t="s">
        <v>3270</v>
      </c>
      <c r="S4185" t="s">
        <v>77</v>
      </c>
      <c r="T4185" t="s">
        <v>3269</v>
      </c>
      <c r="U4185">
        <v>158</v>
      </c>
      <c r="V4185">
        <v>3</v>
      </c>
    </row>
    <row r="4186" spans="1:22" x14ac:dyDescent="0.35">
      <c r="A4186" t="s">
        <v>3268</v>
      </c>
      <c r="B4186" t="s">
        <v>74</v>
      </c>
      <c r="C4186" t="s">
        <v>426</v>
      </c>
      <c r="D4186" t="b">
        <v>1</v>
      </c>
      <c r="E4186" t="b">
        <v>1</v>
      </c>
      <c r="F4186" t="s">
        <v>474</v>
      </c>
      <c r="G4186" t="b">
        <v>0</v>
      </c>
      <c r="H4186" t="s">
        <v>71</v>
      </c>
      <c r="I4186" t="b">
        <v>1</v>
      </c>
      <c r="J4186" t="s">
        <v>70</v>
      </c>
      <c r="K4186" t="b">
        <v>1</v>
      </c>
      <c r="L4186">
        <v>2</v>
      </c>
      <c r="M4186" t="b">
        <v>0</v>
      </c>
      <c r="N4186" t="b">
        <v>0</v>
      </c>
      <c r="O4186" t="b">
        <v>1</v>
      </c>
      <c r="P4186" t="s">
        <v>69</v>
      </c>
      <c r="Q4186" t="s">
        <v>3267</v>
      </c>
      <c r="R4186" t="s">
        <v>3266</v>
      </c>
      <c r="S4186" t="s">
        <v>85</v>
      </c>
      <c r="T4186" t="s">
        <v>3265</v>
      </c>
      <c r="U4186">
        <v>158</v>
      </c>
      <c r="V4186">
        <v>4</v>
      </c>
    </row>
    <row r="4187" spans="1:22" x14ac:dyDescent="0.35">
      <c r="A4187" t="s">
        <v>3264</v>
      </c>
      <c r="B4187" t="s">
        <v>74</v>
      </c>
      <c r="C4187" t="s">
        <v>250</v>
      </c>
      <c r="D4187" t="b">
        <v>1</v>
      </c>
      <c r="E4187" t="b">
        <v>0</v>
      </c>
      <c r="F4187" t="s">
        <v>72</v>
      </c>
      <c r="G4187" t="b">
        <v>0</v>
      </c>
      <c r="H4187" t="s">
        <v>71</v>
      </c>
      <c r="I4187" t="b">
        <v>1</v>
      </c>
      <c r="J4187" t="s">
        <v>70</v>
      </c>
      <c r="K4187" t="b">
        <v>1</v>
      </c>
      <c r="L4187">
        <v>3</v>
      </c>
      <c r="M4187" t="b">
        <v>1</v>
      </c>
      <c r="N4187" t="b">
        <v>1</v>
      </c>
      <c r="O4187" t="b">
        <v>0</v>
      </c>
      <c r="P4187" t="s">
        <v>88</v>
      </c>
      <c r="Q4187" t="s">
        <v>3263</v>
      </c>
      <c r="R4187" t="s">
        <v>3262</v>
      </c>
      <c r="S4187" t="s">
        <v>120</v>
      </c>
      <c r="T4187" t="s">
        <v>3261</v>
      </c>
      <c r="U4187">
        <v>158</v>
      </c>
      <c r="V4187">
        <v>4</v>
      </c>
    </row>
    <row r="4188" spans="1:22" x14ac:dyDescent="0.35">
      <c r="A4188" t="s">
        <v>3260</v>
      </c>
      <c r="B4188" t="s">
        <v>111</v>
      </c>
      <c r="C4188" t="s">
        <v>556</v>
      </c>
      <c r="D4188" t="b">
        <v>1</v>
      </c>
      <c r="E4188" t="b">
        <v>1</v>
      </c>
      <c r="F4188" t="s">
        <v>106</v>
      </c>
      <c r="G4188" t="b">
        <v>0</v>
      </c>
      <c r="H4188" t="s">
        <v>71</v>
      </c>
      <c r="I4188" t="b">
        <v>1</v>
      </c>
      <c r="J4188" t="s">
        <v>70</v>
      </c>
      <c r="K4188" t="b">
        <v>1</v>
      </c>
      <c r="L4188">
        <v>2</v>
      </c>
      <c r="M4188" t="b">
        <v>0</v>
      </c>
      <c r="N4188" t="b">
        <v>1</v>
      </c>
      <c r="O4188" t="b">
        <v>1</v>
      </c>
      <c r="P4188" t="s">
        <v>88</v>
      </c>
      <c r="Q4188" t="s">
        <v>3259</v>
      </c>
      <c r="R4188" t="s">
        <v>3258</v>
      </c>
      <c r="S4188" t="s">
        <v>161</v>
      </c>
      <c r="T4188" t="s">
        <v>3257</v>
      </c>
      <c r="U4188">
        <v>158</v>
      </c>
      <c r="V4188">
        <v>4</v>
      </c>
    </row>
    <row r="4189" spans="1:22" x14ac:dyDescent="0.35">
      <c r="A4189" t="s">
        <v>3256</v>
      </c>
      <c r="B4189" t="s">
        <v>74</v>
      </c>
      <c r="C4189" t="s">
        <v>73</v>
      </c>
      <c r="D4189" t="b">
        <v>1</v>
      </c>
      <c r="E4189" t="b">
        <v>0</v>
      </c>
      <c r="F4189" t="s">
        <v>449</v>
      </c>
      <c r="G4189" t="b">
        <v>1</v>
      </c>
      <c r="H4189" t="s">
        <v>80</v>
      </c>
      <c r="I4189" t="b">
        <v>1</v>
      </c>
      <c r="J4189" t="s">
        <v>70</v>
      </c>
      <c r="K4189" t="b">
        <v>1</v>
      </c>
      <c r="L4189">
        <v>2</v>
      </c>
      <c r="M4189" t="b">
        <v>1</v>
      </c>
      <c r="N4189" t="b">
        <v>1</v>
      </c>
      <c r="O4189" t="b">
        <v>1</v>
      </c>
      <c r="P4189" t="s">
        <v>69</v>
      </c>
      <c r="Q4189" t="s">
        <v>3255</v>
      </c>
      <c r="R4189" t="s">
        <v>3254</v>
      </c>
      <c r="S4189" t="s">
        <v>93</v>
      </c>
      <c r="T4189" t="s">
        <v>3253</v>
      </c>
      <c r="U4189">
        <v>158</v>
      </c>
      <c r="V4189">
        <v>4</v>
      </c>
    </row>
    <row r="4190" spans="1:22" x14ac:dyDescent="0.35">
      <c r="A4190" t="s">
        <v>3252</v>
      </c>
      <c r="B4190" t="s">
        <v>90</v>
      </c>
      <c r="C4190" t="s">
        <v>82</v>
      </c>
      <c r="D4190" t="b">
        <v>1</v>
      </c>
      <c r="E4190" t="b">
        <v>1</v>
      </c>
      <c r="F4190" t="s">
        <v>106</v>
      </c>
      <c r="G4190" t="b">
        <v>0</v>
      </c>
      <c r="H4190" t="s">
        <v>100</v>
      </c>
      <c r="I4190" t="b">
        <v>0</v>
      </c>
      <c r="J4190" t="s">
        <v>70</v>
      </c>
      <c r="K4190" t="b">
        <v>1</v>
      </c>
      <c r="L4190">
        <v>2</v>
      </c>
      <c r="M4190" t="b">
        <v>0</v>
      </c>
      <c r="N4190" t="b">
        <v>1</v>
      </c>
      <c r="O4190" t="b">
        <v>1</v>
      </c>
      <c r="P4190" t="s">
        <v>88</v>
      </c>
      <c r="Q4190" t="s">
        <v>3251</v>
      </c>
      <c r="R4190" t="s">
        <v>477</v>
      </c>
      <c r="S4190" t="s">
        <v>161</v>
      </c>
      <c r="T4190" t="s">
        <v>3250</v>
      </c>
      <c r="U4190">
        <v>158</v>
      </c>
      <c r="V4190">
        <v>4</v>
      </c>
    </row>
    <row r="4191" spans="1:22" x14ac:dyDescent="0.35">
      <c r="A4191" t="s">
        <v>3249</v>
      </c>
      <c r="B4191" t="s">
        <v>90</v>
      </c>
      <c r="C4191" t="s">
        <v>82</v>
      </c>
      <c r="D4191" t="b">
        <v>1</v>
      </c>
      <c r="E4191" t="b">
        <v>1</v>
      </c>
      <c r="F4191" t="s">
        <v>474</v>
      </c>
      <c r="G4191" t="b">
        <v>0</v>
      </c>
      <c r="H4191" t="s">
        <v>71</v>
      </c>
      <c r="I4191" t="b">
        <v>1</v>
      </c>
      <c r="J4191" t="s">
        <v>70</v>
      </c>
      <c r="K4191" t="b">
        <v>1</v>
      </c>
      <c r="L4191">
        <v>1</v>
      </c>
      <c r="M4191" t="b">
        <v>0</v>
      </c>
      <c r="N4191" t="b">
        <v>0</v>
      </c>
      <c r="O4191" t="b">
        <v>1</v>
      </c>
      <c r="P4191" t="s">
        <v>69</v>
      </c>
      <c r="Q4191" t="s">
        <v>3248</v>
      </c>
      <c r="R4191" t="s">
        <v>3247</v>
      </c>
      <c r="S4191" t="s">
        <v>161</v>
      </c>
      <c r="T4191" t="s">
        <v>3246</v>
      </c>
      <c r="U4191">
        <v>158</v>
      </c>
      <c r="V4191">
        <v>4.5</v>
      </c>
    </row>
    <row r="4192" spans="1:22" x14ac:dyDescent="0.35">
      <c r="A4192" t="s">
        <v>3245</v>
      </c>
      <c r="B4192" t="s">
        <v>90</v>
      </c>
      <c r="C4192" t="s">
        <v>82</v>
      </c>
      <c r="D4192" t="b">
        <v>1</v>
      </c>
      <c r="E4192" t="b">
        <v>1</v>
      </c>
      <c r="F4192" t="s">
        <v>3244</v>
      </c>
      <c r="G4192" t="b">
        <v>1</v>
      </c>
      <c r="H4192" t="s">
        <v>71</v>
      </c>
      <c r="I4192" t="b">
        <v>0</v>
      </c>
      <c r="J4192" t="s">
        <v>70</v>
      </c>
      <c r="K4192" t="b">
        <v>1</v>
      </c>
      <c r="L4192">
        <v>1</v>
      </c>
      <c r="M4192" t="b">
        <v>0</v>
      </c>
      <c r="N4192" t="b">
        <v>1</v>
      </c>
      <c r="O4192" t="b">
        <v>1</v>
      </c>
      <c r="P4192" t="s">
        <v>88</v>
      </c>
      <c r="Q4192" t="s">
        <v>3243</v>
      </c>
      <c r="R4192" t="s">
        <v>3242</v>
      </c>
      <c r="S4192" t="s">
        <v>6</v>
      </c>
      <c r="T4192" t="s">
        <v>3241</v>
      </c>
      <c r="U4192">
        <v>158</v>
      </c>
      <c r="V4192">
        <v>4.5</v>
      </c>
    </row>
    <row r="4193" spans="1:22" x14ac:dyDescent="0.35">
      <c r="A4193" t="s">
        <v>3240</v>
      </c>
      <c r="B4193" t="s">
        <v>90</v>
      </c>
      <c r="C4193" t="s">
        <v>82</v>
      </c>
      <c r="D4193" t="b">
        <v>1</v>
      </c>
      <c r="E4193" t="b">
        <v>1</v>
      </c>
      <c r="F4193" t="s">
        <v>101</v>
      </c>
      <c r="G4193" t="b">
        <v>1</v>
      </c>
      <c r="H4193" t="s">
        <v>100</v>
      </c>
      <c r="I4193" t="b">
        <v>0</v>
      </c>
      <c r="J4193" t="s">
        <v>70</v>
      </c>
      <c r="K4193" t="b">
        <v>1</v>
      </c>
      <c r="L4193">
        <v>2</v>
      </c>
      <c r="M4193" t="b">
        <v>0</v>
      </c>
      <c r="N4193" t="b">
        <v>0</v>
      </c>
      <c r="O4193" t="b">
        <v>1</v>
      </c>
      <c r="P4193" t="s">
        <v>88</v>
      </c>
      <c r="Q4193" t="s">
        <v>3239</v>
      </c>
      <c r="R4193" t="s">
        <v>3238</v>
      </c>
      <c r="S4193" t="s">
        <v>189</v>
      </c>
      <c r="T4193" t="s">
        <v>3237</v>
      </c>
      <c r="U4193">
        <v>158</v>
      </c>
      <c r="V4193">
        <v>5</v>
      </c>
    </row>
    <row r="4194" spans="1:22" x14ac:dyDescent="0.35">
      <c r="A4194" t="s">
        <v>3236</v>
      </c>
      <c r="B4194" t="s">
        <v>90</v>
      </c>
      <c r="C4194" t="s">
        <v>82</v>
      </c>
      <c r="D4194" t="b">
        <v>1</v>
      </c>
      <c r="E4194" t="b">
        <v>1</v>
      </c>
      <c r="F4194" t="s">
        <v>89</v>
      </c>
      <c r="G4194" t="b">
        <v>1</v>
      </c>
      <c r="H4194" t="s">
        <v>71</v>
      </c>
      <c r="I4194" t="b">
        <v>0</v>
      </c>
      <c r="J4194" t="s">
        <v>70</v>
      </c>
      <c r="K4194" t="b">
        <v>1</v>
      </c>
      <c r="L4194">
        <v>1</v>
      </c>
      <c r="M4194" t="b">
        <v>0</v>
      </c>
      <c r="N4194" t="b">
        <v>0</v>
      </c>
      <c r="O4194" t="b">
        <v>1</v>
      </c>
      <c r="P4194" t="s">
        <v>69</v>
      </c>
      <c r="Q4194" t="e">
        <f>-_yEVC3_3M6YOsamYfNFEw</f>
        <v>#NAME?</v>
      </c>
      <c r="R4194" t="s">
        <v>3235</v>
      </c>
      <c r="S4194" t="s">
        <v>6</v>
      </c>
      <c r="T4194" t="s">
        <v>452</v>
      </c>
      <c r="U4194">
        <v>158</v>
      </c>
      <c r="V4194">
        <v>4</v>
      </c>
    </row>
    <row r="4195" spans="1:22" x14ac:dyDescent="0.35">
      <c r="A4195" t="s">
        <v>3234</v>
      </c>
      <c r="B4195" t="s">
        <v>90</v>
      </c>
      <c r="C4195" t="s">
        <v>82</v>
      </c>
      <c r="D4195" t="b">
        <v>1</v>
      </c>
      <c r="E4195" t="b">
        <v>1</v>
      </c>
      <c r="F4195" t="s">
        <v>117</v>
      </c>
      <c r="G4195" t="b">
        <v>1</v>
      </c>
      <c r="H4195" t="s">
        <v>71</v>
      </c>
      <c r="I4195" t="b">
        <v>1</v>
      </c>
      <c r="J4195" t="s">
        <v>70</v>
      </c>
      <c r="K4195" t="b">
        <v>1</v>
      </c>
      <c r="L4195">
        <v>1</v>
      </c>
      <c r="M4195" t="b">
        <v>1</v>
      </c>
      <c r="N4195" t="b">
        <v>1</v>
      </c>
      <c r="O4195" t="b">
        <v>1</v>
      </c>
      <c r="P4195" t="s">
        <v>69</v>
      </c>
      <c r="Q4195" t="s">
        <v>3233</v>
      </c>
      <c r="R4195" t="s">
        <v>3232</v>
      </c>
      <c r="S4195" t="s">
        <v>85</v>
      </c>
      <c r="T4195" t="s">
        <v>3231</v>
      </c>
      <c r="U4195">
        <v>158</v>
      </c>
      <c r="V4195">
        <v>3.5</v>
      </c>
    </row>
    <row r="4196" spans="1:22" x14ac:dyDescent="0.35">
      <c r="A4196" t="s">
        <v>351</v>
      </c>
      <c r="B4196" t="s">
        <v>111</v>
      </c>
      <c r="C4196" t="s">
        <v>259</v>
      </c>
      <c r="D4196" t="b">
        <v>1</v>
      </c>
      <c r="E4196" t="b">
        <v>0</v>
      </c>
      <c r="F4196" t="s">
        <v>72</v>
      </c>
      <c r="G4196" t="b">
        <v>0</v>
      </c>
      <c r="H4196" t="s">
        <v>100</v>
      </c>
      <c r="I4196" t="b">
        <v>0</v>
      </c>
      <c r="J4196" t="s">
        <v>235</v>
      </c>
      <c r="K4196" t="b">
        <v>0</v>
      </c>
      <c r="L4196">
        <v>4</v>
      </c>
      <c r="M4196" t="b">
        <v>1</v>
      </c>
      <c r="N4196" t="b">
        <v>1</v>
      </c>
      <c r="O4196" t="b">
        <v>0</v>
      </c>
      <c r="P4196" t="s">
        <v>88</v>
      </c>
      <c r="Q4196" t="s">
        <v>3230</v>
      </c>
      <c r="R4196" t="s">
        <v>3229</v>
      </c>
      <c r="S4196" t="s">
        <v>93</v>
      </c>
      <c r="T4196" t="s">
        <v>3228</v>
      </c>
      <c r="U4196">
        <v>157</v>
      </c>
      <c r="V4196">
        <v>4.5</v>
      </c>
    </row>
    <row r="4197" spans="1:22" x14ac:dyDescent="0.35">
      <c r="A4197" t="s">
        <v>3227</v>
      </c>
      <c r="B4197" t="s">
        <v>74</v>
      </c>
      <c r="C4197" t="s">
        <v>82</v>
      </c>
      <c r="D4197" t="b">
        <v>1</v>
      </c>
      <c r="E4197" t="b">
        <v>1</v>
      </c>
      <c r="F4197" t="s">
        <v>106</v>
      </c>
      <c r="G4197" t="b">
        <v>1</v>
      </c>
      <c r="H4197" t="s">
        <v>71</v>
      </c>
      <c r="I4197" t="b">
        <v>0</v>
      </c>
      <c r="J4197" t="s">
        <v>70</v>
      </c>
      <c r="K4197" t="b">
        <v>1</v>
      </c>
      <c r="L4197">
        <v>2</v>
      </c>
      <c r="M4197" t="b">
        <v>1</v>
      </c>
      <c r="N4197" t="b">
        <v>1</v>
      </c>
      <c r="O4197" t="b">
        <v>1</v>
      </c>
      <c r="P4197" t="s">
        <v>69</v>
      </c>
      <c r="Q4197" t="s">
        <v>3226</v>
      </c>
      <c r="R4197" t="s">
        <v>194</v>
      </c>
      <c r="S4197" t="s">
        <v>161</v>
      </c>
      <c r="T4197" t="s">
        <v>3225</v>
      </c>
      <c r="U4197">
        <v>157</v>
      </c>
      <c r="V4197">
        <v>3.5</v>
      </c>
    </row>
    <row r="4198" spans="1:22" x14ac:dyDescent="0.35">
      <c r="A4198" t="s">
        <v>3224</v>
      </c>
      <c r="B4198" t="s">
        <v>90</v>
      </c>
      <c r="C4198" t="s">
        <v>82</v>
      </c>
      <c r="D4198" t="b">
        <v>1</v>
      </c>
      <c r="E4198" t="b">
        <v>1</v>
      </c>
      <c r="F4198" t="s">
        <v>106</v>
      </c>
      <c r="G4198" t="b">
        <v>1</v>
      </c>
      <c r="H4198" t="s">
        <v>100</v>
      </c>
      <c r="I4198" t="b">
        <v>0</v>
      </c>
      <c r="J4198" t="s">
        <v>70</v>
      </c>
      <c r="K4198" t="b">
        <v>1</v>
      </c>
      <c r="L4198">
        <v>1</v>
      </c>
      <c r="M4198" t="b">
        <v>0</v>
      </c>
      <c r="N4198" t="b">
        <v>0</v>
      </c>
      <c r="O4198" t="b">
        <v>1</v>
      </c>
      <c r="P4198" t="s">
        <v>88</v>
      </c>
      <c r="Q4198" t="s">
        <v>3223</v>
      </c>
      <c r="R4198" t="s">
        <v>2035</v>
      </c>
      <c r="S4198" t="s">
        <v>6</v>
      </c>
      <c r="T4198" t="s">
        <v>3222</v>
      </c>
      <c r="U4198">
        <v>157</v>
      </c>
      <c r="V4198">
        <v>3.5</v>
      </c>
    </row>
    <row r="4199" spans="1:22" x14ac:dyDescent="0.35">
      <c r="A4199" t="s">
        <v>3221</v>
      </c>
      <c r="B4199" t="s">
        <v>74</v>
      </c>
      <c r="C4199" t="s">
        <v>82</v>
      </c>
      <c r="D4199" t="b">
        <v>1</v>
      </c>
      <c r="E4199" t="b">
        <v>1</v>
      </c>
      <c r="F4199" t="s">
        <v>106</v>
      </c>
      <c r="G4199" t="b">
        <v>1</v>
      </c>
      <c r="H4199" t="s">
        <v>71</v>
      </c>
      <c r="I4199" t="b">
        <v>1</v>
      </c>
      <c r="J4199" t="s">
        <v>70</v>
      </c>
      <c r="K4199" t="b">
        <v>1</v>
      </c>
      <c r="L4199">
        <v>2</v>
      </c>
      <c r="M4199" t="b">
        <v>0</v>
      </c>
      <c r="N4199" t="b">
        <v>1</v>
      </c>
      <c r="O4199" t="b">
        <v>1</v>
      </c>
      <c r="P4199" t="s">
        <v>69</v>
      </c>
      <c r="Q4199" t="s">
        <v>3220</v>
      </c>
      <c r="R4199" t="s">
        <v>3219</v>
      </c>
      <c r="S4199" t="s">
        <v>3218</v>
      </c>
      <c r="T4199" t="s">
        <v>3217</v>
      </c>
      <c r="U4199">
        <v>157</v>
      </c>
      <c r="V4199">
        <v>3.5</v>
      </c>
    </row>
    <row r="4200" spans="1:22" x14ac:dyDescent="0.35">
      <c r="A4200" t="s">
        <v>3216</v>
      </c>
      <c r="B4200" t="s">
        <v>74</v>
      </c>
      <c r="C4200" t="s">
        <v>82</v>
      </c>
      <c r="D4200" t="b">
        <v>1</v>
      </c>
      <c r="E4200" t="b">
        <v>1</v>
      </c>
      <c r="F4200" t="s">
        <v>1198</v>
      </c>
      <c r="G4200" t="b">
        <v>1</v>
      </c>
      <c r="H4200" t="s">
        <v>71</v>
      </c>
      <c r="I4200" t="b">
        <v>0</v>
      </c>
      <c r="J4200" t="s">
        <v>70</v>
      </c>
      <c r="K4200" t="b">
        <v>1</v>
      </c>
      <c r="L4200">
        <v>2</v>
      </c>
      <c r="M4200" t="b">
        <v>1</v>
      </c>
      <c r="N4200" t="b">
        <v>1</v>
      </c>
      <c r="O4200" t="b">
        <v>1</v>
      </c>
      <c r="P4200" t="s">
        <v>88</v>
      </c>
      <c r="Q4200" t="s">
        <v>3215</v>
      </c>
      <c r="R4200" t="s">
        <v>584</v>
      </c>
      <c r="S4200" t="s">
        <v>6</v>
      </c>
      <c r="T4200" t="s">
        <v>3214</v>
      </c>
      <c r="U4200">
        <v>157</v>
      </c>
      <c r="V4200">
        <v>3</v>
      </c>
    </row>
    <row r="4201" spans="1:22" x14ac:dyDescent="0.35">
      <c r="A4201" t="s">
        <v>3213</v>
      </c>
      <c r="B4201" t="s">
        <v>111</v>
      </c>
      <c r="C4201" t="s">
        <v>1295</v>
      </c>
      <c r="E4201" t="b">
        <v>1</v>
      </c>
      <c r="F4201" t="s">
        <v>106</v>
      </c>
      <c r="G4201" t="b">
        <v>1</v>
      </c>
      <c r="H4201" t="s">
        <v>71</v>
      </c>
      <c r="I4201" t="b">
        <v>0</v>
      </c>
      <c r="J4201" t="s">
        <v>70</v>
      </c>
      <c r="K4201" t="b">
        <v>1</v>
      </c>
      <c r="L4201">
        <v>2</v>
      </c>
      <c r="M4201" t="b">
        <v>1</v>
      </c>
      <c r="N4201" t="b">
        <v>1</v>
      </c>
      <c r="O4201" t="b">
        <v>1</v>
      </c>
      <c r="P4201" t="s">
        <v>69</v>
      </c>
      <c r="Q4201" t="s">
        <v>3212</v>
      </c>
      <c r="R4201" t="s">
        <v>3211</v>
      </c>
      <c r="S4201" t="s">
        <v>150</v>
      </c>
      <c r="T4201" t="s">
        <v>3210</v>
      </c>
      <c r="U4201">
        <v>157</v>
      </c>
      <c r="V4201">
        <v>4</v>
      </c>
    </row>
    <row r="4202" spans="1:22" x14ac:dyDescent="0.35">
      <c r="A4202" t="s">
        <v>3209</v>
      </c>
      <c r="B4202" t="s">
        <v>74</v>
      </c>
      <c r="C4202" t="s">
        <v>440</v>
      </c>
      <c r="D4202" t="b">
        <v>1</v>
      </c>
      <c r="E4202" t="b">
        <v>0</v>
      </c>
      <c r="F4202" t="s">
        <v>72</v>
      </c>
      <c r="G4202" t="b">
        <v>0</v>
      </c>
      <c r="H4202" t="s">
        <v>71</v>
      </c>
      <c r="I4202" t="b">
        <v>1</v>
      </c>
      <c r="J4202" t="s">
        <v>70</v>
      </c>
      <c r="K4202" t="b">
        <v>1</v>
      </c>
      <c r="L4202">
        <v>2</v>
      </c>
      <c r="M4202" t="b">
        <v>1</v>
      </c>
      <c r="N4202" t="b">
        <v>1</v>
      </c>
      <c r="O4202" t="b">
        <v>1</v>
      </c>
      <c r="P4202" t="s">
        <v>88</v>
      </c>
      <c r="Q4202" t="s">
        <v>3208</v>
      </c>
      <c r="R4202" t="s">
        <v>628</v>
      </c>
      <c r="S4202" t="s">
        <v>93</v>
      </c>
      <c r="T4202" t="s">
        <v>3207</v>
      </c>
      <c r="U4202">
        <v>157</v>
      </c>
      <c r="V4202">
        <v>4</v>
      </c>
    </row>
    <row r="4203" spans="1:22" x14ac:dyDescent="0.35">
      <c r="A4203" t="s">
        <v>3206</v>
      </c>
      <c r="B4203" t="s">
        <v>74</v>
      </c>
      <c r="C4203" t="s">
        <v>82</v>
      </c>
      <c r="D4203" t="b">
        <v>1</v>
      </c>
      <c r="E4203" t="b">
        <v>0</v>
      </c>
      <c r="F4203" t="s">
        <v>771</v>
      </c>
      <c r="G4203" t="b">
        <v>1</v>
      </c>
      <c r="H4203" t="s">
        <v>71</v>
      </c>
      <c r="I4203" t="b">
        <v>0</v>
      </c>
      <c r="J4203" t="s">
        <v>70</v>
      </c>
      <c r="K4203" t="b">
        <v>1</v>
      </c>
      <c r="L4203">
        <v>2</v>
      </c>
      <c r="M4203" t="b">
        <v>1</v>
      </c>
      <c r="N4203" t="b">
        <v>1</v>
      </c>
      <c r="O4203" t="b">
        <v>1</v>
      </c>
      <c r="P4203" t="s">
        <v>88</v>
      </c>
      <c r="Q4203" t="s">
        <v>3205</v>
      </c>
      <c r="R4203" t="s">
        <v>3204</v>
      </c>
      <c r="S4203" t="s">
        <v>6</v>
      </c>
      <c r="T4203" t="s">
        <v>3203</v>
      </c>
      <c r="U4203">
        <v>157</v>
      </c>
      <c r="V4203">
        <v>2.5</v>
      </c>
    </row>
    <row r="4204" spans="1:22" x14ac:dyDescent="0.35">
      <c r="A4204" t="s">
        <v>3202</v>
      </c>
      <c r="B4204" t="s">
        <v>111</v>
      </c>
      <c r="C4204" t="s">
        <v>82</v>
      </c>
      <c r="D4204" t="b">
        <v>1</v>
      </c>
      <c r="E4204" t="b">
        <v>1</v>
      </c>
      <c r="F4204" t="s">
        <v>89</v>
      </c>
      <c r="G4204" t="b">
        <v>1</v>
      </c>
      <c r="H4204" t="s">
        <v>71</v>
      </c>
      <c r="I4204" t="b">
        <v>1</v>
      </c>
      <c r="J4204" t="s">
        <v>70</v>
      </c>
      <c r="K4204" t="b">
        <v>1</v>
      </c>
      <c r="L4204">
        <v>1</v>
      </c>
      <c r="M4204" t="b">
        <v>0</v>
      </c>
      <c r="N4204" t="b">
        <v>0</v>
      </c>
      <c r="O4204" t="b">
        <v>1</v>
      </c>
      <c r="P4204" t="s">
        <v>69</v>
      </c>
      <c r="Q4204" t="s">
        <v>3201</v>
      </c>
      <c r="R4204" t="s">
        <v>3200</v>
      </c>
      <c r="S4204" t="s">
        <v>239</v>
      </c>
      <c r="T4204" t="s">
        <v>3199</v>
      </c>
      <c r="U4204">
        <v>157</v>
      </c>
      <c r="V4204">
        <v>4.5</v>
      </c>
    </row>
    <row r="4205" spans="1:22" x14ac:dyDescent="0.35">
      <c r="A4205" t="s">
        <v>3198</v>
      </c>
      <c r="B4205" t="s">
        <v>74</v>
      </c>
      <c r="C4205" t="s">
        <v>82</v>
      </c>
      <c r="D4205" t="b">
        <v>1</v>
      </c>
      <c r="E4205" t="b">
        <v>1</v>
      </c>
      <c r="F4205" t="s">
        <v>101</v>
      </c>
      <c r="G4205" t="b">
        <v>1</v>
      </c>
      <c r="H4205" t="s">
        <v>71</v>
      </c>
      <c r="I4205" t="b">
        <v>1</v>
      </c>
      <c r="J4205" t="s">
        <v>70</v>
      </c>
      <c r="K4205" t="b">
        <v>1</v>
      </c>
      <c r="L4205">
        <v>2</v>
      </c>
      <c r="M4205" t="b">
        <v>1</v>
      </c>
      <c r="N4205" t="b">
        <v>1</v>
      </c>
      <c r="O4205" t="b">
        <v>1</v>
      </c>
      <c r="P4205" t="s">
        <v>69</v>
      </c>
      <c r="Q4205" t="s">
        <v>3197</v>
      </c>
      <c r="R4205" t="s">
        <v>1770</v>
      </c>
      <c r="S4205" t="s">
        <v>66</v>
      </c>
      <c r="T4205" t="s">
        <v>3196</v>
      </c>
      <c r="U4205">
        <v>157</v>
      </c>
      <c r="V4205">
        <v>4</v>
      </c>
    </row>
    <row r="4206" spans="1:22" x14ac:dyDescent="0.35">
      <c r="A4206" t="s">
        <v>3195</v>
      </c>
      <c r="B4206" t="s">
        <v>74</v>
      </c>
      <c r="C4206" t="s">
        <v>123</v>
      </c>
      <c r="D4206" t="b">
        <v>1</v>
      </c>
      <c r="E4206" t="b">
        <v>1</v>
      </c>
      <c r="F4206" t="s">
        <v>106</v>
      </c>
      <c r="G4206" t="b">
        <v>0</v>
      </c>
      <c r="H4206" t="s">
        <v>71</v>
      </c>
      <c r="I4206" t="b">
        <v>1</v>
      </c>
      <c r="J4206" t="s">
        <v>70</v>
      </c>
      <c r="K4206" t="b">
        <v>1</v>
      </c>
      <c r="L4206">
        <v>2</v>
      </c>
      <c r="M4206" t="b">
        <v>1</v>
      </c>
      <c r="N4206" t="b">
        <v>1</v>
      </c>
      <c r="O4206" t="b">
        <v>1</v>
      </c>
      <c r="P4206" t="s">
        <v>88</v>
      </c>
      <c r="Q4206" t="s">
        <v>3194</v>
      </c>
      <c r="R4206" t="s">
        <v>3193</v>
      </c>
      <c r="S4206" t="s">
        <v>120</v>
      </c>
      <c r="T4206" t="s">
        <v>3192</v>
      </c>
      <c r="U4206">
        <v>157</v>
      </c>
      <c r="V4206">
        <v>3</v>
      </c>
    </row>
    <row r="4207" spans="1:22" x14ac:dyDescent="0.35">
      <c r="A4207" t="s">
        <v>3191</v>
      </c>
      <c r="B4207" t="s">
        <v>74</v>
      </c>
      <c r="C4207" t="s">
        <v>73</v>
      </c>
      <c r="D4207" t="b">
        <v>1</v>
      </c>
      <c r="E4207" t="b">
        <v>1</v>
      </c>
      <c r="F4207" t="s">
        <v>106</v>
      </c>
      <c r="G4207" t="b">
        <v>0</v>
      </c>
      <c r="H4207" t="s">
        <v>71</v>
      </c>
      <c r="I4207" t="b">
        <v>0</v>
      </c>
      <c r="J4207" t="s">
        <v>70</v>
      </c>
      <c r="K4207" t="b">
        <v>1</v>
      </c>
      <c r="L4207">
        <v>2</v>
      </c>
      <c r="M4207" t="b">
        <v>1</v>
      </c>
      <c r="N4207" t="b">
        <v>1</v>
      </c>
      <c r="O4207" t="b">
        <v>1</v>
      </c>
      <c r="P4207" t="s">
        <v>88</v>
      </c>
      <c r="Q4207" t="s">
        <v>3190</v>
      </c>
      <c r="R4207" t="s">
        <v>3189</v>
      </c>
      <c r="S4207" t="s">
        <v>3188</v>
      </c>
      <c r="T4207" t="s">
        <v>3187</v>
      </c>
      <c r="U4207">
        <v>157</v>
      </c>
      <c r="V4207">
        <v>3</v>
      </c>
    </row>
    <row r="4208" spans="1:22" x14ac:dyDescent="0.35">
      <c r="A4208" t="s">
        <v>3186</v>
      </c>
      <c r="B4208" t="s">
        <v>74</v>
      </c>
      <c r="C4208" t="s">
        <v>1470</v>
      </c>
      <c r="D4208" t="b">
        <v>1</v>
      </c>
      <c r="E4208" t="b">
        <v>0</v>
      </c>
      <c r="F4208" t="s">
        <v>72</v>
      </c>
      <c r="G4208" t="b">
        <v>1</v>
      </c>
      <c r="H4208" t="s">
        <v>71</v>
      </c>
      <c r="I4208" t="b">
        <v>0</v>
      </c>
      <c r="J4208" t="s">
        <v>235</v>
      </c>
      <c r="K4208" t="b">
        <v>1</v>
      </c>
      <c r="L4208">
        <v>4</v>
      </c>
      <c r="M4208" t="b">
        <v>1</v>
      </c>
      <c r="N4208" t="b">
        <v>1</v>
      </c>
      <c r="O4208" t="b">
        <v>0</v>
      </c>
      <c r="P4208" t="s">
        <v>69</v>
      </c>
      <c r="Q4208" t="s">
        <v>3185</v>
      </c>
      <c r="R4208" t="s">
        <v>1961</v>
      </c>
      <c r="S4208" t="s">
        <v>131</v>
      </c>
      <c r="T4208" t="s">
        <v>3184</v>
      </c>
      <c r="U4208">
        <v>157</v>
      </c>
      <c r="V4208">
        <v>4</v>
      </c>
    </row>
    <row r="4209" spans="1:22" x14ac:dyDescent="0.35">
      <c r="A4209" t="s">
        <v>3183</v>
      </c>
      <c r="B4209" t="s">
        <v>111</v>
      </c>
      <c r="C4209" t="s">
        <v>82</v>
      </c>
      <c r="D4209" t="b">
        <v>1</v>
      </c>
      <c r="E4209" t="b">
        <v>1</v>
      </c>
      <c r="F4209" t="s">
        <v>106</v>
      </c>
      <c r="G4209" t="b">
        <v>0</v>
      </c>
      <c r="H4209" t="s">
        <v>71</v>
      </c>
      <c r="I4209" t="b">
        <v>1</v>
      </c>
      <c r="J4209" t="s">
        <v>70</v>
      </c>
      <c r="K4209" t="b">
        <v>1</v>
      </c>
      <c r="L4209">
        <v>2</v>
      </c>
      <c r="M4209" t="b">
        <v>0</v>
      </c>
      <c r="N4209" t="b">
        <v>0</v>
      </c>
      <c r="O4209" t="b">
        <v>1</v>
      </c>
      <c r="P4209" t="s">
        <v>88</v>
      </c>
      <c r="Q4209" t="s">
        <v>3182</v>
      </c>
      <c r="R4209" t="s">
        <v>3181</v>
      </c>
      <c r="S4209" t="s">
        <v>77</v>
      </c>
      <c r="T4209" t="s">
        <v>3180</v>
      </c>
      <c r="U4209">
        <v>157</v>
      </c>
      <c r="V4209">
        <v>4</v>
      </c>
    </row>
    <row r="4210" spans="1:22" x14ac:dyDescent="0.35">
      <c r="A4210" t="s">
        <v>3179</v>
      </c>
      <c r="B4210" t="s">
        <v>74</v>
      </c>
      <c r="C4210" t="s">
        <v>82</v>
      </c>
      <c r="D4210" t="b">
        <v>1</v>
      </c>
      <c r="E4210" t="b">
        <v>1</v>
      </c>
      <c r="F4210" t="s">
        <v>106</v>
      </c>
      <c r="G4210" t="b">
        <v>1</v>
      </c>
      <c r="H4210" t="s">
        <v>71</v>
      </c>
      <c r="I4210" t="b">
        <v>0</v>
      </c>
      <c r="J4210" t="s">
        <v>70</v>
      </c>
      <c r="K4210" t="b">
        <v>1</v>
      </c>
      <c r="L4210">
        <v>2</v>
      </c>
      <c r="M4210" t="b">
        <v>1</v>
      </c>
      <c r="N4210" t="b">
        <v>1</v>
      </c>
      <c r="O4210" t="b">
        <v>1</v>
      </c>
      <c r="P4210" t="s">
        <v>88</v>
      </c>
      <c r="Q4210" t="s">
        <v>3178</v>
      </c>
      <c r="R4210" t="s">
        <v>3177</v>
      </c>
      <c r="S4210" t="s">
        <v>6</v>
      </c>
      <c r="T4210" t="s">
        <v>2448</v>
      </c>
      <c r="U4210">
        <v>157</v>
      </c>
      <c r="V4210">
        <v>3.5</v>
      </c>
    </row>
    <row r="4211" spans="1:22" x14ac:dyDescent="0.35">
      <c r="A4211" t="s">
        <v>3176</v>
      </c>
      <c r="B4211" t="s">
        <v>74</v>
      </c>
      <c r="C4211" t="s">
        <v>82</v>
      </c>
      <c r="D4211" t="b">
        <v>1</v>
      </c>
      <c r="E4211" t="b">
        <v>1</v>
      </c>
      <c r="F4211" t="s">
        <v>72</v>
      </c>
      <c r="G4211" t="b">
        <v>1</v>
      </c>
      <c r="H4211" t="s">
        <v>71</v>
      </c>
      <c r="I4211" t="b">
        <v>1</v>
      </c>
      <c r="J4211" t="s">
        <v>70</v>
      </c>
      <c r="K4211" t="b">
        <v>1</v>
      </c>
      <c r="L4211">
        <v>2</v>
      </c>
      <c r="M4211" t="b">
        <v>1</v>
      </c>
      <c r="N4211" t="b">
        <v>1</v>
      </c>
      <c r="O4211" t="b">
        <v>1</v>
      </c>
      <c r="P4211" t="s">
        <v>69</v>
      </c>
      <c r="Q4211" t="s">
        <v>3175</v>
      </c>
      <c r="R4211" t="s">
        <v>3174</v>
      </c>
      <c r="S4211" t="s">
        <v>77</v>
      </c>
      <c r="T4211" t="s">
        <v>3173</v>
      </c>
      <c r="U4211">
        <v>157</v>
      </c>
      <c r="V4211">
        <v>4</v>
      </c>
    </row>
    <row r="4212" spans="1:22" x14ac:dyDescent="0.35">
      <c r="A4212" t="s">
        <v>3172</v>
      </c>
      <c r="B4212" t="s">
        <v>74</v>
      </c>
      <c r="C4212" t="s">
        <v>82</v>
      </c>
      <c r="D4212" t="b">
        <v>1</v>
      </c>
      <c r="E4212" t="b">
        <v>1</v>
      </c>
      <c r="F4212" t="s">
        <v>72</v>
      </c>
      <c r="G4212" t="b">
        <v>0</v>
      </c>
      <c r="H4212" t="s">
        <v>71</v>
      </c>
      <c r="I4212" t="b">
        <v>1</v>
      </c>
      <c r="J4212" t="s">
        <v>70</v>
      </c>
      <c r="K4212" t="b">
        <v>1</v>
      </c>
      <c r="L4212">
        <v>2</v>
      </c>
      <c r="M4212" t="b">
        <v>0</v>
      </c>
      <c r="N4212" t="b">
        <v>1</v>
      </c>
      <c r="O4212" t="b">
        <v>1</v>
      </c>
      <c r="P4212" t="s">
        <v>88</v>
      </c>
      <c r="Q4212" t="s">
        <v>3171</v>
      </c>
      <c r="R4212" t="s">
        <v>2086</v>
      </c>
      <c r="S4212" t="s">
        <v>85</v>
      </c>
      <c r="T4212" t="s">
        <v>3170</v>
      </c>
      <c r="U4212">
        <v>157</v>
      </c>
      <c r="V4212">
        <v>4</v>
      </c>
    </row>
    <row r="4213" spans="1:22" x14ac:dyDescent="0.35">
      <c r="A4213" t="s">
        <v>3169</v>
      </c>
      <c r="B4213" t="s">
        <v>74</v>
      </c>
      <c r="C4213" t="s">
        <v>73</v>
      </c>
      <c r="D4213" t="b">
        <v>1</v>
      </c>
      <c r="E4213" t="b">
        <v>0</v>
      </c>
      <c r="F4213" t="s">
        <v>72</v>
      </c>
      <c r="G4213" t="b">
        <v>0</v>
      </c>
      <c r="H4213" t="s">
        <v>71</v>
      </c>
      <c r="I4213" t="b">
        <v>0</v>
      </c>
      <c r="J4213" t="s">
        <v>70</v>
      </c>
      <c r="K4213" t="b">
        <v>1</v>
      </c>
      <c r="L4213">
        <v>3</v>
      </c>
      <c r="M4213" t="b">
        <v>1</v>
      </c>
      <c r="N4213" t="b">
        <v>1</v>
      </c>
      <c r="O4213" t="b">
        <v>1</v>
      </c>
      <c r="P4213" t="s">
        <v>69</v>
      </c>
      <c r="Q4213" t="s">
        <v>3168</v>
      </c>
      <c r="R4213" t="s">
        <v>317</v>
      </c>
      <c r="S4213" t="s">
        <v>93</v>
      </c>
      <c r="T4213" t="s">
        <v>3167</v>
      </c>
      <c r="U4213">
        <v>157</v>
      </c>
      <c r="V4213">
        <v>3.5</v>
      </c>
    </row>
    <row r="4214" spans="1:22" x14ac:dyDescent="0.35">
      <c r="A4214" t="s">
        <v>3166</v>
      </c>
      <c r="B4214" t="s">
        <v>90</v>
      </c>
      <c r="C4214" t="s">
        <v>82</v>
      </c>
      <c r="D4214" t="b">
        <v>1</v>
      </c>
      <c r="E4214" t="b">
        <v>1</v>
      </c>
      <c r="F4214" t="s">
        <v>106</v>
      </c>
      <c r="G4214" t="b">
        <v>0</v>
      </c>
      <c r="H4214" t="s">
        <v>71</v>
      </c>
      <c r="I4214" t="b">
        <v>0</v>
      </c>
      <c r="J4214" t="s">
        <v>70</v>
      </c>
      <c r="K4214" t="b">
        <v>1</v>
      </c>
      <c r="L4214">
        <v>1</v>
      </c>
      <c r="M4214" t="b">
        <v>0</v>
      </c>
      <c r="N4214" t="b">
        <v>1</v>
      </c>
      <c r="O4214" t="b">
        <v>1</v>
      </c>
      <c r="P4214" t="s">
        <v>88</v>
      </c>
      <c r="Q4214" t="s">
        <v>3165</v>
      </c>
      <c r="R4214" t="s">
        <v>1192</v>
      </c>
      <c r="S4214" t="s">
        <v>161</v>
      </c>
      <c r="T4214" t="s">
        <v>3164</v>
      </c>
      <c r="U4214">
        <v>157</v>
      </c>
      <c r="V4214">
        <v>4</v>
      </c>
    </row>
    <row r="4215" spans="1:22" x14ac:dyDescent="0.35">
      <c r="A4215" t="s">
        <v>3163</v>
      </c>
      <c r="B4215" t="s">
        <v>74</v>
      </c>
      <c r="C4215" t="s">
        <v>82</v>
      </c>
      <c r="D4215" t="b">
        <v>1</v>
      </c>
      <c r="E4215" t="b">
        <v>1</v>
      </c>
      <c r="F4215" t="s">
        <v>106</v>
      </c>
      <c r="G4215" t="b">
        <v>1</v>
      </c>
      <c r="H4215" t="s">
        <v>71</v>
      </c>
      <c r="I4215" t="b">
        <v>1</v>
      </c>
      <c r="J4215" t="s">
        <v>70</v>
      </c>
      <c r="K4215" t="b">
        <v>1</v>
      </c>
      <c r="L4215">
        <v>2</v>
      </c>
      <c r="M4215" t="b">
        <v>1</v>
      </c>
      <c r="N4215" t="b">
        <v>1</v>
      </c>
      <c r="O4215" t="b">
        <v>1</v>
      </c>
      <c r="P4215" t="s">
        <v>69</v>
      </c>
      <c r="Q4215" t="s">
        <v>3162</v>
      </c>
      <c r="R4215" t="s">
        <v>3161</v>
      </c>
      <c r="S4215" t="s">
        <v>131</v>
      </c>
      <c r="T4215" t="s">
        <v>3160</v>
      </c>
      <c r="U4215">
        <v>157</v>
      </c>
      <c r="V4215">
        <v>3.5</v>
      </c>
    </row>
    <row r="4216" spans="1:22" x14ac:dyDescent="0.35">
      <c r="A4216" t="s">
        <v>3159</v>
      </c>
      <c r="B4216" t="s">
        <v>74</v>
      </c>
      <c r="C4216" t="s">
        <v>556</v>
      </c>
      <c r="D4216" t="b">
        <v>1</v>
      </c>
      <c r="E4216" t="b">
        <v>0</v>
      </c>
      <c r="F4216" t="s">
        <v>106</v>
      </c>
      <c r="G4216" t="b">
        <v>1</v>
      </c>
      <c r="H4216" t="s">
        <v>71</v>
      </c>
      <c r="I4216" t="b">
        <v>1</v>
      </c>
      <c r="J4216" t="s">
        <v>70</v>
      </c>
      <c r="K4216" t="b">
        <v>1</v>
      </c>
      <c r="L4216">
        <v>2</v>
      </c>
      <c r="M4216" t="b">
        <v>1</v>
      </c>
      <c r="N4216" t="b">
        <v>1</v>
      </c>
      <c r="O4216" t="b">
        <v>1</v>
      </c>
      <c r="P4216" t="s">
        <v>69</v>
      </c>
      <c r="Q4216" t="s">
        <v>3158</v>
      </c>
      <c r="R4216" t="s">
        <v>3157</v>
      </c>
      <c r="S4216" t="s">
        <v>85</v>
      </c>
      <c r="T4216" t="s">
        <v>3156</v>
      </c>
      <c r="U4216">
        <v>157</v>
      </c>
      <c r="V4216">
        <v>3</v>
      </c>
    </row>
    <row r="4217" spans="1:22" x14ac:dyDescent="0.35">
      <c r="A4217" t="s">
        <v>3155</v>
      </c>
      <c r="B4217" t="s">
        <v>74</v>
      </c>
      <c r="C4217" t="s">
        <v>259</v>
      </c>
      <c r="D4217" t="b">
        <v>1</v>
      </c>
      <c r="E4217" t="b">
        <v>0</v>
      </c>
      <c r="F4217" t="s">
        <v>72</v>
      </c>
      <c r="G4217" t="b">
        <v>1</v>
      </c>
      <c r="H4217" t="s">
        <v>100</v>
      </c>
      <c r="I4217" t="b">
        <v>1</v>
      </c>
      <c r="J4217" t="s">
        <v>235</v>
      </c>
      <c r="K4217" t="b">
        <v>1</v>
      </c>
      <c r="L4217">
        <v>3</v>
      </c>
      <c r="M4217" t="b">
        <v>1</v>
      </c>
      <c r="N4217" t="b">
        <v>1</v>
      </c>
      <c r="O4217" t="b">
        <v>1</v>
      </c>
      <c r="P4217" t="s">
        <v>69</v>
      </c>
      <c r="Q4217" t="s">
        <v>3154</v>
      </c>
      <c r="R4217" t="s">
        <v>3153</v>
      </c>
      <c r="S4217" t="s">
        <v>85</v>
      </c>
      <c r="T4217" t="s">
        <v>3152</v>
      </c>
      <c r="U4217">
        <v>157</v>
      </c>
      <c r="V4217">
        <v>3.5</v>
      </c>
    </row>
    <row r="4218" spans="1:22" x14ac:dyDescent="0.35">
      <c r="A4218" t="s">
        <v>3151</v>
      </c>
      <c r="B4218" t="s">
        <v>111</v>
      </c>
      <c r="C4218" t="s">
        <v>82</v>
      </c>
      <c r="D4218" t="b">
        <v>1</v>
      </c>
      <c r="E4218" t="b">
        <v>1</v>
      </c>
      <c r="F4218" t="s">
        <v>89</v>
      </c>
      <c r="G4218" t="b">
        <v>0</v>
      </c>
      <c r="H4218" t="s">
        <v>100</v>
      </c>
      <c r="I4218" t="b">
        <v>0</v>
      </c>
      <c r="J4218" t="s">
        <v>70</v>
      </c>
      <c r="K4218" t="b">
        <v>1</v>
      </c>
      <c r="L4218">
        <v>2</v>
      </c>
      <c r="M4218" t="b">
        <v>1</v>
      </c>
      <c r="N4218" t="b">
        <v>1</v>
      </c>
      <c r="O4218" t="b">
        <v>1</v>
      </c>
      <c r="P4218" t="s">
        <v>88</v>
      </c>
      <c r="Q4218" t="s">
        <v>3150</v>
      </c>
      <c r="R4218" t="s">
        <v>3149</v>
      </c>
      <c r="S4218" t="s">
        <v>189</v>
      </c>
      <c r="T4218" t="s">
        <v>3148</v>
      </c>
      <c r="U4218">
        <v>157</v>
      </c>
      <c r="V4218">
        <v>3.5</v>
      </c>
    </row>
    <row r="4219" spans="1:22" x14ac:dyDescent="0.35">
      <c r="A4219" t="s">
        <v>3147</v>
      </c>
      <c r="B4219" t="s">
        <v>74</v>
      </c>
      <c r="C4219" t="s">
        <v>320</v>
      </c>
      <c r="D4219" t="b">
        <v>1</v>
      </c>
      <c r="E4219" t="b">
        <v>0</v>
      </c>
      <c r="F4219" t="s">
        <v>1198</v>
      </c>
      <c r="G4219" t="b">
        <v>1</v>
      </c>
      <c r="H4219" t="s">
        <v>71</v>
      </c>
      <c r="I4219" t="b">
        <v>1</v>
      </c>
      <c r="J4219" t="s">
        <v>70</v>
      </c>
      <c r="K4219" t="b">
        <v>1</v>
      </c>
      <c r="L4219">
        <v>1</v>
      </c>
      <c r="M4219" t="b">
        <v>0</v>
      </c>
      <c r="N4219" t="b">
        <v>1</v>
      </c>
      <c r="O4219" t="b">
        <v>1</v>
      </c>
      <c r="P4219" t="s">
        <v>69</v>
      </c>
      <c r="Q4219" t="s">
        <v>3146</v>
      </c>
      <c r="R4219" t="s">
        <v>3145</v>
      </c>
      <c r="S4219" t="s">
        <v>239</v>
      </c>
      <c r="T4219" t="s">
        <v>3144</v>
      </c>
      <c r="U4219">
        <v>157</v>
      </c>
      <c r="V4219">
        <v>3.5</v>
      </c>
    </row>
    <row r="4220" spans="1:22" x14ac:dyDescent="0.35">
      <c r="A4220" t="s">
        <v>3143</v>
      </c>
      <c r="B4220" t="s">
        <v>90</v>
      </c>
      <c r="C4220" t="s">
        <v>82</v>
      </c>
      <c r="D4220" t="b">
        <v>1</v>
      </c>
      <c r="E4220" t="b">
        <v>1</v>
      </c>
      <c r="F4220" t="s">
        <v>106</v>
      </c>
      <c r="G4220" t="b">
        <v>0</v>
      </c>
      <c r="H4220" t="s">
        <v>100</v>
      </c>
      <c r="I4220" t="b">
        <v>0</v>
      </c>
      <c r="J4220" t="s">
        <v>70</v>
      </c>
      <c r="K4220" t="b">
        <v>1</v>
      </c>
      <c r="L4220">
        <v>1</v>
      </c>
      <c r="M4220" t="b">
        <v>0</v>
      </c>
      <c r="N4220" t="b">
        <v>1</v>
      </c>
      <c r="O4220" t="b">
        <v>1</v>
      </c>
      <c r="P4220" t="s">
        <v>88</v>
      </c>
      <c r="Q4220" t="s">
        <v>3142</v>
      </c>
      <c r="R4220" t="s">
        <v>381</v>
      </c>
      <c r="S4220" t="s">
        <v>6</v>
      </c>
      <c r="T4220" t="s">
        <v>3141</v>
      </c>
      <c r="U4220">
        <v>157</v>
      </c>
      <c r="V4220">
        <v>4</v>
      </c>
    </row>
    <row r="4221" spans="1:22" x14ac:dyDescent="0.35">
      <c r="A4221" t="s">
        <v>3140</v>
      </c>
      <c r="B4221" t="s">
        <v>111</v>
      </c>
      <c r="C4221" t="s">
        <v>82</v>
      </c>
      <c r="D4221" t="b">
        <v>1</v>
      </c>
      <c r="E4221" t="b">
        <v>1</v>
      </c>
      <c r="F4221" t="s">
        <v>89</v>
      </c>
      <c r="G4221" t="b">
        <v>0</v>
      </c>
      <c r="H4221" t="s">
        <v>71</v>
      </c>
      <c r="I4221" t="b">
        <v>0</v>
      </c>
      <c r="J4221" t="s">
        <v>70</v>
      </c>
      <c r="K4221" t="b">
        <v>1</v>
      </c>
      <c r="L4221">
        <v>2</v>
      </c>
      <c r="M4221" t="b">
        <v>0</v>
      </c>
      <c r="N4221" t="b">
        <v>1</v>
      </c>
      <c r="O4221" t="b">
        <v>1</v>
      </c>
      <c r="P4221" t="s">
        <v>69</v>
      </c>
      <c r="Q4221" t="s">
        <v>3139</v>
      </c>
      <c r="R4221" t="s">
        <v>126</v>
      </c>
      <c r="S4221" t="s">
        <v>6</v>
      </c>
      <c r="T4221" t="s">
        <v>3138</v>
      </c>
      <c r="U4221">
        <v>157</v>
      </c>
      <c r="V4221">
        <v>3</v>
      </c>
    </row>
    <row r="4222" spans="1:22" x14ac:dyDescent="0.35">
      <c r="A4222" t="s">
        <v>3137</v>
      </c>
      <c r="B4222" t="s">
        <v>111</v>
      </c>
      <c r="C4222" t="s">
        <v>82</v>
      </c>
      <c r="D4222" t="b">
        <v>1</v>
      </c>
      <c r="E4222" t="b">
        <v>1</v>
      </c>
      <c r="F4222" t="s">
        <v>106</v>
      </c>
      <c r="G4222" t="b">
        <v>1</v>
      </c>
      <c r="H4222" t="s">
        <v>71</v>
      </c>
      <c r="I4222" t="b">
        <v>1</v>
      </c>
      <c r="J4222" t="s">
        <v>70</v>
      </c>
      <c r="K4222" t="b">
        <v>1</v>
      </c>
      <c r="L4222">
        <v>2</v>
      </c>
      <c r="M4222" t="b">
        <v>0</v>
      </c>
      <c r="N4222" t="b">
        <v>1</v>
      </c>
      <c r="O4222" t="b">
        <v>1</v>
      </c>
      <c r="P4222" t="s">
        <v>88</v>
      </c>
      <c r="Q4222" t="s">
        <v>3136</v>
      </c>
      <c r="R4222" t="s">
        <v>1201</v>
      </c>
      <c r="S4222" t="s">
        <v>93</v>
      </c>
      <c r="T4222" t="s">
        <v>3135</v>
      </c>
      <c r="U4222">
        <v>157</v>
      </c>
      <c r="V4222">
        <v>4</v>
      </c>
    </row>
    <row r="4223" spans="1:22" x14ac:dyDescent="0.35">
      <c r="A4223" t="s">
        <v>3134</v>
      </c>
      <c r="B4223" t="s">
        <v>74</v>
      </c>
      <c r="C4223" t="s">
        <v>222</v>
      </c>
      <c r="D4223" t="b">
        <v>1</v>
      </c>
      <c r="E4223" t="b">
        <v>0</v>
      </c>
      <c r="F4223" t="s">
        <v>449</v>
      </c>
      <c r="G4223" t="b">
        <v>0</v>
      </c>
      <c r="H4223" t="s">
        <v>71</v>
      </c>
      <c r="I4223" t="b">
        <v>1</v>
      </c>
      <c r="J4223" t="s">
        <v>70</v>
      </c>
      <c r="K4223" t="b">
        <v>1</v>
      </c>
      <c r="L4223">
        <v>2</v>
      </c>
      <c r="M4223" t="b">
        <v>1</v>
      </c>
      <c r="N4223" t="b">
        <v>1</v>
      </c>
      <c r="O4223" t="b">
        <v>1</v>
      </c>
      <c r="P4223" t="s">
        <v>69</v>
      </c>
      <c r="Q4223" t="s">
        <v>3133</v>
      </c>
      <c r="R4223" t="s">
        <v>3132</v>
      </c>
      <c r="S4223" t="s">
        <v>120</v>
      </c>
      <c r="T4223" t="s">
        <v>3131</v>
      </c>
      <c r="U4223">
        <v>157</v>
      </c>
      <c r="V4223">
        <v>3.5</v>
      </c>
    </row>
    <row r="4224" spans="1:22" x14ac:dyDescent="0.35">
      <c r="A4224" t="s">
        <v>3130</v>
      </c>
      <c r="B4224" t="s">
        <v>74</v>
      </c>
      <c r="C4224" t="s">
        <v>138</v>
      </c>
      <c r="D4224" t="b">
        <v>1</v>
      </c>
      <c r="E4224" t="b">
        <v>1</v>
      </c>
      <c r="F4224" t="s">
        <v>2684</v>
      </c>
      <c r="G4224" t="b">
        <v>1</v>
      </c>
      <c r="H4224" t="s">
        <v>71</v>
      </c>
      <c r="I4224" t="b">
        <v>1</v>
      </c>
      <c r="J4224" t="s">
        <v>70</v>
      </c>
      <c r="K4224" t="b">
        <v>1</v>
      </c>
      <c r="L4224">
        <v>2</v>
      </c>
      <c r="M4224" t="b">
        <v>1</v>
      </c>
      <c r="N4224" t="b">
        <v>1</v>
      </c>
      <c r="O4224" t="b">
        <v>1</v>
      </c>
      <c r="P4224" t="s">
        <v>69</v>
      </c>
      <c r="Q4224" t="s">
        <v>3129</v>
      </c>
      <c r="R4224" t="s">
        <v>3128</v>
      </c>
      <c r="S4224" t="s">
        <v>290</v>
      </c>
      <c r="T4224" t="s">
        <v>3127</v>
      </c>
      <c r="U4224">
        <v>157</v>
      </c>
      <c r="V4224">
        <v>3</v>
      </c>
    </row>
    <row r="4225" spans="1:22" x14ac:dyDescent="0.35">
      <c r="A4225" t="s">
        <v>3126</v>
      </c>
      <c r="B4225" t="s">
        <v>111</v>
      </c>
      <c r="D4225" t="b">
        <v>1</v>
      </c>
      <c r="F4225" t="s">
        <v>555</v>
      </c>
      <c r="L4225">
        <v>2</v>
      </c>
      <c r="O4225" t="b">
        <v>1</v>
      </c>
      <c r="Q4225" t="s">
        <v>3125</v>
      </c>
      <c r="R4225" t="s">
        <v>3124</v>
      </c>
      <c r="S4225" t="s">
        <v>66</v>
      </c>
      <c r="T4225" t="s">
        <v>3123</v>
      </c>
      <c r="U4225">
        <v>157</v>
      </c>
      <c r="V4225">
        <v>3.5</v>
      </c>
    </row>
    <row r="4226" spans="1:22" x14ac:dyDescent="0.35">
      <c r="A4226" t="s">
        <v>3122</v>
      </c>
      <c r="B4226" t="s">
        <v>90</v>
      </c>
      <c r="C4226" t="s">
        <v>123</v>
      </c>
      <c r="D4226" t="b">
        <v>0</v>
      </c>
      <c r="E4226" t="b">
        <v>1</v>
      </c>
      <c r="F4226" t="s">
        <v>106</v>
      </c>
      <c r="G4226" t="b">
        <v>0</v>
      </c>
      <c r="H4226" t="s">
        <v>71</v>
      </c>
      <c r="I4226" t="b">
        <v>0</v>
      </c>
      <c r="J4226" t="s">
        <v>70</v>
      </c>
      <c r="K4226" t="b">
        <v>1</v>
      </c>
      <c r="L4226">
        <v>1</v>
      </c>
      <c r="M4226" t="b">
        <v>0</v>
      </c>
      <c r="N4226" t="b">
        <v>1</v>
      </c>
      <c r="O4226" t="b">
        <v>1</v>
      </c>
      <c r="P4226" t="s">
        <v>88</v>
      </c>
      <c r="Q4226" t="s">
        <v>3121</v>
      </c>
      <c r="R4226" t="s">
        <v>3120</v>
      </c>
      <c r="S4226" t="s">
        <v>120</v>
      </c>
      <c r="T4226" t="s">
        <v>3119</v>
      </c>
      <c r="U4226">
        <v>157</v>
      </c>
      <c r="V4226">
        <v>4.5</v>
      </c>
    </row>
    <row r="4227" spans="1:22" x14ac:dyDescent="0.35">
      <c r="A4227" t="s">
        <v>3118</v>
      </c>
      <c r="B4227" t="s">
        <v>90</v>
      </c>
      <c r="C4227" t="s">
        <v>82</v>
      </c>
      <c r="D4227" t="b">
        <v>1</v>
      </c>
      <c r="E4227" t="b">
        <v>1</v>
      </c>
      <c r="F4227" t="s">
        <v>106</v>
      </c>
      <c r="G4227" t="b">
        <v>1</v>
      </c>
      <c r="H4227" t="s">
        <v>71</v>
      </c>
      <c r="I4227" t="b">
        <v>1</v>
      </c>
      <c r="J4227" t="s">
        <v>70</v>
      </c>
      <c r="K4227" t="b">
        <v>1</v>
      </c>
      <c r="L4227">
        <v>1</v>
      </c>
      <c r="M4227" t="b">
        <v>0</v>
      </c>
      <c r="N4227" t="b">
        <v>0</v>
      </c>
      <c r="O4227" t="b">
        <v>1</v>
      </c>
      <c r="P4227" t="s">
        <v>88</v>
      </c>
      <c r="Q4227" t="s">
        <v>3117</v>
      </c>
      <c r="R4227" t="s">
        <v>3116</v>
      </c>
      <c r="S4227" t="s">
        <v>85</v>
      </c>
      <c r="T4227" t="s">
        <v>3115</v>
      </c>
      <c r="U4227">
        <v>157</v>
      </c>
      <c r="V4227">
        <v>4</v>
      </c>
    </row>
    <row r="4228" spans="1:22" x14ac:dyDescent="0.35">
      <c r="A4228" t="s">
        <v>3114</v>
      </c>
      <c r="B4228" t="s">
        <v>74</v>
      </c>
      <c r="C4228" t="s">
        <v>82</v>
      </c>
      <c r="D4228" t="b">
        <v>1</v>
      </c>
      <c r="E4228" t="b">
        <v>1</v>
      </c>
      <c r="F4228" t="s">
        <v>106</v>
      </c>
      <c r="G4228" t="b">
        <v>1</v>
      </c>
      <c r="H4228" t="s">
        <v>80</v>
      </c>
      <c r="I4228" t="b">
        <v>1</v>
      </c>
      <c r="J4228" t="s">
        <v>70</v>
      </c>
      <c r="K4228" t="b">
        <v>1</v>
      </c>
      <c r="L4228">
        <v>2</v>
      </c>
      <c r="M4228" t="b">
        <v>1</v>
      </c>
      <c r="N4228" t="b">
        <v>1</v>
      </c>
      <c r="O4228" t="b">
        <v>1</v>
      </c>
      <c r="P4228" t="s">
        <v>69</v>
      </c>
      <c r="Q4228" t="s">
        <v>3113</v>
      </c>
      <c r="R4228" t="s">
        <v>3112</v>
      </c>
      <c r="S4228" t="s">
        <v>85</v>
      </c>
      <c r="T4228" t="s">
        <v>3111</v>
      </c>
      <c r="U4228">
        <v>156</v>
      </c>
      <c r="V4228">
        <v>4</v>
      </c>
    </row>
    <row r="4229" spans="1:22" x14ac:dyDescent="0.35">
      <c r="A4229" t="s">
        <v>3110</v>
      </c>
      <c r="B4229" t="s">
        <v>111</v>
      </c>
      <c r="C4229" t="s">
        <v>82</v>
      </c>
      <c r="D4229" t="b">
        <v>1</v>
      </c>
      <c r="E4229" t="b">
        <v>1</v>
      </c>
      <c r="F4229" t="s">
        <v>106</v>
      </c>
      <c r="G4229" t="b">
        <v>1</v>
      </c>
      <c r="H4229" t="s">
        <v>71</v>
      </c>
      <c r="I4229" t="b">
        <v>1</v>
      </c>
      <c r="J4229" t="s">
        <v>70</v>
      </c>
      <c r="K4229" t="b">
        <v>1</v>
      </c>
      <c r="L4229">
        <v>2</v>
      </c>
      <c r="M4229" t="b">
        <v>0</v>
      </c>
      <c r="N4229" t="b">
        <v>0</v>
      </c>
      <c r="O4229" t="b">
        <v>1</v>
      </c>
      <c r="P4229" t="s">
        <v>88</v>
      </c>
      <c r="Q4229" t="e">
        <f>-tcJmqzfaeEnpFMAelB7bA</f>
        <v>#NAME?</v>
      </c>
      <c r="R4229" t="s">
        <v>3109</v>
      </c>
      <c r="S4229" t="s">
        <v>239</v>
      </c>
      <c r="T4229" t="s">
        <v>3108</v>
      </c>
      <c r="U4229">
        <v>156</v>
      </c>
      <c r="V4229">
        <v>3.5</v>
      </c>
    </row>
    <row r="4230" spans="1:22" x14ac:dyDescent="0.35">
      <c r="A4230" t="s">
        <v>3107</v>
      </c>
      <c r="B4230" t="s">
        <v>74</v>
      </c>
      <c r="C4230" t="s">
        <v>82</v>
      </c>
      <c r="D4230" t="b">
        <v>1</v>
      </c>
      <c r="E4230" t="b">
        <v>1</v>
      </c>
      <c r="F4230" t="s">
        <v>1052</v>
      </c>
      <c r="G4230" t="b">
        <v>1</v>
      </c>
      <c r="H4230" t="s">
        <v>71</v>
      </c>
      <c r="I4230" t="b">
        <v>1</v>
      </c>
      <c r="J4230" t="s">
        <v>70</v>
      </c>
      <c r="K4230" t="b">
        <v>1</v>
      </c>
      <c r="L4230">
        <v>2</v>
      </c>
      <c r="M4230" t="b">
        <v>1</v>
      </c>
      <c r="N4230" t="b">
        <v>1</v>
      </c>
      <c r="O4230" t="b">
        <v>1</v>
      </c>
      <c r="P4230" t="s">
        <v>88</v>
      </c>
      <c r="Q4230" t="s">
        <v>3106</v>
      </c>
      <c r="R4230" t="s">
        <v>3105</v>
      </c>
      <c r="S4230" t="s">
        <v>6</v>
      </c>
      <c r="T4230" t="s">
        <v>1050</v>
      </c>
      <c r="U4230">
        <v>156</v>
      </c>
      <c r="V4230">
        <v>2.5</v>
      </c>
    </row>
    <row r="4231" spans="1:22" x14ac:dyDescent="0.35">
      <c r="A4231" t="s">
        <v>3104</v>
      </c>
      <c r="B4231" t="s">
        <v>90</v>
      </c>
      <c r="C4231" t="s">
        <v>82</v>
      </c>
      <c r="D4231" t="b">
        <v>1</v>
      </c>
      <c r="E4231" t="b">
        <v>1</v>
      </c>
      <c r="F4231" t="s">
        <v>106</v>
      </c>
      <c r="G4231" t="b">
        <v>0</v>
      </c>
      <c r="H4231" t="s">
        <v>71</v>
      </c>
      <c r="I4231" t="b">
        <v>0</v>
      </c>
      <c r="J4231" t="s">
        <v>70</v>
      </c>
      <c r="K4231" t="b">
        <v>1</v>
      </c>
      <c r="L4231">
        <v>1</v>
      </c>
      <c r="M4231" t="b">
        <v>0</v>
      </c>
      <c r="N4231" t="b">
        <v>0</v>
      </c>
      <c r="O4231" t="b">
        <v>1</v>
      </c>
      <c r="P4231" t="s">
        <v>88</v>
      </c>
      <c r="Q4231" t="s">
        <v>3103</v>
      </c>
      <c r="R4231" t="s">
        <v>3102</v>
      </c>
      <c r="S4231" t="s">
        <v>6</v>
      </c>
      <c r="T4231" t="s">
        <v>3101</v>
      </c>
      <c r="U4231">
        <v>156</v>
      </c>
      <c r="V4231">
        <v>4</v>
      </c>
    </row>
    <row r="4232" spans="1:22" x14ac:dyDescent="0.35">
      <c r="A4232" t="s">
        <v>3100</v>
      </c>
      <c r="B4232" t="s">
        <v>90</v>
      </c>
      <c r="C4232" t="s">
        <v>82</v>
      </c>
      <c r="D4232" t="b">
        <v>1</v>
      </c>
      <c r="E4232" t="b">
        <v>1</v>
      </c>
      <c r="F4232" t="s">
        <v>89</v>
      </c>
      <c r="G4232" t="b">
        <v>1</v>
      </c>
      <c r="H4232" t="s">
        <v>71</v>
      </c>
      <c r="I4232" t="b">
        <v>0</v>
      </c>
      <c r="J4232" t="s">
        <v>70</v>
      </c>
      <c r="K4232" t="b">
        <v>1</v>
      </c>
      <c r="L4232">
        <v>1</v>
      </c>
      <c r="M4232" t="b">
        <v>0</v>
      </c>
      <c r="N4232" t="b">
        <v>0</v>
      </c>
      <c r="O4232" t="b">
        <v>1</v>
      </c>
      <c r="P4232" t="s">
        <v>88</v>
      </c>
      <c r="Q4232" t="s">
        <v>3099</v>
      </c>
      <c r="R4232" t="s">
        <v>3098</v>
      </c>
      <c r="S4232" t="s">
        <v>85</v>
      </c>
      <c r="T4232" t="s">
        <v>3097</v>
      </c>
      <c r="U4232">
        <v>156</v>
      </c>
      <c r="V4232">
        <v>4.5</v>
      </c>
    </row>
    <row r="4233" spans="1:22" x14ac:dyDescent="0.35">
      <c r="A4233" t="s">
        <v>3096</v>
      </c>
      <c r="B4233" t="s">
        <v>111</v>
      </c>
      <c r="C4233" t="s">
        <v>123</v>
      </c>
      <c r="D4233" t="b">
        <v>1</v>
      </c>
      <c r="E4233" t="b">
        <v>1</v>
      </c>
      <c r="F4233" t="s">
        <v>106</v>
      </c>
      <c r="G4233" t="b">
        <v>0</v>
      </c>
      <c r="H4233" t="s">
        <v>71</v>
      </c>
      <c r="I4233" t="b">
        <v>0</v>
      </c>
      <c r="J4233" t="s">
        <v>70</v>
      </c>
      <c r="K4233" t="b">
        <v>1</v>
      </c>
      <c r="L4233">
        <v>2</v>
      </c>
      <c r="M4233" t="b">
        <v>1</v>
      </c>
      <c r="N4233" t="b">
        <v>1</v>
      </c>
      <c r="O4233" t="b">
        <v>1</v>
      </c>
      <c r="P4233" t="s">
        <v>88</v>
      </c>
      <c r="Q4233" t="s">
        <v>3095</v>
      </c>
      <c r="R4233" t="s">
        <v>3094</v>
      </c>
      <c r="S4233" t="s">
        <v>150</v>
      </c>
      <c r="T4233" t="s">
        <v>3093</v>
      </c>
      <c r="U4233">
        <v>156</v>
      </c>
      <c r="V4233">
        <v>3.5</v>
      </c>
    </row>
    <row r="4234" spans="1:22" x14ac:dyDescent="0.35">
      <c r="A4234" t="s">
        <v>3092</v>
      </c>
      <c r="B4234" t="s">
        <v>74</v>
      </c>
      <c r="C4234" t="s">
        <v>82</v>
      </c>
      <c r="D4234" t="b">
        <v>1</v>
      </c>
      <c r="E4234" t="b">
        <v>1</v>
      </c>
      <c r="F4234" t="s">
        <v>106</v>
      </c>
      <c r="G4234" t="b">
        <v>1</v>
      </c>
      <c r="H4234" t="s">
        <v>71</v>
      </c>
      <c r="I4234" t="b">
        <v>1</v>
      </c>
      <c r="J4234" t="s">
        <v>70</v>
      </c>
      <c r="K4234" t="b">
        <v>1</v>
      </c>
      <c r="L4234">
        <v>2</v>
      </c>
      <c r="M4234" t="b">
        <v>1</v>
      </c>
      <c r="N4234" t="b">
        <v>1</v>
      </c>
      <c r="O4234" t="b">
        <v>1</v>
      </c>
      <c r="P4234" t="s">
        <v>69</v>
      </c>
      <c r="Q4234" t="s">
        <v>3091</v>
      </c>
      <c r="R4234" t="s">
        <v>3090</v>
      </c>
      <c r="S4234" t="s">
        <v>66</v>
      </c>
      <c r="T4234" t="s">
        <v>3089</v>
      </c>
      <c r="U4234">
        <v>156</v>
      </c>
      <c r="V4234">
        <v>3.5</v>
      </c>
    </row>
    <row r="4235" spans="1:22" x14ac:dyDescent="0.35">
      <c r="A4235" t="s">
        <v>3088</v>
      </c>
      <c r="B4235" t="s">
        <v>74</v>
      </c>
      <c r="C4235" t="s">
        <v>82</v>
      </c>
      <c r="D4235" t="b">
        <v>1</v>
      </c>
      <c r="E4235" t="b">
        <v>1</v>
      </c>
      <c r="F4235" t="s">
        <v>106</v>
      </c>
      <c r="G4235" t="b">
        <v>1</v>
      </c>
      <c r="H4235" t="s">
        <v>71</v>
      </c>
      <c r="I4235" t="b">
        <v>0</v>
      </c>
      <c r="J4235" t="s">
        <v>70</v>
      </c>
      <c r="K4235" t="b">
        <v>1</v>
      </c>
      <c r="L4235">
        <v>2</v>
      </c>
      <c r="M4235" t="b">
        <v>1</v>
      </c>
      <c r="N4235" t="b">
        <v>1</v>
      </c>
      <c r="O4235" t="b">
        <v>1</v>
      </c>
      <c r="P4235" t="s">
        <v>69</v>
      </c>
      <c r="Q4235" t="s">
        <v>3087</v>
      </c>
      <c r="R4235" t="s">
        <v>3086</v>
      </c>
      <c r="S4235" t="s">
        <v>141</v>
      </c>
      <c r="T4235" t="s">
        <v>3085</v>
      </c>
      <c r="U4235">
        <v>156</v>
      </c>
      <c r="V4235">
        <v>4</v>
      </c>
    </row>
    <row r="4236" spans="1:22" x14ac:dyDescent="0.35">
      <c r="A4236" t="s">
        <v>3084</v>
      </c>
      <c r="B4236" t="s">
        <v>74</v>
      </c>
      <c r="C4236" t="s">
        <v>82</v>
      </c>
      <c r="D4236" t="b">
        <v>1</v>
      </c>
      <c r="E4236" t="b">
        <v>1</v>
      </c>
      <c r="F4236" t="s">
        <v>89</v>
      </c>
      <c r="G4236" t="b">
        <v>1</v>
      </c>
      <c r="H4236" t="s">
        <v>71</v>
      </c>
      <c r="I4236" t="b">
        <v>0</v>
      </c>
      <c r="J4236" t="s">
        <v>70</v>
      </c>
      <c r="K4236" t="b">
        <v>0</v>
      </c>
      <c r="L4236">
        <v>2</v>
      </c>
      <c r="M4236" t="b">
        <v>0</v>
      </c>
      <c r="N4236" t="b">
        <v>1</v>
      </c>
      <c r="O4236" t="b">
        <v>1</v>
      </c>
      <c r="P4236" t="s">
        <v>88</v>
      </c>
      <c r="Q4236" t="s">
        <v>3083</v>
      </c>
      <c r="R4236" t="s">
        <v>584</v>
      </c>
      <c r="S4236" t="s">
        <v>6</v>
      </c>
      <c r="T4236" t="s">
        <v>3082</v>
      </c>
      <c r="U4236">
        <v>156</v>
      </c>
      <c r="V4236">
        <v>2</v>
      </c>
    </row>
    <row r="4237" spans="1:22" x14ac:dyDescent="0.35">
      <c r="A4237" t="s">
        <v>3081</v>
      </c>
      <c r="B4237" t="s">
        <v>74</v>
      </c>
      <c r="C4237" t="s">
        <v>82</v>
      </c>
      <c r="D4237" t="b">
        <v>1</v>
      </c>
      <c r="E4237" t="b">
        <v>1</v>
      </c>
      <c r="F4237" t="s">
        <v>106</v>
      </c>
      <c r="G4237" t="b">
        <v>1</v>
      </c>
      <c r="H4237" t="s">
        <v>71</v>
      </c>
      <c r="I4237" t="b">
        <v>1</v>
      </c>
      <c r="J4237" t="s">
        <v>70</v>
      </c>
      <c r="K4237" t="b">
        <v>1</v>
      </c>
      <c r="L4237">
        <v>2</v>
      </c>
      <c r="M4237" t="b">
        <v>1</v>
      </c>
      <c r="N4237" t="b">
        <v>1</v>
      </c>
      <c r="O4237" t="b">
        <v>1</v>
      </c>
      <c r="Q4237" t="s">
        <v>3080</v>
      </c>
      <c r="R4237" t="s">
        <v>295</v>
      </c>
      <c r="S4237" t="s">
        <v>141</v>
      </c>
      <c r="T4237" t="s">
        <v>3079</v>
      </c>
      <c r="U4237">
        <v>156</v>
      </c>
      <c r="V4237">
        <v>3.5</v>
      </c>
    </row>
    <row r="4238" spans="1:22" x14ac:dyDescent="0.35">
      <c r="A4238" t="s">
        <v>3078</v>
      </c>
      <c r="B4238" t="s">
        <v>74</v>
      </c>
      <c r="C4238" t="s">
        <v>82</v>
      </c>
      <c r="D4238" t="b">
        <v>1</v>
      </c>
      <c r="E4238" t="b">
        <v>1</v>
      </c>
      <c r="F4238" t="s">
        <v>72</v>
      </c>
      <c r="G4238" t="b">
        <v>1</v>
      </c>
      <c r="H4238" t="s">
        <v>71</v>
      </c>
      <c r="I4238" t="b">
        <v>0</v>
      </c>
      <c r="J4238" t="s">
        <v>70</v>
      </c>
      <c r="K4238" t="b">
        <v>1</v>
      </c>
      <c r="L4238">
        <v>2</v>
      </c>
      <c r="M4238" t="b">
        <v>1</v>
      </c>
      <c r="N4238" t="b">
        <v>1</v>
      </c>
      <c r="O4238" t="b">
        <v>1</v>
      </c>
      <c r="P4238" t="s">
        <v>69</v>
      </c>
      <c r="Q4238" t="s">
        <v>3077</v>
      </c>
      <c r="R4238" t="s">
        <v>3076</v>
      </c>
      <c r="S4238" t="s">
        <v>77</v>
      </c>
      <c r="T4238" t="s">
        <v>3075</v>
      </c>
      <c r="U4238">
        <v>156</v>
      </c>
      <c r="V4238">
        <v>3.5</v>
      </c>
    </row>
    <row r="4239" spans="1:22" x14ac:dyDescent="0.35">
      <c r="A4239" t="s">
        <v>3074</v>
      </c>
      <c r="B4239" t="s">
        <v>74</v>
      </c>
      <c r="C4239" t="s">
        <v>123</v>
      </c>
      <c r="D4239" t="b">
        <v>1</v>
      </c>
      <c r="E4239" t="b">
        <v>0</v>
      </c>
      <c r="F4239" t="s">
        <v>106</v>
      </c>
      <c r="G4239" t="b">
        <v>1</v>
      </c>
      <c r="H4239" t="s">
        <v>80</v>
      </c>
      <c r="I4239" t="b">
        <v>1</v>
      </c>
      <c r="J4239" t="s">
        <v>70</v>
      </c>
      <c r="K4239" t="b">
        <v>1</v>
      </c>
      <c r="L4239">
        <v>2</v>
      </c>
      <c r="M4239" t="b">
        <v>1</v>
      </c>
      <c r="N4239" t="b">
        <v>1</v>
      </c>
      <c r="O4239" t="b">
        <v>1</v>
      </c>
      <c r="P4239" t="s">
        <v>88</v>
      </c>
      <c r="Q4239" t="s">
        <v>3073</v>
      </c>
      <c r="R4239" t="s">
        <v>3072</v>
      </c>
      <c r="S4239" t="s">
        <v>120</v>
      </c>
      <c r="T4239" t="s">
        <v>3071</v>
      </c>
      <c r="U4239">
        <v>156</v>
      </c>
      <c r="V4239">
        <v>3.5</v>
      </c>
    </row>
    <row r="4240" spans="1:22" x14ac:dyDescent="0.35">
      <c r="A4240" t="s">
        <v>3070</v>
      </c>
      <c r="B4240" t="s">
        <v>74</v>
      </c>
      <c r="C4240" t="s">
        <v>73</v>
      </c>
      <c r="D4240" t="b">
        <v>1</v>
      </c>
      <c r="E4240" t="b">
        <v>0</v>
      </c>
      <c r="F4240" t="s">
        <v>72</v>
      </c>
      <c r="G4240" t="b">
        <v>0</v>
      </c>
      <c r="H4240" t="s">
        <v>71</v>
      </c>
      <c r="I4240" t="b">
        <v>1</v>
      </c>
      <c r="J4240" t="s">
        <v>235</v>
      </c>
      <c r="K4240" t="b">
        <v>1</v>
      </c>
      <c r="L4240">
        <v>4</v>
      </c>
      <c r="M4240" t="b">
        <v>1</v>
      </c>
      <c r="N4240" t="b">
        <v>1</v>
      </c>
      <c r="O4240" t="b">
        <v>0</v>
      </c>
      <c r="P4240" t="s">
        <v>88</v>
      </c>
      <c r="Q4240" t="s">
        <v>3069</v>
      </c>
      <c r="R4240" t="s">
        <v>3068</v>
      </c>
      <c r="S4240" t="s">
        <v>6</v>
      </c>
      <c r="T4240" t="s">
        <v>3067</v>
      </c>
      <c r="U4240">
        <v>156</v>
      </c>
      <c r="V4240">
        <v>3</v>
      </c>
    </row>
    <row r="4241" spans="1:22" x14ac:dyDescent="0.35">
      <c r="A4241" t="s">
        <v>3066</v>
      </c>
      <c r="B4241" t="s">
        <v>111</v>
      </c>
      <c r="C4241" t="s">
        <v>82</v>
      </c>
      <c r="D4241" t="b">
        <v>1</v>
      </c>
      <c r="E4241" t="b">
        <v>1</v>
      </c>
      <c r="F4241" t="s">
        <v>106</v>
      </c>
      <c r="G4241" t="b">
        <v>1</v>
      </c>
      <c r="H4241" t="s">
        <v>71</v>
      </c>
      <c r="I4241" t="b">
        <v>0</v>
      </c>
      <c r="J4241" t="s">
        <v>70</v>
      </c>
      <c r="K4241" t="b">
        <v>1</v>
      </c>
      <c r="L4241">
        <v>2</v>
      </c>
      <c r="M4241" t="b">
        <v>1</v>
      </c>
      <c r="N4241" t="b">
        <v>1</v>
      </c>
      <c r="O4241" t="b">
        <v>1</v>
      </c>
      <c r="P4241" t="s">
        <v>88</v>
      </c>
      <c r="Q4241" t="s">
        <v>3065</v>
      </c>
      <c r="R4241" t="s">
        <v>3064</v>
      </c>
      <c r="S4241" t="s">
        <v>189</v>
      </c>
      <c r="T4241" t="s">
        <v>3063</v>
      </c>
      <c r="U4241">
        <v>156</v>
      </c>
      <c r="V4241">
        <v>4.5</v>
      </c>
    </row>
    <row r="4242" spans="1:22" x14ac:dyDescent="0.35">
      <c r="A4242" t="s">
        <v>3062</v>
      </c>
      <c r="B4242" t="s">
        <v>111</v>
      </c>
      <c r="C4242" t="s">
        <v>82</v>
      </c>
      <c r="D4242" t="b">
        <v>1</v>
      </c>
      <c r="E4242" t="b">
        <v>1</v>
      </c>
      <c r="F4242" t="s">
        <v>106</v>
      </c>
      <c r="G4242" t="b">
        <v>1</v>
      </c>
      <c r="H4242" t="s">
        <v>71</v>
      </c>
      <c r="I4242" t="b">
        <v>0</v>
      </c>
      <c r="J4242" t="s">
        <v>70</v>
      </c>
      <c r="K4242" t="b">
        <v>1</v>
      </c>
      <c r="L4242">
        <v>1</v>
      </c>
      <c r="M4242" t="b">
        <v>0</v>
      </c>
      <c r="N4242" t="b">
        <v>1</v>
      </c>
      <c r="O4242" t="b">
        <v>1</v>
      </c>
      <c r="P4242" t="s">
        <v>88</v>
      </c>
      <c r="Q4242" t="s">
        <v>3061</v>
      </c>
      <c r="R4242" t="s">
        <v>381</v>
      </c>
      <c r="S4242" t="s">
        <v>229</v>
      </c>
      <c r="T4242" t="s">
        <v>3060</v>
      </c>
      <c r="U4242">
        <v>156</v>
      </c>
      <c r="V4242">
        <v>4</v>
      </c>
    </row>
    <row r="4243" spans="1:22" x14ac:dyDescent="0.35">
      <c r="A4243" t="s">
        <v>3059</v>
      </c>
      <c r="B4243" t="s">
        <v>90</v>
      </c>
      <c r="C4243" t="s">
        <v>82</v>
      </c>
      <c r="D4243" t="b">
        <v>1</v>
      </c>
      <c r="E4243" t="b">
        <v>1</v>
      </c>
      <c r="F4243" t="s">
        <v>106</v>
      </c>
      <c r="G4243" t="b">
        <v>1</v>
      </c>
      <c r="H4243" t="s">
        <v>71</v>
      </c>
      <c r="I4243" t="b">
        <v>1</v>
      </c>
      <c r="J4243" t="s">
        <v>70</v>
      </c>
      <c r="K4243" t="b">
        <v>0</v>
      </c>
      <c r="L4243">
        <v>2</v>
      </c>
      <c r="M4243" t="b">
        <v>0</v>
      </c>
      <c r="N4243" t="b">
        <v>0</v>
      </c>
      <c r="O4243" t="b">
        <v>1</v>
      </c>
      <c r="P4243" t="s">
        <v>69</v>
      </c>
      <c r="Q4243" t="e">
        <f>-i3pCgQi_Y9NiSSWs6G7bw</f>
        <v>#NAME?</v>
      </c>
      <c r="R4243" t="s">
        <v>3058</v>
      </c>
      <c r="S4243" t="s">
        <v>66</v>
      </c>
      <c r="T4243" t="s">
        <v>3057</v>
      </c>
      <c r="U4243">
        <v>156</v>
      </c>
      <c r="V4243">
        <v>4</v>
      </c>
    </row>
    <row r="4244" spans="1:22" x14ac:dyDescent="0.35">
      <c r="A4244" t="s">
        <v>3056</v>
      </c>
      <c r="B4244" t="s">
        <v>90</v>
      </c>
      <c r="C4244" t="s">
        <v>82</v>
      </c>
      <c r="D4244" t="b">
        <v>0</v>
      </c>
      <c r="E4244" t="b">
        <v>1</v>
      </c>
      <c r="F4244" t="s">
        <v>117</v>
      </c>
      <c r="G4244" t="b">
        <v>0</v>
      </c>
      <c r="H4244" t="s">
        <v>71</v>
      </c>
      <c r="I4244" t="b">
        <v>0</v>
      </c>
      <c r="J4244" t="s">
        <v>70</v>
      </c>
      <c r="K4244" t="b">
        <v>0</v>
      </c>
      <c r="L4244">
        <v>1</v>
      </c>
      <c r="M4244" t="b">
        <v>0</v>
      </c>
      <c r="N4244" t="b">
        <v>1</v>
      </c>
      <c r="O4244" t="b">
        <v>1</v>
      </c>
      <c r="P4244" t="s">
        <v>88</v>
      </c>
      <c r="Q4244" t="s">
        <v>3055</v>
      </c>
      <c r="R4244" t="s">
        <v>1385</v>
      </c>
      <c r="S4244" t="s">
        <v>2179</v>
      </c>
      <c r="T4244" t="s">
        <v>3054</v>
      </c>
      <c r="U4244">
        <v>156</v>
      </c>
      <c r="V4244">
        <v>4.5</v>
      </c>
    </row>
    <row r="4245" spans="1:22" x14ac:dyDescent="0.35">
      <c r="A4245" t="s">
        <v>3053</v>
      </c>
      <c r="B4245" t="s">
        <v>74</v>
      </c>
      <c r="C4245" t="s">
        <v>82</v>
      </c>
      <c r="D4245" t="b">
        <v>1</v>
      </c>
      <c r="E4245" t="b">
        <v>1</v>
      </c>
      <c r="F4245" t="s">
        <v>72</v>
      </c>
      <c r="G4245" t="b">
        <v>1</v>
      </c>
      <c r="H4245" t="s">
        <v>71</v>
      </c>
      <c r="I4245" t="b">
        <v>0</v>
      </c>
      <c r="J4245" t="s">
        <v>70</v>
      </c>
      <c r="K4245" t="b">
        <v>1</v>
      </c>
      <c r="L4245">
        <v>2</v>
      </c>
      <c r="M4245" t="b">
        <v>1</v>
      </c>
      <c r="N4245" t="b">
        <v>1</v>
      </c>
      <c r="O4245" t="b">
        <v>1</v>
      </c>
      <c r="P4245" t="s">
        <v>88</v>
      </c>
      <c r="Q4245" t="s">
        <v>3052</v>
      </c>
      <c r="R4245" t="s">
        <v>3051</v>
      </c>
      <c r="S4245" t="s">
        <v>93</v>
      </c>
      <c r="T4245" t="s">
        <v>3050</v>
      </c>
      <c r="U4245">
        <v>156</v>
      </c>
      <c r="V4245">
        <v>3.5</v>
      </c>
    </row>
    <row r="4246" spans="1:22" x14ac:dyDescent="0.35">
      <c r="A4246" t="s">
        <v>3049</v>
      </c>
      <c r="B4246" t="s">
        <v>74</v>
      </c>
      <c r="C4246" t="s">
        <v>82</v>
      </c>
      <c r="D4246" t="b">
        <v>1</v>
      </c>
      <c r="E4246" t="b">
        <v>1</v>
      </c>
      <c r="F4246" t="s">
        <v>106</v>
      </c>
      <c r="G4246" t="b">
        <v>1</v>
      </c>
      <c r="H4246" t="s">
        <v>71</v>
      </c>
      <c r="I4246" t="b">
        <v>0</v>
      </c>
      <c r="J4246" t="s">
        <v>70</v>
      </c>
      <c r="K4246" t="b">
        <v>1</v>
      </c>
      <c r="L4246">
        <v>2</v>
      </c>
      <c r="M4246" t="b">
        <v>0</v>
      </c>
      <c r="N4246" t="b">
        <v>1</v>
      </c>
      <c r="O4246" t="b">
        <v>1</v>
      </c>
      <c r="P4246" t="s">
        <v>88</v>
      </c>
      <c r="Q4246" t="s">
        <v>3048</v>
      </c>
      <c r="R4246" t="s">
        <v>3047</v>
      </c>
      <c r="S4246" t="s">
        <v>406</v>
      </c>
      <c r="T4246" t="s">
        <v>3046</v>
      </c>
      <c r="U4246">
        <v>156</v>
      </c>
      <c r="V4246">
        <v>4</v>
      </c>
    </row>
    <row r="4247" spans="1:22" x14ac:dyDescent="0.35">
      <c r="A4247" t="s">
        <v>3045</v>
      </c>
      <c r="B4247" t="s">
        <v>90</v>
      </c>
      <c r="C4247" t="s">
        <v>82</v>
      </c>
      <c r="D4247" t="b">
        <v>1</v>
      </c>
      <c r="E4247" t="b">
        <v>1</v>
      </c>
      <c r="F4247" t="s">
        <v>106</v>
      </c>
      <c r="G4247" t="b">
        <v>0</v>
      </c>
      <c r="H4247" t="s">
        <v>71</v>
      </c>
      <c r="I4247" t="b">
        <v>0</v>
      </c>
      <c r="J4247" t="s">
        <v>70</v>
      </c>
      <c r="K4247" t="b">
        <v>1</v>
      </c>
      <c r="L4247">
        <v>1</v>
      </c>
      <c r="M4247" t="b">
        <v>0</v>
      </c>
      <c r="N4247" t="b">
        <v>0</v>
      </c>
      <c r="O4247" t="b">
        <v>1</v>
      </c>
      <c r="P4247" t="s">
        <v>88</v>
      </c>
      <c r="Q4247" t="s">
        <v>3044</v>
      </c>
      <c r="R4247" t="s">
        <v>3043</v>
      </c>
      <c r="S4247" t="s">
        <v>66</v>
      </c>
      <c r="T4247" t="s">
        <v>3042</v>
      </c>
      <c r="U4247">
        <v>156</v>
      </c>
      <c r="V4247">
        <v>4</v>
      </c>
    </row>
    <row r="4248" spans="1:22" x14ac:dyDescent="0.35">
      <c r="A4248" t="s">
        <v>3041</v>
      </c>
      <c r="B4248" t="s">
        <v>90</v>
      </c>
      <c r="C4248" t="s">
        <v>82</v>
      </c>
      <c r="D4248" t="b">
        <v>1</v>
      </c>
      <c r="E4248" t="b">
        <v>1</v>
      </c>
      <c r="F4248" t="s">
        <v>106</v>
      </c>
      <c r="G4248" t="b">
        <v>0</v>
      </c>
      <c r="H4248" t="s">
        <v>71</v>
      </c>
      <c r="I4248" t="b">
        <v>0</v>
      </c>
      <c r="J4248" t="s">
        <v>70</v>
      </c>
      <c r="K4248" t="b">
        <v>1</v>
      </c>
      <c r="L4248">
        <v>1</v>
      </c>
      <c r="M4248" t="b">
        <v>0</v>
      </c>
      <c r="N4248" t="b">
        <v>0</v>
      </c>
      <c r="O4248" t="b">
        <v>1</v>
      </c>
      <c r="P4248" t="s">
        <v>88</v>
      </c>
      <c r="Q4248" t="s">
        <v>3040</v>
      </c>
      <c r="R4248" t="s">
        <v>3039</v>
      </c>
      <c r="S4248" t="s">
        <v>6</v>
      </c>
      <c r="T4248" t="s">
        <v>3038</v>
      </c>
      <c r="U4248">
        <v>156</v>
      </c>
      <c r="V4248">
        <v>4</v>
      </c>
    </row>
    <row r="4249" spans="1:22" x14ac:dyDescent="0.35">
      <c r="A4249" t="s">
        <v>3037</v>
      </c>
      <c r="B4249" t="s">
        <v>111</v>
      </c>
      <c r="C4249" t="s">
        <v>82</v>
      </c>
      <c r="D4249" t="b">
        <v>1</v>
      </c>
      <c r="E4249" t="b">
        <v>1</v>
      </c>
      <c r="F4249" t="s">
        <v>106</v>
      </c>
      <c r="G4249" t="b">
        <v>1</v>
      </c>
      <c r="H4249" t="s">
        <v>71</v>
      </c>
      <c r="I4249" t="b">
        <v>0</v>
      </c>
      <c r="J4249" t="s">
        <v>70</v>
      </c>
      <c r="K4249" t="b">
        <v>1</v>
      </c>
      <c r="L4249">
        <v>2</v>
      </c>
      <c r="M4249" t="b">
        <v>0</v>
      </c>
      <c r="N4249" t="b">
        <v>1</v>
      </c>
      <c r="O4249" t="b">
        <v>1</v>
      </c>
      <c r="P4249" t="s">
        <v>69</v>
      </c>
      <c r="Q4249" t="s">
        <v>3036</v>
      </c>
      <c r="R4249" t="s">
        <v>3035</v>
      </c>
      <c r="S4249" t="s">
        <v>290</v>
      </c>
      <c r="T4249" t="s">
        <v>3034</v>
      </c>
      <c r="U4249">
        <v>156</v>
      </c>
      <c r="V4249">
        <v>4</v>
      </c>
    </row>
    <row r="4250" spans="1:22" x14ac:dyDescent="0.35">
      <c r="A4250" t="s">
        <v>3033</v>
      </c>
      <c r="B4250" t="s">
        <v>90</v>
      </c>
      <c r="C4250" t="s">
        <v>82</v>
      </c>
      <c r="D4250" t="b">
        <v>1</v>
      </c>
      <c r="E4250" t="b">
        <v>1</v>
      </c>
      <c r="F4250" t="s">
        <v>319</v>
      </c>
      <c r="G4250" t="b">
        <v>0</v>
      </c>
      <c r="H4250" t="s">
        <v>71</v>
      </c>
      <c r="I4250" t="b">
        <v>1</v>
      </c>
      <c r="J4250" t="s">
        <v>70</v>
      </c>
      <c r="K4250" t="b">
        <v>1</v>
      </c>
      <c r="L4250">
        <v>1</v>
      </c>
      <c r="M4250" t="b">
        <v>0</v>
      </c>
      <c r="N4250" t="b">
        <v>0</v>
      </c>
      <c r="O4250" t="b">
        <v>1</v>
      </c>
      <c r="P4250" t="s">
        <v>88</v>
      </c>
      <c r="Q4250" t="s">
        <v>3032</v>
      </c>
      <c r="R4250" t="s">
        <v>194</v>
      </c>
      <c r="S4250" t="s">
        <v>290</v>
      </c>
      <c r="T4250" t="s">
        <v>3031</v>
      </c>
      <c r="U4250">
        <v>156</v>
      </c>
      <c r="V4250">
        <v>3.5</v>
      </c>
    </row>
    <row r="4251" spans="1:22" x14ac:dyDescent="0.35">
      <c r="A4251" t="s">
        <v>3030</v>
      </c>
      <c r="B4251" t="s">
        <v>90</v>
      </c>
      <c r="C4251" t="s">
        <v>82</v>
      </c>
      <c r="D4251" t="b">
        <v>1</v>
      </c>
      <c r="E4251" t="b">
        <v>1</v>
      </c>
      <c r="F4251" t="s">
        <v>771</v>
      </c>
      <c r="G4251" t="b">
        <v>0</v>
      </c>
      <c r="H4251" t="s">
        <v>71</v>
      </c>
      <c r="I4251" t="b">
        <v>1</v>
      </c>
      <c r="J4251" t="s">
        <v>70</v>
      </c>
      <c r="K4251" t="b">
        <v>1</v>
      </c>
      <c r="L4251">
        <v>1</v>
      </c>
      <c r="M4251" t="b">
        <v>0</v>
      </c>
      <c r="N4251" t="b">
        <v>0</v>
      </c>
      <c r="O4251" t="b">
        <v>1</v>
      </c>
      <c r="P4251" t="s">
        <v>88</v>
      </c>
      <c r="Q4251" t="s">
        <v>3029</v>
      </c>
      <c r="R4251" t="s">
        <v>3028</v>
      </c>
      <c r="S4251" t="s">
        <v>6</v>
      </c>
      <c r="T4251" t="s">
        <v>777</v>
      </c>
      <c r="U4251">
        <v>156</v>
      </c>
      <c r="V4251">
        <v>4</v>
      </c>
    </row>
    <row r="4252" spans="1:22" x14ac:dyDescent="0.35">
      <c r="A4252" t="s">
        <v>3027</v>
      </c>
      <c r="B4252" t="s">
        <v>111</v>
      </c>
      <c r="C4252" t="s">
        <v>123</v>
      </c>
      <c r="D4252" t="b">
        <v>1</v>
      </c>
      <c r="E4252" t="b">
        <v>1</v>
      </c>
      <c r="F4252" t="s">
        <v>541</v>
      </c>
      <c r="G4252" t="b">
        <v>0</v>
      </c>
      <c r="H4252" t="s">
        <v>80</v>
      </c>
      <c r="I4252" t="b">
        <v>0</v>
      </c>
      <c r="J4252" t="s">
        <v>70</v>
      </c>
      <c r="K4252" t="b">
        <v>1</v>
      </c>
      <c r="L4252">
        <v>2</v>
      </c>
      <c r="M4252" t="b">
        <v>1</v>
      </c>
      <c r="N4252" t="b">
        <v>1</v>
      </c>
      <c r="O4252" t="b">
        <v>1</v>
      </c>
      <c r="P4252" t="s">
        <v>88</v>
      </c>
      <c r="Q4252" t="s">
        <v>3026</v>
      </c>
      <c r="R4252" t="s">
        <v>3025</v>
      </c>
      <c r="S4252" t="s">
        <v>285</v>
      </c>
      <c r="T4252" t="s">
        <v>3024</v>
      </c>
      <c r="U4252">
        <v>156</v>
      </c>
      <c r="V4252">
        <v>3.5</v>
      </c>
    </row>
    <row r="4253" spans="1:22" x14ac:dyDescent="0.35">
      <c r="A4253" t="s">
        <v>3023</v>
      </c>
      <c r="B4253" t="s">
        <v>74</v>
      </c>
      <c r="C4253" t="s">
        <v>82</v>
      </c>
      <c r="D4253" t="b">
        <v>1</v>
      </c>
      <c r="E4253" t="b">
        <v>1</v>
      </c>
      <c r="F4253" t="s">
        <v>929</v>
      </c>
      <c r="G4253" t="b">
        <v>1</v>
      </c>
      <c r="H4253" t="s">
        <v>71</v>
      </c>
      <c r="I4253" t="b">
        <v>0</v>
      </c>
      <c r="J4253" t="s">
        <v>70</v>
      </c>
      <c r="K4253" t="b">
        <v>1</v>
      </c>
      <c r="L4253">
        <v>1</v>
      </c>
      <c r="M4253" t="b">
        <v>0</v>
      </c>
      <c r="N4253" t="b">
        <v>1</v>
      </c>
      <c r="O4253" t="b">
        <v>1</v>
      </c>
      <c r="P4253" t="s">
        <v>88</v>
      </c>
      <c r="Q4253" t="s">
        <v>3022</v>
      </c>
      <c r="R4253" t="s">
        <v>584</v>
      </c>
      <c r="S4253" t="s">
        <v>6</v>
      </c>
      <c r="T4253" t="s">
        <v>3021</v>
      </c>
      <c r="U4253">
        <v>156</v>
      </c>
      <c r="V4253">
        <v>4</v>
      </c>
    </row>
    <row r="4254" spans="1:22" x14ac:dyDescent="0.35">
      <c r="A4254" t="s">
        <v>3020</v>
      </c>
      <c r="B4254" t="s">
        <v>90</v>
      </c>
      <c r="C4254" t="s">
        <v>82</v>
      </c>
      <c r="D4254" t="b">
        <v>1</v>
      </c>
      <c r="E4254" t="b">
        <v>1</v>
      </c>
      <c r="F4254" t="s">
        <v>106</v>
      </c>
      <c r="G4254" t="b">
        <v>0</v>
      </c>
      <c r="H4254" t="s">
        <v>71</v>
      </c>
      <c r="I4254" t="b">
        <v>0</v>
      </c>
      <c r="J4254" t="s">
        <v>70</v>
      </c>
      <c r="K4254" t="b">
        <v>1</v>
      </c>
      <c r="L4254">
        <v>2</v>
      </c>
      <c r="M4254" t="b">
        <v>0</v>
      </c>
      <c r="N4254" t="b">
        <v>1</v>
      </c>
      <c r="O4254" t="b">
        <v>1</v>
      </c>
      <c r="P4254" t="s">
        <v>69</v>
      </c>
      <c r="Q4254" t="s">
        <v>3019</v>
      </c>
      <c r="R4254" t="s">
        <v>831</v>
      </c>
      <c r="S4254" t="s">
        <v>3018</v>
      </c>
      <c r="T4254" t="s">
        <v>3017</v>
      </c>
      <c r="U4254">
        <v>156</v>
      </c>
      <c r="V4254">
        <v>4</v>
      </c>
    </row>
    <row r="4255" spans="1:22" x14ac:dyDescent="0.35">
      <c r="A4255" t="s">
        <v>3016</v>
      </c>
      <c r="B4255" t="s">
        <v>90</v>
      </c>
      <c r="C4255" t="s">
        <v>82</v>
      </c>
      <c r="D4255" t="b">
        <v>1</v>
      </c>
      <c r="E4255" t="b">
        <v>1</v>
      </c>
      <c r="F4255" t="s">
        <v>474</v>
      </c>
      <c r="G4255" t="b">
        <v>0</v>
      </c>
      <c r="H4255" t="s">
        <v>71</v>
      </c>
      <c r="I4255" t="b">
        <v>1</v>
      </c>
      <c r="J4255" t="s">
        <v>70</v>
      </c>
      <c r="K4255" t="b">
        <v>1</v>
      </c>
      <c r="L4255">
        <v>2</v>
      </c>
      <c r="M4255" t="b">
        <v>0</v>
      </c>
      <c r="N4255" t="b">
        <v>0</v>
      </c>
      <c r="O4255" t="b">
        <v>1</v>
      </c>
      <c r="P4255" t="s">
        <v>69</v>
      </c>
      <c r="Q4255" t="s">
        <v>3015</v>
      </c>
      <c r="R4255" t="s">
        <v>3014</v>
      </c>
      <c r="S4255" t="s">
        <v>275</v>
      </c>
      <c r="T4255" t="s">
        <v>907</v>
      </c>
      <c r="U4255">
        <v>156</v>
      </c>
      <c r="V4255">
        <v>4.5</v>
      </c>
    </row>
    <row r="4256" spans="1:22" x14ac:dyDescent="0.35">
      <c r="A4256" t="s">
        <v>3013</v>
      </c>
      <c r="B4256" t="s">
        <v>74</v>
      </c>
      <c r="C4256" t="s">
        <v>82</v>
      </c>
      <c r="D4256" t="b">
        <v>1</v>
      </c>
      <c r="E4256" t="b">
        <v>1</v>
      </c>
      <c r="F4256" t="s">
        <v>435</v>
      </c>
      <c r="G4256" t="b">
        <v>1</v>
      </c>
      <c r="H4256" t="s">
        <v>71</v>
      </c>
      <c r="I4256" t="b">
        <v>0</v>
      </c>
      <c r="J4256" t="s">
        <v>70</v>
      </c>
      <c r="K4256" t="b">
        <v>1</v>
      </c>
      <c r="L4256">
        <v>2</v>
      </c>
      <c r="M4256" t="b">
        <v>1</v>
      </c>
      <c r="N4256" t="b">
        <v>1</v>
      </c>
      <c r="O4256" t="b">
        <v>1</v>
      </c>
      <c r="P4256" t="s">
        <v>88</v>
      </c>
      <c r="Q4256" t="s">
        <v>3012</v>
      </c>
      <c r="R4256" t="s">
        <v>3011</v>
      </c>
      <c r="S4256" t="s">
        <v>189</v>
      </c>
      <c r="T4256" t="s">
        <v>3010</v>
      </c>
      <c r="U4256">
        <v>156</v>
      </c>
      <c r="V4256">
        <v>4.5</v>
      </c>
    </row>
    <row r="4257" spans="1:22" x14ac:dyDescent="0.35">
      <c r="A4257" t="s">
        <v>3009</v>
      </c>
      <c r="B4257" t="s">
        <v>90</v>
      </c>
      <c r="C4257" t="s">
        <v>82</v>
      </c>
      <c r="D4257" t="b">
        <v>1</v>
      </c>
      <c r="E4257" t="b">
        <v>1</v>
      </c>
      <c r="F4257" t="s">
        <v>89</v>
      </c>
      <c r="G4257" t="b">
        <v>0</v>
      </c>
      <c r="H4257" t="s">
        <v>71</v>
      </c>
      <c r="I4257" t="b">
        <v>1</v>
      </c>
      <c r="J4257" t="s">
        <v>70</v>
      </c>
      <c r="K4257" t="b">
        <v>1</v>
      </c>
      <c r="L4257">
        <v>1</v>
      </c>
      <c r="M4257" t="b">
        <v>0</v>
      </c>
      <c r="N4257" t="b">
        <v>0</v>
      </c>
      <c r="O4257" t="b">
        <v>1</v>
      </c>
      <c r="P4257" t="s">
        <v>69</v>
      </c>
      <c r="Q4257" t="s">
        <v>3008</v>
      </c>
      <c r="R4257" t="s">
        <v>3007</v>
      </c>
      <c r="S4257" t="s">
        <v>239</v>
      </c>
      <c r="T4257" t="s">
        <v>3006</v>
      </c>
      <c r="U4257">
        <v>156</v>
      </c>
      <c r="V4257">
        <v>4</v>
      </c>
    </row>
    <row r="4258" spans="1:22" x14ac:dyDescent="0.35">
      <c r="A4258" t="s">
        <v>3005</v>
      </c>
      <c r="B4258" t="s">
        <v>74</v>
      </c>
      <c r="C4258" t="s">
        <v>138</v>
      </c>
      <c r="D4258" t="b">
        <v>1</v>
      </c>
      <c r="E4258" t="b">
        <v>1</v>
      </c>
      <c r="F4258" t="s">
        <v>72</v>
      </c>
      <c r="G4258" t="b">
        <v>0</v>
      </c>
      <c r="H4258" t="s">
        <v>100</v>
      </c>
      <c r="I4258" t="b">
        <v>0</v>
      </c>
      <c r="J4258" t="s">
        <v>70</v>
      </c>
      <c r="K4258" t="b">
        <v>1</v>
      </c>
      <c r="L4258">
        <v>2</v>
      </c>
      <c r="M4258" t="b">
        <v>1</v>
      </c>
      <c r="N4258" t="b">
        <v>1</v>
      </c>
      <c r="O4258" t="b">
        <v>1</v>
      </c>
      <c r="P4258" t="s">
        <v>88</v>
      </c>
      <c r="Q4258" t="s">
        <v>3004</v>
      </c>
      <c r="R4258" t="s">
        <v>3003</v>
      </c>
      <c r="S4258" t="s">
        <v>66</v>
      </c>
      <c r="T4258" t="s">
        <v>3002</v>
      </c>
      <c r="U4258">
        <v>156</v>
      </c>
      <c r="V4258">
        <v>3.5</v>
      </c>
    </row>
    <row r="4259" spans="1:22" x14ac:dyDescent="0.35">
      <c r="A4259" t="s">
        <v>3001</v>
      </c>
      <c r="B4259" t="s">
        <v>74</v>
      </c>
      <c r="C4259" t="s">
        <v>82</v>
      </c>
      <c r="D4259" t="b">
        <v>1</v>
      </c>
      <c r="E4259" t="b">
        <v>1</v>
      </c>
      <c r="F4259" t="s">
        <v>106</v>
      </c>
      <c r="G4259" t="b">
        <v>1</v>
      </c>
      <c r="H4259" t="s">
        <v>71</v>
      </c>
      <c r="I4259" t="b">
        <v>0</v>
      </c>
      <c r="J4259" t="s">
        <v>70</v>
      </c>
      <c r="K4259" t="b">
        <v>1</v>
      </c>
      <c r="L4259">
        <v>2</v>
      </c>
      <c r="M4259" t="b">
        <v>0</v>
      </c>
      <c r="N4259" t="b">
        <v>1</v>
      </c>
      <c r="O4259" t="b">
        <v>1</v>
      </c>
      <c r="P4259" t="s">
        <v>88</v>
      </c>
      <c r="Q4259" t="s">
        <v>3000</v>
      </c>
      <c r="R4259" t="s">
        <v>1345</v>
      </c>
      <c r="S4259" t="s">
        <v>6</v>
      </c>
      <c r="T4259" t="s">
        <v>2999</v>
      </c>
      <c r="U4259">
        <v>156</v>
      </c>
      <c r="V4259">
        <v>4</v>
      </c>
    </row>
    <row r="4260" spans="1:22" x14ac:dyDescent="0.35">
      <c r="A4260" t="s">
        <v>2998</v>
      </c>
      <c r="B4260" t="s">
        <v>111</v>
      </c>
      <c r="C4260" t="s">
        <v>123</v>
      </c>
      <c r="D4260" t="b">
        <v>1</v>
      </c>
      <c r="E4260" t="b">
        <v>1</v>
      </c>
      <c r="F4260" t="s">
        <v>72</v>
      </c>
      <c r="G4260" t="b">
        <v>1</v>
      </c>
      <c r="H4260" t="s">
        <v>71</v>
      </c>
      <c r="I4260" t="b">
        <v>0</v>
      </c>
      <c r="J4260" t="s">
        <v>70</v>
      </c>
      <c r="K4260" t="b">
        <v>1</v>
      </c>
      <c r="L4260">
        <v>2</v>
      </c>
      <c r="M4260" t="b">
        <v>1</v>
      </c>
      <c r="N4260" t="b">
        <v>1</v>
      </c>
      <c r="O4260" t="b">
        <v>1</v>
      </c>
      <c r="P4260" t="s">
        <v>88</v>
      </c>
      <c r="Q4260" t="s">
        <v>2997</v>
      </c>
      <c r="R4260" t="s">
        <v>2996</v>
      </c>
      <c r="S4260" t="s">
        <v>120</v>
      </c>
      <c r="T4260" t="s">
        <v>2995</v>
      </c>
      <c r="U4260">
        <v>156</v>
      </c>
      <c r="V4260">
        <v>3.5</v>
      </c>
    </row>
    <row r="4261" spans="1:22" x14ac:dyDescent="0.35">
      <c r="A4261" t="s">
        <v>2994</v>
      </c>
      <c r="B4261" t="s">
        <v>74</v>
      </c>
      <c r="C4261" t="s">
        <v>1470</v>
      </c>
      <c r="D4261" t="b">
        <v>1</v>
      </c>
      <c r="E4261" t="b">
        <v>0</v>
      </c>
      <c r="F4261" t="s">
        <v>72</v>
      </c>
      <c r="G4261" t="b">
        <v>0</v>
      </c>
      <c r="H4261" t="s">
        <v>100</v>
      </c>
      <c r="I4261" t="b">
        <v>1</v>
      </c>
      <c r="J4261" t="s">
        <v>235</v>
      </c>
      <c r="K4261" t="b">
        <v>1</v>
      </c>
      <c r="L4261">
        <v>3</v>
      </c>
      <c r="M4261" t="b">
        <v>1</v>
      </c>
      <c r="N4261" t="b">
        <v>1</v>
      </c>
      <c r="O4261" t="b">
        <v>0</v>
      </c>
      <c r="P4261" t="s">
        <v>88</v>
      </c>
      <c r="Q4261" t="s">
        <v>2993</v>
      </c>
      <c r="R4261" t="s">
        <v>628</v>
      </c>
      <c r="S4261" t="s">
        <v>77</v>
      </c>
      <c r="T4261" t="s">
        <v>2992</v>
      </c>
      <c r="U4261">
        <v>156</v>
      </c>
      <c r="V4261">
        <v>4</v>
      </c>
    </row>
    <row r="4262" spans="1:22" x14ac:dyDescent="0.35">
      <c r="A4262" t="s">
        <v>2991</v>
      </c>
      <c r="B4262" t="s">
        <v>90</v>
      </c>
      <c r="C4262" t="s">
        <v>82</v>
      </c>
      <c r="D4262" t="b">
        <v>1</v>
      </c>
      <c r="E4262" t="b">
        <v>1</v>
      </c>
      <c r="F4262" t="s">
        <v>319</v>
      </c>
      <c r="G4262" t="b">
        <v>1</v>
      </c>
      <c r="H4262" t="s">
        <v>71</v>
      </c>
      <c r="I4262" t="b">
        <v>0</v>
      </c>
      <c r="J4262" t="s">
        <v>70</v>
      </c>
      <c r="K4262" t="b">
        <v>1</v>
      </c>
      <c r="L4262">
        <v>1</v>
      </c>
      <c r="M4262" t="b">
        <v>0</v>
      </c>
      <c r="N4262" t="b">
        <v>0</v>
      </c>
      <c r="O4262" t="b">
        <v>1</v>
      </c>
      <c r="P4262" t="s">
        <v>69</v>
      </c>
      <c r="Q4262" t="s">
        <v>2990</v>
      </c>
      <c r="R4262" t="s">
        <v>2989</v>
      </c>
      <c r="S4262" t="s">
        <v>6</v>
      </c>
      <c r="T4262" t="s">
        <v>2988</v>
      </c>
      <c r="U4262">
        <v>156</v>
      </c>
      <c r="V4262">
        <v>2.5</v>
      </c>
    </row>
    <row r="4263" spans="1:22" x14ac:dyDescent="0.35">
      <c r="A4263" t="s">
        <v>2987</v>
      </c>
      <c r="B4263" t="s">
        <v>74</v>
      </c>
      <c r="C4263" t="s">
        <v>360</v>
      </c>
      <c r="D4263" t="b">
        <v>1</v>
      </c>
      <c r="E4263" t="b">
        <v>1</v>
      </c>
      <c r="F4263" t="s">
        <v>106</v>
      </c>
      <c r="G4263" t="b">
        <v>1</v>
      </c>
      <c r="H4263" t="s">
        <v>71</v>
      </c>
      <c r="I4263" t="b">
        <v>1</v>
      </c>
      <c r="J4263" t="s">
        <v>70</v>
      </c>
      <c r="K4263" t="b">
        <v>1</v>
      </c>
      <c r="L4263">
        <v>2</v>
      </c>
      <c r="M4263" t="b">
        <v>0</v>
      </c>
      <c r="N4263" t="b">
        <v>1</v>
      </c>
      <c r="O4263" t="b">
        <v>1</v>
      </c>
      <c r="P4263" t="s">
        <v>69</v>
      </c>
      <c r="Q4263" t="s">
        <v>2986</v>
      </c>
      <c r="R4263" t="s">
        <v>2985</v>
      </c>
      <c r="S4263" t="s">
        <v>77</v>
      </c>
      <c r="T4263" t="s">
        <v>2984</v>
      </c>
      <c r="U4263">
        <v>156</v>
      </c>
      <c r="V4263">
        <v>4</v>
      </c>
    </row>
    <row r="4264" spans="1:22" x14ac:dyDescent="0.35">
      <c r="A4264" t="s">
        <v>2983</v>
      </c>
      <c r="B4264" t="s">
        <v>74</v>
      </c>
      <c r="C4264" t="s">
        <v>236</v>
      </c>
      <c r="D4264" t="b">
        <v>1</v>
      </c>
      <c r="E4264" t="b">
        <v>0</v>
      </c>
      <c r="F4264" t="s">
        <v>72</v>
      </c>
      <c r="G4264" t="b">
        <v>0</v>
      </c>
      <c r="H4264" t="s">
        <v>71</v>
      </c>
      <c r="I4264" t="b">
        <v>0</v>
      </c>
      <c r="J4264" t="s">
        <v>235</v>
      </c>
      <c r="K4264" t="b">
        <v>1</v>
      </c>
      <c r="L4264">
        <v>4</v>
      </c>
      <c r="M4264" t="b">
        <v>1</v>
      </c>
      <c r="N4264" t="b">
        <v>1</v>
      </c>
      <c r="O4264" t="b">
        <v>1</v>
      </c>
      <c r="P4264" t="s">
        <v>69</v>
      </c>
      <c r="Q4264" t="s">
        <v>2982</v>
      </c>
      <c r="R4264" t="s">
        <v>628</v>
      </c>
      <c r="S4264" t="s">
        <v>6</v>
      </c>
      <c r="T4264" t="s">
        <v>2981</v>
      </c>
      <c r="U4264">
        <v>156</v>
      </c>
      <c r="V4264">
        <v>3.5</v>
      </c>
    </row>
    <row r="4265" spans="1:22" x14ac:dyDescent="0.35">
      <c r="A4265" t="s">
        <v>2980</v>
      </c>
      <c r="B4265" t="s">
        <v>90</v>
      </c>
      <c r="C4265" t="s">
        <v>82</v>
      </c>
      <c r="D4265" t="b">
        <v>1</v>
      </c>
      <c r="E4265" t="b">
        <v>1</v>
      </c>
      <c r="F4265" t="s">
        <v>474</v>
      </c>
      <c r="G4265" t="b">
        <v>0</v>
      </c>
      <c r="H4265" t="s">
        <v>71</v>
      </c>
      <c r="I4265" t="b">
        <v>1</v>
      </c>
      <c r="J4265" t="s">
        <v>70</v>
      </c>
      <c r="K4265" t="b">
        <v>1</v>
      </c>
      <c r="L4265">
        <v>1</v>
      </c>
      <c r="M4265" t="b">
        <v>0</v>
      </c>
      <c r="N4265" t="b">
        <v>0</v>
      </c>
      <c r="O4265" t="b">
        <v>1</v>
      </c>
      <c r="P4265" t="s">
        <v>69</v>
      </c>
      <c r="Q4265" t="s">
        <v>2979</v>
      </c>
      <c r="R4265" t="s">
        <v>2978</v>
      </c>
      <c r="S4265" t="s">
        <v>275</v>
      </c>
      <c r="T4265" t="s">
        <v>2977</v>
      </c>
      <c r="U4265">
        <v>156</v>
      </c>
      <c r="V4265">
        <v>3</v>
      </c>
    </row>
    <row r="4266" spans="1:22" x14ac:dyDescent="0.35">
      <c r="A4266" t="s">
        <v>2976</v>
      </c>
      <c r="D4266" t="b">
        <v>1</v>
      </c>
      <c r="L4266">
        <v>1</v>
      </c>
      <c r="O4266" t="b">
        <v>1</v>
      </c>
      <c r="Q4266" t="e">
        <f>-CFKgOGpYPIt8NnqidaZCw</f>
        <v>#NAME?</v>
      </c>
      <c r="R4266" t="s">
        <v>2975</v>
      </c>
      <c r="S4266" t="s">
        <v>189</v>
      </c>
      <c r="T4266" t="s">
        <v>2974</v>
      </c>
      <c r="U4266">
        <v>156</v>
      </c>
      <c r="V4266">
        <v>4.5</v>
      </c>
    </row>
    <row r="4267" spans="1:22" x14ac:dyDescent="0.35">
      <c r="A4267" t="s">
        <v>2973</v>
      </c>
      <c r="B4267" t="s">
        <v>90</v>
      </c>
      <c r="C4267" t="s">
        <v>426</v>
      </c>
      <c r="D4267" t="b">
        <v>1</v>
      </c>
      <c r="E4267" t="b">
        <v>1</v>
      </c>
      <c r="F4267" t="s">
        <v>106</v>
      </c>
      <c r="G4267" t="b">
        <v>0</v>
      </c>
      <c r="H4267" t="s">
        <v>71</v>
      </c>
      <c r="I4267" t="b">
        <v>0</v>
      </c>
      <c r="J4267" t="s">
        <v>70</v>
      </c>
      <c r="K4267" t="b">
        <v>1</v>
      </c>
      <c r="L4267">
        <v>2</v>
      </c>
      <c r="M4267" t="b">
        <v>0</v>
      </c>
      <c r="N4267" t="b">
        <v>0</v>
      </c>
      <c r="O4267" t="b">
        <v>1</v>
      </c>
      <c r="P4267" t="s">
        <v>88</v>
      </c>
      <c r="Q4267" t="s">
        <v>2972</v>
      </c>
      <c r="R4267" t="s">
        <v>2971</v>
      </c>
      <c r="S4267" t="s">
        <v>6</v>
      </c>
      <c r="T4267" t="s">
        <v>2970</v>
      </c>
      <c r="U4267">
        <v>155</v>
      </c>
      <c r="V4267">
        <v>4</v>
      </c>
    </row>
    <row r="4268" spans="1:22" x14ac:dyDescent="0.35">
      <c r="A4268" t="s">
        <v>2969</v>
      </c>
      <c r="B4268" t="s">
        <v>111</v>
      </c>
      <c r="C4268" t="s">
        <v>123</v>
      </c>
      <c r="D4268" t="b">
        <v>1</v>
      </c>
      <c r="E4268" t="b">
        <v>1</v>
      </c>
      <c r="F4268" t="s">
        <v>435</v>
      </c>
      <c r="G4268" t="b">
        <v>1</v>
      </c>
      <c r="H4268" t="s">
        <v>71</v>
      </c>
      <c r="I4268" t="b">
        <v>1</v>
      </c>
      <c r="J4268" t="s">
        <v>70</v>
      </c>
      <c r="K4268" t="b">
        <v>1</v>
      </c>
      <c r="L4268">
        <v>2</v>
      </c>
      <c r="M4268" t="b">
        <v>1</v>
      </c>
      <c r="N4268" t="b">
        <v>0</v>
      </c>
      <c r="O4268" t="b">
        <v>1</v>
      </c>
      <c r="P4268" t="s">
        <v>69</v>
      </c>
      <c r="Q4268" t="s">
        <v>2968</v>
      </c>
      <c r="R4268" t="s">
        <v>2967</v>
      </c>
      <c r="S4268" t="s">
        <v>120</v>
      </c>
      <c r="T4268" t="s">
        <v>2966</v>
      </c>
      <c r="U4268">
        <v>155</v>
      </c>
      <c r="V4268">
        <v>4</v>
      </c>
    </row>
    <row r="4269" spans="1:22" x14ac:dyDescent="0.35">
      <c r="A4269" t="s">
        <v>2965</v>
      </c>
      <c r="B4269" t="s">
        <v>74</v>
      </c>
      <c r="C4269" t="s">
        <v>297</v>
      </c>
      <c r="D4269" t="b">
        <v>1</v>
      </c>
      <c r="E4269" t="b">
        <v>1</v>
      </c>
      <c r="F4269" t="s">
        <v>72</v>
      </c>
      <c r="G4269" t="b">
        <v>1</v>
      </c>
      <c r="H4269" t="s">
        <v>71</v>
      </c>
      <c r="I4269" t="b">
        <v>0</v>
      </c>
      <c r="J4269" t="s">
        <v>70</v>
      </c>
      <c r="K4269" t="b">
        <v>1</v>
      </c>
      <c r="L4269">
        <v>2</v>
      </c>
      <c r="M4269" t="b">
        <v>1</v>
      </c>
      <c r="N4269" t="b">
        <v>1</v>
      </c>
      <c r="O4269" t="b">
        <v>1</v>
      </c>
      <c r="P4269" t="s">
        <v>88</v>
      </c>
      <c r="Q4269" t="s">
        <v>2964</v>
      </c>
      <c r="R4269" t="s">
        <v>2963</v>
      </c>
      <c r="S4269" t="s">
        <v>6</v>
      </c>
      <c r="T4269" t="s">
        <v>2962</v>
      </c>
      <c r="U4269">
        <v>155</v>
      </c>
      <c r="V4269">
        <v>4</v>
      </c>
    </row>
    <row r="4270" spans="1:22" x14ac:dyDescent="0.35">
      <c r="A4270" t="s">
        <v>2961</v>
      </c>
      <c r="B4270" t="s">
        <v>74</v>
      </c>
      <c r="C4270" t="s">
        <v>82</v>
      </c>
      <c r="D4270" t="b">
        <v>1</v>
      </c>
      <c r="E4270" t="b">
        <v>1</v>
      </c>
      <c r="F4270" t="s">
        <v>319</v>
      </c>
      <c r="G4270" t="b">
        <v>1</v>
      </c>
      <c r="H4270" t="s">
        <v>71</v>
      </c>
      <c r="I4270" t="b">
        <v>1</v>
      </c>
      <c r="J4270" t="s">
        <v>70</v>
      </c>
      <c r="K4270" t="b">
        <v>1</v>
      </c>
      <c r="L4270">
        <v>2</v>
      </c>
      <c r="M4270" t="b">
        <v>1</v>
      </c>
      <c r="N4270" t="b">
        <v>1</v>
      </c>
      <c r="O4270" t="b">
        <v>1</v>
      </c>
      <c r="P4270" t="s">
        <v>69</v>
      </c>
      <c r="Q4270" t="s">
        <v>2960</v>
      </c>
      <c r="R4270" t="s">
        <v>2959</v>
      </c>
      <c r="S4270" t="s">
        <v>93</v>
      </c>
      <c r="T4270" t="s">
        <v>2958</v>
      </c>
      <c r="U4270">
        <v>155</v>
      </c>
      <c r="V4270">
        <v>4</v>
      </c>
    </row>
    <row r="4271" spans="1:22" x14ac:dyDescent="0.35">
      <c r="A4271" t="s">
        <v>2957</v>
      </c>
      <c r="B4271" t="s">
        <v>74</v>
      </c>
      <c r="C4271" t="s">
        <v>123</v>
      </c>
      <c r="D4271" t="b">
        <v>1</v>
      </c>
      <c r="E4271" t="b">
        <v>0</v>
      </c>
      <c r="F4271" t="s">
        <v>1198</v>
      </c>
      <c r="G4271" t="b">
        <v>1</v>
      </c>
      <c r="H4271" t="s">
        <v>80</v>
      </c>
      <c r="I4271" t="b">
        <v>1</v>
      </c>
      <c r="J4271" t="s">
        <v>70</v>
      </c>
      <c r="K4271" t="b">
        <v>1</v>
      </c>
      <c r="L4271">
        <v>2</v>
      </c>
      <c r="M4271" t="b">
        <v>0</v>
      </c>
      <c r="N4271" t="b">
        <v>1</v>
      </c>
      <c r="O4271" t="b">
        <v>0</v>
      </c>
      <c r="P4271" t="s">
        <v>69</v>
      </c>
      <c r="Q4271" t="s">
        <v>2956</v>
      </c>
      <c r="R4271" t="s">
        <v>2955</v>
      </c>
      <c r="S4271" t="s">
        <v>285</v>
      </c>
      <c r="T4271" t="s">
        <v>2954</v>
      </c>
      <c r="U4271">
        <v>155</v>
      </c>
      <c r="V4271">
        <v>4</v>
      </c>
    </row>
    <row r="4272" spans="1:22" x14ac:dyDescent="0.35">
      <c r="A4272" t="s">
        <v>2953</v>
      </c>
      <c r="B4272" t="s">
        <v>90</v>
      </c>
      <c r="C4272" t="s">
        <v>82</v>
      </c>
      <c r="D4272" t="b">
        <v>1</v>
      </c>
      <c r="E4272" t="b">
        <v>1</v>
      </c>
      <c r="F4272" t="s">
        <v>106</v>
      </c>
      <c r="G4272" t="b">
        <v>1</v>
      </c>
      <c r="H4272" t="s">
        <v>100</v>
      </c>
      <c r="I4272" t="b">
        <v>0</v>
      </c>
      <c r="J4272" t="s">
        <v>70</v>
      </c>
      <c r="K4272" t="b">
        <v>1</v>
      </c>
      <c r="L4272">
        <v>1</v>
      </c>
      <c r="M4272" t="b">
        <v>0</v>
      </c>
      <c r="N4272" t="b">
        <v>1</v>
      </c>
      <c r="O4272" t="b">
        <v>1</v>
      </c>
      <c r="P4272" t="s">
        <v>88</v>
      </c>
      <c r="Q4272" t="s">
        <v>2952</v>
      </c>
      <c r="R4272" t="s">
        <v>2951</v>
      </c>
      <c r="S4272" t="s">
        <v>290</v>
      </c>
      <c r="T4272" t="s">
        <v>2950</v>
      </c>
      <c r="U4272">
        <v>155</v>
      </c>
      <c r="V4272">
        <v>4</v>
      </c>
    </row>
    <row r="4273" spans="1:22" x14ac:dyDescent="0.35">
      <c r="A4273" t="s">
        <v>2949</v>
      </c>
      <c r="B4273" t="s">
        <v>111</v>
      </c>
      <c r="C4273" t="s">
        <v>82</v>
      </c>
      <c r="D4273" t="b">
        <v>1</v>
      </c>
      <c r="E4273" t="b">
        <v>1</v>
      </c>
      <c r="F4273" t="s">
        <v>106</v>
      </c>
      <c r="G4273" t="b">
        <v>0</v>
      </c>
      <c r="H4273" t="s">
        <v>71</v>
      </c>
      <c r="I4273" t="b">
        <v>1</v>
      </c>
      <c r="J4273" t="s">
        <v>70</v>
      </c>
      <c r="K4273" t="b">
        <v>1</v>
      </c>
      <c r="L4273">
        <v>2</v>
      </c>
      <c r="M4273" t="b">
        <v>0</v>
      </c>
      <c r="N4273" t="b">
        <v>1</v>
      </c>
      <c r="O4273" t="b">
        <v>1</v>
      </c>
      <c r="P4273" t="s">
        <v>69</v>
      </c>
      <c r="Q4273" t="s">
        <v>2948</v>
      </c>
      <c r="R4273" t="s">
        <v>2947</v>
      </c>
      <c r="S4273" t="s">
        <v>77</v>
      </c>
      <c r="T4273" t="s">
        <v>2946</v>
      </c>
      <c r="U4273">
        <v>155</v>
      </c>
      <c r="V4273">
        <v>3.5</v>
      </c>
    </row>
    <row r="4274" spans="1:22" x14ac:dyDescent="0.35">
      <c r="A4274" t="s">
        <v>2945</v>
      </c>
      <c r="B4274" t="s">
        <v>74</v>
      </c>
      <c r="C4274" t="s">
        <v>82</v>
      </c>
      <c r="D4274" t="b">
        <v>1</v>
      </c>
      <c r="E4274" t="b">
        <v>1</v>
      </c>
      <c r="F4274" t="s">
        <v>106</v>
      </c>
      <c r="G4274" t="b">
        <v>0</v>
      </c>
      <c r="H4274" t="s">
        <v>100</v>
      </c>
      <c r="I4274" t="b">
        <v>0</v>
      </c>
      <c r="J4274" t="s">
        <v>70</v>
      </c>
      <c r="K4274" t="b">
        <v>1</v>
      </c>
      <c r="L4274">
        <v>2</v>
      </c>
      <c r="M4274" t="b">
        <v>0</v>
      </c>
      <c r="N4274" t="b">
        <v>1</v>
      </c>
      <c r="O4274" t="b">
        <v>1</v>
      </c>
      <c r="P4274" t="s">
        <v>88</v>
      </c>
      <c r="Q4274" t="s">
        <v>2944</v>
      </c>
      <c r="R4274" t="s">
        <v>2035</v>
      </c>
      <c r="S4274" t="s">
        <v>85</v>
      </c>
      <c r="T4274" t="s">
        <v>2943</v>
      </c>
      <c r="U4274">
        <v>155</v>
      </c>
      <c r="V4274">
        <v>4</v>
      </c>
    </row>
    <row r="4275" spans="1:22" x14ac:dyDescent="0.35">
      <c r="A4275" t="s">
        <v>2942</v>
      </c>
      <c r="B4275" t="s">
        <v>111</v>
      </c>
      <c r="C4275" t="s">
        <v>82</v>
      </c>
      <c r="D4275" t="b">
        <v>1</v>
      </c>
      <c r="E4275" t="b">
        <v>1</v>
      </c>
      <c r="F4275" t="s">
        <v>106</v>
      </c>
      <c r="G4275" t="b">
        <v>1</v>
      </c>
      <c r="H4275" t="s">
        <v>71</v>
      </c>
      <c r="I4275" t="b">
        <v>0</v>
      </c>
      <c r="J4275" t="s">
        <v>70</v>
      </c>
      <c r="K4275" t="b">
        <v>1</v>
      </c>
      <c r="L4275">
        <v>2</v>
      </c>
      <c r="M4275" t="b">
        <v>1</v>
      </c>
      <c r="N4275" t="b">
        <v>1</v>
      </c>
      <c r="O4275" t="b">
        <v>1</v>
      </c>
      <c r="P4275" t="s">
        <v>88</v>
      </c>
      <c r="Q4275" t="s">
        <v>2941</v>
      </c>
      <c r="R4275" t="s">
        <v>2940</v>
      </c>
      <c r="S4275" t="s">
        <v>131</v>
      </c>
      <c r="T4275" t="s">
        <v>2939</v>
      </c>
      <c r="U4275">
        <v>155</v>
      </c>
      <c r="V4275">
        <v>3.5</v>
      </c>
    </row>
    <row r="4276" spans="1:22" x14ac:dyDescent="0.35">
      <c r="A4276" t="s">
        <v>2938</v>
      </c>
      <c r="B4276" t="s">
        <v>74</v>
      </c>
      <c r="C4276" t="s">
        <v>82</v>
      </c>
      <c r="D4276" t="b">
        <v>1</v>
      </c>
      <c r="E4276" t="b">
        <v>0</v>
      </c>
      <c r="F4276" t="s">
        <v>1022</v>
      </c>
      <c r="G4276" t="b">
        <v>1</v>
      </c>
      <c r="H4276" t="s">
        <v>71</v>
      </c>
      <c r="I4276" t="b">
        <v>1</v>
      </c>
      <c r="J4276" t="s">
        <v>70</v>
      </c>
      <c r="K4276" t="b">
        <v>1</v>
      </c>
      <c r="L4276">
        <v>2</v>
      </c>
      <c r="M4276" t="b">
        <v>0</v>
      </c>
      <c r="N4276" t="b">
        <v>1</v>
      </c>
      <c r="O4276" t="b">
        <v>1</v>
      </c>
      <c r="P4276" t="s">
        <v>69</v>
      </c>
      <c r="Q4276" t="s">
        <v>2937</v>
      </c>
      <c r="R4276" t="s">
        <v>2936</v>
      </c>
      <c r="S4276" t="s">
        <v>77</v>
      </c>
      <c r="T4276" t="s">
        <v>2935</v>
      </c>
      <c r="U4276">
        <v>155</v>
      </c>
      <c r="V4276">
        <v>3.5</v>
      </c>
    </row>
    <row r="4277" spans="1:22" x14ac:dyDescent="0.35">
      <c r="A4277" t="s">
        <v>2934</v>
      </c>
      <c r="B4277" t="s">
        <v>74</v>
      </c>
      <c r="C4277" t="s">
        <v>73</v>
      </c>
      <c r="D4277" t="b">
        <v>1</v>
      </c>
      <c r="E4277" t="b">
        <v>0</v>
      </c>
      <c r="F4277" t="s">
        <v>449</v>
      </c>
      <c r="G4277" t="b">
        <v>0</v>
      </c>
      <c r="H4277" t="s">
        <v>71</v>
      </c>
      <c r="I4277" t="b">
        <v>1</v>
      </c>
      <c r="J4277" t="s">
        <v>70</v>
      </c>
      <c r="K4277" t="b">
        <v>1</v>
      </c>
      <c r="L4277">
        <v>2</v>
      </c>
      <c r="M4277" t="b">
        <v>1</v>
      </c>
      <c r="N4277" t="b">
        <v>1</v>
      </c>
      <c r="O4277" t="b">
        <v>1</v>
      </c>
      <c r="P4277" t="s">
        <v>69</v>
      </c>
      <c r="Q4277" t="s">
        <v>2933</v>
      </c>
      <c r="R4277" t="s">
        <v>2932</v>
      </c>
      <c r="S4277" t="s">
        <v>131</v>
      </c>
      <c r="T4277" t="s">
        <v>2931</v>
      </c>
      <c r="U4277">
        <v>155</v>
      </c>
      <c r="V4277">
        <v>4</v>
      </c>
    </row>
    <row r="4278" spans="1:22" x14ac:dyDescent="0.35">
      <c r="A4278" t="s">
        <v>2930</v>
      </c>
      <c r="B4278" t="s">
        <v>74</v>
      </c>
      <c r="C4278" t="s">
        <v>2929</v>
      </c>
      <c r="D4278" t="b">
        <v>1</v>
      </c>
      <c r="E4278" t="b">
        <v>0</v>
      </c>
      <c r="F4278" t="s">
        <v>72</v>
      </c>
      <c r="G4278" t="b">
        <v>1</v>
      </c>
      <c r="H4278" t="s">
        <v>71</v>
      </c>
      <c r="I4278" t="b">
        <v>1</v>
      </c>
      <c r="J4278" t="s">
        <v>235</v>
      </c>
      <c r="K4278" t="b">
        <v>1</v>
      </c>
      <c r="L4278">
        <v>3</v>
      </c>
      <c r="M4278" t="b">
        <v>1</v>
      </c>
      <c r="N4278" t="b">
        <v>1</v>
      </c>
      <c r="O4278" t="b">
        <v>1</v>
      </c>
      <c r="P4278" t="s">
        <v>69</v>
      </c>
      <c r="Q4278" t="s">
        <v>2928</v>
      </c>
      <c r="R4278" t="s">
        <v>2927</v>
      </c>
      <c r="S4278" t="s">
        <v>166</v>
      </c>
      <c r="T4278" t="s">
        <v>2926</v>
      </c>
      <c r="U4278">
        <v>155</v>
      </c>
      <c r="V4278">
        <v>4</v>
      </c>
    </row>
    <row r="4279" spans="1:22" x14ac:dyDescent="0.35">
      <c r="A4279" t="s">
        <v>2925</v>
      </c>
      <c r="B4279" t="s">
        <v>111</v>
      </c>
      <c r="C4279" t="s">
        <v>82</v>
      </c>
      <c r="D4279" t="b">
        <v>1</v>
      </c>
      <c r="E4279" t="b">
        <v>1</v>
      </c>
      <c r="F4279" t="s">
        <v>106</v>
      </c>
      <c r="G4279" t="b">
        <v>1</v>
      </c>
      <c r="H4279" t="s">
        <v>71</v>
      </c>
      <c r="I4279" t="b">
        <v>1</v>
      </c>
      <c r="J4279" t="s">
        <v>70</v>
      </c>
      <c r="K4279" t="b">
        <v>1</v>
      </c>
      <c r="L4279">
        <v>2</v>
      </c>
      <c r="M4279" t="b">
        <v>0</v>
      </c>
      <c r="N4279" t="b">
        <v>1</v>
      </c>
      <c r="O4279" t="b">
        <v>1</v>
      </c>
      <c r="P4279" t="s">
        <v>88</v>
      </c>
      <c r="Q4279" t="s">
        <v>2924</v>
      </c>
      <c r="R4279" t="s">
        <v>613</v>
      </c>
      <c r="S4279" t="s">
        <v>323</v>
      </c>
      <c r="T4279" t="s">
        <v>2923</v>
      </c>
      <c r="U4279">
        <v>155</v>
      </c>
      <c r="V4279">
        <v>3.5</v>
      </c>
    </row>
    <row r="4280" spans="1:22" x14ac:dyDescent="0.35">
      <c r="A4280" t="s">
        <v>2922</v>
      </c>
      <c r="B4280" t="s">
        <v>111</v>
      </c>
      <c r="C4280" t="s">
        <v>123</v>
      </c>
      <c r="D4280" t="b">
        <v>1</v>
      </c>
      <c r="E4280" t="b">
        <v>1</v>
      </c>
      <c r="F4280" t="s">
        <v>106</v>
      </c>
      <c r="G4280" t="b">
        <v>0</v>
      </c>
      <c r="H4280" t="s">
        <v>71</v>
      </c>
      <c r="I4280" t="b">
        <v>0</v>
      </c>
      <c r="J4280" t="s">
        <v>70</v>
      </c>
      <c r="K4280" t="b">
        <v>1</v>
      </c>
      <c r="L4280">
        <v>2</v>
      </c>
      <c r="M4280" t="b">
        <v>1</v>
      </c>
      <c r="N4280" t="b">
        <v>1</v>
      </c>
      <c r="O4280" t="b">
        <v>1</v>
      </c>
      <c r="P4280" t="s">
        <v>88</v>
      </c>
      <c r="Q4280" t="s">
        <v>2921</v>
      </c>
      <c r="R4280" t="s">
        <v>609</v>
      </c>
      <c r="S4280" t="s">
        <v>120</v>
      </c>
      <c r="T4280" t="s">
        <v>2920</v>
      </c>
      <c r="U4280">
        <v>155</v>
      </c>
      <c r="V4280">
        <v>3.5</v>
      </c>
    </row>
    <row r="4281" spans="1:22" x14ac:dyDescent="0.35">
      <c r="A4281" t="s">
        <v>2919</v>
      </c>
      <c r="B4281" t="s">
        <v>74</v>
      </c>
      <c r="C4281" t="s">
        <v>222</v>
      </c>
      <c r="D4281" t="b">
        <v>1</v>
      </c>
      <c r="E4281" t="b">
        <v>1</v>
      </c>
      <c r="F4281" t="s">
        <v>106</v>
      </c>
      <c r="G4281" t="b">
        <v>1</v>
      </c>
      <c r="H4281" t="s">
        <v>71</v>
      </c>
      <c r="I4281" t="b">
        <v>1</v>
      </c>
      <c r="J4281" t="s">
        <v>70</v>
      </c>
      <c r="K4281" t="b">
        <v>1</v>
      </c>
      <c r="L4281">
        <v>2</v>
      </c>
      <c r="M4281" t="b">
        <v>1</v>
      </c>
      <c r="N4281" t="b">
        <v>1</v>
      </c>
      <c r="O4281" t="b">
        <v>1</v>
      </c>
      <c r="P4281" t="s">
        <v>88</v>
      </c>
      <c r="Q4281" t="s">
        <v>2918</v>
      </c>
      <c r="R4281" t="s">
        <v>2917</v>
      </c>
      <c r="S4281" t="s">
        <v>2328</v>
      </c>
      <c r="T4281" t="s">
        <v>331</v>
      </c>
      <c r="U4281">
        <v>155</v>
      </c>
      <c r="V4281">
        <v>3</v>
      </c>
    </row>
    <row r="4282" spans="1:22" x14ac:dyDescent="0.35">
      <c r="A4282" t="s">
        <v>2916</v>
      </c>
      <c r="B4282" t="s">
        <v>111</v>
      </c>
      <c r="C4282" t="s">
        <v>898</v>
      </c>
      <c r="D4282" t="b">
        <v>1</v>
      </c>
      <c r="E4282" t="b">
        <v>1</v>
      </c>
      <c r="F4282" t="s">
        <v>106</v>
      </c>
      <c r="G4282" t="b">
        <v>0</v>
      </c>
      <c r="H4282" t="s">
        <v>71</v>
      </c>
      <c r="I4282" t="b">
        <v>0</v>
      </c>
      <c r="J4282" t="s">
        <v>70</v>
      </c>
      <c r="K4282" t="b">
        <v>1</v>
      </c>
      <c r="L4282">
        <v>2</v>
      </c>
      <c r="M4282" t="b">
        <v>1</v>
      </c>
      <c r="N4282" t="b">
        <v>1</v>
      </c>
      <c r="O4282" t="b">
        <v>1</v>
      </c>
      <c r="P4282" t="s">
        <v>88</v>
      </c>
      <c r="Q4282" t="s">
        <v>2915</v>
      </c>
      <c r="R4282" t="s">
        <v>954</v>
      </c>
      <c r="S4282" t="s">
        <v>120</v>
      </c>
      <c r="T4282" t="s">
        <v>2914</v>
      </c>
      <c r="U4282">
        <v>155</v>
      </c>
      <c r="V4282">
        <v>4.5</v>
      </c>
    </row>
    <row r="4283" spans="1:22" x14ac:dyDescent="0.35">
      <c r="A4283" t="s">
        <v>2913</v>
      </c>
      <c r="B4283" t="s">
        <v>74</v>
      </c>
      <c r="C4283" t="s">
        <v>82</v>
      </c>
      <c r="D4283" t="b">
        <v>1</v>
      </c>
      <c r="E4283" t="b">
        <v>1</v>
      </c>
      <c r="F4283" t="s">
        <v>106</v>
      </c>
      <c r="G4283" t="b">
        <v>1</v>
      </c>
      <c r="H4283" t="s">
        <v>71</v>
      </c>
      <c r="I4283" t="b">
        <v>1</v>
      </c>
      <c r="J4283" t="s">
        <v>70</v>
      </c>
      <c r="K4283" t="b">
        <v>1</v>
      </c>
      <c r="L4283">
        <v>2</v>
      </c>
      <c r="M4283" t="b">
        <v>1</v>
      </c>
      <c r="N4283" t="b">
        <v>1</v>
      </c>
      <c r="O4283" t="b">
        <v>1</v>
      </c>
      <c r="P4283" t="s">
        <v>69</v>
      </c>
      <c r="Q4283" t="s">
        <v>2912</v>
      </c>
      <c r="R4283" t="s">
        <v>2911</v>
      </c>
      <c r="S4283" t="s">
        <v>77</v>
      </c>
      <c r="T4283" t="s">
        <v>2910</v>
      </c>
      <c r="U4283">
        <v>155</v>
      </c>
      <c r="V4283">
        <v>4</v>
      </c>
    </row>
    <row r="4284" spans="1:22" x14ac:dyDescent="0.35">
      <c r="A4284" t="s">
        <v>2909</v>
      </c>
      <c r="B4284" t="s">
        <v>90</v>
      </c>
      <c r="C4284" t="s">
        <v>82</v>
      </c>
      <c r="D4284" t="b">
        <v>1</v>
      </c>
      <c r="E4284" t="b">
        <v>1</v>
      </c>
      <c r="F4284" t="s">
        <v>89</v>
      </c>
      <c r="G4284" t="b">
        <v>0</v>
      </c>
      <c r="H4284" t="s">
        <v>71</v>
      </c>
      <c r="I4284" t="b">
        <v>0</v>
      </c>
      <c r="J4284" t="s">
        <v>70</v>
      </c>
      <c r="K4284" t="b">
        <v>1</v>
      </c>
      <c r="L4284">
        <v>1</v>
      </c>
      <c r="M4284" t="b">
        <v>0</v>
      </c>
      <c r="N4284" t="b">
        <v>0</v>
      </c>
      <c r="O4284" t="b">
        <v>1</v>
      </c>
      <c r="P4284" t="s">
        <v>88</v>
      </c>
      <c r="Q4284" t="s">
        <v>2908</v>
      </c>
      <c r="R4284" t="s">
        <v>2907</v>
      </c>
      <c r="S4284" t="s">
        <v>77</v>
      </c>
      <c r="T4284" t="s">
        <v>2906</v>
      </c>
      <c r="U4284">
        <v>155</v>
      </c>
      <c r="V4284">
        <v>4.5</v>
      </c>
    </row>
    <row r="4285" spans="1:22" x14ac:dyDescent="0.35">
      <c r="A4285" t="s">
        <v>2905</v>
      </c>
      <c r="B4285" t="s">
        <v>74</v>
      </c>
      <c r="C4285" t="s">
        <v>73</v>
      </c>
      <c r="D4285" t="b">
        <v>1</v>
      </c>
      <c r="E4285" t="b">
        <v>0</v>
      </c>
      <c r="F4285" t="s">
        <v>81</v>
      </c>
      <c r="G4285" t="b">
        <v>1</v>
      </c>
      <c r="H4285" t="s">
        <v>71</v>
      </c>
      <c r="I4285" t="b">
        <v>1</v>
      </c>
      <c r="J4285" t="s">
        <v>70</v>
      </c>
      <c r="K4285" t="b">
        <v>1</v>
      </c>
      <c r="L4285">
        <v>2</v>
      </c>
      <c r="M4285" t="b">
        <v>1</v>
      </c>
      <c r="N4285" t="b">
        <v>1</v>
      </c>
      <c r="O4285" t="b">
        <v>1</v>
      </c>
      <c r="P4285" t="s">
        <v>69</v>
      </c>
      <c r="Q4285" t="s">
        <v>2904</v>
      </c>
      <c r="R4285" t="s">
        <v>2903</v>
      </c>
      <c r="S4285" t="s">
        <v>166</v>
      </c>
      <c r="T4285" t="s">
        <v>2902</v>
      </c>
      <c r="U4285">
        <v>155</v>
      </c>
      <c r="V4285">
        <v>4</v>
      </c>
    </row>
    <row r="4286" spans="1:22" x14ac:dyDescent="0.35">
      <c r="A4286" t="s">
        <v>2901</v>
      </c>
      <c r="B4286" t="s">
        <v>74</v>
      </c>
      <c r="C4286" t="s">
        <v>1995</v>
      </c>
      <c r="D4286" t="b">
        <v>1</v>
      </c>
      <c r="E4286" t="b">
        <v>1</v>
      </c>
      <c r="F4286" t="s">
        <v>72</v>
      </c>
      <c r="G4286" t="b">
        <v>1</v>
      </c>
      <c r="H4286" t="s">
        <v>71</v>
      </c>
      <c r="I4286" t="b">
        <v>1</v>
      </c>
      <c r="J4286" t="s">
        <v>70</v>
      </c>
      <c r="K4286" t="b">
        <v>1</v>
      </c>
      <c r="L4286">
        <v>3</v>
      </c>
      <c r="M4286" t="b">
        <v>1</v>
      </c>
      <c r="N4286" t="b">
        <v>1</v>
      </c>
      <c r="O4286" t="b">
        <v>0</v>
      </c>
      <c r="P4286" t="s">
        <v>69</v>
      </c>
      <c r="Q4286" t="s">
        <v>2900</v>
      </c>
      <c r="R4286" t="s">
        <v>2899</v>
      </c>
      <c r="S4286" t="s">
        <v>717</v>
      </c>
      <c r="T4286" t="s">
        <v>2898</v>
      </c>
      <c r="U4286">
        <v>155</v>
      </c>
      <c r="V4286">
        <v>3.5</v>
      </c>
    </row>
    <row r="4287" spans="1:22" x14ac:dyDescent="0.35">
      <c r="A4287" t="s">
        <v>2897</v>
      </c>
      <c r="B4287" t="s">
        <v>74</v>
      </c>
      <c r="C4287" t="s">
        <v>297</v>
      </c>
      <c r="D4287" t="b">
        <v>1</v>
      </c>
      <c r="E4287" t="b">
        <v>1</v>
      </c>
      <c r="F4287" t="s">
        <v>72</v>
      </c>
      <c r="G4287" t="b">
        <v>0</v>
      </c>
      <c r="H4287" t="s">
        <v>71</v>
      </c>
      <c r="I4287" t="b">
        <v>1</v>
      </c>
      <c r="J4287" t="s">
        <v>70</v>
      </c>
      <c r="K4287" t="b">
        <v>1</v>
      </c>
      <c r="L4287">
        <v>3</v>
      </c>
      <c r="M4287" t="b">
        <v>1</v>
      </c>
      <c r="N4287" t="b">
        <v>1</v>
      </c>
      <c r="O4287" t="b">
        <v>1</v>
      </c>
      <c r="P4287" t="s">
        <v>69</v>
      </c>
      <c r="Q4287" t="s">
        <v>2896</v>
      </c>
      <c r="R4287" t="s">
        <v>295</v>
      </c>
      <c r="S4287" t="s">
        <v>131</v>
      </c>
      <c r="T4287" t="s">
        <v>2895</v>
      </c>
      <c r="U4287">
        <v>155</v>
      </c>
      <c r="V4287">
        <v>4</v>
      </c>
    </row>
    <row r="4288" spans="1:22" x14ac:dyDescent="0.35">
      <c r="A4288" t="s">
        <v>2894</v>
      </c>
      <c r="B4288" t="s">
        <v>74</v>
      </c>
      <c r="C4288" t="s">
        <v>2893</v>
      </c>
      <c r="D4288" t="b">
        <v>1</v>
      </c>
      <c r="E4288" t="b">
        <v>0</v>
      </c>
      <c r="F4288" t="s">
        <v>72</v>
      </c>
      <c r="G4288" t="b">
        <v>0</v>
      </c>
      <c r="H4288" t="s">
        <v>71</v>
      </c>
      <c r="I4288" t="b">
        <v>1</v>
      </c>
      <c r="J4288" t="s">
        <v>235</v>
      </c>
      <c r="K4288" t="b">
        <v>1</v>
      </c>
      <c r="L4288">
        <v>3</v>
      </c>
      <c r="M4288" t="b">
        <v>1</v>
      </c>
      <c r="N4288" t="b">
        <v>1</v>
      </c>
      <c r="O4288" t="b">
        <v>0</v>
      </c>
      <c r="P4288" t="s">
        <v>69</v>
      </c>
      <c r="Q4288" t="s">
        <v>2892</v>
      </c>
      <c r="R4288" t="s">
        <v>312</v>
      </c>
      <c r="S4288" t="s">
        <v>120</v>
      </c>
      <c r="T4288" t="s">
        <v>2891</v>
      </c>
      <c r="U4288">
        <v>155</v>
      </c>
      <c r="V4288">
        <v>3.5</v>
      </c>
    </row>
    <row r="4289" spans="1:22" x14ac:dyDescent="0.35">
      <c r="A4289" t="s">
        <v>2890</v>
      </c>
      <c r="B4289" t="s">
        <v>74</v>
      </c>
      <c r="C4289" t="s">
        <v>82</v>
      </c>
      <c r="D4289" t="b">
        <v>1</v>
      </c>
      <c r="E4289" t="b">
        <v>1</v>
      </c>
      <c r="F4289" t="s">
        <v>417</v>
      </c>
      <c r="G4289" t="b">
        <v>1</v>
      </c>
      <c r="H4289" t="s">
        <v>71</v>
      </c>
      <c r="I4289" t="b">
        <v>0</v>
      </c>
      <c r="J4289" t="s">
        <v>70</v>
      </c>
      <c r="K4289" t="b">
        <v>1</v>
      </c>
      <c r="L4289">
        <v>2</v>
      </c>
      <c r="M4289" t="b">
        <v>0</v>
      </c>
      <c r="N4289" t="b">
        <v>1</v>
      </c>
      <c r="O4289" t="b">
        <v>1</v>
      </c>
      <c r="P4289" t="s">
        <v>69</v>
      </c>
      <c r="Q4289" t="s">
        <v>2889</v>
      </c>
      <c r="R4289" t="s">
        <v>2888</v>
      </c>
      <c r="S4289" t="s">
        <v>93</v>
      </c>
      <c r="T4289" t="s">
        <v>2887</v>
      </c>
      <c r="U4289">
        <v>155</v>
      </c>
      <c r="V4289">
        <v>4</v>
      </c>
    </row>
    <row r="4290" spans="1:22" x14ac:dyDescent="0.35">
      <c r="A4290" t="s">
        <v>2886</v>
      </c>
      <c r="B4290" t="s">
        <v>74</v>
      </c>
      <c r="C4290" t="s">
        <v>82</v>
      </c>
      <c r="D4290" t="b">
        <v>1</v>
      </c>
      <c r="E4290" t="b">
        <v>1</v>
      </c>
      <c r="F4290" t="s">
        <v>106</v>
      </c>
      <c r="G4290" t="b">
        <v>1</v>
      </c>
      <c r="H4290" t="s">
        <v>71</v>
      </c>
      <c r="I4290" t="b">
        <v>0</v>
      </c>
      <c r="J4290" t="s">
        <v>70</v>
      </c>
      <c r="K4290" t="b">
        <v>1</v>
      </c>
      <c r="L4290">
        <v>2</v>
      </c>
      <c r="M4290" t="b">
        <v>1</v>
      </c>
      <c r="N4290" t="b">
        <v>1</v>
      </c>
      <c r="O4290" t="b">
        <v>1</v>
      </c>
      <c r="P4290" t="s">
        <v>88</v>
      </c>
      <c r="Q4290" t="s">
        <v>2885</v>
      </c>
      <c r="R4290" t="s">
        <v>2884</v>
      </c>
      <c r="S4290" t="s">
        <v>161</v>
      </c>
      <c r="T4290" t="s">
        <v>2883</v>
      </c>
      <c r="U4290">
        <v>155</v>
      </c>
      <c r="V4290">
        <v>3</v>
      </c>
    </row>
    <row r="4291" spans="1:22" x14ac:dyDescent="0.35">
      <c r="A4291" t="s">
        <v>1053</v>
      </c>
      <c r="B4291" t="s">
        <v>111</v>
      </c>
      <c r="C4291" t="s">
        <v>82</v>
      </c>
      <c r="D4291" t="b">
        <v>1</v>
      </c>
      <c r="E4291" t="b">
        <v>1</v>
      </c>
      <c r="F4291" t="s">
        <v>106</v>
      </c>
      <c r="G4291" t="b">
        <v>0</v>
      </c>
      <c r="H4291" t="s">
        <v>71</v>
      </c>
      <c r="I4291" t="b">
        <v>0</v>
      </c>
      <c r="J4291" t="s">
        <v>70</v>
      </c>
      <c r="K4291" t="b">
        <v>1</v>
      </c>
      <c r="L4291">
        <v>2</v>
      </c>
      <c r="M4291" t="b">
        <v>0</v>
      </c>
      <c r="N4291" t="b">
        <v>1</v>
      </c>
      <c r="O4291" t="b">
        <v>1</v>
      </c>
      <c r="P4291" t="s">
        <v>69</v>
      </c>
      <c r="Q4291" t="s">
        <v>2882</v>
      </c>
      <c r="R4291" t="s">
        <v>2881</v>
      </c>
      <c r="S4291" t="s">
        <v>6</v>
      </c>
      <c r="T4291" t="s">
        <v>2880</v>
      </c>
      <c r="U4291">
        <v>155</v>
      </c>
      <c r="V4291">
        <v>3.5</v>
      </c>
    </row>
    <row r="4292" spans="1:22" x14ac:dyDescent="0.35">
      <c r="A4292" t="s">
        <v>2051</v>
      </c>
      <c r="B4292" t="s">
        <v>74</v>
      </c>
      <c r="C4292" t="s">
        <v>82</v>
      </c>
      <c r="D4292" t="b">
        <v>1</v>
      </c>
      <c r="E4292" t="b">
        <v>1</v>
      </c>
      <c r="F4292" t="s">
        <v>106</v>
      </c>
      <c r="G4292" t="b">
        <v>1</v>
      </c>
      <c r="H4292" t="s">
        <v>71</v>
      </c>
      <c r="I4292" t="b">
        <v>0</v>
      </c>
      <c r="J4292" t="s">
        <v>70</v>
      </c>
      <c r="K4292" t="b">
        <v>1</v>
      </c>
      <c r="L4292">
        <v>2</v>
      </c>
      <c r="M4292" t="b">
        <v>0</v>
      </c>
      <c r="N4292" t="b">
        <v>1</v>
      </c>
      <c r="O4292" t="b">
        <v>1</v>
      </c>
      <c r="P4292" t="s">
        <v>69</v>
      </c>
      <c r="Q4292" t="s">
        <v>2879</v>
      </c>
      <c r="R4292" t="s">
        <v>2878</v>
      </c>
      <c r="S4292" t="s">
        <v>6</v>
      </c>
      <c r="T4292" t="s">
        <v>243</v>
      </c>
      <c r="U4292">
        <v>155</v>
      </c>
      <c r="V4292">
        <v>2</v>
      </c>
    </row>
    <row r="4293" spans="1:22" x14ac:dyDescent="0.35">
      <c r="A4293" t="s">
        <v>2877</v>
      </c>
      <c r="B4293" t="s">
        <v>111</v>
      </c>
      <c r="C4293" t="s">
        <v>123</v>
      </c>
      <c r="D4293" t="b">
        <v>1</v>
      </c>
      <c r="E4293" t="b">
        <v>1</v>
      </c>
      <c r="F4293" t="s">
        <v>106</v>
      </c>
      <c r="G4293" t="b">
        <v>0</v>
      </c>
      <c r="H4293" t="s">
        <v>80</v>
      </c>
      <c r="I4293" t="b">
        <v>0</v>
      </c>
      <c r="J4293" t="s">
        <v>70</v>
      </c>
      <c r="K4293" t="b">
        <v>1</v>
      </c>
      <c r="L4293">
        <v>2</v>
      </c>
      <c r="M4293" t="b">
        <v>1</v>
      </c>
      <c r="N4293" t="b">
        <v>1</v>
      </c>
      <c r="O4293" t="b">
        <v>1</v>
      </c>
      <c r="P4293" t="s">
        <v>88</v>
      </c>
      <c r="Q4293" t="s">
        <v>2876</v>
      </c>
      <c r="R4293" t="s">
        <v>1650</v>
      </c>
      <c r="S4293" t="s">
        <v>120</v>
      </c>
      <c r="T4293" t="s">
        <v>2875</v>
      </c>
      <c r="U4293">
        <v>155</v>
      </c>
      <c r="V4293">
        <v>3</v>
      </c>
    </row>
    <row r="4294" spans="1:22" x14ac:dyDescent="0.35">
      <c r="A4294" t="s">
        <v>2874</v>
      </c>
      <c r="B4294" t="s">
        <v>74</v>
      </c>
      <c r="C4294" t="s">
        <v>82</v>
      </c>
      <c r="D4294" t="b">
        <v>1</v>
      </c>
      <c r="E4294" t="b">
        <v>1</v>
      </c>
      <c r="F4294" t="s">
        <v>72</v>
      </c>
      <c r="G4294" t="b">
        <v>1</v>
      </c>
      <c r="H4294" t="s">
        <v>71</v>
      </c>
      <c r="I4294" t="b">
        <v>1</v>
      </c>
      <c r="J4294" t="s">
        <v>70</v>
      </c>
      <c r="K4294" t="b">
        <v>1</v>
      </c>
      <c r="L4294">
        <v>2</v>
      </c>
      <c r="M4294" t="b">
        <v>1</v>
      </c>
      <c r="N4294" t="b">
        <v>1</v>
      </c>
      <c r="O4294" t="b">
        <v>1</v>
      </c>
      <c r="P4294" t="s">
        <v>69</v>
      </c>
      <c r="Q4294" t="s">
        <v>2873</v>
      </c>
      <c r="R4294" t="s">
        <v>2872</v>
      </c>
      <c r="S4294" t="s">
        <v>2871</v>
      </c>
      <c r="T4294" t="s">
        <v>2870</v>
      </c>
      <c r="U4294">
        <v>155</v>
      </c>
      <c r="V4294">
        <v>3.5</v>
      </c>
    </row>
    <row r="4295" spans="1:22" x14ac:dyDescent="0.35">
      <c r="A4295" t="s">
        <v>2869</v>
      </c>
      <c r="B4295" t="s">
        <v>74</v>
      </c>
      <c r="C4295" t="s">
        <v>82</v>
      </c>
      <c r="D4295" t="b">
        <v>1</v>
      </c>
      <c r="E4295" t="b">
        <v>1</v>
      </c>
      <c r="F4295" t="s">
        <v>72</v>
      </c>
      <c r="G4295" t="b">
        <v>1</v>
      </c>
      <c r="H4295" t="s">
        <v>80</v>
      </c>
      <c r="I4295" t="b">
        <v>0</v>
      </c>
      <c r="J4295" t="s">
        <v>70</v>
      </c>
      <c r="K4295" t="b">
        <v>1</v>
      </c>
      <c r="L4295">
        <v>2</v>
      </c>
      <c r="M4295" t="b">
        <v>1</v>
      </c>
      <c r="N4295" t="b">
        <v>1</v>
      </c>
      <c r="O4295" t="b">
        <v>1</v>
      </c>
      <c r="P4295" t="s">
        <v>88</v>
      </c>
      <c r="Q4295" t="s">
        <v>2868</v>
      </c>
      <c r="R4295" t="s">
        <v>2867</v>
      </c>
      <c r="S4295" t="s">
        <v>323</v>
      </c>
      <c r="T4295" t="s">
        <v>2866</v>
      </c>
      <c r="U4295">
        <v>155</v>
      </c>
      <c r="V4295">
        <v>3.5</v>
      </c>
    </row>
    <row r="4296" spans="1:22" x14ac:dyDescent="0.35">
      <c r="A4296" t="s">
        <v>2865</v>
      </c>
      <c r="B4296" t="s">
        <v>74</v>
      </c>
      <c r="C4296" t="s">
        <v>82</v>
      </c>
      <c r="D4296" t="b">
        <v>1</v>
      </c>
      <c r="E4296" t="b">
        <v>0</v>
      </c>
      <c r="F4296" t="s">
        <v>72</v>
      </c>
      <c r="G4296" t="b">
        <v>1</v>
      </c>
      <c r="H4296" t="s">
        <v>71</v>
      </c>
      <c r="I4296" t="b">
        <v>0</v>
      </c>
      <c r="J4296" t="s">
        <v>70</v>
      </c>
      <c r="K4296" t="b">
        <v>1</v>
      </c>
      <c r="L4296">
        <v>2</v>
      </c>
      <c r="M4296" t="b">
        <v>0</v>
      </c>
      <c r="N4296" t="b">
        <v>1</v>
      </c>
      <c r="O4296" t="b">
        <v>1</v>
      </c>
      <c r="P4296" t="s">
        <v>88</v>
      </c>
      <c r="Q4296" t="s">
        <v>2864</v>
      </c>
      <c r="R4296" t="s">
        <v>2863</v>
      </c>
      <c r="S4296" t="s">
        <v>66</v>
      </c>
      <c r="T4296" t="s">
        <v>2862</v>
      </c>
      <c r="U4296">
        <v>155</v>
      </c>
      <c r="V4296">
        <v>4</v>
      </c>
    </row>
    <row r="4297" spans="1:22" x14ac:dyDescent="0.35">
      <c r="A4297" t="s">
        <v>2861</v>
      </c>
      <c r="B4297" t="s">
        <v>111</v>
      </c>
      <c r="C4297" t="s">
        <v>82</v>
      </c>
      <c r="D4297" t="b">
        <v>1</v>
      </c>
      <c r="E4297" t="b">
        <v>1</v>
      </c>
      <c r="F4297" t="s">
        <v>106</v>
      </c>
      <c r="G4297" t="b">
        <v>1</v>
      </c>
      <c r="H4297" t="s">
        <v>71</v>
      </c>
      <c r="I4297" t="b">
        <v>0</v>
      </c>
      <c r="J4297" t="s">
        <v>70</v>
      </c>
      <c r="K4297" t="b">
        <v>1</v>
      </c>
      <c r="L4297">
        <v>2</v>
      </c>
      <c r="M4297" t="b">
        <v>1</v>
      </c>
      <c r="N4297" t="b">
        <v>1</v>
      </c>
      <c r="O4297" t="b">
        <v>1</v>
      </c>
      <c r="P4297" t="s">
        <v>88</v>
      </c>
      <c r="Q4297" t="s">
        <v>2860</v>
      </c>
      <c r="R4297" t="s">
        <v>2859</v>
      </c>
      <c r="S4297" t="s">
        <v>1740</v>
      </c>
      <c r="T4297" t="s">
        <v>2858</v>
      </c>
      <c r="U4297">
        <v>155</v>
      </c>
      <c r="V4297">
        <v>4</v>
      </c>
    </row>
    <row r="4298" spans="1:22" x14ac:dyDescent="0.35">
      <c r="A4298" t="s">
        <v>2857</v>
      </c>
      <c r="B4298" t="s">
        <v>90</v>
      </c>
      <c r="C4298" t="s">
        <v>2749</v>
      </c>
      <c r="D4298" t="b">
        <v>1</v>
      </c>
      <c r="E4298" t="b">
        <v>1</v>
      </c>
      <c r="F4298" t="s">
        <v>435</v>
      </c>
      <c r="G4298" t="b">
        <v>0</v>
      </c>
      <c r="H4298" t="s">
        <v>100</v>
      </c>
      <c r="I4298" t="b">
        <v>1</v>
      </c>
      <c r="J4298" t="s">
        <v>70</v>
      </c>
      <c r="K4298" t="b">
        <v>1</v>
      </c>
      <c r="L4298">
        <v>1</v>
      </c>
      <c r="M4298" t="b">
        <v>0</v>
      </c>
      <c r="N4298" t="b">
        <v>0</v>
      </c>
      <c r="O4298" t="b">
        <v>1</v>
      </c>
      <c r="P4298" t="s">
        <v>69</v>
      </c>
      <c r="Q4298" t="s">
        <v>2856</v>
      </c>
      <c r="R4298" t="s">
        <v>2855</v>
      </c>
      <c r="S4298" t="s">
        <v>6</v>
      </c>
      <c r="T4298" t="s">
        <v>2854</v>
      </c>
      <c r="U4298">
        <v>155</v>
      </c>
      <c r="V4298">
        <v>4.5</v>
      </c>
    </row>
    <row r="4299" spans="1:22" x14ac:dyDescent="0.35">
      <c r="A4299" t="s">
        <v>2853</v>
      </c>
      <c r="B4299" t="s">
        <v>90</v>
      </c>
      <c r="C4299" t="s">
        <v>82</v>
      </c>
      <c r="D4299" t="b">
        <v>1</v>
      </c>
      <c r="E4299" t="b">
        <v>1</v>
      </c>
      <c r="F4299" t="s">
        <v>106</v>
      </c>
      <c r="G4299" t="b">
        <v>0</v>
      </c>
      <c r="H4299" t="s">
        <v>71</v>
      </c>
      <c r="I4299" t="b">
        <v>1</v>
      </c>
      <c r="J4299" t="s">
        <v>70</v>
      </c>
      <c r="K4299" t="b">
        <v>1</v>
      </c>
      <c r="L4299">
        <v>1</v>
      </c>
      <c r="M4299" t="b">
        <v>0</v>
      </c>
      <c r="N4299" t="b">
        <v>0</v>
      </c>
      <c r="O4299" t="b">
        <v>1</v>
      </c>
      <c r="P4299" t="s">
        <v>88</v>
      </c>
      <c r="Q4299" t="s">
        <v>2852</v>
      </c>
      <c r="R4299" t="s">
        <v>2851</v>
      </c>
      <c r="S4299" t="s">
        <v>189</v>
      </c>
      <c r="T4299" t="s">
        <v>2097</v>
      </c>
      <c r="U4299">
        <v>155</v>
      </c>
      <c r="V4299">
        <v>4.5</v>
      </c>
    </row>
    <row r="4300" spans="1:22" x14ac:dyDescent="0.35">
      <c r="A4300" t="s">
        <v>2850</v>
      </c>
      <c r="B4300" t="s">
        <v>111</v>
      </c>
      <c r="D4300" t="b">
        <v>1</v>
      </c>
      <c r="F4300" t="s">
        <v>555</v>
      </c>
      <c r="L4300">
        <v>2</v>
      </c>
      <c r="O4300" t="b">
        <v>1</v>
      </c>
      <c r="Q4300" t="s">
        <v>2849</v>
      </c>
      <c r="R4300" t="s">
        <v>2848</v>
      </c>
      <c r="S4300" t="s">
        <v>77</v>
      </c>
      <c r="T4300" t="s">
        <v>2847</v>
      </c>
      <c r="U4300">
        <v>155</v>
      </c>
      <c r="V4300">
        <v>4.5</v>
      </c>
    </row>
    <row r="4301" spans="1:22" x14ac:dyDescent="0.35">
      <c r="A4301" t="s">
        <v>2846</v>
      </c>
      <c r="B4301" t="s">
        <v>74</v>
      </c>
      <c r="C4301" t="s">
        <v>82</v>
      </c>
      <c r="D4301" t="b">
        <v>1</v>
      </c>
      <c r="E4301" t="b">
        <v>1</v>
      </c>
      <c r="F4301" t="s">
        <v>106</v>
      </c>
      <c r="G4301" t="b">
        <v>0</v>
      </c>
      <c r="H4301" t="s">
        <v>71</v>
      </c>
      <c r="I4301" t="b">
        <v>0</v>
      </c>
      <c r="J4301" t="s">
        <v>70</v>
      </c>
      <c r="K4301" t="b">
        <v>1</v>
      </c>
      <c r="L4301">
        <v>2</v>
      </c>
      <c r="M4301" t="b">
        <v>1</v>
      </c>
      <c r="N4301" t="b">
        <v>1</v>
      </c>
      <c r="O4301" t="b">
        <v>1</v>
      </c>
      <c r="P4301" t="s">
        <v>88</v>
      </c>
      <c r="Q4301" t="s">
        <v>2845</v>
      </c>
      <c r="R4301" t="s">
        <v>593</v>
      </c>
      <c r="S4301" t="s">
        <v>2844</v>
      </c>
      <c r="T4301" t="s">
        <v>2843</v>
      </c>
      <c r="U4301">
        <v>155</v>
      </c>
      <c r="V4301">
        <v>4</v>
      </c>
    </row>
    <row r="4302" spans="1:22" x14ac:dyDescent="0.35">
      <c r="A4302" t="s">
        <v>2842</v>
      </c>
      <c r="B4302" t="s">
        <v>74</v>
      </c>
      <c r="C4302" t="s">
        <v>82</v>
      </c>
      <c r="D4302" t="b">
        <v>1</v>
      </c>
      <c r="E4302" t="b">
        <v>1</v>
      </c>
      <c r="F4302" t="s">
        <v>106</v>
      </c>
      <c r="G4302" t="b">
        <v>0</v>
      </c>
      <c r="H4302" t="s">
        <v>71</v>
      </c>
      <c r="I4302" t="b">
        <v>1</v>
      </c>
      <c r="J4302" t="s">
        <v>70</v>
      </c>
      <c r="K4302" t="b">
        <v>1</v>
      </c>
      <c r="L4302">
        <v>2</v>
      </c>
      <c r="M4302" t="b">
        <v>1</v>
      </c>
      <c r="N4302" t="b">
        <v>1</v>
      </c>
      <c r="O4302" t="b">
        <v>1</v>
      </c>
      <c r="P4302" t="s">
        <v>69</v>
      </c>
      <c r="Q4302" t="s">
        <v>2841</v>
      </c>
      <c r="R4302" t="s">
        <v>2840</v>
      </c>
      <c r="S4302" t="s">
        <v>131</v>
      </c>
      <c r="T4302" t="s">
        <v>2839</v>
      </c>
      <c r="U4302">
        <v>155</v>
      </c>
      <c r="V4302">
        <v>4</v>
      </c>
    </row>
    <row r="4303" spans="1:22" x14ac:dyDescent="0.35">
      <c r="A4303" t="s">
        <v>2838</v>
      </c>
      <c r="B4303" t="s">
        <v>90</v>
      </c>
      <c r="C4303" t="s">
        <v>82</v>
      </c>
      <c r="D4303" t="b">
        <v>1</v>
      </c>
      <c r="E4303" t="b">
        <v>1</v>
      </c>
      <c r="F4303" t="s">
        <v>474</v>
      </c>
      <c r="G4303" t="b">
        <v>1</v>
      </c>
      <c r="H4303" t="s">
        <v>71</v>
      </c>
      <c r="I4303" t="b">
        <v>0</v>
      </c>
      <c r="J4303" t="s">
        <v>70</v>
      </c>
      <c r="K4303" t="b">
        <v>1</v>
      </c>
      <c r="L4303">
        <v>1</v>
      </c>
      <c r="M4303" t="b">
        <v>1</v>
      </c>
      <c r="N4303" t="b">
        <v>1</v>
      </c>
      <c r="O4303" t="b">
        <v>1</v>
      </c>
      <c r="P4303" t="s">
        <v>69</v>
      </c>
      <c r="Q4303" t="s">
        <v>2837</v>
      </c>
      <c r="R4303" t="s">
        <v>2836</v>
      </c>
      <c r="S4303" t="s">
        <v>85</v>
      </c>
      <c r="T4303" t="s">
        <v>2835</v>
      </c>
      <c r="U4303">
        <v>155</v>
      </c>
      <c r="V4303">
        <v>4.5</v>
      </c>
    </row>
    <row r="4304" spans="1:22" x14ac:dyDescent="0.35">
      <c r="A4304" t="s">
        <v>2834</v>
      </c>
      <c r="B4304" t="s">
        <v>90</v>
      </c>
      <c r="C4304" t="s">
        <v>82</v>
      </c>
      <c r="D4304" t="b">
        <v>1</v>
      </c>
      <c r="E4304" t="b">
        <v>1</v>
      </c>
      <c r="F4304" t="s">
        <v>771</v>
      </c>
      <c r="G4304" t="b">
        <v>0</v>
      </c>
      <c r="H4304" t="s">
        <v>71</v>
      </c>
      <c r="I4304" t="b">
        <v>0</v>
      </c>
      <c r="J4304" t="s">
        <v>70</v>
      </c>
      <c r="K4304" t="b">
        <v>0</v>
      </c>
      <c r="L4304">
        <v>1</v>
      </c>
      <c r="M4304" t="b">
        <v>0</v>
      </c>
      <c r="N4304" t="b">
        <v>0</v>
      </c>
      <c r="O4304" t="b">
        <v>1</v>
      </c>
      <c r="P4304" t="s">
        <v>88</v>
      </c>
      <c r="Q4304" t="s">
        <v>2833</v>
      </c>
      <c r="R4304" t="s">
        <v>98</v>
      </c>
      <c r="S4304" t="s">
        <v>66</v>
      </c>
      <c r="T4304" t="s">
        <v>2832</v>
      </c>
      <c r="U4304">
        <v>155</v>
      </c>
      <c r="V4304">
        <v>4.5</v>
      </c>
    </row>
    <row r="4305" spans="1:22" x14ac:dyDescent="0.35">
      <c r="A4305" t="s">
        <v>2831</v>
      </c>
      <c r="B4305" t="s">
        <v>74</v>
      </c>
      <c r="C4305" t="s">
        <v>138</v>
      </c>
      <c r="D4305" t="b">
        <v>1</v>
      </c>
      <c r="E4305" t="b">
        <v>0</v>
      </c>
      <c r="F4305" t="s">
        <v>1198</v>
      </c>
      <c r="G4305" t="b">
        <v>1</v>
      </c>
      <c r="H4305" t="s">
        <v>71</v>
      </c>
      <c r="I4305" t="b">
        <v>0</v>
      </c>
      <c r="J4305" t="s">
        <v>70</v>
      </c>
      <c r="K4305" t="b">
        <v>1</v>
      </c>
      <c r="L4305">
        <v>3</v>
      </c>
      <c r="M4305" t="b">
        <v>1</v>
      </c>
      <c r="N4305" t="b">
        <v>1</v>
      </c>
      <c r="O4305" t="b">
        <v>0</v>
      </c>
      <c r="P4305" t="s">
        <v>88</v>
      </c>
      <c r="Q4305" t="s">
        <v>2830</v>
      </c>
      <c r="R4305" t="s">
        <v>2829</v>
      </c>
      <c r="S4305" t="s">
        <v>6</v>
      </c>
      <c r="T4305" t="s">
        <v>2828</v>
      </c>
      <c r="U4305">
        <v>155</v>
      </c>
      <c r="V4305">
        <v>3</v>
      </c>
    </row>
    <row r="4306" spans="1:22" x14ac:dyDescent="0.35">
      <c r="A4306" t="s">
        <v>2827</v>
      </c>
      <c r="B4306" t="s">
        <v>111</v>
      </c>
      <c r="C4306" t="s">
        <v>82</v>
      </c>
      <c r="D4306" t="b">
        <v>1</v>
      </c>
      <c r="E4306" t="b">
        <v>1</v>
      </c>
      <c r="F4306" t="s">
        <v>106</v>
      </c>
      <c r="G4306" t="b">
        <v>1</v>
      </c>
      <c r="H4306" t="s">
        <v>71</v>
      </c>
      <c r="I4306" t="b">
        <v>1</v>
      </c>
      <c r="J4306" t="s">
        <v>70</v>
      </c>
      <c r="K4306" t="b">
        <v>1</v>
      </c>
      <c r="L4306">
        <v>2</v>
      </c>
      <c r="M4306" t="b">
        <v>1</v>
      </c>
      <c r="N4306" t="b">
        <v>1</v>
      </c>
      <c r="O4306" t="b">
        <v>1</v>
      </c>
      <c r="P4306" t="s">
        <v>69</v>
      </c>
      <c r="Q4306" t="s">
        <v>2826</v>
      </c>
      <c r="R4306" t="s">
        <v>2825</v>
      </c>
      <c r="S4306" t="s">
        <v>229</v>
      </c>
      <c r="T4306" t="s">
        <v>2824</v>
      </c>
      <c r="U4306">
        <v>155</v>
      </c>
      <c r="V4306">
        <v>2.5</v>
      </c>
    </row>
    <row r="4307" spans="1:22" x14ac:dyDescent="0.35">
      <c r="A4307" t="s">
        <v>2823</v>
      </c>
      <c r="B4307" t="s">
        <v>74</v>
      </c>
      <c r="C4307" t="s">
        <v>426</v>
      </c>
      <c r="D4307" t="b">
        <v>1</v>
      </c>
      <c r="E4307" t="b">
        <v>1</v>
      </c>
      <c r="F4307" t="s">
        <v>106</v>
      </c>
      <c r="G4307" t="b">
        <v>1</v>
      </c>
      <c r="H4307" t="s">
        <v>71</v>
      </c>
      <c r="I4307" t="b">
        <v>1</v>
      </c>
      <c r="J4307" t="s">
        <v>70</v>
      </c>
      <c r="K4307" t="b">
        <v>1</v>
      </c>
      <c r="L4307">
        <v>2</v>
      </c>
      <c r="M4307" t="b">
        <v>0</v>
      </c>
      <c r="N4307" t="b">
        <v>1</v>
      </c>
      <c r="O4307" t="b">
        <v>1</v>
      </c>
      <c r="P4307" t="s">
        <v>69</v>
      </c>
      <c r="Q4307" t="s">
        <v>2822</v>
      </c>
      <c r="R4307" t="s">
        <v>2821</v>
      </c>
      <c r="S4307" t="s">
        <v>93</v>
      </c>
      <c r="T4307" t="s">
        <v>2820</v>
      </c>
      <c r="U4307">
        <v>155</v>
      </c>
      <c r="V4307">
        <v>3.5</v>
      </c>
    </row>
    <row r="4308" spans="1:22" x14ac:dyDescent="0.35">
      <c r="A4308" t="s">
        <v>2819</v>
      </c>
      <c r="B4308" t="s">
        <v>90</v>
      </c>
      <c r="C4308" t="s">
        <v>82</v>
      </c>
      <c r="D4308" t="b">
        <v>1</v>
      </c>
      <c r="E4308" t="b">
        <v>1</v>
      </c>
      <c r="F4308" t="s">
        <v>474</v>
      </c>
      <c r="G4308" t="b">
        <v>0</v>
      </c>
      <c r="H4308" t="s">
        <v>71</v>
      </c>
      <c r="I4308" t="b">
        <v>0</v>
      </c>
      <c r="J4308" t="s">
        <v>70</v>
      </c>
      <c r="K4308" t="b">
        <v>1</v>
      </c>
      <c r="L4308">
        <v>1</v>
      </c>
      <c r="M4308" t="b">
        <v>0</v>
      </c>
      <c r="N4308" t="b">
        <v>1</v>
      </c>
      <c r="O4308" t="b">
        <v>1</v>
      </c>
      <c r="P4308" t="s">
        <v>88</v>
      </c>
      <c r="Q4308" t="s">
        <v>2818</v>
      </c>
      <c r="R4308" t="s">
        <v>2817</v>
      </c>
      <c r="S4308" t="s">
        <v>161</v>
      </c>
      <c r="T4308" t="s">
        <v>2816</v>
      </c>
      <c r="U4308">
        <v>154</v>
      </c>
      <c r="V4308">
        <v>3.5</v>
      </c>
    </row>
    <row r="4309" spans="1:22" x14ac:dyDescent="0.35">
      <c r="A4309" t="s">
        <v>2815</v>
      </c>
      <c r="B4309" t="s">
        <v>74</v>
      </c>
      <c r="C4309" t="s">
        <v>138</v>
      </c>
      <c r="D4309" t="b">
        <v>1</v>
      </c>
      <c r="E4309" t="b">
        <v>1</v>
      </c>
      <c r="F4309" t="s">
        <v>106</v>
      </c>
      <c r="G4309" t="b">
        <v>1</v>
      </c>
      <c r="H4309" t="s">
        <v>71</v>
      </c>
      <c r="I4309" t="b">
        <v>1</v>
      </c>
      <c r="J4309" t="s">
        <v>70</v>
      </c>
      <c r="K4309" t="b">
        <v>1</v>
      </c>
      <c r="L4309">
        <v>2</v>
      </c>
      <c r="M4309" t="b">
        <v>1</v>
      </c>
      <c r="N4309" t="b">
        <v>1</v>
      </c>
      <c r="O4309" t="b">
        <v>1</v>
      </c>
      <c r="P4309" t="s">
        <v>69</v>
      </c>
      <c r="Q4309" t="s">
        <v>2814</v>
      </c>
      <c r="R4309" t="s">
        <v>2813</v>
      </c>
      <c r="S4309" t="s">
        <v>1543</v>
      </c>
      <c r="T4309" t="s">
        <v>2812</v>
      </c>
      <c r="U4309">
        <v>154</v>
      </c>
      <c r="V4309">
        <v>4</v>
      </c>
    </row>
    <row r="4310" spans="1:22" x14ac:dyDescent="0.35">
      <c r="A4310" t="s">
        <v>2811</v>
      </c>
      <c r="B4310" t="s">
        <v>74</v>
      </c>
      <c r="C4310" t="s">
        <v>630</v>
      </c>
      <c r="D4310" t="b">
        <v>1</v>
      </c>
      <c r="E4310" t="b">
        <v>0</v>
      </c>
      <c r="F4310" t="s">
        <v>72</v>
      </c>
      <c r="G4310" t="b">
        <v>0</v>
      </c>
      <c r="H4310" t="s">
        <v>71</v>
      </c>
      <c r="I4310" t="b">
        <v>0</v>
      </c>
      <c r="J4310" t="s">
        <v>235</v>
      </c>
      <c r="K4310" t="b">
        <v>1</v>
      </c>
      <c r="L4310">
        <v>3</v>
      </c>
      <c r="M4310" t="b">
        <v>1</v>
      </c>
      <c r="N4310" t="b">
        <v>1</v>
      </c>
      <c r="O4310" t="b">
        <v>1</v>
      </c>
      <c r="P4310" t="s">
        <v>88</v>
      </c>
      <c r="Q4310" t="s">
        <v>2810</v>
      </c>
      <c r="R4310" t="s">
        <v>2809</v>
      </c>
      <c r="S4310" t="s">
        <v>93</v>
      </c>
      <c r="T4310" t="s">
        <v>2808</v>
      </c>
      <c r="U4310">
        <v>154</v>
      </c>
      <c r="V4310">
        <v>4.5</v>
      </c>
    </row>
    <row r="4311" spans="1:22" x14ac:dyDescent="0.35">
      <c r="A4311" t="s">
        <v>2807</v>
      </c>
      <c r="B4311" t="s">
        <v>74</v>
      </c>
      <c r="C4311" t="s">
        <v>1470</v>
      </c>
      <c r="D4311" t="b">
        <v>1</v>
      </c>
      <c r="E4311" t="b">
        <v>1</v>
      </c>
      <c r="F4311" t="s">
        <v>106</v>
      </c>
      <c r="G4311" t="b">
        <v>1</v>
      </c>
      <c r="H4311" t="s">
        <v>71</v>
      </c>
      <c r="I4311" t="b">
        <v>1</v>
      </c>
      <c r="J4311" t="s">
        <v>70</v>
      </c>
      <c r="K4311" t="b">
        <v>1</v>
      </c>
      <c r="L4311">
        <v>2</v>
      </c>
      <c r="M4311" t="b">
        <v>1</v>
      </c>
      <c r="N4311" t="b">
        <v>1</v>
      </c>
      <c r="O4311" t="b">
        <v>1</v>
      </c>
      <c r="P4311" t="s">
        <v>69</v>
      </c>
      <c r="Q4311" t="s">
        <v>2806</v>
      </c>
      <c r="R4311" t="s">
        <v>2805</v>
      </c>
      <c r="S4311" t="s">
        <v>915</v>
      </c>
      <c r="T4311" t="s">
        <v>2804</v>
      </c>
      <c r="U4311">
        <v>154</v>
      </c>
      <c r="V4311">
        <v>3.5</v>
      </c>
    </row>
    <row r="4312" spans="1:22" x14ac:dyDescent="0.35">
      <c r="A4312" t="s">
        <v>2803</v>
      </c>
      <c r="B4312" t="s">
        <v>74</v>
      </c>
      <c r="C4312" t="s">
        <v>73</v>
      </c>
      <c r="D4312" t="b">
        <v>1</v>
      </c>
      <c r="E4312" t="b">
        <v>0</v>
      </c>
      <c r="F4312" t="s">
        <v>72</v>
      </c>
      <c r="G4312" t="b">
        <v>1</v>
      </c>
      <c r="H4312" t="s">
        <v>80</v>
      </c>
      <c r="I4312" t="b">
        <v>1</v>
      </c>
      <c r="J4312" t="s">
        <v>70</v>
      </c>
      <c r="K4312" t="b">
        <v>1</v>
      </c>
      <c r="L4312">
        <v>2</v>
      </c>
      <c r="M4312" t="b">
        <v>1</v>
      </c>
      <c r="N4312" t="b">
        <v>1</v>
      </c>
      <c r="O4312" t="b">
        <v>1</v>
      </c>
      <c r="P4312" t="s">
        <v>69</v>
      </c>
      <c r="Q4312" t="s">
        <v>2802</v>
      </c>
      <c r="R4312" t="s">
        <v>2801</v>
      </c>
      <c r="S4312" t="s">
        <v>189</v>
      </c>
      <c r="T4312" t="s">
        <v>2800</v>
      </c>
      <c r="U4312">
        <v>154</v>
      </c>
      <c r="V4312">
        <v>4</v>
      </c>
    </row>
    <row r="4313" spans="1:22" x14ac:dyDescent="0.35">
      <c r="A4313" t="s">
        <v>2799</v>
      </c>
      <c r="B4313" t="s">
        <v>74</v>
      </c>
      <c r="C4313" t="s">
        <v>82</v>
      </c>
      <c r="D4313" t="b">
        <v>1</v>
      </c>
      <c r="E4313" t="b">
        <v>1</v>
      </c>
      <c r="F4313" t="s">
        <v>106</v>
      </c>
      <c r="G4313" t="b">
        <v>1</v>
      </c>
      <c r="H4313" t="s">
        <v>71</v>
      </c>
      <c r="I4313" t="b">
        <v>1</v>
      </c>
      <c r="J4313" t="s">
        <v>70</v>
      </c>
      <c r="K4313" t="b">
        <v>1</v>
      </c>
      <c r="L4313">
        <v>2</v>
      </c>
      <c r="M4313" t="b">
        <v>1</v>
      </c>
      <c r="N4313" t="b">
        <v>1</v>
      </c>
      <c r="O4313" t="b">
        <v>1</v>
      </c>
      <c r="P4313" t="s">
        <v>69</v>
      </c>
      <c r="Q4313" t="s">
        <v>2798</v>
      </c>
      <c r="R4313" t="s">
        <v>2797</v>
      </c>
      <c r="S4313" t="s">
        <v>189</v>
      </c>
      <c r="T4313" t="s">
        <v>2796</v>
      </c>
      <c r="U4313">
        <v>154</v>
      </c>
      <c r="V4313">
        <v>3.5</v>
      </c>
    </row>
    <row r="4314" spans="1:22" x14ac:dyDescent="0.35">
      <c r="A4314" t="s">
        <v>2795</v>
      </c>
      <c r="B4314" t="s">
        <v>74</v>
      </c>
      <c r="C4314" t="s">
        <v>82</v>
      </c>
      <c r="D4314" t="b">
        <v>1</v>
      </c>
      <c r="E4314" t="b">
        <v>0</v>
      </c>
      <c r="F4314" t="s">
        <v>106</v>
      </c>
      <c r="G4314" t="b">
        <v>1</v>
      </c>
      <c r="H4314" t="s">
        <v>71</v>
      </c>
      <c r="I4314" t="b">
        <v>1</v>
      </c>
      <c r="J4314" t="s">
        <v>70</v>
      </c>
      <c r="K4314" t="b">
        <v>1</v>
      </c>
      <c r="L4314">
        <v>2</v>
      </c>
      <c r="M4314" t="b">
        <v>0</v>
      </c>
      <c r="N4314" t="b">
        <v>1</v>
      </c>
      <c r="O4314" t="b">
        <v>1</v>
      </c>
      <c r="P4314" t="s">
        <v>69</v>
      </c>
      <c r="Q4314" t="s">
        <v>2794</v>
      </c>
      <c r="R4314" t="s">
        <v>2793</v>
      </c>
      <c r="S4314" t="s">
        <v>93</v>
      </c>
      <c r="T4314" t="s">
        <v>2792</v>
      </c>
      <c r="U4314">
        <v>154</v>
      </c>
      <c r="V4314">
        <v>3.5</v>
      </c>
    </row>
    <row r="4315" spans="1:22" x14ac:dyDescent="0.35">
      <c r="A4315" t="s">
        <v>2791</v>
      </c>
      <c r="B4315" t="s">
        <v>74</v>
      </c>
      <c r="C4315" t="s">
        <v>82</v>
      </c>
      <c r="D4315" t="b">
        <v>1</v>
      </c>
      <c r="E4315" t="b">
        <v>1</v>
      </c>
      <c r="F4315" t="s">
        <v>106</v>
      </c>
      <c r="G4315" t="b">
        <v>1</v>
      </c>
      <c r="H4315" t="s">
        <v>71</v>
      </c>
      <c r="I4315" t="b">
        <v>0</v>
      </c>
      <c r="J4315" t="s">
        <v>70</v>
      </c>
      <c r="K4315" t="b">
        <v>1</v>
      </c>
      <c r="L4315">
        <v>2</v>
      </c>
      <c r="M4315" t="b">
        <v>1</v>
      </c>
      <c r="N4315" t="b">
        <v>1</v>
      </c>
      <c r="O4315" t="b">
        <v>1</v>
      </c>
      <c r="P4315" t="s">
        <v>69</v>
      </c>
      <c r="Q4315" t="s">
        <v>2790</v>
      </c>
      <c r="R4315" t="s">
        <v>2789</v>
      </c>
      <c r="S4315" t="s">
        <v>6</v>
      </c>
      <c r="T4315" t="s">
        <v>2788</v>
      </c>
      <c r="U4315">
        <v>154</v>
      </c>
      <c r="V4315">
        <v>4</v>
      </c>
    </row>
    <row r="4316" spans="1:22" x14ac:dyDescent="0.35">
      <c r="A4316" t="s">
        <v>2787</v>
      </c>
      <c r="B4316" t="s">
        <v>90</v>
      </c>
      <c r="D4316" t="b">
        <v>1</v>
      </c>
      <c r="F4316" t="s">
        <v>766</v>
      </c>
      <c r="I4316" t="b">
        <v>1</v>
      </c>
      <c r="L4316">
        <v>2</v>
      </c>
      <c r="O4316" t="b">
        <v>1</v>
      </c>
      <c r="P4316" t="s">
        <v>69</v>
      </c>
      <c r="Q4316" t="s">
        <v>2786</v>
      </c>
      <c r="R4316" t="s">
        <v>2785</v>
      </c>
      <c r="S4316" t="s">
        <v>85</v>
      </c>
      <c r="T4316" t="s">
        <v>2784</v>
      </c>
      <c r="U4316">
        <v>154</v>
      </c>
      <c r="V4316">
        <v>4</v>
      </c>
    </row>
    <row r="4317" spans="1:22" x14ac:dyDescent="0.35">
      <c r="A4317" t="s">
        <v>2783</v>
      </c>
      <c r="B4317" t="s">
        <v>111</v>
      </c>
      <c r="C4317" t="s">
        <v>82</v>
      </c>
      <c r="D4317" t="b">
        <v>1</v>
      </c>
      <c r="E4317" t="b">
        <v>1</v>
      </c>
      <c r="F4317" t="s">
        <v>106</v>
      </c>
      <c r="G4317" t="b">
        <v>0</v>
      </c>
      <c r="H4317" t="s">
        <v>71</v>
      </c>
      <c r="I4317" t="b">
        <v>0</v>
      </c>
      <c r="J4317" t="s">
        <v>70</v>
      </c>
      <c r="K4317" t="b">
        <v>1</v>
      </c>
      <c r="L4317">
        <v>2</v>
      </c>
      <c r="M4317" t="b">
        <v>1</v>
      </c>
      <c r="N4317" t="b">
        <v>1</v>
      </c>
      <c r="O4317" t="b">
        <v>1</v>
      </c>
      <c r="P4317" t="s">
        <v>88</v>
      </c>
      <c r="Q4317" t="s">
        <v>2782</v>
      </c>
      <c r="R4317" t="s">
        <v>2781</v>
      </c>
      <c r="S4317" t="s">
        <v>290</v>
      </c>
      <c r="T4317" t="s">
        <v>2780</v>
      </c>
      <c r="U4317">
        <v>154</v>
      </c>
      <c r="V4317">
        <v>4.5</v>
      </c>
    </row>
    <row r="4318" spans="1:22" x14ac:dyDescent="0.35">
      <c r="A4318" t="s">
        <v>2779</v>
      </c>
      <c r="B4318" t="s">
        <v>90</v>
      </c>
      <c r="C4318" t="s">
        <v>82</v>
      </c>
      <c r="D4318" t="b">
        <v>1</v>
      </c>
      <c r="E4318" t="b">
        <v>1</v>
      </c>
      <c r="F4318" t="s">
        <v>474</v>
      </c>
      <c r="G4318" t="b">
        <v>0</v>
      </c>
      <c r="H4318" t="s">
        <v>71</v>
      </c>
      <c r="I4318" t="b">
        <v>1</v>
      </c>
      <c r="J4318" t="s">
        <v>70</v>
      </c>
      <c r="K4318" t="b">
        <v>0</v>
      </c>
      <c r="L4318">
        <v>1</v>
      </c>
      <c r="M4318" t="b">
        <v>0</v>
      </c>
      <c r="N4318" t="b">
        <v>0</v>
      </c>
      <c r="O4318" t="b">
        <v>1</v>
      </c>
      <c r="P4318" t="s">
        <v>69</v>
      </c>
      <c r="Q4318" t="s">
        <v>2778</v>
      </c>
      <c r="R4318" t="s">
        <v>2777</v>
      </c>
      <c r="S4318" t="s">
        <v>131</v>
      </c>
      <c r="T4318" t="s">
        <v>2776</v>
      </c>
      <c r="U4318">
        <v>154</v>
      </c>
      <c r="V4318">
        <v>4</v>
      </c>
    </row>
    <row r="4319" spans="1:22" x14ac:dyDescent="0.35">
      <c r="A4319" t="s">
        <v>2775</v>
      </c>
      <c r="B4319" t="s">
        <v>111</v>
      </c>
      <c r="C4319" t="s">
        <v>82</v>
      </c>
      <c r="D4319" t="b">
        <v>1</v>
      </c>
      <c r="E4319" t="b">
        <v>1</v>
      </c>
      <c r="F4319" t="s">
        <v>106</v>
      </c>
      <c r="G4319" t="b">
        <v>1</v>
      </c>
      <c r="H4319" t="s">
        <v>71</v>
      </c>
      <c r="I4319" t="b">
        <v>1</v>
      </c>
      <c r="J4319" t="s">
        <v>70</v>
      </c>
      <c r="K4319" t="b">
        <v>1</v>
      </c>
      <c r="L4319">
        <v>2</v>
      </c>
      <c r="M4319" t="b">
        <v>1</v>
      </c>
      <c r="N4319" t="b">
        <v>1</v>
      </c>
      <c r="O4319" t="b">
        <v>1</v>
      </c>
      <c r="P4319" t="s">
        <v>88</v>
      </c>
      <c r="Q4319" t="s">
        <v>2774</v>
      </c>
      <c r="R4319" t="s">
        <v>381</v>
      </c>
      <c r="S4319" t="s">
        <v>290</v>
      </c>
      <c r="T4319" t="s">
        <v>2773</v>
      </c>
      <c r="U4319">
        <v>154</v>
      </c>
      <c r="V4319">
        <v>4</v>
      </c>
    </row>
    <row r="4320" spans="1:22" x14ac:dyDescent="0.35">
      <c r="A4320" t="s">
        <v>2772</v>
      </c>
      <c r="B4320" t="s">
        <v>111</v>
      </c>
      <c r="C4320" t="s">
        <v>82</v>
      </c>
      <c r="D4320" t="b">
        <v>1</v>
      </c>
      <c r="E4320" t="b">
        <v>1</v>
      </c>
      <c r="F4320" t="s">
        <v>106</v>
      </c>
      <c r="G4320" t="b">
        <v>1</v>
      </c>
      <c r="H4320" t="s">
        <v>71</v>
      </c>
      <c r="I4320" t="b">
        <v>0</v>
      </c>
      <c r="J4320" t="s">
        <v>70</v>
      </c>
      <c r="K4320" t="b">
        <v>1</v>
      </c>
      <c r="L4320">
        <v>2</v>
      </c>
      <c r="M4320" t="b">
        <v>0</v>
      </c>
      <c r="N4320" t="b">
        <v>1</v>
      </c>
      <c r="O4320" t="b">
        <v>1</v>
      </c>
      <c r="P4320" t="s">
        <v>88</v>
      </c>
      <c r="Q4320" t="s">
        <v>2771</v>
      </c>
      <c r="R4320" t="s">
        <v>1192</v>
      </c>
      <c r="S4320" t="s">
        <v>166</v>
      </c>
      <c r="T4320" t="s">
        <v>2770</v>
      </c>
      <c r="U4320">
        <v>154</v>
      </c>
      <c r="V4320">
        <v>4</v>
      </c>
    </row>
    <row r="4321" spans="1:22" x14ac:dyDescent="0.35">
      <c r="A4321" t="s">
        <v>2769</v>
      </c>
      <c r="B4321" t="s">
        <v>90</v>
      </c>
      <c r="C4321" t="s">
        <v>320</v>
      </c>
      <c r="D4321" t="b">
        <v>1</v>
      </c>
      <c r="E4321" t="b">
        <v>1</v>
      </c>
      <c r="F4321" t="s">
        <v>106</v>
      </c>
      <c r="G4321" t="b">
        <v>0</v>
      </c>
      <c r="H4321" t="s">
        <v>71</v>
      </c>
      <c r="I4321" t="b">
        <v>0</v>
      </c>
      <c r="J4321" t="s">
        <v>70</v>
      </c>
      <c r="K4321" t="b">
        <v>1</v>
      </c>
      <c r="L4321">
        <v>1</v>
      </c>
      <c r="M4321" t="b">
        <v>0</v>
      </c>
      <c r="N4321" t="b">
        <v>0</v>
      </c>
      <c r="O4321" t="b">
        <v>1</v>
      </c>
      <c r="P4321" t="s">
        <v>88</v>
      </c>
      <c r="Q4321" t="s">
        <v>2768</v>
      </c>
      <c r="R4321" t="s">
        <v>2767</v>
      </c>
      <c r="S4321" t="s">
        <v>166</v>
      </c>
      <c r="T4321" t="s">
        <v>2766</v>
      </c>
      <c r="U4321">
        <v>154</v>
      </c>
      <c r="V4321">
        <v>3</v>
      </c>
    </row>
    <row r="4322" spans="1:22" x14ac:dyDescent="0.35">
      <c r="A4322" t="s">
        <v>2765</v>
      </c>
      <c r="B4322" t="s">
        <v>74</v>
      </c>
      <c r="C4322" t="s">
        <v>82</v>
      </c>
      <c r="D4322" t="b">
        <v>1</v>
      </c>
      <c r="E4322" t="b">
        <v>1</v>
      </c>
      <c r="F4322" t="s">
        <v>72</v>
      </c>
      <c r="G4322" t="b">
        <v>1</v>
      </c>
      <c r="H4322" t="s">
        <v>80</v>
      </c>
      <c r="I4322" t="b">
        <v>1</v>
      </c>
      <c r="J4322" t="s">
        <v>70</v>
      </c>
      <c r="K4322" t="b">
        <v>1</v>
      </c>
      <c r="L4322">
        <v>2</v>
      </c>
      <c r="M4322" t="b">
        <v>1</v>
      </c>
      <c r="N4322" t="b">
        <v>1</v>
      </c>
      <c r="O4322" t="b">
        <v>1</v>
      </c>
      <c r="P4322" t="s">
        <v>88</v>
      </c>
      <c r="Q4322" t="s">
        <v>2764</v>
      </c>
      <c r="R4322" t="s">
        <v>548</v>
      </c>
      <c r="S4322" t="s">
        <v>2763</v>
      </c>
      <c r="T4322" t="s">
        <v>2762</v>
      </c>
      <c r="U4322">
        <v>154</v>
      </c>
      <c r="V4322">
        <v>4</v>
      </c>
    </row>
    <row r="4323" spans="1:22" x14ac:dyDescent="0.35">
      <c r="A4323" t="s">
        <v>2761</v>
      </c>
      <c r="B4323" t="s">
        <v>74</v>
      </c>
      <c r="C4323" t="s">
        <v>236</v>
      </c>
      <c r="D4323" t="b">
        <v>1</v>
      </c>
      <c r="E4323" t="b">
        <v>0</v>
      </c>
      <c r="F4323" t="s">
        <v>72</v>
      </c>
      <c r="G4323" t="b">
        <v>1</v>
      </c>
      <c r="H4323" t="s">
        <v>100</v>
      </c>
      <c r="I4323" t="b">
        <v>1</v>
      </c>
      <c r="J4323" t="s">
        <v>235</v>
      </c>
      <c r="K4323" t="b">
        <v>1</v>
      </c>
      <c r="L4323">
        <v>3</v>
      </c>
      <c r="M4323" t="b">
        <v>1</v>
      </c>
      <c r="N4323" t="b">
        <v>1</v>
      </c>
      <c r="O4323" t="b">
        <v>1</v>
      </c>
      <c r="P4323" t="s">
        <v>88</v>
      </c>
      <c r="Q4323" t="s">
        <v>2760</v>
      </c>
      <c r="R4323" t="s">
        <v>2759</v>
      </c>
      <c r="S4323" t="s">
        <v>85</v>
      </c>
      <c r="T4323" t="s">
        <v>2758</v>
      </c>
      <c r="U4323">
        <v>154</v>
      </c>
      <c r="V4323">
        <v>4</v>
      </c>
    </row>
    <row r="4324" spans="1:22" x14ac:dyDescent="0.35">
      <c r="A4324" t="s">
        <v>2757</v>
      </c>
      <c r="B4324" t="s">
        <v>111</v>
      </c>
      <c r="C4324" t="s">
        <v>82</v>
      </c>
      <c r="D4324" t="b">
        <v>1</v>
      </c>
      <c r="E4324" t="b">
        <v>1</v>
      </c>
      <c r="F4324" t="s">
        <v>106</v>
      </c>
      <c r="G4324" t="b">
        <v>0</v>
      </c>
      <c r="H4324" t="s">
        <v>71</v>
      </c>
      <c r="I4324" t="b">
        <v>0</v>
      </c>
      <c r="J4324" t="s">
        <v>70</v>
      </c>
      <c r="K4324" t="b">
        <v>1</v>
      </c>
      <c r="L4324">
        <v>2</v>
      </c>
      <c r="M4324" t="b">
        <v>0</v>
      </c>
      <c r="N4324" t="b">
        <v>1</v>
      </c>
      <c r="O4324" t="b">
        <v>1</v>
      </c>
      <c r="P4324" t="s">
        <v>88</v>
      </c>
      <c r="Q4324" t="s">
        <v>2756</v>
      </c>
      <c r="R4324" t="s">
        <v>2755</v>
      </c>
      <c r="S4324" t="s">
        <v>66</v>
      </c>
      <c r="T4324" t="s">
        <v>2754</v>
      </c>
      <c r="U4324">
        <v>154</v>
      </c>
      <c r="V4324">
        <v>4</v>
      </c>
    </row>
    <row r="4325" spans="1:22" x14ac:dyDescent="0.35">
      <c r="A4325" t="s">
        <v>2753</v>
      </c>
      <c r="B4325" t="s">
        <v>74</v>
      </c>
      <c r="C4325" t="s">
        <v>212</v>
      </c>
      <c r="D4325" t="b">
        <v>1</v>
      </c>
      <c r="E4325" t="b">
        <v>0</v>
      </c>
      <c r="F4325" t="s">
        <v>72</v>
      </c>
      <c r="G4325" t="b">
        <v>0</v>
      </c>
      <c r="H4325" t="s">
        <v>71</v>
      </c>
      <c r="I4325" t="b">
        <v>0</v>
      </c>
      <c r="J4325" t="s">
        <v>70</v>
      </c>
      <c r="K4325" t="b">
        <v>1</v>
      </c>
      <c r="L4325">
        <v>3</v>
      </c>
      <c r="M4325" t="b">
        <v>1</v>
      </c>
      <c r="N4325" t="b">
        <v>1</v>
      </c>
      <c r="O4325" t="b">
        <v>1</v>
      </c>
      <c r="P4325" t="s">
        <v>88</v>
      </c>
      <c r="Q4325" t="s">
        <v>2752</v>
      </c>
      <c r="R4325" t="s">
        <v>2751</v>
      </c>
      <c r="S4325" t="s">
        <v>120</v>
      </c>
      <c r="T4325" t="s">
        <v>2750</v>
      </c>
      <c r="U4325">
        <v>154</v>
      </c>
      <c r="V4325">
        <v>4</v>
      </c>
    </row>
    <row r="4326" spans="1:22" x14ac:dyDescent="0.35">
      <c r="A4326" t="s">
        <v>365</v>
      </c>
      <c r="B4326" t="s">
        <v>74</v>
      </c>
      <c r="C4326" t="s">
        <v>2749</v>
      </c>
      <c r="D4326" t="b">
        <v>1</v>
      </c>
      <c r="E4326" t="b">
        <v>1</v>
      </c>
      <c r="F4326" t="s">
        <v>106</v>
      </c>
      <c r="G4326" t="b">
        <v>1</v>
      </c>
      <c r="H4326" t="s">
        <v>71</v>
      </c>
      <c r="I4326" t="b">
        <v>1</v>
      </c>
      <c r="J4326" t="s">
        <v>70</v>
      </c>
      <c r="K4326" t="b">
        <v>1</v>
      </c>
      <c r="L4326">
        <v>2</v>
      </c>
      <c r="M4326" t="b">
        <v>1</v>
      </c>
      <c r="N4326" t="b">
        <v>1</v>
      </c>
      <c r="O4326" t="b">
        <v>1</v>
      </c>
      <c r="P4326" t="s">
        <v>69</v>
      </c>
      <c r="Q4326" t="s">
        <v>2748</v>
      </c>
      <c r="R4326" t="s">
        <v>2747</v>
      </c>
      <c r="S4326" t="s">
        <v>229</v>
      </c>
      <c r="T4326" t="s">
        <v>2746</v>
      </c>
      <c r="U4326">
        <v>154</v>
      </c>
      <c r="V4326">
        <v>4.5</v>
      </c>
    </row>
    <row r="4327" spans="1:22" x14ac:dyDescent="0.35">
      <c r="A4327" t="s">
        <v>1037</v>
      </c>
      <c r="B4327" t="s">
        <v>74</v>
      </c>
      <c r="C4327" t="s">
        <v>1878</v>
      </c>
      <c r="D4327" t="b">
        <v>1</v>
      </c>
      <c r="E4327" t="b">
        <v>1</v>
      </c>
      <c r="F4327" t="s">
        <v>541</v>
      </c>
      <c r="G4327" t="b">
        <v>0</v>
      </c>
      <c r="H4327" t="s">
        <v>80</v>
      </c>
      <c r="I4327" t="b">
        <v>1</v>
      </c>
      <c r="J4327" t="s">
        <v>70</v>
      </c>
      <c r="K4327" t="b">
        <v>1</v>
      </c>
      <c r="L4327">
        <v>2</v>
      </c>
      <c r="M4327" t="b">
        <v>1</v>
      </c>
      <c r="N4327" t="b">
        <v>1</v>
      </c>
      <c r="O4327" t="b">
        <v>1</v>
      </c>
      <c r="P4327" t="s">
        <v>88</v>
      </c>
      <c r="Q4327" t="s">
        <v>2745</v>
      </c>
      <c r="R4327" t="s">
        <v>2744</v>
      </c>
      <c r="S4327" t="s">
        <v>6</v>
      </c>
      <c r="T4327" t="s">
        <v>2743</v>
      </c>
      <c r="U4327">
        <v>154</v>
      </c>
      <c r="V4327">
        <v>2.5</v>
      </c>
    </row>
    <row r="4328" spans="1:22" x14ac:dyDescent="0.35">
      <c r="A4328" t="s">
        <v>2742</v>
      </c>
      <c r="B4328" t="s">
        <v>74</v>
      </c>
      <c r="C4328" t="s">
        <v>73</v>
      </c>
      <c r="D4328" t="b">
        <v>1</v>
      </c>
      <c r="E4328" t="b">
        <v>0</v>
      </c>
      <c r="F4328" t="s">
        <v>555</v>
      </c>
      <c r="G4328" t="b">
        <v>1</v>
      </c>
      <c r="H4328" t="s">
        <v>80</v>
      </c>
      <c r="I4328" t="b">
        <v>1</v>
      </c>
      <c r="J4328" t="s">
        <v>70</v>
      </c>
      <c r="K4328" t="b">
        <v>1</v>
      </c>
      <c r="L4328">
        <v>2</v>
      </c>
      <c r="M4328" t="b">
        <v>1</v>
      </c>
      <c r="N4328" t="b">
        <v>1</v>
      </c>
      <c r="O4328" t="b">
        <v>1</v>
      </c>
      <c r="P4328" t="s">
        <v>69</v>
      </c>
      <c r="Q4328" t="s">
        <v>2741</v>
      </c>
      <c r="R4328" t="s">
        <v>2740</v>
      </c>
      <c r="S4328" t="s">
        <v>93</v>
      </c>
      <c r="T4328" t="s">
        <v>2739</v>
      </c>
      <c r="U4328">
        <v>154</v>
      </c>
      <c r="V4328">
        <v>4</v>
      </c>
    </row>
    <row r="4329" spans="1:22" x14ac:dyDescent="0.35">
      <c r="A4329" t="s">
        <v>2738</v>
      </c>
      <c r="B4329" t="s">
        <v>74</v>
      </c>
      <c r="C4329" t="s">
        <v>82</v>
      </c>
      <c r="D4329" t="b">
        <v>1</v>
      </c>
      <c r="E4329" t="b">
        <v>1</v>
      </c>
      <c r="F4329" t="s">
        <v>106</v>
      </c>
      <c r="G4329" t="b">
        <v>1</v>
      </c>
      <c r="H4329" t="s">
        <v>71</v>
      </c>
      <c r="I4329" t="b">
        <v>1</v>
      </c>
      <c r="J4329" t="s">
        <v>70</v>
      </c>
      <c r="K4329" t="b">
        <v>1</v>
      </c>
      <c r="L4329">
        <v>2</v>
      </c>
      <c r="M4329" t="b">
        <v>0</v>
      </c>
      <c r="N4329" t="b">
        <v>1</v>
      </c>
      <c r="O4329" t="b">
        <v>1</v>
      </c>
      <c r="P4329" t="s">
        <v>69</v>
      </c>
      <c r="Q4329" t="s">
        <v>2737</v>
      </c>
      <c r="R4329" t="s">
        <v>2736</v>
      </c>
      <c r="S4329" t="s">
        <v>2735</v>
      </c>
      <c r="T4329" t="s">
        <v>2734</v>
      </c>
      <c r="U4329">
        <v>154</v>
      </c>
      <c r="V4329">
        <v>2.5</v>
      </c>
    </row>
    <row r="4330" spans="1:22" x14ac:dyDescent="0.35">
      <c r="A4330" t="s">
        <v>2733</v>
      </c>
      <c r="B4330" t="s">
        <v>74</v>
      </c>
      <c r="C4330" t="s">
        <v>73</v>
      </c>
      <c r="D4330" t="b">
        <v>1</v>
      </c>
      <c r="G4330" t="b">
        <v>1</v>
      </c>
      <c r="H4330" t="s">
        <v>71</v>
      </c>
      <c r="I4330" t="b">
        <v>1</v>
      </c>
      <c r="K4330" t="b">
        <v>1</v>
      </c>
      <c r="L4330">
        <v>2</v>
      </c>
      <c r="M4330" t="b">
        <v>1</v>
      </c>
      <c r="P4330" t="s">
        <v>69</v>
      </c>
      <c r="Q4330" t="s">
        <v>2732</v>
      </c>
      <c r="R4330" t="s">
        <v>2731</v>
      </c>
      <c r="S4330" t="s">
        <v>290</v>
      </c>
      <c r="T4330" t="s">
        <v>2730</v>
      </c>
      <c r="U4330">
        <v>154</v>
      </c>
      <c r="V4330">
        <v>3.5</v>
      </c>
    </row>
    <row r="4331" spans="1:22" x14ac:dyDescent="0.35">
      <c r="A4331" t="s">
        <v>2729</v>
      </c>
      <c r="B4331" t="s">
        <v>74</v>
      </c>
      <c r="C4331" t="s">
        <v>556</v>
      </c>
      <c r="D4331" t="b">
        <v>1</v>
      </c>
      <c r="E4331" t="b">
        <v>0</v>
      </c>
      <c r="F4331" t="s">
        <v>449</v>
      </c>
      <c r="G4331" t="b">
        <v>1</v>
      </c>
      <c r="H4331" t="s">
        <v>554</v>
      </c>
      <c r="I4331" t="b">
        <v>1</v>
      </c>
      <c r="J4331" t="s">
        <v>70</v>
      </c>
      <c r="K4331" t="b">
        <v>1</v>
      </c>
      <c r="L4331">
        <v>2</v>
      </c>
      <c r="M4331" t="b">
        <v>1</v>
      </c>
      <c r="N4331" t="b">
        <v>1</v>
      </c>
      <c r="O4331" t="b">
        <v>0</v>
      </c>
      <c r="P4331" t="s">
        <v>69</v>
      </c>
      <c r="Q4331" t="s">
        <v>2728</v>
      </c>
      <c r="R4331" t="s">
        <v>2727</v>
      </c>
      <c r="S4331" t="s">
        <v>6</v>
      </c>
      <c r="T4331" t="s">
        <v>2726</v>
      </c>
      <c r="U4331">
        <v>154</v>
      </c>
      <c r="V4331">
        <v>3</v>
      </c>
    </row>
    <row r="4332" spans="1:22" x14ac:dyDescent="0.35">
      <c r="A4332" t="s">
        <v>2725</v>
      </c>
      <c r="B4332" t="s">
        <v>74</v>
      </c>
      <c r="C4332" t="s">
        <v>82</v>
      </c>
      <c r="D4332" t="b">
        <v>1</v>
      </c>
      <c r="E4332" t="b">
        <v>1</v>
      </c>
      <c r="F4332" t="s">
        <v>106</v>
      </c>
      <c r="G4332" t="b">
        <v>1</v>
      </c>
      <c r="H4332" t="s">
        <v>71</v>
      </c>
      <c r="I4332" t="b">
        <v>1</v>
      </c>
      <c r="J4332" t="s">
        <v>70</v>
      </c>
      <c r="K4332" t="b">
        <v>1</v>
      </c>
      <c r="L4332">
        <v>2</v>
      </c>
      <c r="M4332" t="b">
        <v>1</v>
      </c>
      <c r="N4332" t="b">
        <v>1</v>
      </c>
      <c r="O4332" t="b">
        <v>1</v>
      </c>
      <c r="P4332" t="s">
        <v>88</v>
      </c>
      <c r="Q4332" t="s">
        <v>2724</v>
      </c>
      <c r="R4332" t="s">
        <v>194</v>
      </c>
      <c r="S4332" t="s">
        <v>93</v>
      </c>
      <c r="T4332" t="s">
        <v>2723</v>
      </c>
      <c r="U4332">
        <v>154</v>
      </c>
      <c r="V4332">
        <v>3</v>
      </c>
    </row>
    <row r="4333" spans="1:22" x14ac:dyDescent="0.35">
      <c r="A4333" t="s">
        <v>2722</v>
      </c>
      <c r="B4333" t="s">
        <v>74</v>
      </c>
      <c r="C4333" t="s">
        <v>250</v>
      </c>
      <c r="D4333" t="b">
        <v>1</v>
      </c>
      <c r="E4333" t="b">
        <v>0</v>
      </c>
      <c r="F4333" t="s">
        <v>72</v>
      </c>
      <c r="G4333" t="b">
        <v>0</v>
      </c>
      <c r="H4333" t="s">
        <v>71</v>
      </c>
      <c r="I4333" t="b">
        <v>0</v>
      </c>
      <c r="J4333" t="s">
        <v>70</v>
      </c>
      <c r="K4333" t="b">
        <v>0</v>
      </c>
      <c r="L4333">
        <v>2</v>
      </c>
      <c r="M4333" t="b">
        <v>1</v>
      </c>
      <c r="N4333" t="b">
        <v>1</v>
      </c>
      <c r="O4333" t="b">
        <v>1</v>
      </c>
      <c r="P4333" t="s">
        <v>88</v>
      </c>
      <c r="Q4333" t="s">
        <v>2721</v>
      </c>
      <c r="R4333" t="s">
        <v>2720</v>
      </c>
      <c r="S4333" t="s">
        <v>120</v>
      </c>
      <c r="T4333" t="s">
        <v>2719</v>
      </c>
      <c r="U4333">
        <v>154</v>
      </c>
      <c r="V4333">
        <v>3.5</v>
      </c>
    </row>
    <row r="4334" spans="1:22" x14ac:dyDescent="0.35">
      <c r="A4334" t="s">
        <v>2718</v>
      </c>
      <c r="B4334" t="s">
        <v>74</v>
      </c>
      <c r="C4334" t="s">
        <v>82</v>
      </c>
      <c r="D4334" t="b">
        <v>1</v>
      </c>
      <c r="E4334" t="b">
        <v>1</v>
      </c>
      <c r="F4334" t="s">
        <v>106</v>
      </c>
      <c r="G4334" t="b">
        <v>1</v>
      </c>
      <c r="H4334" t="s">
        <v>100</v>
      </c>
      <c r="I4334" t="b">
        <v>1</v>
      </c>
      <c r="J4334" t="s">
        <v>70</v>
      </c>
      <c r="K4334" t="b">
        <v>1</v>
      </c>
      <c r="L4334">
        <v>2</v>
      </c>
      <c r="M4334" t="b">
        <v>1</v>
      </c>
      <c r="N4334" t="b">
        <v>1</v>
      </c>
      <c r="O4334" t="b">
        <v>1</v>
      </c>
      <c r="P4334" t="s">
        <v>69</v>
      </c>
      <c r="Q4334" t="s">
        <v>2717</v>
      </c>
      <c r="R4334" t="s">
        <v>2716</v>
      </c>
      <c r="S4334" t="s">
        <v>290</v>
      </c>
      <c r="T4334" t="s">
        <v>2715</v>
      </c>
      <c r="U4334">
        <v>154</v>
      </c>
      <c r="V4334">
        <v>4</v>
      </c>
    </row>
    <row r="4335" spans="1:22" x14ac:dyDescent="0.35">
      <c r="A4335" t="s">
        <v>2714</v>
      </c>
      <c r="B4335" t="s">
        <v>111</v>
      </c>
      <c r="C4335" t="s">
        <v>82</v>
      </c>
      <c r="D4335" t="b">
        <v>1</v>
      </c>
      <c r="E4335" t="b">
        <v>1</v>
      </c>
      <c r="F4335" t="s">
        <v>106</v>
      </c>
      <c r="G4335" t="b">
        <v>0</v>
      </c>
      <c r="H4335" t="s">
        <v>71</v>
      </c>
      <c r="I4335" t="b">
        <v>1</v>
      </c>
      <c r="J4335" t="s">
        <v>70</v>
      </c>
      <c r="K4335" t="b">
        <v>1</v>
      </c>
      <c r="L4335">
        <v>1</v>
      </c>
      <c r="M4335" t="b">
        <v>0</v>
      </c>
      <c r="N4335" t="b">
        <v>0</v>
      </c>
      <c r="O4335" t="b">
        <v>1</v>
      </c>
      <c r="P4335" t="s">
        <v>88</v>
      </c>
      <c r="Q4335" t="s">
        <v>2713</v>
      </c>
      <c r="R4335" t="s">
        <v>2712</v>
      </c>
      <c r="S4335" t="s">
        <v>85</v>
      </c>
      <c r="T4335" t="s">
        <v>2711</v>
      </c>
      <c r="U4335">
        <v>154</v>
      </c>
      <c r="V4335">
        <v>2.5</v>
      </c>
    </row>
    <row r="4336" spans="1:22" x14ac:dyDescent="0.35">
      <c r="A4336" t="s">
        <v>2710</v>
      </c>
      <c r="B4336" t="s">
        <v>74</v>
      </c>
      <c r="C4336" t="s">
        <v>2709</v>
      </c>
      <c r="D4336" t="b">
        <v>1</v>
      </c>
      <c r="G4336" t="b">
        <v>1</v>
      </c>
      <c r="H4336" t="s">
        <v>71</v>
      </c>
      <c r="I4336" t="b">
        <v>0</v>
      </c>
      <c r="K4336" t="b">
        <v>1</v>
      </c>
      <c r="L4336">
        <v>2</v>
      </c>
      <c r="M4336" t="b">
        <v>1</v>
      </c>
      <c r="P4336" t="s">
        <v>69</v>
      </c>
      <c r="Q4336" t="s">
        <v>2708</v>
      </c>
      <c r="R4336" t="s">
        <v>2707</v>
      </c>
      <c r="S4336" t="s">
        <v>120</v>
      </c>
      <c r="T4336" t="s">
        <v>2706</v>
      </c>
      <c r="U4336">
        <v>154</v>
      </c>
      <c r="V4336">
        <v>3.5</v>
      </c>
    </row>
    <row r="4337" spans="1:22" x14ac:dyDescent="0.35">
      <c r="A4337" t="s">
        <v>2705</v>
      </c>
      <c r="B4337" t="s">
        <v>90</v>
      </c>
      <c r="C4337" t="s">
        <v>82</v>
      </c>
      <c r="D4337" t="b">
        <v>1</v>
      </c>
      <c r="E4337" t="b">
        <v>1</v>
      </c>
      <c r="F4337" t="s">
        <v>766</v>
      </c>
      <c r="G4337" t="b">
        <v>1</v>
      </c>
      <c r="H4337" t="s">
        <v>71</v>
      </c>
      <c r="I4337" t="b">
        <v>1</v>
      </c>
      <c r="J4337" t="s">
        <v>70</v>
      </c>
      <c r="K4337" t="b">
        <v>1</v>
      </c>
      <c r="L4337">
        <v>1</v>
      </c>
      <c r="M4337" t="b">
        <v>0</v>
      </c>
      <c r="N4337" t="b">
        <v>0</v>
      </c>
      <c r="O4337" t="b">
        <v>1</v>
      </c>
      <c r="P4337" t="s">
        <v>69</v>
      </c>
      <c r="Q4337" t="s">
        <v>2704</v>
      </c>
      <c r="R4337" t="s">
        <v>2703</v>
      </c>
      <c r="S4337" t="s">
        <v>85</v>
      </c>
      <c r="T4337" t="s">
        <v>2702</v>
      </c>
      <c r="U4337">
        <v>154</v>
      </c>
      <c r="V4337">
        <v>4</v>
      </c>
    </row>
    <row r="4338" spans="1:22" x14ac:dyDescent="0.35">
      <c r="A4338" t="s">
        <v>2701</v>
      </c>
      <c r="B4338" t="s">
        <v>74</v>
      </c>
      <c r="C4338" t="s">
        <v>82</v>
      </c>
      <c r="D4338" t="b">
        <v>1</v>
      </c>
      <c r="E4338" t="b">
        <v>1</v>
      </c>
      <c r="F4338" t="s">
        <v>106</v>
      </c>
      <c r="G4338" t="b">
        <v>1</v>
      </c>
      <c r="H4338" t="s">
        <v>100</v>
      </c>
      <c r="I4338" t="b">
        <v>0</v>
      </c>
      <c r="J4338" t="s">
        <v>70</v>
      </c>
      <c r="K4338" t="b">
        <v>1</v>
      </c>
      <c r="L4338">
        <v>2</v>
      </c>
      <c r="M4338" t="b">
        <v>1</v>
      </c>
      <c r="N4338" t="b">
        <v>1</v>
      </c>
      <c r="O4338" t="b">
        <v>1</v>
      </c>
      <c r="P4338" t="s">
        <v>69</v>
      </c>
      <c r="Q4338" t="s">
        <v>2700</v>
      </c>
      <c r="R4338" t="s">
        <v>2699</v>
      </c>
      <c r="S4338" t="s">
        <v>85</v>
      </c>
      <c r="T4338" t="s">
        <v>2698</v>
      </c>
      <c r="U4338">
        <v>154</v>
      </c>
      <c r="V4338">
        <v>3.5</v>
      </c>
    </row>
    <row r="4339" spans="1:22" x14ac:dyDescent="0.35">
      <c r="A4339" t="s">
        <v>2697</v>
      </c>
      <c r="B4339" t="s">
        <v>74</v>
      </c>
      <c r="C4339" t="s">
        <v>82</v>
      </c>
      <c r="D4339" t="b">
        <v>1</v>
      </c>
      <c r="E4339" t="b">
        <v>1</v>
      </c>
      <c r="F4339" t="s">
        <v>106</v>
      </c>
      <c r="G4339" t="b">
        <v>1</v>
      </c>
      <c r="H4339" t="s">
        <v>71</v>
      </c>
      <c r="I4339" t="b">
        <v>1</v>
      </c>
      <c r="J4339" t="s">
        <v>70</v>
      </c>
      <c r="K4339" t="b">
        <v>1</v>
      </c>
      <c r="L4339">
        <v>2</v>
      </c>
      <c r="M4339" t="b">
        <v>1</v>
      </c>
      <c r="N4339" t="b">
        <v>1</v>
      </c>
      <c r="O4339" t="b">
        <v>1</v>
      </c>
      <c r="P4339" t="s">
        <v>69</v>
      </c>
      <c r="Q4339" t="s">
        <v>2696</v>
      </c>
      <c r="R4339" t="s">
        <v>2256</v>
      </c>
      <c r="S4339" t="s">
        <v>2695</v>
      </c>
      <c r="T4339" t="s">
        <v>2694</v>
      </c>
      <c r="U4339">
        <v>154</v>
      </c>
      <c r="V4339">
        <v>3.5</v>
      </c>
    </row>
    <row r="4340" spans="1:22" x14ac:dyDescent="0.35">
      <c r="A4340" t="s">
        <v>2693</v>
      </c>
      <c r="B4340" t="s">
        <v>74</v>
      </c>
      <c r="C4340" t="s">
        <v>82</v>
      </c>
      <c r="D4340" t="b">
        <v>1</v>
      </c>
      <c r="E4340" t="b">
        <v>1</v>
      </c>
      <c r="F4340" t="s">
        <v>106</v>
      </c>
      <c r="G4340" t="b">
        <v>1</v>
      </c>
      <c r="H4340" t="s">
        <v>71</v>
      </c>
      <c r="I4340" t="b">
        <v>1</v>
      </c>
      <c r="J4340" t="s">
        <v>70</v>
      </c>
      <c r="K4340" t="b">
        <v>1</v>
      </c>
      <c r="L4340">
        <v>2</v>
      </c>
      <c r="M4340" t="b">
        <v>1</v>
      </c>
      <c r="N4340" t="b">
        <v>1</v>
      </c>
      <c r="O4340" t="b">
        <v>1</v>
      </c>
      <c r="P4340" t="s">
        <v>69</v>
      </c>
      <c r="Q4340" t="s">
        <v>2692</v>
      </c>
      <c r="R4340" t="s">
        <v>2691</v>
      </c>
      <c r="S4340" t="s">
        <v>131</v>
      </c>
      <c r="T4340" t="s">
        <v>2690</v>
      </c>
      <c r="U4340">
        <v>154</v>
      </c>
      <c r="V4340">
        <v>3</v>
      </c>
    </row>
    <row r="4341" spans="1:22" x14ac:dyDescent="0.35">
      <c r="A4341" t="s">
        <v>2689</v>
      </c>
      <c r="B4341" t="s">
        <v>90</v>
      </c>
      <c r="C4341" t="s">
        <v>82</v>
      </c>
      <c r="D4341" t="b">
        <v>1</v>
      </c>
      <c r="E4341" t="b">
        <v>1</v>
      </c>
      <c r="F4341" t="s">
        <v>2688</v>
      </c>
      <c r="G4341" t="b">
        <v>1</v>
      </c>
      <c r="H4341" t="s">
        <v>71</v>
      </c>
      <c r="I4341" t="b">
        <v>1</v>
      </c>
      <c r="J4341" t="s">
        <v>70</v>
      </c>
      <c r="K4341" t="b">
        <v>1</v>
      </c>
      <c r="L4341">
        <v>1</v>
      </c>
      <c r="M4341" t="b">
        <v>0</v>
      </c>
      <c r="N4341" t="b">
        <v>0</v>
      </c>
      <c r="O4341" t="b">
        <v>1</v>
      </c>
      <c r="P4341" t="s">
        <v>88</v>
      </c>
      <c r="Q4341" t="s">
        <v>2687</v>
      </c>
      <c r="R4341" t="s">
        <v>2686</v>
      </c>
      <c r="S4341" t="s">
        <v>6</v>
      </c>
      <c r="T4341" t="s">
        <v>322</v>
      </c>
      <c r="U4341">
        <v>154</v>
      </c>
      <c r="V4341">
        <v>2</v>
      </c>
    </row>
    <row r="4342" spans="1:22" x14ac:dyDescent="0.35">
      <c r="A4342" t="s">
        <v>2685</v>
      </c>
      <c r="B4342" t="s">
        <v>74</v>
      </c>
      <c r="C4342" t="s">
        <v>82</v>
      </c>
      <c r="D4342" t="b">
        <v>1</v>
      </c>
      <c r="E4342" t="b">
        <v>0</v>
      </c>
      <c r="F4342" t="s">
        <v>2684</v>
      </c>
      <c r="G4342" t="b">
        <v>1</v>
      </c>
      <c r="H4342" t="s">
        <v>71</v>
      </c>
      <c r="I4342" t="b">
        <v>1</v>
      </c>
      <c r="J4342" t="s">
        <v>70</v>
      </c>
      <c r="K4342" t="b">
        <v>1</v>
      </c>
      <c r="L4342">
        <v>2</v>
      </c>
      <c r="M4342" t="b">
        <v>1</v>
      </c>
      <c r="N4342" t="b">
        <v>1</v>
      </c>
      <c r="O4342" t="b">
        <v>1</v>
      </c>
      <c r="P4342" t="s">
        <v>69</v>
      </c>
      <c r="Q4342" t="s">
        <v>2683</v>
      </c>
      <c r="R4342" t="s">
        <v>2682</v>
      </c>
      <c r="S4342" t="s">
        <v>85</v>
      </c>
      <c r="T4342" t="s">
        <v>2681</v>
      </c>
      <c r="U4342">
        <v>154</v>
      </c>
      <c r="V4342">
        <v>4</v>
      </c>
    </row>
    <row r="4343" spans="1:22" x14ac:dyDescent="0.35">
      <c r="A4343" t="s">
        <v>2680</v>
      </c>
      <c r="B4343" t="s">
        <v>74</v>
      </c>
      <c r="C4343" t="s">
        <v>222</v>
      </c>
      <c r="D4343" t="b">
        <v>1</v>
      </c>
      <c r="E4343" t="b">
        <v>1</v>
      </c>
      <c r="F4343" t="s">
        <v>106</v>
      </c>
      <c r="G4343" t="b">
        <v>0</v>
      </c>
      <c r="H4343" t="s">
        <v>71</v>
      </c>
      <c r="I4343" t="b">
        <v>0</v>
      </c>
      <c r="J4343" t="s">
        <v>70</v>
      </c>
      <c r="K4343" t="b">
        <v>1</v>
      </c>
      <c r="L4343">
        <v>2</v>
      </c>
      <c r="M4343" t="b">
        <v>1</v>
      </c>
      <c r="N4343" t="b">
        <v>1</v>
      </c>
      <c r="O4343" t="b">
        <v>1</v>
      </c>
      <c r="P4343" t="s">
        <v>88</v>
      </c>
      <c r="Q4343" t="s">
        <v>2679</v>
      </c>
      <c r="R4343" t="s">
        <v>2585</v>
      </c>
      <c r="S4343" t="s">
        <v>120</v>
      </c>
      <c r="T4343" t="s">
        <v>2678</v>
      </c>
      <c r="U4343">
        <v>154</v>
      </c>
      <c r="V4343">
        <v>3</v>
      </c>
    </row>
    <row r="4344" spans="1:22" x14ac:dyDescent="0.35">
      <c r="A4344" t="s">
        <v>2677</v>
      </c>
      <c r="B4344" t="s">
        <v>74</v>
      </c>
      <c r="C4344" t="s">
        <v>82</v>
      </c>
      <c r="D4344" t="b">
        <v>1</v>
      </c>
      <c r="E4344" t="b">
        <v>1</v>
      </c>
      <c r="F4344" t="s">
        <v>106</v>
      </c>
      <c r="G4344" t="b">
        <v>1</v>
      </c>
      <c r="H4344" t="s">
        <v>71</v>
      </c>
      <c r="I4344" t="b">
        <v>1</v>
      </c>
      <c r="J4344" t="s">
        <v>70</v>
      </c>
      <c r="K4344" t="b">
        <v>1</v>
      </c>
      <c r="L4344">
        <v>2</v>
      </c>
      <c r="M4344" t="b">
        <v>0</v>
      </c>
      <c r="N4344" t="b">
        <v>1</v>
      </c>
      <c r="O4344" t="b">
        <v>1</v>
      </c>
      <c r="P4344" t="s">
        <v>69</v>
      </c>
      <c r="Q4344" t="s">
        <v>2676</v>
      </c>
      <c r="R4344" t="s">
        <v>2675</v>
      </c>
      <c r="S4344" t="s">
        <v>85</v>
      </c>
      <c r="T4344" t="s">
        <v>2674</v>
      </c>
      <c r="U4344">
        <v>154</v>
      </c>
      <c r="V4344">
        <v>4</v>
      </c>
    </row>
    <row r="4345" spans="1:22" x14ac:dyDescent="0.35">
      <c r="A4345" t="s">
        <v>2673</v>
      </c>
      <c r="B4345" t="s">
        <v>74</v>
      </c>
      <c r="C4345" t="s">
        <v>82</v>
      </c>
      <c r="D4345" t="b">
        <v>1</v>
      </c>
      <c r="E4345" t="b">
        <v>1</v>
      </c>
      <c r="F4345" t="s">
        <v>106</v>
      </c>
      <c r="G4345" t="b">
        <v>0</v>
      </c>
      <c r="H4345" t="s">
        <v>71</v>
      </c>
      <c r="I4345" t="b">
        <v>1</v>
      </c>
      <c r="J4345" t="s">
        <v>70</v>
      </c>
      <c r="K4345" t="b">
        <v>1</v>
      </c>
      <c r="L4345">
        <v>2</v>
      </c>
      <c r="M4345" t="b">
        <v>1</v>
      </c>
      <c r="N4345" t="b">
        <v>1</v>
      </c>
      <c r="O4345" t="b">
        <v>1</v>
      </c>
      <c r="P4345" t="s">
        <v>69</v>
      </c>
      <c r="Q4345" t="s">
        <v>2672</v>
      </c>
      <c r="R4345" t="s">
        <v>2671</v>
      </c>
      <c r="S4345" t="s">
        <v>85</v>
      </c>
      <c r="T4345" t="s">
        <v>2670</v>
      </c>
      <c r="U4345">
        <v>153</v>
      </c>
      <c r="V4345">
        <v>4</v>
      </c>
    </row>
    <row r="4346" spans="1:22" x14ac:dyDescent="0.35">
      <c r="A4346" t="s">
        <v>2669</v>
      </c>
      <c r="B4346" t="s">
        <v>74</v>
      </c>
      <c r="C4346" t="s">
        <v>82</v>
      </c>
      <c r="D4346" t="b">
        <v>1</v>
      </c>
      <c r="E4346" t="b">
        <v>1</v>
      </c>
      <c r="F4346" t="s">
        <v>72</v>
      </c>
      <c r="G4346" t="b">
        <v>1</v>
      </c>
      <c r="H4346" t="s">
        <v>71</v>
      </c>
      <c r="I4346" t="b">
        <v>1</v>
      </c>
      <c r="J4346" t="s">
        <v>70</v>
      </c>
      <c r="K4346" t="b">
        <v>1</v>
      </c>
      <c r="L4346">
        <v>2</v>
      </c>
      <c r="M4346" t="b">
        <v>1</v>
      </c>
      <c r="N4346" t="b">
        <v>1</v>
      </c>
      <c r="O4346" t="b">
        <v>1</v>
      </c>
      <c r="P4346" t="s">
        <v>88</v>
      </c>
      <c r="Q4346" t="s">
        <v>2668</v>
      </c>
      <c r="R4346" t="s">
        <v>2667</v>
      </c>
      <c r="S4346" t="s">
        <v>290</v>
      </c>
      <c r="T4346" t="s">
        <v>2666</v>
      </c>
      <c r="U4346">
        <v>153</v>
      </c>
      <c r="V4346">
        <v>3</v>
      </c>
    </row>
    <row r="4347" spans="1:22" x14ac:dyDescent="0.35">
      <c r="A4347" t="s">
        <v>2665</v>
      </c>
      <c r="B4347" t="s">
        <v>111</v>
      </c>
      <c r="C4347" t="s">
        <v>82</v>
      </c>
      <c r="D4347" t="b">
        <v>1</v>
      </c>
      <c r="E4347" t="b">
        <v>1</v>
      </c>
      <c r="F4347" t="s">
        <v>106</v>
      </c>
      <c r="G4347" t="b">
        <v>1</v>
      </c>
      <c r="H4347" t="s">
        <v>71</v>
      </c>
      <c r="I4347" t="b">
        <v>0</v>
      </c>
      <c r="J4347" t="s">
        <v>70</v>
      </c>
      <c r="K4347" t="b">
        <v>1</v>
      </c>
      <c r="L4347">
        <v>2</v>
      </c>
      <c r="M4347" t="b">
        <v>1</v>
      </c>
      <c r="N4347" t="b">
        <v>1</v>
      </c>
      <c r="O4347" t="b">
        <v>1</v>
      </c>
      <c r="P4347" t="s">
        <v>88</v>
      </c>
      <c r="Q4347" t="s">
        <v>2664</v>
      </c>
      <c r="R4347" t="s">
        <v>2663</v>
      </c>
      <c r="S4347" t="s">
        <v>166</v>
      </c>
      <c r="T4347" t="s">
        <v>2662</v>
      </c>
      <c r="U4347">
        <v>153</v>
      </c>
      <c r="V4347">
        <v>4.5</v>
      </c>
    </row>
    <row r="4348" spans="1:22" x14ac:dyDescent="0.35">
      <c r="A4348" t="s">
        <v>2661</v>
      </c>
      <c r="B4348" t="s">
        <v>74</v>
      </c>
      <c r="C4348" t="s">
        <v>82</v>
      </c>
      <c r="D4348" t="b">
        <v>1</v>
      </c>
      <c r="E4348" t="b">
        <v>0</v>
      </c>
      <c r="F4348" t="s">
        <v>771</v>
      </c>
      <c r="G4348" t="b">
        <v>1</v>
      </c>
      <c r="H4348" t="s">
        <v>71</v>
      </c>
      <c r="I4348" t="b">
        <v>1</v>
      </c>
      <c r="J4348" t="s">
        <v>70</v>
      </c>
      <c r="K4348" t="b">
        <v>1</v>
      </c>
      <c r="L4348">
        <v>2</v>
      </c>
      <c r="M4348" t="b">
        <v>0</v>
      </c>
      <c r="N4348" t="b">
        <v>1</v>
      </c>
      <c r="O4348" t="b">
        <v>1</v>
      </c>
      <c r="P4348" t="s">
        <v>69</v>
      </c>
      <c r="Q4348" t="s">
        <v>2660</v>
      </c>
      <c r="R4348" t="s">
        <v>2659</v>
      </c>
      <c r="S4348" t="s">
        <v>77</v>
      </c>
      <c r="T4348" t="s">
        <v>2658</v>
      </c>
      <c r="U4348">
        <v>153</v>
      </c>
      <c r="V4348">
        <v>3.5</v>
      </c>
    </row>
    <row r="4349" spans="1:22" x14ac:dyDescent="0.35">
      <c r="A4349" t="s">
        <v>2657</v>
      </c>
      <c r="B4349" t="s">
        <v>90</v>
      </c>
      <c r="C4349" t="s">
        <v>82</v>
      </c>
      <c r="D4349" t="b">
        <v>1</v>
      </c>
      <c r="E4349" t="b">
        <v>1</v>
      </c>
      <c r="F4349" t="s">
        <v>106</v>
      </c>
      <c r="G4349" t="b">
        <v>0</v>
      </c>
      <c r="H4349" t="s">
        <v>71</v>
      </c>
      <c r="I4349" t="b">
        <v>1</v>
      </c>
      <c r="J4349" t="s">
        <v>70</v>
      </c>
      <c r="K4349" t="b">
        <v>1</v>
      </c>
      <c r="L4349">
        <v>1</v>
      </c>
      <c r="M4349" t="b">
        <v>0</v>
      </c>
      <c r="N4349" t="b">
        <v>0</v>
      </c>
      <c r="O4349" t="b">
        <v>1</v>
      </c>
      <c r="P4349" t="s">
        <v>88</v>
      </c>
      <c r="Q4349" t="s">
        <v>2656</v>
      </c>
      <c r="R4349" t="s">
        <v>2655</v>
      </c>
      <c r="S4349" t="s">
        <v>93</v>
      </c>
      <c r="T4349" t="s">
        <v>2654</v>
      </c>
      <c r="U4349">
        <v>153</v>
      </c>
      <c r="V4349">
        <v>4.5</v>
      </c>
    </row>
    <row r="4350" spans="1:22" x14ac:dyDescent="0.35">
      <c r="A4350" t="s">
        <v>2653</v>
      </c>
      <c r="B4350" t="s">
        <v>74</v>
      </c>
      <c r="C4350" t="s">
        <v>82</v>
      </c>
      <c r="D4350" t="b">
        <v>1</v>
      </c>
      <c r="E4350" t="b">
        <v>1</v>
      </c>
      <c r="F4350" t="s">
        <v>1022</v>
      </c>
      <c r="G4350" t="b">
        <v>1</v>
      </c>
      <c r="H4350" t="s">
        <v>71</v>
      </c>
      <c r="I4350" t="b">
        <v>1</v>
      </c>
      <c r="J4350" t="s">
        <v>70</v>
      </c>
      <c r="K4350" t="b">
        <v>1</v>
      </c>
      <c r="L4350">
        <v>2</v>
      </c>
      <c r="M4350" t="b">
        <v>0</v>
      </c>
      <c r="N4350" t="b">
        <v>1</v>
      </c>
      <c r="O4350" t="b">
        <v>1</v>
      </c>
      <c r="P4350" t="s">
        <v>69</v>
      </c>
      <c r="Q4350" t="s">
        <v>2652</v>
      </c>
      <c r="R4350" t="s">
        <v>2651</v>
      </c>
      <c r="S4350" t="s">
        <v>77</v>
      </c>
      <c r="T4350" t="s">
        <v>2650</v>
      </c>
      <c r="U4350">
        <v>153</v>
      </c>
      <c r="V4350">
        <v>3.5</v>
      </c>
    </row>
    <row r="4351" spans="1:22" x14ac:dyDescent="0.35">
      <c r="A4351" t="s">
        <v>2649</v>
      </c>
      <c r="B4351" t="s">
        <v>111</v>
      </c>
      <c r="C4351" t="s">
        <v>82</v>
      </c>
      <c r="D4351" t="b">
        <v>1</v>
      </c>
      <c r="E4351" t="b">
        <v>1</v>
      </c>
      <c r="F4351" t="s">
        <v>106</v>
      </c>
      <c r="G4351" t="b">
        <v>1</v>
      </c>
      <c r="H4351" t="s">
        <v>71</v>
      </c>
      <c r="I4351" t="b">
        <v>0</v>
      </c>
      <c r="J4351" t="s">
        <v>70</v>
      </c>
      <c r="K4351" t="b">
        <v>1</v>
      </c>
      <c r="L4351">
        <v>2</v>
      </c>
      <c r="M4351" t="b">
        <v>1</v>
      </c>
      <c r="N4351" t="b">
        <v>1</v>
      </c>
      <c r="O4351" t="b">
        <v>1</v>
      </c>
      <c r="P4351" t="s">
        <v>88</v>
      </c>
      <c r="Q4351" t="s">
        <v>2648</v>
      </c>
      <c r="R4351" t="s">
        <v>2647</v>
      </c>
      <c r="S4351" t="s">
        <v>189</v>
      </c>
      <c r="T4351" t="s">
        <v>2646</v>
      </c>
      <c r="U4351">
        <v>153</v>
      </c>
      <c r="V4351">
        <v>4.5</v>
      </c>
    </row>
    <row r="4352" spans="1:22" x14ac:dyDescent="0.35">
      <c r="A4352" t="s">
        <v>2645</v>
      </c>
      <c r="B4352" t="s">
        <v>74</v>
      </c>
      <c r="C4352" t="s">
        <v>426</v>
      </c>
      <c r="D4352" t="b">
        <v>1</v>
      </c>
      <c r="E4352" t="b">
        <v>1</v>
      </c>
      <c r="F4352" t="s">
        <v>106</v>
      </c>
      <c r="G4352" t="b">
        <v>1</v>
      </c>
      <c r="H4352" t="s">
        <v>71</v>
      </c>
      <c r="I4352" t="b">
        <v>0</v>
      </c>
      <c r="J4352" t="s">
        <v>70</v>
      </c>
      <c r="K4352" t="b">
        <v>1</v>
      </c>
      <c r="L4352">
        <v>2</v>
      </c>
      <c r="M4352" t="b">
        <v>1</v>
      </c>
      <c r="N4352" t="b">
        <v>1</v>
      </c>
      <c r="O4352" t="b">
        <v>1</v>
      </c>
      <c r="P4352" t="s">
        <v>88</v>
      </c>
      <c r="Q4352" t="s">
        <v>2644</v>
      </c>
      <c r="R4352" t="s">
        <v>2643</v>
      </c>
      <c r="S4352" t="s">
        <v>93</v>
      </c>
      <c r="T4352" t="s">
        <v>2642</v>
      </c>
      <c r="U4352">
        <v>153</v>
      </c>
      <c r="V4352">
        <v>4.5</v>
      </c>
    </row>
    <row r="4353" spans="1:22" x14ac:dyDescent="0.35">
      <c r="A4353" t="s">
        <v>2641</v>
      </c>
      <c r="B4353" t="s">
        <v>111</v>
      </c>
      <c r="C4353" t="s">
        <v>2640</v>
      </c>
      <c r="D4353" t="b">
        <v>1</v>
      </c>
      <c r="E4353" t="b">
        <v>1</v>
      </c>
      <c r="F4353" t="s">
        <v>1052</v>
      </c>
      <c r="G4353" t="b">
        <v>1</v>
      </c>
      <c r="H4353" t="s">
        <v>71</v>
      </c>
      <c r="I4353" t="b">
        <v>0</v>
      </c>
      <c r="J4353" t="s">
        <v>70</v>
      </c>
      <c r="K4353" t="b">
        <v>1</v>
      </c>
      <c r="L4353">
        <v>2</v>
      </c>
      <c r="M4353" t="b">
        <v>1</v>
      </c>
      <c r="N4353" t="b">
        <v>1</v>
      </c>
      <c r="O4353" t="b">
        <v>1</v>
      </c>
      <c r="P4353" t="s">
        <v>88</v>
      </c>
      <c r="Q4353" t="s">
        <v>2639</v>
      </c>
      <c r="R4353" t="s">
        <v>2638</v>
      </c>
      <c r="S4353" t="s">
        <v>6</v>
      </c>
      <c r="T4353" t="s">
        <v>2637</v>
      </c>
      <c r="U4353">
        <v>153</v>
      </c>
      <c r="V4353">
        <v>4</v>
      </c>
    </row>
    <row r="4354" spans="1:22" x14ac:dyDescent="0.35">
      <c r="A4354" t="s">
        <v>2636</v>
      </c>
      <c r="B4354" t="s">
        <v>74</v>
      </c>
      <c r="C4354" t="s">
        <v>82</v>
      </c>
      <c r="D4354" t="b">
        <v>1</v>
      </c>
      <c r="E4354" t="b">
        <v>1</v>
      </c>
      <c r="F4354" t="s">
        <v>771</v>
      </c>
      <c r="G4354" t="b">
        <v>1</v>
      </c>
      <c r="H4354" t="s">
        <v>80</v>
      </c>
      <c r="I4354" t="b">
        <v>1</v>
      </c>
      <c r="J4354" t="s">
        <v>70</v>
      </c>
      <c r="K4354" t="b">
        <v>1</v>
      </c>
      <c r="L4354">
        <v>2</v>
      </c>
      <c r="M4354" t="b">
        <v>0</v>
      </c>
      <c r="N4354" t="b">
        <v>1</v>
      </c>
      <c r="O4354" t="b">
        <v>1</v>
      </c>
      <c r="P4354" t="s">
        <v>69</v>
      </c>
      <c r="Q4354" t="s">
        <v>2635</v>
      </c>
      <c r="R4354" t="s">
        <v>2634</v>
      </c>
      <c r="S4354" t="s">
        <v>93</v>
      </c>
      <c r="T4354" t="s">
        <v>2633</v>
      </c>
      <c r="U4354">
        <v>153</v>
      </c>
      <c r="V4354">
        <v>3.5</v>
      </c>
    </row>
    <row r="4355" spans="1:22" x14ac:dyDescent="0.35">
      <c r="A4355" t="s">
        <v>2632</v>
      </c>
      <c r="B4355" t="s">
        <v>111</v>
      </c>
      <c r="C4355" t="s">
        <v>82</v>
      </c>
      <c r="D4355" t="b">
        <v>1</v>
      </c>
      <c r="E4355" t="b">
        <v>1</v>
      </c>
      <c r="F4355" t="s">
        <v>106</v>
      </c>
      <c r="G4355" t="b">
        <v>1</v>
      </c>
      <c r="H4355" t="s">
        <v>71</v>
      </c>
      <c r="I4355" t="b">
        <v>1</v>
      </c>
      <c r="J4355" t="s">
        <v>70</v>
      </c>
      <c r="K4355" t="b">
        <v>1</v>
      </c>
      <c r="L4355">
        <v>2</v>
      </c>
      <c r="M4355" t="b">
        <v>0</v>
      </c>
      <c r="N4355" t="b">
        <v>1</v>
      </c>
      <c r="O4355" t="b">
        <v>1</v>
      </c>
      <c r="P4355" t="s">
        <v>88</v>
      </c>
      <c r="Q4355" t="s">
        <v>2631</v>
      </c>
      <c r="R4355" t="s">
        <v>2630</v>
      </c>
      <c r="S4355" t="s">
        <v>93</v>
      </c>
      <c r="T4355" t="s">
        <v>2629</v>
      </c>
      <c r="U4355">
        <v>153</v>
      </c>
      <c r="V4355">
        <v>4</v>
      </c>
    </row>
    <row r="4356" spans="1:22" x14ac:dyDescent="0.35">
      <c r="A4356" t="s">
        <v>2628</v>
      </c>
      <c r="B4356" t="s">
        <v>90</v>
      </c>
      <c r="C4356" t="s">
        <v>82</v>
      </c>
      <c r="D4356" t="b">
        <v>1</v>
      </c>
      <c r="E4356" t="b">
        <v>1</v>
      </c>
      <c r="F4356" t="s">
        <v>106</v>
      </c>
      <c r="G4356" t="b">
        <v>1</v>
      </c>
      <c r="H4356" t="s">
        <v>71</v>
      </c>
      <c r="I4356" t="b">
        <v>1</v>
      </c>
      <c r="J4356" t="s">
        <v>70</v>
      </c>
      <c r="K4356" t="b">
        <v>1</v>
      </c>
      <c r="L4356">
        <v>1</v>
      </c>
      <c r="M4356" t="b">
        <v>0</v>
      </c>
      <c r="N4356" t="b">
        <v>0</v>
      </c>
      <c r="O4356" t="b">
        <v>1</v>
      </c>
      <c r="P4356" t="s">
        <v>88</v>
      </c>
      <c r="Q4356" t="s">
        <v>2627</v>
      </c>
      <c r="R4356" t="s">
        <v>2626</v>
      </c>
      <c r="S4356" t="s">
        <v>161</v>
      </c>
      <c r="T4356" t="s">
        <v>2625</v>
      </c>
      <c r="U4356">
        <v>153</v>
      </c>
      <c r="V4356">
        <v>3.5</v>
      </c>
    </row>
    <row r="4357" spans="1:22" x14ac:dyDescent="0.35">
      <c r="A4357" t="s">
        <v>2624</v>
      </c>
      <c r="B4357" t="s">
        <v>111</v>
      </c>
      <c r="C4357" t="s">
        <v>82</v>
      </c>
      <c r="D4357" t="b">
        <v>1</v>
      </c>
      <c r="E4357" t="b">
        <v>1</v>
      </c>
      <c r="F4357" t="s">
        <v>89</v>
      </c>
      <c r="G4357" t="b">
        <v>1</v>
      </c>
      <c r="H4357" t="s">
        <v>71</v>
      </c>
      <c r="I4357" t="b">
        <v>1</v>
      </c>
      <c r="J4357" t="s">
        <v>70</v>
      </c>
      <c r="K4357" t="b">
        <v>1</v>
      </c>
      <c r="L4357">
        <v>2</v>
      </c>
      <c r="M4357" t="b">
        <v>0</v>
      </c>
      <c r="N4357" t="b">
        <v>0</v>
      </c>
      <c r="O4357" t="b">
        <v>1</v>
      </c>
      <c r="P4357" t="s">
        <v>69</v>
      </c>
      <c r="Q4357" t="s">
        <v>2623</v>
      </c>
      <c r="R4357" t="s">
        <v>2622</v>
      </c>
      <c r="S4357" t="s">
        <v>77</v>
      </c>
      <c r="T4357" t="s">
        <v>2621</v>
      </c>
      <c r="U4357">
        <v>153</v>
      </c>
      <c r="V4357">
        <v>3.5</v>
      </c>
    </row>
    <row r="4358" spans="1:22" x14ac:dyDescent="0.35">
      <c r="A4358" t="s">
        <v>2620</v>
      </c>
      <c r="B4358" t="s">
        <v>74</v>
      </c>
      <c r="C4358" t="s">
        <v>82</v>
      </c>
      <c r="D4358" t="b">
        <v>1</v>
      </c>
      <c r="E4358" t="b">
        <v>1</v>
      </c>
      <c r="F4358" t="s">
        <v>474</v>
      </c>
      <c r="G4358" t="b">
        <v>1</v>
      </c>
      <c r="H4358" t="s">
        <v>71</v>
      </c>
      <c r="I4358" t="b">
        <v>1</v>
      </c>
      <c r="J4358" t="s">
        <v>70</v>
      </c>
      <c r="K4358" t="b">
        <v>1</v>
      </c>
      <c r="L4358">
        <v>2</v>
      </c>
      <c r="M4358" t="b">
        <v>0</v>
      </c>
      <c r="N4358" t="b">
        <v>1</v>
      </c>
      <c r="O4358" t="b">
        <v>1</v>
      </c>
      <c r="P4358" t="s">
        <v>88</v>
      </c>
      <c r="Q4358" t="s">
        <v>2619</v>
      </c>
      <c r="R4358" t="s">
        <v>115</v>
      </c>
      <c r="S4358" t="s">
        <v>239</v>
      </c>
      <c r="T4358" t="s">
        <v>2618</v>
      </c>
      <c r="U4358">
        <v>153</v>
      </c>
      <c r="V4358">
        <v>3.5</v>
      </c>
    </row>
    <row r="4359" spans="1:22" x14ac:dyDescent="0.35">
      <c r="A4359" t="s">
        <v>2617</v>
      </c>
      <c r="B4359" t="s">
        <v>74</v>
      </c>
      <c r="C4359" t="s">
        <v>123</v>
      </c>
      <c r="D4359" t="b">
        <v>1</v>
      </c>
      <c r="E4359" t="b">
        <v>0</v>
      </c>
      <c r="F4359" t="s">
        <v>449</v>
      </c>
      <c r="G4359" t="b">
        <v>1</v>
      </c>
      <c r="H4359" t="s">
        <v>71</v>
      </c>
      <c r="I4359" t="b">
        <v>1</v>
      </c>
      <c r="J4359" t="s">
        <v>70</v>
      </c>
      <c r="K4359" t="b">
        <v>1</v>
      </c>
      <c r="L4359">
        <v>3</v>
      </c>
      <c r="M4359" t="b">
        <v>1</v>
      </c>
      <c r="N4359" t="b">
        <v>1</v>
      </c>
      <c r="O4359" t="b">
        <v>1</v>
      </c>
      <c r="P4359" t="s">
        <v>88</v>
      </c>
      <c r="Q4359" t="s">
        <v>2616</v>
      </c>
      <c r="R4359" t="s">
        <v>2615</v>
      </c>
      <c r="S4359" t="s">
        <v>120</v>
      </c>
      <c r="T4359" t="s">
        <v>2614</v>
      </c>
      <c r="U4359">
        <v>153</v>
      </c>
      <c r="V4359">
        <v>3</v>
      </c>
    </row>
    <row r="4360" spans="1:22" x14ac:dyDescent="0.35">
      <c r="A4360" t="s">
        <v>2613</v>
      </c>
      <c r="B4360" t="s">
        <v>74</v>
      </c>
      <c r="C4360" t="s">
        <v>1295</v>
      </c>
      <c r="D4360" t="b">
        <v>1</v>
      </c>
      <c r="E4360" t="b">
        <v>0</v>
      </c>
      <c r="F4360" t="s">
        <v>72</v>
      </c>
      <c r="G4360" t="b">
        <v>1</v>
      </c>
      <c r="H4360" t="s">
        <v>80</v>
      </c>
      <c r="I4360" t="b">
        <v>0</v>
      </c>
      <c r="J4360" t="s">
        <v>70</v>
      </c>
      <c r="K4360" t="b">
        <v>1</v>
      </c>
      <c r="L4360">
        <v>2</v>
      </c>
      <c r="M4360" t="b">
        <v>1</v>
      </c>
      <c r="N4360" t="b">
        <v>1</v>
      </c>
      <c r="O4360" t="b">
        <v>1</v>
      </c>
      <c r="P4360" t="s">
        <v>69</v>
      </c>
      <c r="Q4360" t="s">
        <v>2612</v>
      </c>
      <c r="R4360" t="s">
        <v>2611</v>
      </c>
      <c r="S4360" t="s">
        <v>285</v>
      </c>
      <c r="T4360" t="s">
        <v>2274</v>
      </c>
      <c r="U4360">
        <v>153</v>
      </c>
      <c r="V4360">
        <v>3.5</v>
      </c>
    </row>
    <row r="4361" spans="1:22" x14ac:dyDescent="0.35">
      <c r="A4361" t="s">
        <v>2610</v>
      </c>
      <c r="B4361" t="s">
        <v>90</v>
      </c>
      <c r="C4361" t="s">
        <v>123</v>
      </c>
      <c r="D4361" t="b">
        <v>0</v>
      </c>
      <c r="E4361" t="b">
        <v>1</v>
      </c>
      <c r="F4361" t="s">
        <v>359</v>
      </c>
      <c r="G4361" t="b">
        <v>0</v>
      </c>
      <c r="H4361" t="s">
        <v>80</v>
      </c>
      <c r="I4361" t="b">
        <v>1</v>
      </c>
      <c r="J4361" t="s">
        <v>70</v>
      </c>
      <c r="K4361" t="b">
        <v>1</v>
      </c>
      <c r="L4361">
        <v>1</v>
      </c>
      <c r="M4361" t="b">
        <v>0</v>
      </c>
      <c r="N4361" t="b">
        <v>0</v>
      </c>
      <c r="O4361" t="b">
        <v>1</v>
      </c>
      <c r="P4361" t="s">
        <v>88</v>
      </c>
      <c r="Q4361" t="s">
        <v>2609</v>
      </c>
      <c r="R4361" t="s">
        <v>2608</v>
      </c>
      <c r="S4361" t="s">
        <v>120</v>
      </c>
      <c r="T4361" t="s">
        <v>2607</v>
      </c>
      <c r="U4361">
        <v>153</v>
      </c>
      <c r="V4361">
        <v>3.5</v>
      </c>
    </row>
    <row r="4362" spans="1:22" x14ac:dyDescent="0.35">
      <c r="A4362" t="s">
        <v>2606</v>
      </c>
      <c r="B4362" t="s">
        <v>74</v>
      </c>
      <c r="C4362" t="s">
        <v>297</v>
      </c>
      <c r="D4362" t="b">
        <v>1</v>
      </c>
      <c r="E4362" t="b">
        <v>0</v>
      </c>
      <c r="F4362" t="s">
        <v>72</v>
      </c>
      <c r="G4362" t="b">
        <v>1</v>
      </c>
      <c r="H4362" t="s">
        <v>100</v>
      </c>
      <c r="I4362" t="b">
        <v>0</v>
      </c>
      <c r="J4362" t="s">
        <v>235</v>
      </c>
      <c r="K4362" t="b">
        <v>1</v>
      </c>
      <c r="L4362">
        <v>3</v>
      </c>
      <c r="M4362" t="b">
        <v>1</v>
      </c>
      <c r="N4362" t="b">
        <v>1</v>
      </c>
      <c r="O4362" t="b">
        <v>0</v>
      </c>
      <c r="P4362" t="s">
        <v>88</v>
      </c>
      <c r="Q4362" t="s">
        <v>2605</v>
      </c>
      <c r="R4362" t="s">
        <v>617</v>
      </c>
      <c r="S4362" t="s">
        <v>166</v>
      </c>
      <c r="T4362" t="s">
        <v>2604</v>
      </c>
      <c r="U4362">
        <v>153</v>
      </c>
      <c r="V4362">
        <v>4</v>
      </c>
    </row>
    <row r="4363" spans="1:22" x14ac:dyDescent="0.35">
      <c r="A4363" t="s">
        <v>2603</v>
      </c>
      <c r="B4363" t="s">
        <v>111</v>
      </c>
      <c r="C4363" t="s">
        <v>82</v>
      </c>
      <c r="D4363" t="b">
        <v>1</v>
      </c>
      <c r="E4363" t="b">
        <v>1</v>
      </c>
      <c r="F4363" t="s">
        <v>106</v>
      </c>
      <c r="G4363" t="b">
        <v>1</v>
      </c>
      <c r="H4363" t="s">
        <v>71</v>
      </c>
      <c r="I4363" t="b">
        <v>1</v>
      </c>
      <c r="J4363" t="s">
        <v>70</v>
      </c>
      <c r="K4363" t="b">
        <v>1</v>
      </c>
      <c r="L4363">
        <v>2</v>
      </c>
      <c r="M4363" t="b">
        <v>0</v>
      </c>
      <c r="N4363" t="b">
        <v>0</v>
      </c>
      <c r="O4363" t="b">
        <v>1</v>
      </c>
      <c r="P4363" t="s">
        <v>69</v>
      </c>
      <c r="Q4363" t="s">
        <v>2602</v>
      </c>
      <c r="R4363" t="s">
        <v>2601</v>
      </c>
      <c r="S4363" t="s">
        <v>290</v>
      </c>
      <c r="T4363" t="s">
        <v>2336</v>
      </c>
      <c r="U4363">
        <v>153</v>
      </c>
      <c r="V4363">
        <v>4</v>
      </c>
    </row>
    <row r="4364" spans="1:22" x14ac:dyDescent="0.35">
      <c r="A4364" t="s">
        <v>2600</v>
      </c>
      <c r="B4364" t="s">
        <v>74</v>
      </c>
      <c r="C4364" t="s">
        <v>320</v>
      </c>
      <c r="D4364" t="b">
        <v>1</v>
      </c>
      <c r="E4364" t="b">
        <v>1</v>
      </c>
      <c r="F4364" t="s">
        <v>106</v>
      </c>
      <c r="G4364" t="b">
        <v>1</v>
      </c>
      <c r="H4364" t="s">
        <v>71</v>
      </c>
      <c r="I4364" t="b">
        <v>0</v>
      </c>
      <c r="J4364" t="s">
        <v>70</v>
      </c>
      <c r="K4364" t="b">
        <v>1</v>
      </c>
      <c r="L4364">
        <v>2</v>
      </c>
      <c r="M4364" t="b">
        <v>1</v>
      </c>
      <c r="N4364" t="b">
        <v>1</v>
      </c>
      <c r="O4364" t="b">
        <v>1</v>
      </c>
      <c r="P4364" t="s">
        <v>88</v>
      </c>
      <c r="Q4364" t="s">
        <v>2599</v>
      </c>
      <c r="R4364" t="s">
        <v>2598</v>
      </c>
      <c r="S4364" t="s">
        <v>66</v>
      </c>
      <c r="T4364" t="s">
        <v>2597</v>
      </c>
      <c r="U4364">
        <v>153</v>
      </c>
      <c r="V4364">
        <v>4</v>
      </c>
    </row>
    <row r="4365" spans="1:22" x14ac:dyDescent="0.35">
      <c r="A4365" t="s">
        <v>2596</v>
      </c>
      <c r="B4365" t="s">
        <v>74</v>
      </c>
      <c r="C4365" t="s">
        <v>82</v>
      </c>
      <c r="D4365" t="b">
        <v>1</v>
      </c>
      <c r="E4365" t="b">
        <v>1</v>
      </c>
      <c r="F4365" t="s">
        <v>474</v>
      </c>
      <c r="G4365" t="b">
        <v>1</v>
      </c>
      <c r="H4365" t="s">
        <v>71</v>
      </c>
      <c r="I4365" t="b">
        <v>1</v>
      </c>
      <c r="J4365" t="s">
        <v>70</v>
      </c>
      <c r="K4365" t="b">
        <v>1</v>
      </c>
      <c r="L4365">
        <v>2</v>
      </c>
      <c r="M4365" t="b">
        <v>0</v>
      </c>
      <c r="N4365" t="b">
        <v>0</v>
      </c>
      <c r="O4365" t="b">
        <v>1</v>
      </c>
      <c r="P4365" t="s">
        <v>69</v>
      </c>
      <c r="Q4365" t="s">
        <v>2595</v>
      </c>
      <c r="R4365" t="s">
        <v>2594</v>
      </c>
      <c r="S4365" t="s">
        <v>2593</v>
      </c>
      <c r="T4365" t="s">
        <v>2592</v>
      </c>
      <c r="U4365">
        <v>153</v>
      </c>
      <c r="V4365">
        <v>4.5</v>
      </c>
    </row>
    <row r="4366" spans="1:22" x14ac:dyDescent="0.35">
      <c r="A4366" t="s">
        <v>2591</v>
      </c>
      <c r="B4366" t="s">
        <v>74</v>
      </c>
      <c r="C4366" t="s">
        <v>82</v>
      </c>
      <c r="D4366" t="b">
        <v>1</v>
      </c>
      <c r="E4366" t="b">
        <v>0</v>
      </c>
      <c r="F4366" t="s">
        <v>72</v>
      </c>
      <c r="G4366" t="b">
        <v>1</v>
      </c>
      <c r="H4366" t="s">
        <v>80</v>
      </c>
      <c r="I4366" t="b">
        <v>0</v>
      </c>
      <c r="J4366" t="s">
        <v>70</v>
      </c>
      <c r="K4366" t="b">
        <v>1</v>
      </c>
      <c r="L4366">
        <v>2</v>
      </c>
      <c r="M4366" t="b">
        <v>1</v>
      </c>
      <c r="N4366" t="b">
        <v>1</v>
      </c>
      <c r="O4366" t="b">
        <v>1</v>
      </c>
      <c r="P4366" t="s">
        <v>88</v>
      </c>
      <c r="Q4366" t="s">
        <v>2590</v>
      </c>
      <c r="R4366" t="s">
        <v>2589</v>
      </c>
      <c r="S4366" t="s">
        <v>166</v>
      </c>
      <c r="T4366" t="s">
        <v>2588</v>
      </c>
      <c r="U4366">
        <v>153</v>
      </c>
      <c r="V4366">
        <v>3</v>
      </c>
    </row>
    <row r="4367" spans="1:22" x14ac:dyDescent="0.35">
      <c r="A4367" t="s">
        <v>2587</v>
      </c>
      <c r="B4367" t="s">
        <v>74</v>
      </c>
      <c r="C4367" t="s">
        <v>82</v>
      </c>
      <c r="D4367" t="b">
        <v>1</v>
      </c>
      <c r="E4367" t="b">
        <v>1</v>
      </c>
      <c r="F4367" t="s">
        <v>106</v>
      </c>
      <c r="G4367" t="b">
        <v>1</v>
      </c>
      <c r="H4367" t="s">
        <v>71</v>
      </c>
      <c r="I4367" t="b">
        <v>1</v>
      </c>
      <c r="J4367" t="s">
        <v>70</v>
      </c>
      <c r="K4367" t="b">
        <v>1</v>
      </c>
      <c r="L4367">
        <v>2</v>
      </c>
      <c r="M4367" t="b">
        <v>1</v>
      </c>
      <c r="N4367" t="b">
        <v>1</v>
      </c>
      <c r="O4367" t="b">
        <v>1</v>
      </c>
      <c r="P4367" t="s">
        <v>88</v>
      </c>
      <c r="Q4367" t="s">
        <v>2586</v>
      </c>
      <c r="R4367" t="s">
        <v>2585</v>
      </c>
      <c r="S4367" t="s">
        <v>323</v>
      </c>
      <c r="T4367" t="s">
        <v>2584</v>
      </c>
      <c r="U4367">
        <v>153</v>
      </c>
      <c r="V4367">
        <v>3</v>
      </c>
    </row>
    <row r="4368" spans="1:22" x14ac:dyDescent="0.35">
      <c r="A4368" t="s">
        <v>2583</v>
      </c>
      <c r="B4368" t="s">
        <v>74</v>
      </c>
      <c r="C4368" t="s">
        <v>82</v>
      </c>
      <c r="D4368" t="b">
        <v>1</v>
      </c>
      <c r="E4368" t="b">
        <v>1</v>
      </c>
      <c r="F4368" t="s">
        <v>89</v>
      </c>
      <c r="G4368" t="b">
        <v>1</v>
      </c>
      <c r="H4368" t="s">
        <v>80</v>
      </c>
      <c r="I4368" t="b">
        <v>1</v>
      </c>
      <c r="J4368" t="s">
        <v>70</v>
      </c>
      <c r="K4368" t="b">
        <v>1</v>
      </c>
      <c r="L4368">
        <v>2</v>
      </c>
      <c r="M4368" t="b">
        <v>1</v>
      </c>
      <c r="N4368" t="b">
        <v>1</v>
      </c>
      <c r="O4368" t="b">
        <v>1</v>
      </c>
      <c r="P4368" t="s">
        <v>69</v>
      </c>
      <c r="Q4368" t="s">
        <v>2582</v>
      </c>
      <c r="R4368" t="s">
        <v>2581</v>
      </c>
      <c r="S4368" t="s">
        <v>290</v>
      </c>
      <c r="T4368" t="s">
        <v>2580</v>
      </c>
      <c r="U4368">
        <v>153</v>
      </c>
      <c r="V4368">
        <v>3.5</v>
      </c>
    </row>
    <row r="4369" spans="1:22" x14ac:dyDescent="0.35">
      <c r="A4369" t="s">
        <v>2579</v>
      </c>
      <c r="B4369" t="s">
        <v>90</v>
      </c>
      <c r="C4369" t="s">
        <v>82</v>
      </c>
      <c r="D4369" t="b">
        <v>1</v>
      </c>
      <c r="E4369" t="b">
        <v>1</v>
      </c>
      <c r="F4369" t="s">
        <v>106</v>
      </c>
      <c r="G4369" t="b">
        <v>1</v>
      </c>
      <c r="H4369" t="s">
        <v>71</v>
      </c>
      <c r="I4369" t="b">
        <v>0</v>
      </c>
      <c r="J4369" t="s">
        <v>70</v>
      </c>
      <c r="K4369" t="b">
        <v>1</v>
      </c>
      <c r="L4369">
        <v>2</v>
      </c>
      <c r="M4369" t="b">
        <v>1</v>
      </c>
      <c r="N4369" t="b">
        <v>1</v>
      </c>
      <c r="O4369" t="b">
        <v>1</v>
      </c>
      <c r="P4369" t="s">
        <v>69</v>
      </c>
      <c r="Q4369" t="s">
        <v>2578</v>
      </c>
      <c r="R4369" t="s">
        <v>2577</v>
      </c>
      <c r="S4369" t="s">
        <v>6</v>
      </c>
      <c r="T4369" t="s">
        <v>2576</v>
      </c>
      <c r="U4369">
        <v>153</v>
      </c>
      <c r="V4369">
        <v>4</v>
      </c>
    </row>
    <row r="4370" spans="1:22" x14ac:dyDescent="0.35">
      <c r="A4370" t="s">
        <v>2575</v>
      </c>
      <c r="B4370" t="s">
        <v>74</v>
      </c>
      <c r="C4370" t="s">
        <v>82</v>
      </c>
      <c r="D4370" t="b">
        <v>1</v>
      </c>
      <c r="E4370" t="b">
        <v>1</v>
      </c>
      <c r="F4370" t="s">
        <v>106</v>
      </c>
      <c r="G4370" t="b">
        <v>1</v>
      </c>
      <c r="H4370" t="s">
        <v>71</v>
      </c>
      <c r="I4370" t="b">
        <v>1</v>
      </c>
      <c r="J4370" t="s">
        <v>70</v>
      </c>
      <c r="K4370" t="b">
        <v>1</v>
      </c>
      <c r="L4370">
        <v>2</v>
      </c>
      <c r="M4370" t="b">
        <v>1</v>
      </c>
      <c r="N4370" t="b">
        <v>1</v>
      </c>
      <c r="O4370" t="b">
        <v>1</v>
      </c>
      <c r="P4370" t="s">
        <v>69</v>
      </c>
      <c r="Q4370" t="s">
        <v>2574</v>
      </c>
      <c r="R4370" t="s">
        <v>2573</v>
      </c>
      <c r="S4370" t="s">
        <v>189</v>
      </c>
      <c r="T4370" t="s">
        <v>2572</v>
      </c>
      <c r="U4370">
        <v>153</v>
      </c>
      <c r="V4370">
        <v>3.5</v>
      </c>
    </row>
    <row r="4371" spans="1:22" x14ac:dyDescent="0.35">
      <c r="A4371" t="s">
        <v>2571</v>
      </c>
      <c r="B4371" t="s">
        <v>90</v>
      </c>
      <c r="C4371" t="s">
        <v>82</v>
      </c>
      <c r="D4371" t="b">
        <v>1</v>
      </c>
      <c r="E4371" t="b">
        <v>1</v>
      </c>
      <c r="F4371" t="s">
        <v>89</v>
      </c>
      <c r="G4371" t="b">
        <v>1</v>
      </c>
      <c r="H4371" t="s">
        <v>71</v>
      </c>
      <c r="I4371" t="b">
        <v>1</v>
      </c>
      <c r="J4371" t="s">
        <v>70</v>
      </c>
      <c r="K4371" t="b">
        <v>1</v>
      </c>
      <c r="L4371">
        <v>1</v>
      </c>
      <c r="M4371" t="b">
        <v>0</v>
      </c>
      <c r="N4371" t="b">
        <v>1</v>
      </c>
      <c r="O4371" t="b">
        <v>1</v>
      </c>
      <c r="P4371" t="s">
        <v>88</v>
      </c>
      <c r="Q4371" t="s">
        <v>2570</v>
      </c>
      <c r="R4371" t="s">
        <v>2569</v>
      </c>
      <c r="S4371" t="s">
        <v>66</v>
      </c>
      <c r="T4371" t="s">
        <v>2568</v>
      </c>
      <c r="U4371">
        <v>153</v>
      </c>
      <c r="V4371">
        <v>4</v>
      </c>
    </row>
    <row r="4372" spans="1:22" x14ac:dyDescent="0.35">
      <c r="A4372" t="s">
        <v>2567</v>
      </c>
      <c r="B4372" t="s">
        <v>74</v>
      </c>
      <c r="C4372" t="s">
        <v>82</v>
      </c>
      <c r="D4372" t="b">
        <v>1</v>
      </c>
      <c r="E4372" t="b">
        <v>1</v>
      </c>
      <c r="F4372" t="s">
        <v>106</v>
      </c>
      <c r="G4372" t="b">
        <v>1</v>
      </c>
      <c r="H4372" t="s">
        <v>100</v>
      </c>
      <c r="I4372" t="b">
        <v>0</v>
      </c>
      <c r="J4372" t="s">
        <v>70</v>
      </c>
      <c r="K4372" t="b">
        <v>1</v>
      </c>
      <c r="L4372">
        <v>2</v>
      </c>
      <c r="M4372" t="b">
        <v>0</v>
      </c>
      <c r="N4372" t="b">
        <v>1</v>
      </c>
      <c r="O4372" t="b">
        <v>1</v>
      </c>
      <c r="P4372" t="s">
        <v>88</v>
      </c>
      <c r="Q4372" t="s">
        <v>2566</v>
      </c>
      <c r="R4372" t="s">
        <v>2565</v>
      </c>
      <c r="S4372" t="s">
        <v>85</v>
      </c>
      <c r="T4372" t="s">
        <v>2564</v>
      </c>
      <c r="U4372">
        <v>153</v>
      </c>
      <c r="V4372">
        <v>4</v>
      </c>
    </row>
    <row r="4373" spans="1:22" x14ac:dyDescent="0.35">
      <c r="A4373" t="s">
        <v>2563</v>
      </c>
      <c r="B4373" t="s">
        <v>90</v>
      </c>
      <c r="C4373" t="s">
        <v>82</v>
      </c>
      <c r="D4373" t="b">
        <v>1</v>
      </c>
      <c r="E4373" t="b">
        <v>1</v>
      </c>
      <c r="F4373" t="s">
        <v>474</v>
      </c>
      <c r="G4373" t="b">
        <v>0</v>
      </c>
      <c r="H4373" t="s">
        <v>71</v>
      </c>
      <c r="I4373" t="b">
        <v>1</v>
      </c>
      <c r="J4373" t="s">
        <v>70</v>
      </c>
      <c r="K4373" t="b">
        <v>1</v>
      </c>
      <c r="L4373">
        <v>1</v>
      </c>
      <c r="M4373" t="b">
        <v>0</v>
      </c>
      <c r="N4373" t="b">
        <v>1</v>
      </c>
      <c r="O4373" t="b">
        <v>1</v>
      </c>
      <c r="P4373" t="s">
        <v>69</v>
      </c>
      <c r="Q4373" t="s">
        <v>2562</v>
      </c>
      <c r="R4373" t="s">
        <v>2561</v>
      </c>
      <c r="S4373" t="s">
        <v>189</v>
      </c>
      <c r="T4373" t="s">
        <v>371</v>
      </c>
      <c r="U4373">
        <v>153</v>
      </c>
      <c r="V4373">
        <v>3.5</v>
      </c>
    </row>
    <row r="4374" spans="1:22" x14ac:dyDescent="0.35">
      <c r="A4374" t="s">
        <v>2560</v>
      </c>
      <c r="B4374" t="s">
        <v>90</v>
      </c>
      <c r="C4374" t="s">
        <v>82</v>
      </c>
      <c r="D4374" t="b">
        <v>1</v>
      </c>
      <c r="E4374" t="b">
        <v>1</v>
      </c>
      <c r="F4374" t="s">
        <v>106</v>
      </c>
      <c r="G4374" t="b">
        <v>0</v>
      </c>
      <c r="H4374" t="s">
        <v>71</v>
      </c>
      <c r="I4374" t="b">
        <v>1</v>
      </c>
      <c r="J4374" t="s">
        <v>70</v>
      </c>
      <c r="K4374" t="b">
        <v>0</v>
      </c>
      <c r="L4374">
        <v>1</v>
      </c>
      <c r="M4374" t="b">
        <v>0</v>
      </c>
      <c r="N4374" t="b">
        <v>0</v>
      </c>
      <c r="O4374" t="b">
        <v>1</v>
      </c>
      <c r="P4374" t="s">
        <v>88</v>
      </c>
      <c r="Q4374" t="s">
        <v>2559</v>
      </c>
      <c r="R4374" t="s">
        <v>2558</v>
      </c>
      <c r="S4374" t="s">
        <v>77</v>
      </c>
      <c r="T4374" t="s">
        <v>2557</v>
      </c>
      <c r="U4374">
        <v>152</v>
      </c>
      <c r="V4374">
        <v>4.5</v>
      </c>
    </row>
    <row r="4375" spans="1:22" x14ac:dyDescent="0.35">
      <c r="A4375" t="s">
        <v>2556</v>
      </c>
      <c r="B4375" t="s">
        <v>90</v>
      </c>
      <c r="C4375" t="s">
        <v>82</v>
      </c>
      <c r="D4375" t="b">
        <v>1</v>
      </c>
      <c r="E4375" t="b">
        <v>1</v>
      </c>
      <c r="F4375" t="s">
        <v>106</v>
      </c>
      <c r="G4375" t="b">
        <v>0</v>
      </c>
      <c r="H4375" t="s">
        <v>71</v>
      </c>
      <c r="I4375" t="b">
        <v>0</v>
      </c>
      <c r="J4375" t="s">
        <v>70</v>
      </c>
      <c r="K4375" t="b">
        <v>1</v>
      </c>
      <c r="L4375">
        <v>1</v>
      </c>
      <c r="M4375" t="b">
        <v>0</v>
      </c>
      <c r="N4375" t="b">
        <v>0</v>
      </c>
      <c r="O4375" t="b">
        <v>1</v>
      </c>
      <c r="P4375" t="s">
        <v>69</v>
      </c>
      <c r="Q4375" t="s">
        <v>2555</v>
      </c>
      <c r="R4375" t="s">
        <v>2554</v>
      </c>
      <c r="S4375" t="s">
        <v>2553</v>
      </c>
      <c r="T4375" t="s">
        <v>2552</v>
      </c>
      <c r="U4375">
        <v>152</v>
      </c>
      <c r="V4375">
        <v>4.5</v>
      </c>
    </row>
    <row r="4376" spans="1:22" x14ac:dyDescent="0.35">
      <c r="A4376" t="s">
        <v>2551</v>
      </c>
      <c r="B4376" t="s">
        <v>90</v>
      </c>
      <c r="C4376" t="s">
        <v>82</v>
      </c>
      <c r="D4376" t="b">
        <v>1</v>
      </c>
      <c r="E4376" t="b">
        <v>1</v>
      </c>
      <c r="F4376" t="s">
        <v>106</v>
      </c>
      <c r="G4376" t="b">
        <v>1</v>
      </c>
      <c r="H4376" t="s">
        <v>100</v>
      </c>
      <c r="I4376" t="b">
        <v>0</v>
      </c>
      <c r="J4376" t="s">
        <v>70</v>
      </c>
      <c r="K4376" t="b">
        <v>0</v>
      </c>
      <c r="L4376">
        <v>1</v>
      </c>
      <c r="M4376" t="b">
        <v>1</v>
      </c>
      <c r="N4376" t="b">
        <v>1</v>
      </c>
      <c r="O4376" t="b">
        <v>1</v>
      </c>
      <c r="P4376" t="s">
        <v>88</v>
      </c>
      <c r="Q4376" t="s">
        <v>2550</v>
      </c>
      <c r="R4376" t="s">
        <v>593</v>
      </c>
      <c r="S4376" t="s">
        <v>6</v>
      </c>
      <c r="T4376" t="s">
        <v>2549</v>
      </c>
      <c r="U4376">
        <v>152</v>
      </c>
      <c r="V4376">
        <v>4.5</v>
      </c>
    </row>
    <row r="4377" spans="1:22" x14ac:dyDescent="0.35">
      <c r="A4377" t="s">
        <v>2548</v>
      </c>
      <c r="B4377" t="s">
        <v>74</v>
      </c>
      <c r="C4377" t="s">
        <v>82</v>
      </c>
      <c r="D4377" t="b">
        <v>1</v>
      </c>
      <c r="E4377" t="b">
        <v>1</v>
      </c>
      <c r="F4377" t="s">
        <v>106</v>
      </c>
      <c r="G4377" t="b">
        <v>1</v>
      </c>
      <c r="H4377" t="s">
        <v>71</v>
      </c>
      <c r="I4377" t="b">
        <v>1</v>
      </c>
      <c r="J4377" t="s">
        <v>70</v>
      </c>
      <c r="K4377" t="b">
        <v>1</v>
      </c>
      <c r="L4377">
        <v>2</v>
      </c>
      <c r="M4377" t="b">
        <v>0</v>
      </c>
      <c r="N4377" t="b">
        <v>1</v>
      </c>
      <c r="O4377" t="b">
        <v>1</v>
      </c>
      <c r="P4377" t="s">
        <v>69</v>
      </c>
      <c r="Q4377" t="s">
        <v>2547</v>
      </c>
      <c r="R4377" t="s">
        <v>2546</v>
      </c>
      <c r="S4377" t="s">
        <v>85</v>
      </c>
      <c r="T4377" t="s">
        <v>2545</v>
      </c>
      <c r="U4377">
        <v>152</v>
      </c>
      <c r="V4377">
        <v>2.5</v>
      </c>
    </row>
    <row r="4378" spans="1:22" x14ac:dyDescent="0.35">
      <c r="A4378" t="s">
        <v>2544</v>
      </c>
      <c r="B4378" t="s">
        <v>74</v>
      </c>
      <c r="C4378" t="s">
        <v>82</v>
      </c>
      <c r="D4378" t="b">
        <v>1</v>
      </c>
      <c r="E4378" t="b">
        <v>1</v>
      </c>
      <c r="F4378" t="s">
        <v>101</v>
      </c>
      <c r="G4378" t="b">
        <v>0</v>
      </c>
      <c r="H4378" t="s">
        <v>71</v>
      </c>
      <c r="I4378" t="b">
        <v>0</v>
      </c>
      <c r="J4378" t="s">
        <v>70</v>
      </c>
      <c r="K4378" t="b">
        <v>1</v>
      </c>
      <c r="L4378">
        <v>2</v>
      </c>
      <c r="M4378" t="b">
        <v>1</v>
      </c>
      <c r="N4378" t="b">
        <v>1</v>
      </c>
      <c r="O4378" t="b">
        <v>1</v>
      </c>
      <c r="P4378" t="s">
        <v>69</v>
      </c>
      <c r="Q4378" t="s">
        <v>2543</v>
      </c>
      <c r="R4378" t="s">
        <v>628</v>
      </c>
      <c r="S4378" t="s">
        <v>6</v>
      </c>
      <c r="T4378" t="s">
        <v>2542</v>
      </c>
      <c r="U4378">
        <v>152</v>
      </c>
      <c r="V4378">
        <v>3</v>
      </c>
    </row>
    <row r="4379" spans="1:22" x14ac:dyDescent="0.35">
      <c r="A4379" t="s">
        <v>2541</v>
      </c>
      <c r="B4379" t="s">
        <v>74</v>
      </c>
      <c r="C4379" t="s">
        <v>82</v>
      </c>
      <c r="D4379" t="b">
        <v>1</v>
      </c>
      <c r="E4379" t="b">
        <v>1</v>
      </c>
      <c r="F4379" t="s">
        <v>106</v>
      </c>
      <c r="G4379" t="b">
        <v>1</v>
      </c>
      <c r="H4379" t="s">
        <v>71</v>
      </c>
      <c r="I4379" t="b">
        <v>1</v>
      </c>
      <c r="J4379" t="s">
        <v>70</v>
      </c>
      <c r="K4379" t="b">
        <v>1</v>
      </c>
      <c r="L4379">
        <v>2</v>
      </c>
      <c r="M4379" t="b">
        <v>1</v>
      </c>
      <c r="N4379" t="b">
        <v>1</v>
      </c>
      <c r="O4379" t="b">
        <v>1</v>
      </c>
      <c r="P4379" t="s">
        <v>69</v>
      </c>
      <c r="Q4379" t="s">
        <v>2540</v>
      </c>
      <c r="R4379" t="s">
        <v>2539</v>
      </c>
      <c r="S4379" t="s">
        <v>77</v>
      </c>
      <c r="T4379" t="s">
        <v>2538</v>
      </c>
      <c r="U4379">
        <v>152</v>
      </c>
      <c r="V4379">
        <v>3.5</v>
      </c>
    </row>
    <row r="4380" spans="1:22" x14ac:dyDescent="0.35">
      <c r="A4380" t="s">
        <v>2537</v>
      </c>
      <c r="B4380" t="s">
        <v>74</v>
      </c>
      <c r="C4380" t="s">
        <v>82</v>
      </c>
      <c r="D4380" t="b">
        <v>1</v>
      </c>
      <c r="E4380" t="b">
        <v>1</v>
      </c>
      <c r="F4380" t="s">
        <v>89</v>
      </c>
      <c r="G4380" t="b">
        <v>1</v>
      </c>
      <c r="H4380" t="s">
        <v>71</v>
      </c>
      <c r="I4380" t="b">
        <v>0</v>
      </c>
      <c r="J4380" t="s">
        <v>70</v>
      </c>
      <c r="K4380" t="b">
        <v>1</v>
      </c>
      <c r="L4380">
        <v>2</v>
      </c>
      <c r="M4380" t="b">
        <v>1</v>
      </c>
      <c r="N4380" t="b">
        <v>1</v>
      </c>
      <c r="O4380" t="b">
        <v>1</v>
      </c>
      <c r="P4380" t="s">
        <v>88</v>
      </c>
      <c r="Q4380" t="s">
        <v>2536</v>
      </c>
      <c r="R4380" t="s">
        <v>381</v>
      </c>
      <c r="S4380" t="s">
        <v>6</v>
      </c>
      <c r="T4380" t="s">
        <v>2535</v>
      </c>
      <c r="U4380">
        <v>152</v>
      </c>
      <c r="V4380">
        <v>3.5</v>
      </c>
    </row>
    <row r="4381" spans="1:22" x14ac:dyDescent="0.35">
      <c r="A4381" t="s">
        <v>2534</v>
      </c>
      <c r="B4381" t="s">
        <v>90</v>
      </c>
      <c r="C4381" t="s">
        <v>138</v>
      </c>
      <c r="D4381" t="b">
        <v>1</v>
      </c>
      <c r="E4381" t="b">
        <v>1</v>
      </c>
      <c r="F4381" t="s">
        <v>106</v>
      </c>
      <c r="G4381" t="b">
        <v>1</v>
      </c>
      <c r="H4381" t="s">
        <v>71</v>
      </c>
      <c r="I4381" t="b">
        <v>0</v>
      </c>
      <c r="J4381" t="s">
        <v>70</v>
      </c>
      <c r="K4381" t="b">
        <v>1</v>
      </c>
      <c r="L4381">
        <v>1</v>
      </c>
      <c r="M4381" t="b">
        <v>0</v>
      </c>
      <c r="N4381" t="b">
        <v>0</v>
      </c>
      <c r="O4381" t="b">
        <v>1</v>
      </c>
      <c r="P4381" t="s">
        <v>88</v>
      </c>
      <c r="Q4381" t="s">
        <v>2533</v>
      </c>
      <c r="R4381" t="s">
        <v>2532</v>
      </c>
      <c r="S4381" t="s">
        <v>189</v>
      </c>
      <c r="T4381" t="s">
        <v>2531</v>
      </c>
      <c r="U4381">
        <v>152</v>
      </c>
      <c r="V4381">
        <v>4.5</v>
      </c>
    </row>
    <row r="4382" spans="1:22" x14ac:dyDescent="0.35">
      <c r="A4382" t="s">
        <v>2530</v>
      </c>
      <c r="B4382" t="s">
        <v>90</v>
      </c>
      <c r="C4382" t="s">
        <v>898</v>
      </c>
      <c r="D4382" t="b">
        <v>0</v>
      </c>
      <c r="E4382" t="b">
        <v>0</v>
      </c>
      <c r="F4382" t="s">
        <v>117</v>
      </c>
      <c r="G4382" t="b">
        <v>0</v>
      </c>
      <c r="H4382" t="s">
        <v>71</v>
      </c>
      <c r="I4382" t="b">
        <v>0</v>
      </c>
      <c r="J4382" t="s">
        <v>70</v>
      </c>
      <c r="K4382" t="b">
        <v>0</v>
      </c>
      <c r="L4382">
        <v>2</v>
      </c>
      <c r="M4382" t="b">
        <v>0</v>
      </c>
      <c r="N4382" t="b">
        <v>1</v>
      </c>
      <c r="O4382" t="b">
        <v>0</v>
      </c>
      <c r="P4382" t="s">
        <v>88</v>
      </c>
      <c r="Q4382" t="s">
        <v>2529</v>
      </c>
      <c r="R4382" t="s">
        <v>115</v>
      </c>
      <c r="S4382" t="s">
        <v>120</v>
      </c>
      <c r="T4382" t="s">
        <v>2528</v>
      </c>
      <c r="U4382">
        <v>152</v>
      </c>
      <c r="V4382">
        <v>3.5</v>
      </c>
    </row>
    <row r="4383" spans="1:22" x14ac:dyDescent="0.35">
      <c r="A4383" t="s">
        <v>910</v>
      </c>
      <c r="B4383" t="s">
        <v>90</v>
      </c>
      <c r="C4383" t="s">
        <v>82</v>
      </c>
      <c r="D4383" t="b">
        <v>1</v>
      </c>
      <c r="E4383" t="b">
        <v>1</v>
      </c>
      <c r="F4383" t="s">
        <v>319</v>
      </c>
      <c r="G4383" t="b">
        <v>0</v>
      </c>
      <c r="H4383" t="s">
        <v>71</v>
      </c>
      <c r="I4383" t="b">
        <v>0</v>
      </c>
      <c r="J4383" t="s">
        <v>70</v>
      </c>
      <c r="K4383" t="b">
        <v>0</v>
      </c>
      <c r="L4383">
        <v>1</v>
      </c>
      <c r="M4383" t="b">
        <v>0</v>
      </c>
      <c r="N4383" t="b">
        <v>0</v>
      </c>
      <c r="O4383" t="b">
        <v>1</v>
      </c>
      <c r="P4383" t="s">
        <v>69</v>
      </c>
      <c r="Q4383" t="s">
        <v>2527</v>
      </c>
      <c r="R4383" t="s">
        <v>1770</v>
      </c>
      <c r="S4383" t="s">
        <v>85</v>
      </c>
      <c r="T4383" t="s">
        <v>2526</v>
      </c>
      <c r="U4383">
        <v>152</v>
      </c>
      <c r="V4383">
        <v>3.5</v>
      </c>
    </row>
    <row r="4384" spans="1:22" x14ac:dyDescent="0.35">
      <c r="A4384" t="s">
        <v>2525</v>
      </c>
      <c r="D4384" t="b">
        <v>1</v>
      </c>
      <c r="F4384" t="s">
        <v>555</v>
      </c>
      <c r="J4384" t="s">
        <v>70</v>
      </c>
      <c r="K4384" t="b">
        <v>1</v>
      </c>
      <c r="L4384">
        <v>1</v>
      </c>
      <c r="O4384" t="b">
        <v>1</v>
      </c>
      <c r="Q4384" t="s">
        <v>2524</v>
      </c>
      <c r="R4384" t="s">
        <v>2523</v>
      </c>
      <c r="S4384" t="s">
        <v>66</v>
      </c>
      <c r="T4384" t="s">
        <v>2522</v>
      </c>
      <c r="U4384">
        <v>152</v>
      </c>
      <c r="V4384">
        <v>4.5</v>
      </c>
    </row>
    <row r="4385" spans="1:22" x14ac:dyDescent="0.35">
      <c r="A4385" t="s">
        <v>2521</v>
      </c>
      <c r="B4385" t="s">
        <v>74</v>
      </c>
      <c r="C4385" t="s">
        <v>138</v>
      </c>
      <c r="D4385" t="b">
        <v>1</v>
      </c>
      <c r="E4385" t="b">
        <v>1</v>
      </c>
      <c r="F4385" t="s">
        <v>72</v>
      </c>
      <c r="G4385" t="b">
        <v>1</v>
      </c>
      <c r="H4385" t="s">
        <v>71</v>
      </c>
      <c r="I4385" t="b">
        <v>1</v>
      </c>
      <c r="J4385" t="s">
        <v>70</v>
      </c>
      <c r="K4385" t="b">
        <v>1</v>
      </c>
      <c r="L4385">
        <v>2</v>
      </c>
      <c r="M4385" t="b">
        <v>1</v>
      </c>
      <c r="N4385" t="b">
        <v>1</v>
      </c>
      <c r="O4385" t="b">
        <v>1</v>
      </c>
      <c r="P4385" t="s">
        <v>69</v>
      </c>
      <c r="Q4385" t="s">
        <v>2520</v>
      </c>
      <c r="R4385" t="s">
        <v>2519</v>
      </c>
      <c r="S4385" t="s">
        <v>6</v>
      </c>
      <c r="T4385" t="s">
        <v>2518</v>
      </c>
      <c r="U4385">
        <v>152</v>
      </c>
      <c r="V4385">
        <v>4.5</v>
      </c>
    </row>
    <row r="4386" spans="1:22" x14ac:dyDescent="0.35">
      <c r="A4386" t="s">
        <v>2517</v>
      </c>
      <c r="B4386" t="s">
        <v>74</v>
      </c>
      <c r="C4386" t="s">
        <v>82</v>
      </c>
      <c r="D4386" t="b">
        <v>1</v>
      </c>
      <c r="E4386" t="b">
        <v>1</v>
      </c>
      <c r="F4386" t="s">
        <v>720</v>
      </c>
      <c r="G4386" t="b">
        <v>0</v>
      </c>
      <c r="H4386" t="s">
        <v>71</v>
      </c>
      <c r="I4386" t="b">
        <v>1</v>
      </c>
      <c r="J4386" t="s">
        <v>70</v>
      </c>
      <c r="K4386" t="b">
        <v>1</v>
      </c>
      <c r="L4386">
        <v>2</v>
      </c>
      <c r="M4386" t="b">
        <v>0</v>
      </c>
      <c r="N4386" t="b">
        <v>1</v>
      </c>
      <c r="O4386" t="b">
        <v>1</v>
      </c>
      <c r="P4386" t="s">
        <v>88</v>
      </c>
      <c r="Q4386" t="s">
        <v>2516</v>
      </c>
      <c r="R4386" t="s">
        <v>194</v>
      </c>
      <c r="S4386" t="s">
        <v>323</v>
      </c>
      <c r="T4386" t="s">
        <v>2515</v>
      </c>
      <c r="U4386">
        <v>152</v>
      </c>
      <c r="V4386">
        <v>3</v>
      </c>
    </row>
    <row r="4387" spans="1:22" x14ac:dyDescent="0.35">
      <c r="A4387" t="s">
        <v>2514</v>
      </c>
      <c r="B4387" t="s">
        <v>111</v>
      </c>
      <c r="D4387" t="b">
        <v>1</v>
      </c>
      <c r="G4387" t="b">
        <v>1</v>
      </c>
      <c r="I4387" t="b">
        <v>0</v>
      </c>
      <c r="L4387">
        <v>2</v>
      </c>
      <c r="M4387" t="b">
        <v>0</v>
      </c>
      <c r="N4387" t="b">
        <v>1</v>
      </c>
      <c r="O4387" t="b">
        <v>1</v>
      </c>
      <c r="P4387" t="s">
        <v>69</v>
      </c>
      <c r="Q4387" t="s">
        <v>2513</v>
      </c>
      <c r="R4387" t="s">
        <v>2512</v>
      </c>
      <c r="S4387" t="s">
        <v>141</v>
      </c>
      <c r="T4387" t="s">
        <v>2511</v>
      </c>
      <c r="U4387">
        <v>152</v>
      </c>
      <c r="V4387">
        <v>4</v>
      </c>
    </row>
    <row r="4388" spans="1:22" x14ac:dyDescent="0.35">
      <c r="A4388" t="s">
        <v>2510</v>
      </c>
      <c r="B4388" t="s">
        <v>111</v>
      </c>
      <c r="C4388" t="s">
        <v>82</v>
      </c>
      <c r="D4388" t="b">
        <v>1</v>
      </c>
      <c r="E4388" t="b">
        <v>1</v>
      </c>
      <c r="F4388" t="s">
        <v>89</v>
      </c>
      <c r="G4388" t="b">
        <v>1</v>
      </c>
      <c r="H4388" t="s">
        <v>71</v>
      </c>
      <c r="I4388" t="b">
        <v>0</v>
      </c>
      <c r="J4388" t="s">
        <v>70</v>
      </c>
      <c r="K4388" t="b">
        <v>1</v>
      </c>
      <c r="L4388">
        <v>1</v>
      </c>
      <c r="M4388" t="b">
        <v>0</v>
      </c>
      <c r="N4388" t="b">
        <v>0</v>
      </c>
      <c r="O4388" t="b">
        <v>1</v>
      </c>
      <c r="P4388" t="s">
        <v>69</v>
      </c>
      <c r="Q4388" t="s">
        <v>2509</v>
      </c>
      <c r="R4388" t="s">
        <v>2508</v>
      </c>
      <c r="S4388" t="s">
        <v>85</v>
      </c>
      <c r="T4388" t="s">
        <v>2507</v>
      </c>
      <c r="U4388">
        <v>152</v>
      </c>
      <c r="V4388">
        <v>4</v>
      </c>
    </row>
    <row r="4389" spans="1:22" x14ac:dyDescent="0.35">
      <c r="A4389" t="s">
        <v>2506</v>
      </c>
      <c r="B4389" t="s">
        <v>74</v>
      </c>
      <c r="C4389" t="s">
        <v>212</v>
      </c>
      <c r="D4389" t="b">
        <v>1</v>
      </c>
      <c r="E4389" t="b">
        <v>1</v>
      </c>
      <c r="F4389" t="s">
        <v>106</v>
      </c>
      <c r="G4389" t="b">
        <v>1</v>
      </c>
      <c r="H4389" t="s">
        <v>71</v>
      </c>
      <c r="I4389" t="b">
        <v>1</v>
      </c>
      <c r="J4389" t="s">
        <v>70</v>
      </c>
      <c r="K4389" t="b">
        <v>1</v>
      </c>
      <c r="L4389">
        <v>2</v>
      </c>
      <c r="M4389" t="b">
        <v>1</v>
      </c>
      <c r="N4389" t="b">
        <v>1</v>
      </c>
      <c r="O4389" t="b">
        <v>1</v>
      </c>
      <c r="P4389" t="s">
        <v>69</v>
      </c>
      <c r="Q4389" t="s">
        <v>2505</v>
      </c>
      <c r="R4389" t="s">
        <v>2504</v>
      </c>
      <c r="S4389" t="s">
        <v>150</v>
      </c>
      <c r="T4389" t="s">
        <v>2503</v>
      </c>
      <c r="U4389">
        <v>152</v>
      </c>
      <c r="V4389">
        <v>3.5</v>
      </c>
    </row>
    <row r="4390" spans="1:22" x14ac:dyDescent="0.35">
      <c r="A4390" t="s">
        <v>2502</v>
      </c>
      <c r="B4390" t="s">
        <v>90</v>
      </c>
      <c r="C4390" t="s">
        <v>82</v>
      </c>
      <c r="D4390" t="b">
        <v>1</v>
      </c>
      <c r="E4390" t="b">
        <v>1</v>
      </c>
      <c r="F4390" t="s">
        <v>417</v>
      </c>
      <c r="G4390" t="b">
        <v>0</v>
      </c>
      <c r="H4390" t="s">
        <v>100</v>
      </c>
      <c r="I4390" t="b">
        <v>1</v>
      </c>
      <c r="J4390" t="s">
        <v>70</v>
      </c>
      <c r="K4390" t="b">
        <v>0</v>
      </c>
      <c r="L4390">
        <v>1</v>
      </c>
      <c r="M4390" t="b">
        <v>0</v>
      </c>
      <c r="N4390" t="b">
        <v>0</v>
      </c>
      <c r="O4390" t="b">
        <v>1</v>
      </c>
      <c r="P4390" t="s">
        <v>69</v>
      </c>
      <c r="Q4390" t="s">
        <v>2501</v>
      </c>
      <c r="R4390" t="s">
        <v>98</v>
      </c>
      <c r="S4390" t="s">
        <v>290</v>
      </c>
      <c r="T4390" t="s">
        <v>2500</v>
      </c>
      <c r="U4390">
        <v>152</v>
      </c>
      <c r="V4390">
        <v>4.5</v>
      </c>
    </row>
    <row r="4391" spans="1:22" x14ac:dyDescent="0.35">
      <c r="A4391" t="s">
        <v>2499</v>
      </c>
      <c r="B4391" t="s">
        <v>111</v>
      </c>
      <c r="C4391" t="s">
        <v>82</v>
      </c>
      <c r="D4391" t="b">
        <v>1</v>
      </c>
      <c r="E4391" t="b">
        <v>1</v>
      </c>
      <c r="F4391" t="s">
        <v>106</v>
      </c>
      <c r="G4391" t="b">
        <v>0</v>
      </c>
      <c r="H4391" t="s">
        <v>100</v>
      </c>
      <c r="I4391" t="b">
        <v>0</v>
      </c>
      <c r="J4391" t="s">
        <v>70</v>
      </c>
      <c r="K4391" t="b">
        <v>1</v>
      </c>
      <c r="L4391">
        <v>2</v>
      </c>
      <c r="M4391" t="b">
        <v>1</v>
      </c>
      <c r="N4391" t="b">
        <v>1</v>
      </c>
      <c r="O4391" t="b">
        <v>1</v>
      </c>
      <c r="P4391" t="s">
        <v>88</v>
      </c>
      <c r="Q4391" t="s">
        <v>2498</v>
      </c>
      <c r="R4391" t="s">
        <v>2497</v>
      </c>
      <c r="S4391" t="s">
        <v>6</v>
      </c>
      <c r="T4391" t="s">
        <v>2496</v>
      </c>
      <c r="U4391">
        <v>152</v>
      </c>
      <c r="V4391">
        <v>4.5</v>
      </c>
    </row>
    <row r="4392" spans="1:22" x14ac:dyDescent="0.35">
      <c r="A4392" t="s">
        <v>2495</v>
      </c>
      <c r="B4392" t="s">
        <v>74</v>
      </c>
      <c r="C4392" t="s">
        <v>82</v>
      </c>
      <c r="D4392" t="b">
        <v>1</v>
      </c>
      <c r="E4392" t="b">
        <v>1</v>
      </c>
      <c r="F4392" t="s">
        <v>720</v>
      </c>
      <c r="G4392" t="b">
        <v>1</v>
      </c>
      <c r="H4392" t="s">
        <v>71</v>
      </c>
      <c r="I4392" t="b">
        <v>0</v>
      </c>
      <c r="J4392" t="s">
        <v>70</v>
      </c>
      <c r="K4392" t="b">
        <v>1</v>
      </c>
      <c r="L4392">
        <v>2</v>
      </c>
      <c r="M4392" t="b">
        <v>1</v>
      </c>
      <c r="N4392" t="b">
        <v>1</v>
      </c>
      <c r="O4392" t="b">
        <v>1</v>
      </c>
      <c r="P4392" t="s">
        <v>88</v>
      </c>
      <c r="Q4392" t="s">
        <v>2494</v>
      </c>
      <c r="R4392" t="s">
        <v>2493</v>
      </c>
      <c r="S4392" t="s">
        <v>6</v>
      </c>
      <c r="T4392" t="s">
        <v>2492</v>
      </c>
      <c r="U4392">
        <v>152</v>
      </c>
      <c r="V4392">
        <v>3.5</v>
      </c>
    </row>
    <row r="4393" spans="1:22" x14ac:dyDescent="0.35">
      <c r="A4393" t="s">
        <v>2491</v>
      </c>
      <c r="D4393" t="b">
        <v>1</v>
      </c>
      <c r="I4393" t="b">
        <v>1</v>
      </c>
      <c r="L4393">
        <v>1</v>
      </c>
      <c r="O4393" t="b">
        <v>1</v>
      </c>
      <c r="P4393" t="s">
        <v>88</v>
      </c>
      <c r="Q4393" t="s">
        <v>2490</v>
      </c>
      <c r="R4393" t="s">
        <v>2489</v>
      </c>
      <c r="S4393" t="s">
        <v>93</v>
      </c>
      <c r="T4393" t="s">
        <v>2488</v>
      </c>
      <c r="U4393">
        <v>152</v>
      </c>
      <c r="V4393">
        <v>4.5</v>
      </c>
    </row>
    <row r="4394" spans="1:22" x14ac:dyDescent="0.35">
      <c r="A4394" t="s">
        <v>2487</v>
      </c>
      <c r="B4394" t="s">
        <v>74</v>
      </c>
      <c r="C4394" t="s">
        <v>82</v>
      </c>
      <c r="D4394" t="b">
        <v>1</v>
      </c>
      <c r="E4394" t="b">
        <v>1</v>
      </c>
      <c r="F4394" t="s">
        <v>106</v>
      </c>
      <c r="G4394" t="b">
        <v>1</v>
      </c>
      <c r="H4394" t="s">
        <v>71</v>
      </c>
      <c r="I4394" t="b">
        <v>1</v>
      </c>
      <c r="J4394" t="s">
        <v>70</v>
      </c>
      <c r="K4394" t="b">
        <v>1</v>
      </c>
      <c r="L4394">
        <v>2</v>
      </c>
      <c r="M4394" t="b">
        <v>1</v>
      </c>
      <c r="N4394" t="b">
        <v>1</v>
      </c>
      <c r="O4394" t="b">
        <v>1</v>
      </c>
      <c r="P4394" t="s">
        <v>69</v>
      </c>
      <c r="Q4394" t="s">
        <v>2486</v>
      </c>
      <c r="R4394" t="s">
        <v>2485</v>
      </c>
      <c r="S4394" t="s">
        <v>77</v>
      </c>
      <c r="T4394" t="s">
        <v>2484</v>
      </c>
      <c r="U4394">
        <v>152</v>
      </c>
      <c r="V4394">
        <v>3</v>
      </c>
    </row>
    <row r="4395" spans="1:22" x14ac:dyDescent="0.35">
      <c r="A4395" t="s">
        <v>2483</v>
      </c>
      <c r="B4395" t="s">
        <v>74</v>
      </c>
      <c r="C4395" t="s">
        <v>82</v>
      </c>
      <c r="D4395" t="b">
        <v>1</v>
      </c>
      <c r="E4395" t="b">
        <v>1</v>
      </c>
      <c r="F4395" t="s">
        <v>106</v>
      </c>
      <c r="G4395" t="b">
        <v>1</v>
      </c>
      <c r="H4395" t="s">
        <v>71</v>
      </c>
      <c r="I4395" t="b">
        <v>0</v>
      </c>
      <c r="J4395" t="s">
        <v>70</v>
      </c>
      <c r="K4395" t="b">
        <v>1</v>
      </c>
      <c r="L4395">
        <v>2</v>
      </c>
      <c r="M4395" t="b">
        <v>0</v>
      </c>
      <c r="N4395" t="b">
        <v>1</v>
      </c>
      <c r="O4395" t="b">
        <v>1</v>
      </c>
      <c r="P4395" t="s">
        <v>69</v>
      </c>
      <c r="Q4395" t="s">
        <v>2482</v>
      </c>
      <c r="R4395" t="s">
        <v>2481</v>
      </c>
      <c r="S4395" t="s">
        <v>131</v>
      </c>
      <c r="T4395" t="s">
        <v>2480</v>
      </c>
      <c r="U4395">
        <v>152</v>
      </c>
      <c r="V4395">
        <v>3.5</v>
      </c>
    </row>
    <row r="4396" spans="1:22" x14ac:dyDescent="0.35">
      <c r="A4396" t="s">
        <v>2479</v>
      </c>
      <c r="B4396" t="s">
        <v>74</v>
      </c>
      <c r="C4396" t="s">
        <v>82</v>
      </c>
      <c r="D4396" t="b">
        <v>1</v>
      </c>
      <c r="E4396" t="b">
        <v>0</v>
      </c>
      <c r="F4396" t="s">
        <v>771</v>
      </c>
      <c r="G4396" t="b">
        <v>1</v>
      </c>
      <c r="H4396" t="s">
        <v>80</v>
      </c>
      <c r="I4396" t="b">
        <v>0</v>
      </c>
      <c r="J4396" t="s">
        <v>70</v>
      </c>
      <c r="K4396" t="b">
        <v>1</v>
      </c>
      <c r="L4396">
        <v>2</v>
      </c>
      <c r="M4396" t="b">
        <v>0</v>
      </c>
      <c r="N4396" t="b">
        <v>1</v>
      </c>
      <c r="O4396" t="b">
        <v>1</v>
      </c>
      <c r="P4396" t="s">
        <v>69</v>
      </c>
      <c r="Q4396" t="s">
        <v>2478</v>
      </c>
      <c r="R4396" t="s">
        <v>2477</v>
      </c>
      <c r="S4396" t="s">
        <v>2298</v>
      </c>
      <c r="T4396" t="s">
        <v>2476</v>
      </c>
      <c r="U4396">
        <v>152</v>
      </c>
      <c r="V4396">
        <v>4</v>
      </c>
    </row>
    <row r="4397" spans="1:22" x14ac:dyDescent="0.35">
      <c r="A4397" t="s">
        <v>2475</v>
      </c>
      <c r="B4397" t="s">
        <v>74</v>
      </c>
      <c r="C4397" t="s">
        <v>82</v>
      </c>
      <c r="D4397" t="b">
        <v>1</v>
      </c>
      <c r="E4397" t="b">
        <v>1</v>
      </c>
      <c r="F4397" t="s">
        <v>771</v>
      </c>
      <c r="G4397" t="b">
        <v>1</v>
      </c>
      <c r="H4397" t="s">
        <v>80</v>
      </c>
      <c r="I4397" t="b">
        <v>0</v>
      </c>
      <c r="J4397" t="s">
        <v>70</v>
      </c>
      <c r="K4397" t="b">
        <v>1</v>
      </c>
      <c r="L4397">
        <v>2</v>
      </c>
      <c r="M4397" t="b">
        <v>0</v>
      </c>
      <c r="N4397" t="b">
        <v>1</v>
      </c>
      <c r="O4397" t="b">
        <v>1</v>
      </c>
      <c r="P4397" t="s">
        <v>69</v>
      </c>
      <c r="Q4397" t="s">
        <v>2474</v>
      </c>
      <c r="R4397" t="s">
        <v>2473</v>
      </c>
      <c r="S4397" t="s">
        <v>1459</v>
      </c>
      <c r="T4397" t="s">
        <v>1212</v>
      </c>
      <c r="U4397">
        <v>152</v>
      </c>
      <c r="V4397">
        <v>2.5</v>
      </c>
    </row>
    <row r="4398" spans="1:22" x14ac:dyDescent="0.35">
      <c r="A4398" t="s">
        <v>2472</v>
      </c>
      <c r="B4398" t="s">
        <v>74</v>
      </c>
      <c r="C4398" t="s">
        <v>426</v>
      </c>
      <c r="D4398" t="b">
        <v>1</v>
      </c>
      <c r="E4398" t="b">
        <v>0</v>
      </c>
      <c r="F4398" t="s">
        <v>106</v>
      </c>
      <c r="G4398" t="b">
        <v>1</v>
      </c>
      <c r="H4398" t="s">
        <v>71</v>
      </c>
      <c r="I4398" t="b">
        <v>1</v>
      </c>
      <c r="J4398" t="s">
        <v>70</v>
      </c>
      <c r="K4398" t="b">
        <v>1</v>
      </c>
      <c r="L4398">
        <v>2</v>
      </c>
      <c r="M4398" t="b">
        <v>1</v>
      </c>
      <c r="N4398" t="b">
        <v>1</v>
      </c>
      <c r="O4398" t="b">
        <v>1</v>
      </c>
      <c r="P4398" t="s">
        <v>69</v>
      </c>
      <c r="Q4398" t="s">
        <v>2471</v>
      </c>
      <c r="R4398" t="s">
        <v>2470</v>
      </c>
      <c r="S4398" t="s">
        <v>85</v>
      </c>
      <c r="T4398" t="s">
        <v>2469</v>
      </c>
      <c r="U4398">
        <v>152</v>
      </c>
      <c r="V4398">
        <v>4.5</v>
      </c>
    </row>
    <row r="4399" spans="1:22" x14ac:dyDescent="0.35">
      <c r="A4399" t="s">
        <v>2468</v>
      </c>
      <c r="B4399" t="s">
        <v>90</v>
      </c>
      <c r="C4399" t="s">
        <v>82</v>
      </c>
      <c r="D4399" t="b">
        <v>1</v>
      </c>
      <c r="E4399" t="b">
        <v>1</v>
      </c>
      <c r="F4399" t="s">
        <v>89</v>
      </c>
      <c r="G4399" t="b">
        <v>0</v>
      </c>
      <c r="H4399" t="s">
        <v>71</v>
      </c>
      <c r="I4399" t="b">
        <v>1</v>
      </c>
      <c r="J4399" t="s">
        <v>70</v>
      </c>
      <c r="K4399" t="b">
        <v>1</v>
      </c>
      <c r="L4399">
        <v>1</v>
      </c>
      <c r="M4399" t="b">
        <v>0</v>
      </c>
      <c r="N4399" t="b">
        <v>0</v>
      </c>
      <c r="O4399" t="b">
        <v>1</v>
      </c>
      <c r="P4399" t="s">
        <v>69</v>
      </c>
      <c r="Q4399" t="s">
        <v>2467</v>
      </c>
      <c r="R4399" t="s">
        <v>2466</v>
      </c>
      <c r="S4399" t="s">
        <v>66</v>
      </c>
      <c r="T4399" t="s">
        <v>2465</v>
      </c>
      <c r="U4399">
        <v>152</v>
      </c>
      <c r="V4399">
        <v>4.5</v>
      </c>
    </row>
    <row r="4400" spans="1:22" x14ac:dyDescent="0.35">
      <c r="A4400" t="s">
        <v>2464</v>
      </c>
      <c r="B4400" t="s">
        <v>90</v>
      </c>
      <c r="C4400" t="s">
        <v>82</v>
      </c>
      <c r="D4400" t="b">
        <v>1</v>
      </c>
      <c r="E4400" t="b">
        <v>1</v>
      </c>
      <c r="F4400" t="s">
        <v>766</v>
      </c>
      <c r="G4400" t="b">
        <v>0</v>
      </c>
      <c r="H4400" t="s">
        <v>71</v>
      </c>
      <c r="I4400" t="b">
        <v>0</v>
      </c>
      <c r="J4400" t="s">
        <v>70</v>
      </c>
      <c r="K4400" t="b">
        <v>1</v>
      </c>
      <c r="L4400">
        <v>2</v>
      </c>
      <c r="M4400" t="b">
        <v>0</v>
      </c>
      <c r="N4400" t="b">
        <v>0</v>
      </c>
      <c r="O4400" t="b">
        <v>1</v>
      </c>
      <c r="P4400" t="s">
        <v>69</v>
      </c>
      <c r="Q4400" t="s">
        <v>2463</v>
      </c>
      <c r="R4400" t="s">
        <v>2462</v>
      </c>
      <c r="S4400" t="s">
        <v>6</v>
      </c>
      <c r="T4400" t="s">
        <v>2461</v>
      </c>
      <c r="U4400">
        <v>152</v>
      </c>
      <c r="V4400">
        <v>3.5</v>
      </c>
    </row>
    <row r="4401" spans="1:22" x14ac:dyDescent="0.35">
      <c r="A4401" t="s">
        <v>2460</v>
      </c>
      <c r="B4401" t="s">
        <v>111</v>
      </c>
      <c r="C4401" t="s">
        <v>82</v>
      </c>
      <c r="D4401" t="b">
        <v>1</v>
      </c>
      <c r="E4401" t="b">
        <v>1</v>
      </c>
      <c r="F4401" t="s">
        <v>555</v>
      </c>
      <c r="G4401" t="b">
        <v>0</v>
      </c>
      <c r="H4401" t="s">
        <v>71</v>
      </c>
      <c r="I4401" t="b">
        <v>0</v>
      </c>
      <c r="J4401" t="s">
        <v>70</v>
      </c>
      <c r="K4401" t="b">
        <v>1</v>
      </c>
      <c r="L4401">
        <v>2</v>
      </c>
      <c r="M4401" t="b">
        <v>0</v>
      </c>
      <c r="N4401" t="b">
        <v>1</v>
      </c>
      <c r="O4401" t="b">
        <v>0</v>
      </c>
      <c r="P4401" t="s">
        <v>88</v>
      </c>
      <c r="Q4401" t="s">
        <v>2459</v>
      </c>
      <c r="R4401" t="s">
        <v>2458</v>
      </c>
      <c r="S4401" t="s">
        <v>6</v>
      </c>
      <c r="T4401" t="s">
        <v>43</v>
      </c>
      <c r="U4401">
        <v>152</v>
      </c>
      <c r="V4401">
        <v>2.5</v>
      </c>
    </row>
    <row r="4402" spans="1:22" x14ac:dyDescent="0.35">
      <c r="A4402" t="s">
        <v>2457</v>
      </c>
      <c r="B4402" t="s">
        <v>90</v>
      </c>
      <c r="C4402" t="s">
        <v>82</v>
      </c>
      <c r="D4402" t="b">
        <v>1</v>
      </c>
      <c r="E4402" t="b">
        <v>1</v>
      </c>
      <c r="F4402" t="s">
        <v>89</v>
      </c>
      <c r="G4402" t="b">
        <v>0</v>
      </c>
      <c r="H4402" t="s">
        <v>71</v>
      </c>
      <c r="I4402" t="b">
        <v>0</v>
      </c>
      <c r="J4402" t="s">
        <v>70</v>
      </c>
      <c r="K4402" t="b">
        <v>1</v>
      </c>
      <c r="L4402">
        <v>1</v>
      </c>
      <c r="M4402" t="b">
        <v>0</v>
      </c>
      <c r="N4402" t="b">
        <v>0</v>
      </c>
      <c r="O4402" t="b">
        <v>1</v>
      </c>
      <c r="P4402" t="s">
        <v>88</v>
      </c>
      <c r="Q4402" t="s">
        <v>2456</v>
      </c>
      <c r="R4402" t="s">
        <v>2455</v>
      </c>
      <c r="S4402" t="s">
        <v>66</v>
      </c>
      <c r="T4402" t="s">
        <v>2454</v>
      </c>
      <c r="U4402">
        <v>152</v>
      </c>
      <c r="V4402">
        <v>4</v>
      </c>
    </row>
    <row r="4403" spans="1:22" x14ac:dyDescent="0.35">
      <c r="A4403" t="s">
        <v>2453</v>
      </c>
      <c r="B4403" t="s">
        <v>74</v>
      </c>
      <c r="C4403" t="s">
        <v>82</v>
      </c>
      <c r="D4403" t="b">
        <v>1</v>
      </c>
      <c r="E4403" t="b">
        <v>1</v>
      </c>
      <c r="F4403" t="s">
        <v>106</v>
      </c>
      <c r="G4403" t="b">
        <v>1</v>
      </c>
      <c r="H4403" t="s">
        <v>71</v>
      </c>
      <c r="I4403" t="b">
        <v>1</v>
      </c>
      <c r="J4403" t="s">
        <v>70</v>
      </c>
      <c r="K4403" t="b">
        <v>1</v>
      </c>
      <c r="L4403">
        <v>2</v>
      </c>
      <c r="M4403" t="b">
        <v>0</v>
      </c>
      <c r="N4403" t="b">
        <v>1</v>
      </c>
      <c r="O4403" t="b">
        <v>1</v>
      </c>
      <c r="P4403" t="s">
        <v>69</v>
      </c>
      <c r="Q4403" t="s">
        <v>2452</v>
      </c>
      <c r="R4403" t="s">
        <v>2451</v>
      </c>
      <c r="S4403" t="s">
        <v>85</v>
      </c>
      <c r="T4403" t="s">
        <v>155</v>
      </c>
      <c r="U4403">
        <v>152</v>
      </c>
      <c r="V4403">
        <v>4</v>
      </c>
    </row>
    <row r="4404" spans="1:22" x14ac:dyDescent="0.35">
      <c r="A4404" t="s">
        <v>2450</v>
      </c>
      <c r="B4404" t="s">
        <v>74</v>
      </c>
      <c r="C4404" t="s">
        <v>82</v>
      </c>
      <c r="D4404" t="b">
        <v>1</v>
      </c>
      <c r="E4404" t="b">
        <v>1</v>
      </c>
      <c r="F4404" t="s">
        <v>106</v>
      </c>
      <c r="G4404" t="b">
        <v>1</v>
      </c>
      <c r="H4404" t="s">
        <v>71</v>
      </c>
      <c r="I4404" t="b">
        <v>1</v>
      </c>
      <c r="J4404" t="s">
        <v>70</v>
      </c>
      <c r="K4404" t="b">
        <v>1</v>
      </c>
      <c r="L4404">
        <v>2</v>
      </c>
      <c r="M4404" t="b">
        <v>0</v>
      </c>
      <c r="N4404" t="b">
        <v>1</v>
      </c>
      <c r="O4404" t="b">
        <v>1</v>
      </c>
      <c r="P4404" t="s">
        <v>88</v>
      </c>
      <c r="Q4404" t="s">
        <v>2449</v>
      </c>
      <c r="R4404" t="s">
        <v>1697</v>
      </c>
      <c r="S4404" t="s">
        <v>275</v>
      </c>
      <c r="T4404" t="s">
        <v>2448</v>
      </c>
      <c r="U4404">
        <v>152</v>
      </c>
      <c r="V4404">
        <v>3.5</v>
      </c>
    </row>
    <row r="4405" spans="1:22" x14ac:dyDescent="0.35">
      <c r="A4405" t="s">
        <v>2447</v>
      </c>
      <c r="B4405" t="s">
        <v>111</v>
      </c>
      <c r="C4405" t="s">
        <v>758</v>
      </c>
      <c r="D4405" t="b">
        <v>1</v>
      </c>
      <c r="E4405" t="b">
        <v>0</v>
      </c>
      <c r="F4405" t="s">
        <v>72</v>
      </c>
      <c r="G4405" t="b">
        <v>0</v>
      </c>
      <c r="H4405" t="s">
        <v>100</v>
      </c>
      <c r="I4405" t="b">
        <v>0</v>
      </c>
      <c r="J4405" t="s">
        <v>70</v>
      </c>
      <c r="K4405" t="b">
        <v>1</v>
      </c>
      <c r="L4405">
        <v>3</v>
      </c>
      <c r="M4405" t="b">
        <v>1</v>
      </c>
      <c r="N4405" t="b">
        <v>1</v>
      </c>
      <c r="O4405" t="b">
        <v>1</v>
      </c>
      <c r="P4405" t="s">
        <v>88</v>
      </c>
      <c r="Q4405" t="s">
        <v>2446</v>
      </c>
      <c r="R4405" t="s">
        <v>2445</v>
      </c>
      <c r="S4405" t="s">
        <v>6</v>
      </c>
      <c r="T4405" t="s">
        <v>2444</v>
      </c>
      <c r="U4405">
        <v>152</v>
      </c>
      <c r="V4405">
        <v>5</v>
      </c>
    </row>
    <row r="4406" spans="1:22" x14ac:dyDescent="0.35">
      <c r="A4406" t="s">
        <v>2443</v>
      </c>
      <c r="B4406" t="s">
        <v>74</v>
      </c>
      <c r="C4406" t="s">
        <v>426</v>
      </c>
      <c r="D4406" t="b">
        <v>1</v>
      </c>
      <c r="E4406" t="b">
        <v>0</v>
      </c>
      <c r="F4406" t="s">
        <v>2442</v>
      </c>
      <c r="G4406" t="b">
        <v>1</v>
      </c>
      <c r="H4406" t="s">
        <v>71</v>
      </c>
      <c r="I4406" t="b">
        <v>1</v>
      </c>
      <c r="J4406" t="s">
        <v>70</v>
      </c>
      <c r="K4406" t="b">
        <v>1</v>
      </c>
      <c r="L4406">
        <v>2</v>
      </c>
      <c r="M4406" t="b">
        <v>1</v>
      </c>
      <c r="N4406" t="b">
        <v>1</v>
      </c>
      <c r="O4406" t="b">
        <v>1</v>
      </c>
      <c r="P4406" t="s">
        <v>69</v>
      </c>
      <c r="Q4406" t="s">
        <v>2441</v>
      </c>
      <c r="R4406" t="s">
        <v>2440</v>
      </c>
      <c r="S4406" t="s">
        <v>93</v>
      </c>
      <c r="T4406" t="s">
        <v>2439</v>
      </c>
      <c r="U4406">
        <v>152</v>
      </c>
      <c r="V4406">
        <v>4</v>
      </c>
    </row>
    <row r="4407" spans="1:22" x14ac:dyDescent="0.35">
      <c r="A4407" t="s">
        <v>2438</v>
      </c>
      <c r="B4407" t="s">
        <v>111</v>
      </c>
      <c r="C4407" t="s">
        <v>82</v>
      </c>
      <c r="D4407" t="b">
        <v>1</v>
      </c>
      <c r="E4407" t="b">
        <v>0</v>
      </c>
      <c r="F4407" t="s">
        <v>89</v>
      </c>
      <c r="G4407" t="b">
        <v>0</v>
      </c>
      <c r="H4407" t="s">
        <v>71</v>
      </c>
      <c r="I4407" t="b">
        <v>1</v>
      </c>
      <c r="J4407" t="s">
        <v>70</v>
      </c>
      <c r="K4407" t="b">
        <v>1</v>
      </c>
      <c r="L4407">
        <v>2</v>
      </c>
      <c r="M4407" t="b">
        <v>1</v>
      </c>
      <c r="N4407" t="b">
        <v>1</v>
      </c>
      <c r="O4407" t="b">
        <v>1</v>
      </c>
      <c r="P4407" t="s">
        <v>88</v>
      </c>
      <c r="Q4407" t="s">
        <v>2437</v>
      </c>
      <c r="R4407" t="s">
        <v>2436</v>
      </c>
      <c r="S4407" t="s">
        <v>189</v>
      </c>
      <c r="T4407" t="s">
        <v>2435</v>
      </c>
      <c r="U4407">
        <v>152</v>
      </c>
      <c r="V4407">
        <v>4</v>
      </c>
    </row>
    <row r="4408" spans="1:22" x14ac:dyDescent="0.35">
      <c r="A4408" t="s">
        <v>2434</v>
      </c>
      <c r="B4408" t="s">
        <v>111</v>
      </c>
      <c r="C4408" t="s">
        <v>82</v>
      </c>
      <c r="D4408" t="b">
        <v>1</v>
      </c>
      <c r="E4408" t="b">
        <v>1</v>
      </c>
      <c r="F4408" t="s">
        <v>106</v>
      </c>
      <c r="G4408" t="b">
        <v>1</v>
      </c>
      <c r="H4408" t="s">
        <v>71</v>
      </c>
      <c r="I4408" t="b">
        <v>0</v>
      </c>
      <c r="J4408" t="s">
        <v>70</v>
      </c>
      <c r="K4408" t="b">
        <v>1</v>
      </c>
      <c r="L4408">
        <v>2</v>
      </c>
      <c r="M4408" t="b">
        <v>1</v>
      </c>
      <c r="N4408" t="b">
        <v>1</v>
      </c>
      <c r="O4408" t="b">
        <v>1</v>
      </c>
      <c r="P4408" t="s">
        <v>69</v>
      </c>
      <c r="Q4408" t="s">
        <v>2433</v>
      </c>
      <c r="R4408" t="s">
        <v>2039</v>
      </c>
      <c r="S4408" t="s">
        <v>229</v>
      </c>
      <c r="T4408" t="s">
        <v>2432</v>
      </c>
      <c r="U4408">
        <v>152</v>
      </c>
      <c r="V4408">
        <v>4</v>
      </c>
    </row>
    <row r="4409" spans="1:22" x14ac:dyDescent="0.35">
      <c r="A4409" t="s">
        <v>2431</v>
      </c>
      <c r="B4409" t="s">
        <v>74</v>
      </c>
      <c r="C4409" t="s">
        <v>82</v>
      </c>
      <c r="D4409" t="b">
        <v>1</v>
      </c>
      <c r="E4409" t="b">
        <v>1</v>
      </c>
      <c r="F4409" t="s">
        <v>278</v>
      </c>
      <c r="G4409" t="b">
        <v>1</v>
      </c>
      <c r="H4409" t="s">
        <v>71</v>
      </c>
      <c r="I4409" t="b">
        <v>1</v>
      </c>
      <c r="J4409" t="s">
        <v>70</v>
      </c>
      <c r="K4409" t="b">
        <v>1</v>
      </c>
      <c r="L4409">
        <v>2</v>
      </c>
      <c r="M4409" t="b">
        <v>1</v>
      </c>
      <c r="N4409" t="b">
        <v>1</v>
      </c>
      <c r="O4409" t="b">
        <v>1</v>
      </c>
      <c r="P4409" t="s">
        <v>88</v>
      </c>
      <c r="Q4409" t="s">
        <v>2430</v>
      </c>
      <c r="R4409" t="s">
        <v>2429</v>
      </c>
      <c r="S4409" t="s">
        <v>6</v>
      </c>
      <c r="T4409" t="s">
        <v>2428</v>
      </c>
      <c r="U4409">
        <v>152</v>
      </c>
      <c r="V4409">
        <v>3.5</v>
      </c>
    </row>
    <row r="4410" spans="1:22" x14ac:dyDescent="0.35">
      <c r="A4410" t="s">
        <v>2427</v>
      </c>
      <c r="B4410" t="s">
        <v>74</v>
      </c>
      <c r="C4410" t="s">
        <v>222</v>
      </c>
      <c r="D4410" t="b">
        <v>1</v>
      </c>
      <c r="E4410" t="b">
        <v>0</v>
      </c>
      <c r="F4410" t="s">
        <v>72</v>
      </c>
      <c r="G4410" t="b">
        <v>0</v>
      </c>
      <c r="H4410" t="s">
        <v>71</v>
      </c>
      <c r="I4410" t="b">
        <v>1</v>
      </c>
      <c r="J4410" t="s">
        <v>70</v>
      </c>
      <c r="K4410" t="b">
        <v>1</v>
      </c>
      <c r="L4410">
        <v>3</v>
      </c>
      <c r="M4410" t="b">
        <v>1</v>
      </c>
      <c r="N4410" t="b">
        <v>1</v>
      </c>
      <c r="O4410" t="b">
        <v>0</v>
      </c>
      <c r="P4410" t="s">
        <v>88</v>
      </c>
      <c r="Q4410" t="s">
        <v>2426</v>
      </c>
      <c r="R4410" t="s">
        <v>2425</v>
      </c>
      <c r="S4410" t="s">
        <v>285</v>
      </c>
      <c r="T4410" t="s">
        <v>2424</v>
      </c>
      <c r="U4410">
        <v>152</v>
      </c>
      <c r="V4410">
        <v>3.5</v>
      </c>
    </row>
    <row r="4411" spans="1:22" x14ac:dyDescent="0.35">
      <c r="A4411" t="s">
        <v>2423</v>
      </c>
      <c r="B4411" t="s">
        <v>90</v>
      </c>
      <c r="C4411" t="s">
        <v>123</v>
      </c>
      <c r="D4411" t="b">
        <v>1</v>
      </c>
      <c r="E4411" t="b">
        <v>1</v>
      </c>
      <c r="F4411" t="s">
        <v>72</v>
      </c>
      <c r="G4411" t="b">
        <v>1</v>
      </c>
      <c r="H4411" t="s">
        <v>71</v>
      </c>
      <c r="I4411" t="b">
        <v>0</v>
      </c>
      <c r="J4411" t="s">
        <v>70</v>
      </c>
      <c r="K4411" t="b">
        <v>0</v>
      </c>
      <c r="L4411">
        <v>2</v>
      </c>
      <c r="M4411" t="b">
        <v>0</v>
      </c>
      <c r="N4411" t="b">
        <v>0</v>
      </c>
      <c r="O4411" t="b">
        <v>1</v>
      </c>
      <c r="P4411" t="s">
        <v>88</v>
      </c>
      <c r="Q4411" t="e">
        <f>-isxnIljKLVjc9qEhCiaGg</f>
        <v>#NAME?</v>
      </c>
      <c r="R4411" t="s">
        <v>2422</v>
      </c>
      <c r="S4411" t="s">
        <v>219</v>
      </c>
      <c r="T4411" t="s">
        <v>2421</v>
      </c>
      <c r="U4411">
        <v>152</v>
      </c>
      <c r="V4411">
        <v>4</v>
      </c>
    </row>
    <row r="4412" spans="1:22" x14ac:dyDescent="0.35">
      <c r="A4412" t="s">
        <v>2420</v>
      </c>
      <c r="B4412" t="s">
        <v>111</v>
      </c>
      <c r="C4412" t="s">
        <v>82</v>
      </c>
      <c r="D4412" t="b">
        <v>1</v>
      </c>
      <c r="E4412" t="b">
        <v>1</v>
      </c>
      <c r="F4412" t="s">
        <v>89</v>
      </c>
      <c r="G4412" t="b">
        <v>1</v>
      </c>
      <c r="H4412" t="s">
        <v>71</v>
      </c>
      <c r="I4412" t="b">
        <v>0</v>
      </c>
      <c r="J4412" t="s">
        <v>70</v>
      </c>
      <c r="K4412" t="b">
        <v>1</v>
      </c>
      <c r="L4412">
        <v>1</v>
      </c>
      <c r="M4412" t="b">
        <v>0</v>
      </c>
      <c r="N4412" t="b">
        <v>1</v>
      </c>
      <c r="O4412" t="b">
        <v>1</v>
      </c>
      <c r="P4412" t="s">
        <v>69</v>
      </c>
      <c r="Q4412" t="s">
        <v>2419</v>
      </c>
      <c r="R4412" t="s">
        <v>2418</v>
      </c>
      <c r="S4412" t="s">
        <v>6</v>
      </c>
      <c r="T4412" t="s">
        <v>2417</v>
      </c>
      <c r="U4412">
        <v>152</v>
      </c>
      <c r="V4412">
        <v>4</v>
      </c>
    </row>
    <row r="4413" spans="1:22" x14ac:dyDescent="0.35">
      <c r="A4413" t="s">
        <v>2416</v>
      </c>
      <c r="B4413" t="s">
        <v>90</v>
      </c>
      <c r="C4413" t="s">
        <v>82</v>
      </c>
      <c r="D4413" t="b">
        <v>1</v>
      </c>
      <c r="E4413" t="b">
        <v>1</v>
      </c>
      <c r="F4413" t="s">
        <v>771</v>
      </c>
      <c r="G4413" t="b">
        <v>0</v>
      </c>
      <c r="H4413" t="s">
        <v>71</v>
      </c>
      <c r="I4413" t="b">
        <v>1</v>
      </c>
      <c r="J4413" t="s">
        <v>70</v>
      </c>
      <c r="K4413" t="b">
        <v>1</v>
      </c>
      <c r="L4413">
        <v>1</v>
      </c>
      <c r="M4413" t="b">
        <v>0</v>
      </c>
      <c r="N4413" t="b">
        <v>0</v>
      </c>
      <c r="O4413" t="b">
        <v>1</v>
      </c>
      <c r="P4413" t="s">
        <v>88</v>
      </c>
      <c r="Q4413" t="s">
        <v>2415</v>
      </c>
      <c r="R4413" t="s">
        <v>2414</v>
      </c>
      <c r="S4413" t="s">
        <v>6</v>
      </c>
      <c r="T4413" t="s">
        <v>2413</v>
      </c>
      <c r="U4413">
        <v>152</v>
      </c>
      <c r="V4413">
        <v>4</v>
      </c>
    </row>
    <row r="4414" spans="1:22" x14ac:dyDescent="0.35">
      <c r="A4414" t="s">
        <v>2412</v>
      </c>
      <c r="B4414" t="s">
        <v>74</v>
      </c>
      <c r="C4414" t="s">
        <v>82</v>
      </c>
      <c r="D4414" t="b">
        <v>1</v>
      </c>
      <c r="E4414" t="b">
        <v>1</v>
      </c>
      <c r="F4414" t="s">
        <v>106</v>
      </c>
      <c r="G4414" t="b">
        <v>1</v>
      </c>
      <c r="H4414" t="s">
        <v>71</v>
      </c>
      <c r="I4414" t="b">
        <v>1</v>
      </c>
      <c r="J4414" t="s">
        <v>70</v>
      </c>
      <c r="K4414" t="b">
        <v>1</v>
      </c>
      <c r="L4414">
        <v>2</v>
      </c>
      <c r="M4414" t="b">
        <v>1</v>
      </c>
      <c r="N4414" t="b">
        <v>1</v>
      </c>
      <c r="O4414" t="b">
        <v>1</v>
      </c>
      <c r="P4414" t="s">
        <v>69</v>
      </c>
      <c r="Q4414" t="s">
        <v>2411</v>
      </c>
      <c r="R4414" t="s">
        <v>2410</v>
      </c>
      <c r="S4414" t="s">
        <v>141</v>
      </c>
      <c r="T4414" t="s">
        <v>2409</v>
      </c>
      <c r="U4414">
        <v>152</v>
      </c>
      <c r="V4414">
        <v>4</v>
      </c>
    </row>
    <row r="4415" spans="1:22" x14ac:dyDescent="0.35">
      <c r="A4415" t="s">
        <v>2408</v>
      </c>
      <c r="B4415" t="s">
        <v>111</v>
      </c>
      <c r="C4415" t="s">
        <v>82</v>
      </c>
      <c r="D4415" t="b">
        <v>1</v>
      </c>
      <c r="E4415" t="b">
        <v>1</v>
      </c>
      <c r="F4415" t="s">
        <v>106</v>
      </c>
      <c r="G4415" t="b">
        <v>0</v>
      </c>
      <c r="H4415" t="s">
        <v>100</v>
      </c>
      <c r="I4415" t="b">
        <v>1</v>
      </c>
      <c r="J4415" t="s">
        <v>70</v>
      </c>
      <c r="K4415" t="b">
        <v>1</v>
      </c>
      <c r="L4415">
        <v>2</v>
      </c>
      <c r="M4415" t="b">
        <v>0</v>
      </c>
      <c r="N4415" t="b">
        <v>1</v>
      </c>
      <c r="O4415" t="b">
        <v>1</v>
      </c>
      <c r="P4415" t="s">
        <v>88</v>
      </c>
      <c r="Q4415" t="s">
        <v>2407</v>
      </c>
      <c r="R4415" t="s">
        <v>2406</v>
      </c>
      <c r="S4415" t="s">
        <v>93</v>
      </c>
      <c r="T4415" t="s">
        <v>2405</v>
      </c>
      <c r="U4415">
        <v>151</v>
      </c>
      <c r="V4415">
        <v>4</v>
      </c>
    </row>
    <row r="4416" spans="1:22" x14ac:dyDescent="0.35">
      <c r="A4416" t="s">
        <v>2026</v>
      </c>
      <c r="B4416" t="s">
        <v>111</v>
      </c>
      <c r="C4416" t="s">
        <v>82</v>
      </c>
      <c r="D4416" t="b">
        <v>1</v>
      </c>
      <c r="E4416" t="b">
        <v>1</v>
      </c>
      <c r="F4416" t="s">
        <v>541</v>
      </c>
      <c r="G4416" t="b">
        <v>0</v>
      </c>
      <c r="H4416" t="s">
        <v>71</v>
      </c>
      <c r="I4416" t="b">
        <v>1</v>
      </c>
      <c r="J4416" t="s">
        <v>70</v>
      </c>
      <c r="K4416" t="b">
        <v>1</v>
      </c>
      <c r="L4416">
        <v>2</v>
      </c>
      <c r="M4416" t="b">
        <v>0</v>
      </c>
      <c r="N4416" t="b">
        <v>0</v>
      </c>
      <c r="O4416" t="b">
        <v>1</v>
      </c>
      <c r="P4416" t="s">
        <v>88</v>
      </c>
      <c r="Q4416" t="s">
        <v>2404</v>
      </c>
      <c r="R4416" t="s">
        <v>2403</v>
      </c>
      <c r="S4416" t="s">
        <v>85</v>
      </c>
      <c r="T4416" t="s">
        <v>669</v>
      </c>
      <c r="U4416">
        <v>151</v>
      </c>
      <c r="V4416">
        <v>4.5</v>
      </c>
    </row>
    <row r="4417" spans="1:22" x14ac:dyDescent="0.35">
      <c r="A4417" t="s">
        <v>2402</v>
      </c>
      <c r="B4417" t="s">
        <v>90</v>
      </c>
      <c r="C4417" t="s">
        <v>82</v>
      </c>
      <c r="D4417" t="b">
        <v>1</v>
      </c>
      <c r="E4417" t="b">
        <v>1</v>
      </c>
      <c r="F4417" t="s">
        <v>474</v>
      </c>
      <c r="G4417" t="b">
        <v>1</v>
      </c>
      <c r="H4417" t="s">
        <v>71</v>
      </c>
      <c r="I4417" t="b">
        <v>1</v>
      </c>
      <c r="J4417" t="s">
        <v>70</v>
      </c>
      <c r="K4417" t="b">
        <v>1</v>
      </c>
      <c r="L4417">
        <v>2</v>
      </c>
      <c r="M4417" t="b">
        <v>1</v>
      </c>
      <c r="N4417" t="b">
        <v>1</v>
      </c>
      <c r="O4417" t="b">
        <v>1</v>
      </c>
      <c r="P4417" t="s">
        <v>69</v>
      </c>
      <c r="Q4417" t="s">
        <v>2401</v>
      </c>
      <c r="R4417" t="s">
        <v>115</v>
      </c>
      <c r="S4417" t="s">
        <v>6</v>
      </c>
      <c r="T4417" t="s">
        <v>2400</v>
      </c>
      <c r="U4417">
        <v>151</v>
      </c>
      <c r="V4417">
        <v>4.5</v>
      </c>
    </row>
    <row r="4418" spans="1:22" x14ac:dyDescent="0.35">
      <c r="A4418" t="s">
        <v>2399</v>
      </c>
      <c r="B4418" t="s">
        <v>74</v>
      </c>
      <c r="C4418" t="s">
        <v>82</v>
      </c>
      <c r="D4418" t="b">
        <v>1</v>
      </c>
      <c r="E4418" t="b">
        <v>1</v>
      </c>
      <c r="F4418" t="s">
        <v>72</v>
      </c>
      <c r="G4418" t="b">
        <v>1</v>
      </c>
      <c r="H4418" t="s">
        <v>71</v>
      </c>
      <c r="I4418" t="b">
        <v>0</v>
      </c>
      <c r="J4418" t="s">
        <v>70</v>
      </c>
      <c r="K4418" t="b">
        <v>1</v>
      </c>
      <c r="L4418">
        <v>2</v>
      </c>
      <c r="M4418" t="b">
        <v>1</v>
      </c>
      <c r="N4418" t="b">
        <v>1</v>
      </c>
      <c r="O4418" t="b">
        <v>1</v>
      </c>
      <c r="P4418" t="s">
        <v>88</v>
      </c>
      <c r="Q4418" t="s">
        <v>2398</v>
      </c>
      <c r="R4418" t="s">
        <v>1961</v>
      </c>
      <c r="S4418" t="s">
        <v>6</v>
      </c>
      <c r="T4418" t="s">
        <v>1960</v>
      </c>
      <c r="U4418">
        <v>151</v>
      </c>
      <c r="V4418">
        <v>3.5</v>
      </c>
    </row>
    <row r="4419" spans="1:22" x14ac:dyDescent="0.35">
      <c r="A4419" t="s">
        <v>2397</v>
      </c>
      <c r="B4419" t="s">
        <v>74</v>
      </c>
      <c r="C4419" t="s">
        <v>123</v>
      </c>
      <c r="D4419" t="b">
        <v>1</v>
      </c>
      <c r="E4419" t="b">
        <v>0</v>
      </c>
      <c r="F4419" t="s">
        <v>72</v>
      </c>
      <c r="G4419" t="b">
        <v>0</v>
      </c>
      <c r="H4419" t="s">
        <v>71</v>
      </c>
      <c r="I4419" t="b">
        <v>1</v>
      </c>
      <c r="J4419" t="s">
        <v>70</v>
      </c>
      <c r="K4419" t="b">
        <v>1</v>
      </c>
      <c r="L4419">
        <v>3</v>
      </c>
      <c r="M4419" t="b">
        <v>1</v>
      </c>
      <c r="N4419" t="b">
        <v>1</v>
      </c>
      <c r="O4419" t="b">
        <v>1</v>
      </c>
      <c r="P4419" t="s">
        <v>88</v>
      </c>
      <c r="Q4419" t="s">
        <v>2396</v>
      </c>
      <c r="R4419" t="s">
        <v>2395</v>
      </c>
      <c r="S4419" t="s">
        <v>120</v>
      </c>
      <c r="T4419" t="s">
        <v>2394</v>
      </c>
      <c r="U4419">
        <v>151</v>
      </c>
      <c r="V4419">
        <v>3</v>
      </c>
    </row>
    <row r="4420" spans="1:22" x14ac:dyDescent="0.35">
      <c r="A4420" t="s">
        <v>2393</v>
      </c>
      <c r="B4420" t="s">
        <v>74</v>
      </c>
      <c r="C4420" t="s">
        <v>123</v>
      </c>
      <c r="D4420" t="b">
        <v>1</v>
      </c>
      <c r="E4420" t="b">
        <v>1</v>
      </c>
      <c r="F4420" t="s">
        <v>1843</v>
      </c>
      <c r="G4420" t="b">
        <v>1</v>
      </c>
      <c r="H4420" t="s">
        <v>71</v>
      </c>
      <c r="I4420" t="b">
        <v>1</v>
      </c>
      <c r="J4420" t="s">
        <v>70</v>
      </c>
      <c r="K4420" t="b">
        <v>1</v>
      </c>
      <c r="L4420">
        <v>2</v>
      </c>
      <c r="M4420" t="b">
        <v>1</v>
      </c>
      <c r="N4420" t="b">
        <v>1</v>
      </c>
      <c r="O4420" t="b">
        <v>1</v>
      </c>
      <c r="P4420" t="s">
        <v>88</v>
      </c>
      <c r="Q4420" t="s">
        <v>2392</v>
      </c>
      <c r="R4420" t="s">
        <v>2391</v>
      </c>
      <c r="S4420" t="s">
        <v>120</v>
      </c>
      <c r="T4420" t="s">
        <v>2390</v>
      </c>
      <c r="U4420">
        <v>151</v>
      </c>
      <c r="V4420">
        <v>2.5</v>
      </c>
    </row>
    <row r="4421" spans="1:22" x14ac:dyDescent="0.35">
      <c r="A4421" t="s">
        <v>2389</v>
      </c>
      <c r="B4421" t="s">
        <v>90</v>
      </c>
      <c r="C4421" t="s">
        <v>82</v>
      </c>
      <c r="D4421" t="b">
        <v>1</v>
      </c>
      <c r="E4421" t="b">
        <v>1</v>
      </c>
      <c r="F4421" t="s">
        <v>106</v>
      </c>
      <c r="G4421" t="b">
        <v>0</v>
      </c>
      <c r="H4421" t="s">
        <v>71</v>
      </c>
      <c r="I4421" t="b">
        <v>0</v>
      </c>
      <c r="J4421" t="s">
        <v>70</v>
      </c>
      <c r="K4421" t="b">
        <v>1</v>
      </c>
      <c r="L4421">
        <v>2</v>
      </c>
      <c r="M4421" t="b">
        <v>0</v>
      </c>
      <c r="N4421" t="b">
        <v>1</v>
      </c>
      <c r="O4421" t="b">
        <v>1</v>
      </c>
      <c r="P4421" t="s">
        <v>88</v>
      </c>
      <c r="Q4421" t="s">
        <v>2388</v>
      </c>
      <c r="R4421" t="s">
        <v>593</v>
      </c>
      <c r="S4421" t="s">
        <v>66</v>
      </c>
      <c r="T4421" t="s">
        <v>2387</v>
      </c>
      <c r="U4421">
        <v>151</v>
      </c>
      <c r="V4421">
        <v>3.5</v>
      </c>
    </row>
    <row r="4422" spans="1:22" x14ac:dyDescent="0.35">
      <c r="A4422" t="s">
        <v>2386</v>
      </c>
      <c r="C4422" t="s">
        <v>82</v>
      </c>
      <c r="D4422" t="b">
        <v>1</v>
      </c>
      <c r="E4422" t="b">
        <v>1</v>
      </c>
      <c r="F4422" t="s">
        <v>766</v>
      </c>
      <c r="G4422" t="b">
        <v>1</v>
      </c>
      <c r="H4422" t="s">
        <v>71</v>
      </c>
      <c r="I4422" t="b">
        <v>1</v>
      </c>
      <c r="J4422" t="s">
        <v>70</v>
      </c>
      <c r="K4422" t="b">
        <v>1</v>
      </c>
      <c r="L4422">
        <v>1</v>
      </c>
      <c r="N4422" t="b">
        <v>1</v>
      </c>
      <c r="O4422" t="b">
        <v>1</v>
      </c>
      <c r="P4422" t="s">
        <v>69</v>
      </c>
      <c r="Q4422" t="s">
        <v>2385</v>
      </c>
      <c r="R4422" t="s">
        <v>2384</v>
      </c>
      <c r="S4422" t="s">
        <v>93</v>
      </c>
      <c r="T4422" t="s">
        <v>2383</v>
      </c>
      <c r="U4422">
        <v>151</v>
      </c>
      <c r="V4422">
        <v>3.5</v>
      </c>
    </row>
    <row r="4423" spans="1:22" x14ac:dyDescent="0.35">
      <c r="A4423" t="s">
        <v>2382</v>
      </c>
      <c r="B4423" t="s">
        <v>74</v>
      </c>
      <c r="C4423" t="s">
        <v>138</v>
      </c>
      <c r="D4423" t="b">
        <v>1</v>
      </c>
      <c r="E4423" t="b">
        <v>1</v>
      </c>
      <c r="F4423" t="s">
        <v>72</v>
      </c>
      <c r="G4423" t="b">
        <v>1</v>
      </c>
      <c r="H4423" t="s">
        <v>71</v>
      </c>
      <c r="I4423" t="b">
        <v>1</v>
      </c>
      <c r="J4423" t="s">
        <v>70</v>
      </c>
      <c r="K4423" t="b">
        <v>1</v>
      </c>
      <c r="L4423">
        <v>2</v>
      </c>
      <c r="M4423" t="b">
        <v>1</v>
      </c>
      <c r="N4423" t="b">
        <v>1</v>
      </c>
      <c r="O4423" t="b">
        <v>1</v>
      </c>
      <c r="P4423" t="s">
        <v>69</v>
      </c>
      <c r="Q4423" t="s">
        <v>2381</v>
      </c>
      <c r="R4423" t="s">
        <v>2380</v>
      </c>
      <c r="S4423" t="s">
        <v>290</v>
      </c>
      <c r="T4423" t="s">
        <v>2379</v>
      </c>
      <c r="U4423">
        <v>151</v>
      </c>
      <c r="V4423">
        <v>3.5</v>
      </c>
    </row>
    <row r="4424" spans="1:22" x14ac:dyDescent="0.35">
      <c r="A4424" t="s">
        <v>2378</v>
      </c>
      <c r="B4424" t="s">
        <v>90</v>
      </c>
      <c r="C4424" t="s">
        <v>82</v>
      </c>
      <c r="D4424" t="b">
        <v>0</v>
      </c>
      <c r="E4424" t="b">
        <v>0</v>
      </c>
      <c r="F4424" t="s">
        <v>106</v>
      </c>
      <c r="G4424" t="b">
        <v>0</v>
      </c>
      <c r="H4424" t="s">
        <v>71</v>
      </c>
      <c r="I4424" t="b">
        <v>0</v>
      </c>
      <c r="J4424" t="s">
        <v>70</v>
      </c>
      <c r="K4424" t="b">
        <v>0</v>
      </c>
      <c r="L4424">
        <v>2</v>
      </c>
      <c r="M4424" t="b">
        <v>0</v>
      </c>
      <c r="N4424" t="b">
        <v>1</v>
      </c>
      <c r="O4424" t="b">
        <v>1</v>
      </c>
      <c r="P4424" t="s">
        <v>88</v>
      </c>
      <c r="Q4424" t="s">
        <v>2377</v>
      </c>
      <c r="R4424" t="s">
        <v>2376</v>
      </c>
      <c r="S4424" t="s">
        <v>66</v>
      </c>
      <c r="T4424" t="s">
        <v>2375</v>
      </c>
      <c r="U4424">
        <v>151</v>
      </c>
      <c r="V4424">
        <v>4</v>
      </c>
    </row>
    <row r="4425" spans="1:22" x14ac:dyDescent="0.35">
      <c r="A4425" t="s">
        <v>2374</v>
      </c>
      <c r="B4425" t="s">
        <v>74</v>
      </c>
      <c r="C4425" t="s">
        <v>222</v>
      </c>
      <c r="D4425" t="b">
        <v>1</v>
      </c>
      <c r="E4425" t="b">
        <v>0</v>
      </c>
      <c r="F4425" t="s">
        <v>72</v>
      </c>
      <c r="G4425" t="b">
        <v>0</v>
      </c>
      <c r="H4425" t="s">
        <v>71</v>
      </c>
      <c r="I4425" t="b">
        <v>1</v>
      </c>
      <c r="J4425" t="s">
        <v>70</v>
      </c>
      <c r="K4425" t="b">
        <v>1</v>
      </c>
      <c r="L4425">
        <v>2</v>
      </c>
      <c r="M4425" t="b">
        <v>1</v>
      </c>
      <c r="N4425" t="b">
        <v>1</v>
      </c>
      <c r="O4425" t="b">
        <v>0</v>
      </c>
      <c r="P4425" t="s">
        <v>88</v>
      </c>
      <c r="Q4425" t="s">
        <v>2373</v>
      </c>
      <c r="R4425" t="s">
        <v>2372</v>
      </c>
      <c r="S4425" t="s">
        <v>120</v>
      </c>
      <c r="T4425" t="s">
        <v>2371</v>
      </c>
      <c r="U4425">
        <v>151</v>
      </c>
      <c r="V4425">
        <v>4.5</v>
      </c>
    </row>
    <row r="4426" spans="1:22" x14ac:dyDescent="0.35">
      <c r="A4426" t="s">
        <v>2370</v>
      </c>
      <c r="B4426" t="s">
        <v>74</v>
      </c>
      <c r="C4426" t="s">
        <v>426</v>
      </c>
      <c r="D4426" t="b">
        <v>1</v>
      </c>
      <c r="E4426" t="b">
        <v>0</v>
      </c>
      <c r="F4426" t="s">
        <v>72</v>
      </c>
      <c r="G4426" t="b">
        <v>1</v>
      </c>
      <c r="H4426" t="s">
        <v>71</v>
      </c>
      <c r="I4426" t="b">
        <v>1</v>
      </c>
      <c r="J4426" t="s">
        <v>70</v>
      </c>
      <c r="K4426" t="b">
        <v>1</v>
      </c>
      <c r="L4426">
        <v>2</v>
      </c>
      <c r="M4426" t="b">
        <v>1</v>
      </c>
      <c r="N4426" t="b">
        <v>1</v>
      </c>
      <c r="O4426" t="b">
        <v>1</v>
      </c>
      <c r="P4426" t="s">
        <v>88</v>
      </c>
      <c r="Q4426" t="s">
        <v>2369</v>
      </c>
      <c r="R4426" t="s">
        <v>194</v>
      </c>
      <c r="S4426" t="s">
        <v>6</v>
      </c>
      <c r="T4426" t="s">
        <v>2368</v>
      </c>
      <c r="U4426">
        <v>151</v>
      </c>
      <c r="V4426">
        <v>3</v>
      </c>
    </row>
    <row r="4427" spans="1:22" x14ac:dyDescent="0.35">
      <c r="A4427" t="s">
        <v>2367</v>
      </c>
      <c r="D4427" t="b">
        <v>1</v>
      </c>
      <c r="E4427" t="b">
        <v>0</v>
      </c>
      <c r="L4427">
        <v>1</v>
      </c>
      <c r="P4427" t="s">
        <v>1660</v>
      </c>
      <c r="Q4427" t="s">
        <v>2366</v>
      </c>
      <c r="R4427" t="s">
        <v>2365</v>
      </c>
      <c r="S4427" t="s">
        <v>6</v>
      </c>
      <c r="T4427" t="s">
        <v>2364</v>
      </c>
      <c r="U4427">
        <v>151</v>
      </c>
      <c r="V4427">
        <v>2.5</v>
      </c>
    </row>
    <row r="4428" spans="1:22" x14ac:dyDescent="0.35">
      <c r="A4428" t="s">
        <v>2363</v>
      </c>
      <c r="B4428" t="s">
        <v>74</v>
      </c>
      <c r="C4428" t="s">
        <v>82</v>
      </c>
      <c r="D4428" t="b">
        <v>1</v>
      </c>
      <c r="E4428" t="b">
        <v>1</v>
      </c>
      <c r="F4428" t="s">
        <v>106</v>
      </c>
      <c r="G4428" t="b">
        <v>1</v>
      </c>
      <c r="H4428" t="s">
        <v>71</v>
      </c>
      <c r="I4428" t="b">
        <v>1</v>
      </c>
      <c r="J4428" t="s">
        <v>70</v>
      </c>
      <c r="K4428" t="b">
        <v>1</v>
      </c>
      <c r="L4428">
        <v>2</v>
      </c>
      <c r="M4428" t="b">
        <v>1</v>
      </c>
      <c r="N4428" t="b">
        <v>1</v>
      </c>
      <c r="O4428" t="b">
        <v>1</v>
      </c>
      <c r="P4428" t="s">
        <v>88</v>
      </c>
      <c r="Q4428" t="s">
        <v>2362</v>
      </c>
      <c r="R4428" t="s">
        <v>2361</v>
      </c>
      <c r="S4428" t="s">
        <v>2360</v>
      </c>
      <c r="T4428" t="s">
        <v>2359</v>
      </c>
      <c r="U4428">
        <v>151</v>
      </c>
      <c r="V4428">
        <v>4</v>
      </c>
    </row>
    <row r="4429" spans="1:22" x14ac:dyDescent="0.35">
      <c r="A4429" t="s">
        <v>2358</v>
      </c>
      <c r="B4429" t="s">
        <v>111</v>
      </c>
      <c r="C4429" t="s">
        <v>82</v>
      </c>
      <c r="D4429" t="b">
        <v>1</v>
      </c>
      <c r="E4429" t="b">
        <v>1</v>
      </c>
      <c r="F4429" t="s">
        <v>106</v>
      </c>
      <c r="G4429" t="b">
        <v>0</v>
      </c>
      <c r="H4429" t="s">
        <v>71</v>
      </c>
      <c r="I4429" t="b">
        <v>0</v>
      </c>
      <c r="J4429" t="s">
        <v>70</v>
      </c>
      <c r="K4429" t="b">
        <v>1</v>
      </c>
      <c r="L4429">
        <v>1</v>
      </c>
      <c r="M4429" t="b">
        <v>1</v>
      </c>
      <c r="N4429" t="b">
        <v>0</v>
      </c>
      <c r="O4429" t="b">
        <v>1</v>
      </c>
      <c r="P4429" t="s">
        <v>88</v>
      </c>
      <c r="Q4429" t="s">
        <v>2357</v>
      </c>
      <c r="R4429" t="s">
        <v>194</v>
      </c>
      <c r="S4429" t="s">
        <v>85</v>
      </c>
      <c r="T4429" t="s">
        <v>2356</v>
      </c>
      <c r="U4429">
        <v>151</v>
      </c>
      <c r="V4429">
        <v>3.5</v>
      </c>
    </row>
    <row r="4430" spans="1:22" x14ac:dyDescent="0.35">
      <c r="A4430" t="s">
        <v>2355</v>
      </c>
      <c r="B4430" t="s">
        <v>90</v>
      </c>
      <c r="C4430" t="s">
        <v>82</v>
      </c>
      <c r="D4430" t="b">
        <v>1</v>
      </c>
      <c r="E4430" t="b">
        <v>1</v>
      </c>
      <c r="F4430" t="s">
        <v>1166</v>
      </c>
      <c r="G4430" t="b">
        <v>0</v>
      </c>
      <c r="H4430" t="s">
        <v>100</v>
      </c>
      <c r="I4430" t="b">
        <v>0</v>
      </c>
      <c r="J4430" t="s">
        <v>70</v>
      </c>
      <c r="K4430" t="b">
        <v>0</v>
      </c>
      <c r="L4430">
        <v>1</v>
      </c>
      <c r="M4430" t="b">
        <v>1</v>
      </c>
      <c r="N4430" t="b">
        <v>0</v>
      </c>
      <c r="O4430" t="b">
        <v>1</v>
      </c>
      <c r="P4430" t="s">
        <v>88</v>
      </c>
      <c r="Q4430" t="s">
        <v>2354</v>
      </c>
      <c r="R4430" t="s">
        <v>2353</v>
      </c>
      <c r="S4430" t="s">
        <v>6</v>
      </c>
      <c r="T4430" t="s">
        <v>2352</v>
      </c>
      <c r="U4430">
        <v>151</v>
      </c>
      <c r="V4430">
        <v>4.5</v>
      </c>
    </row>
    <row r="4431" spans="1:22" x14ac:dyDescent="0.35">
      <c r="A4431" t="s">
        <v>2351</v>
      </c>
      <c r="B4431" t="s">
        <v>74</v>
      </c>
      <c r="C4431" t="s">
        <v>82</v>
      </c>
      <c r="D4431" t="b">
        <v>1</v>
      </c>
      <c r="E4431" t="b">
        <v>1</v>
      </c>
      <c r="F4431" t="s">
        <v>106</v>
      </c>
      <c r="G4431" t="b">
        <v>1</v>
      </c>
      <c r="H4431" t="s">
        <v>71</v>
      </c>
      <c r="I4431" t="b">
        <v>1</v>
      </c>
      <c r="J4431" t="s">
        <v>70</v>
      </c>
      <c r="K4431" t="b">
        <v>1</v>
      </c>
      <c r="L4431">
        <v>2</v>
      </c>
      <c r="M4431" t="b">
        <v>0</v>
      </c>
      <c r="N4431" t="b">
        <v>1</v>
      </c>
      <c r="O4431" t="b">
        <v>1</v>
      </c>
      <c r="P4431" t="s">
        <v>88</v>
      </c>
      <c r="Q4431" t="s">
        <v>2350</v>
      </c>
      <c r="R4431" t="s">
        <v>2349</v>
      </c>
      <c r="S4431" t="s">
        <v>2348</v>
      </c>
      <c r="T4431" t="s">
        <v>2347</v>
      </c>
      <c r="U4431">
        <v>151</v>
      </c>
      <c r="V4431">
        <v>4</v>
      </c>
    </row>
    <row r="4432" spans="1:22" x14ac:dyDescent="0.35">
      <c r="A4432" t="s">
        <v>2346</v>
      </c>
      <c r="B4432" t="s">
        <v>74</v>
      </c>
      <c r="C4432" t="s">
        <v>138</v>
      </c>
      <c r="D4432" t="b">
        <v>1</v>
      </c>
      <c r="E4432" t="b">
        <v>0</v>
      </c>
      <c r="F4432" t="s">
        <v>72</v>
      </c>
      <c r="G4432" t="b">
        <v>1</v>
      </c>
      <c r="H4432" t="s">
        <v>80</v>
      </c>
      <c r="I4432" t="b">
        <v>0</v>
      </c>
      <c r="J4432" t="s">
        <v>70</v>
      </c>
      <c r="K4432" t="b">
        <v>1</v>
      </c>
      <c r="L4432">
        <v>2</v>
      </c>
      <c r="M4432" t="b">
        <v>1</v>
      </c>
      <c r="N4432" t="b">
        <v>1</v>
      </c>
      <c r="O4432" t="b">
        <v>1</v>
      </c>
      <c r="P4432" t="s">
        <v>88</v>
      </c>
      <c r="Q4432" t="s">
        <v>2345</v>
      </c>
      <c r="R4432" t="s">
        <v>2039</v>
      </c>
      <c r="S4432" t="s">
        <v>6</v>
      </c>
      <c r="T4432" t="s">
        <v>2344</v>
      </c>
      <c r="U4432">
        <v>151</v>
      </c>
      <c r="V4432">
        <v>3</v>
      </c>
    </row>
    <row r="4433" spans="1:22" x14ac:dyDescent="0.35">
      <c r="A4433" t="s">
        <v>2343</v>
      </c>
      <c r="B4433" t="s">
        <v>90</v>
      </c>
      <c r="C4433" t="s">
        <v>82</v>
      </c>
      <c r="D4433" t="b">
        <v>1</v>
      </c>
      <c r="E4433" t="b">
        <v>1</v>
      </c>
      <c r="F4433" t="s">
        <v>720</v>
      </c>
      <c r="G4433" t="b">
        <v>0</v>
      </c>
      <c r="H4433" t="s">
        <v>71</v>
      </c>
      <c r="I4433" t="b">
        <v>0</v>
      </c>
      <c r="J4433" t="s">
        <v>70</v>
      </c>
      <c r="K4433" t="b">
        <v>1</v>
      </c>
      <c r="L4433">
        <v>2</v>
      </c>
      <c r="M4433" t="b">
        <v>1</v>
      </c>
      <c r="N4433" t="b">
        <v>1</v>
      </c>
      <c r="O4433" t="b">
        <v>1</v>
      </c>
      <c r="P4433" t="s">
        <v>88</v>
      </c>
      <c r="Q4433" t="s">
        <v>2342</v>
      </c>
      <c r="R4433" t="s">
        <v>2341</v>
      </c>
      <c r="S4433" t="s">
        <v>6</v>
      </c>
      <c r="T4433" t="s">
        <v>2340</v>
      </c>
      <c r="U4433">
        <v>151</v>
      </c>
      <c r="V4433">
        <v>4</v>
      </c>
    </row>
    <row r="4434" spans="1:22" x14ac:dyDescent="0.35">
      <c r="A4434" t="s">
        <v>2339</v>
      </c>
      <c r="B4434" t="s">
        <v>111</v>
      </c>
      <c r="C4434" t="s">
        <v>82</v>
      </c>
      <c r="D4434" t="b">
        <v>1</v>
      </c>
      <c r="E4434" t="b">
        <v>1</v>
      </c>
      <c r="F4434" t="s">
        <v>106</v>
      </c>
      <c r="G4434" t="b">
        <v>0</v>
      </c>
      <c r="H4434" t="s">
        <v>71</v>
      </c>
      <c r="I4434" t="b">
        <v>1</v>
      </c>
      <c r="J4434" t="s">
        <v>70</v>
      </c>
      <c r="K4434" t="b">
        <v>1</v>
      </c>
      <c r="L4434">
        <v>2</v>
      </c>
      <c r="M4434" t="b">
        <v>0</v>
      </c>
      <c r="N4434" t="b">
        <v>0</v>
      </c>
      <c r="O4434" t="b">
        <v>1</v>
      </c>
      <c r="P4434" t="s">
        <v>69</v>
      </c>
      <c r="Q4434" t="s">
        <v>2338</v>
      </c>
      <c r="R4434" t="s">
        <v>2337</v>
      </c>
      <c r="S4434" t="s">
        <v>93</v>
      </c>
      <c r="T4434" t="s">
        <v>2336</v>
      </c>
      <c r="U4434">
        <v>151</v>
      </c>
      <c r="V4434">
        <v>4.5</v>
      </c>
    </row>
    <row r="4435" spans="1:22" x14ac:dyDescent="0.35">
      <c r="A4435" t="s">
        <v>2335</v>
      </c>
      <c r="B4435" t="s">
        <v>90</v>
      </c>
      <c r="C4435" t="s">
        <v>123</v>
      </c>
      <c r="D4435" t="b">
        <v>0</v>
      </c>
      <c r="E4435" t="b">
        <v>1</v>
      </c>
      <c r="F4435" t="s">
        <v>106</v>
      </c>
      <c r="G4435" t="b">
        <v>0</v>
      </c>
      <c r="H4435" t="s">
        <v>71</v>
      </c>
      <c r="I4435" t="b">
        <v>0</v>
      </c>
      <c r="J4435" t="s">
        <v>70</v>
      </c>
      <c r="K4435" t="b">
        <v>1</v>
      </c>
      <c r="L4435">
        <v>1</v>
      </c>
      <c r="M4435" t="b">
        <v>0</v>
      </c>
      <c r="N4435" t="b">
        <v>1</v>
      </c>
      <c r="O4435" t="b">
        <v>1</v>
      </c>
      <c r="P4435" t="s">
        <v>88</v>
      </c>
      <c r="Q4435" t="s">
        <v>2334</v>
      </c>
      <c r="R4435" t="s">
        <v>2333</v>
      </c>
      <c r="S4435" t="s">
        <v>285</v>
      </c>
      <c r="T4435" t="s">
        <v>2332</v>
      </c>
      <c r="U4435">
        <v>151</v>
      </c>
      <c r="V4435">
        <v>3.5</v>
      </c>
    </row>
    <row r="4436" spans="1:22" x14ac:dyDescent="0.35">
      <c r="A4436" t="s">
        <v>2331</v>
      </c>
      <c r="B4436" t="s">
        <v>74</v>
      </c>
      <c r="C4436" t="s">
        <v>123</v>
      </c>
      <c r="D4436" t="b">
        <v>1</v>
      </c>
      <c r="E4436" t="b">
        <v>1</v>
      </c>
      <c r="F4436" t="s">
        <v>81</v>
      </c>
      <c r="G4436" t="b">
        <v>1</v>
      </c>
      <c r="H4436" t="s">
        <v>80</v>
      </c>
      <c r="I4436" t="b">
        <v>0</v>
      </c>
      <c r="J4436" t="s">
        <v>70</v>
      </c>
      <c r="K4436" t="b">
        <v>1</v>
      </c>
      <c r="L4436">
        <v>2</v>
      </c>
      <c r="M4436" t="b">
        <v>1</v>
      </c>
      <c r="N4436" t="b">
        <v>1</v>
      </c>
      <c r="O4436" t="b">
        <v>1</v>
      </c>
      <c r="P4436" t="s">
        <v>69</v>
      </c>
      <c r="Q4436" t="s">
        <v>2330</v>
      </c>
      <c r="R4436" t="s">
        <v>2329</v>
      </c>
      <c r="S4436" t="s">
        <v>2328</v>
      </c>
      <c r="T4436" t="s">
        <v>2251</v>
      </c>
      <c r="U4436">
        <v>151</v>
      </c>
      <c r="V4436">
        <v>2.5</v>
      </c>
    </row>
    <row r="4437" spans="1:22" x14ac:dyDescent="0.35">
      <c r="A4437" t="s">
        <v>2327</v>
      </c>
      <c r="B4437" t="s">
        <v>90</v>
      </c>
      <c r="C4437" t="s">
        <v>82</v>
      </c>
      <c r="D4437" t="b">
        <v>1</v>
      </c>
      <c r="E4437" t="b">
        <v>1</v>
      </c>
      <c r="F4437" t="s">
        <v>106</v>
      </c>
      <c r="G4437" t="b">
        <v>0</v>
      </c>
      <c r="H4437" t="s">
        <v>71</v>
      </c>
      <c r="I4437" t="b">
        <v>0</v>
      </c>
      <c r="J4437" t="s">
        <v>70</v>
      </c>
      <c r="K4437" t="b">
        <v>0</v>
      </c>
      <c r="L4437">
        <v>2</v>
      </c>
      <c r="M4437" t="b">
        <v>1</v>
      </c>
      <c r="N4437" t="b">
        <v>1</v>
      </c>
      <c r="O4437" t="b">
        <v>1</v>
      </c>
      <c r="P4437" t="s">
        <v>69</v>
      </c>
      <c r="Q4437" t="s">
        <v>2326</v>
      </c>
      <c r="R4437" t="s">
        <v>2325</v>
      </c>
      <c r="S4437" t="s">
        <v>2179</v>
      </c>
      <c r="T4437" t="s">
        <v>2324</v>
      </c>
      <c r="U4437">
        <v>151</v>
      </c>
      <c r="V4437">
        <v>4</v>
      </c>
    </row>
    <row r="4438" spans="1:22" x14ac:dyDescent="0.35">
      <c r="A4438" t="s">
        <v>2323</v>
      </c>
      <c r="B4438" t="s">
        <v>74</v>
      </c>
      <c r="C4438" t="s">
        <v>82</v>
      </c>
      <c r="D4438" t="b">
        <v>1</v>
      </c>
      <c r="E4438" t="b">
        <v>1</v>
      </c>
      <c r="F4438" t="s">
        <v>106</v>
      </c>
      <c r="G4438" t="b">
        <v>1</v>
      </c>
      <c r="H4438" t="s">
        <v>71</v>
      </c>
      <c r="I4438" t="b">
        <v>1</v>
      </c>
      <c r="J4438" t="s">
        <v>70</v>
      </c>
      <c r="K4438" t="b">
        <v>1</v>
      </c>
      <c r="L4438">
        <v>2</v>
      </c>
      <c r="M4438" t="b">
        <v>1</v>
      </c>
      <c r="N4438" t="b">
        <v>1</v>
      </c>
      <c r="O4438" t="b">
        <v>1</v>
      </c>
      <c r="P4438" t="s">
        <v>88</v>
      </c>
      <c r="Q4438" t="s">
        <v>2322</v>
      </c>
      <c r="R4438" t="s">
        <v>98</v>
      </c>
      <c r="S4438" t="s">
        <v>290</v>
      </c>
      <c r="T4438" t="s">
        <v>2321</v>
      </c>
      <c r="U4438">
        <v>151</v>
      </c>
      <c r="V4438">
        <v>3</v>
      </c>
    </row>
    <row r="4439" spans="1:22" x14ac:dyDescent="0.35">
      <c r="A4439" t="s">
        <v>2320</v>
      </c>
      <c r="B4439" t="s">
        <v>74</v>
      </c>
      <c r="C4439" t="s">
        <v>297</v>
      </c>
      <c r="D4439" t="b">
        <v>1</v>
      </c>
      <c r="E4439" t="b">
        <v>0</v>
      </c>
      <c r="F4439" t="s">
        <v>72</v>
      </c>
      <c r="G4439" t="b">
        <v>1</v>
      </c>
      <c r="H4439" t="s">
        <v>71</v>
      </c>
      <c r="I4439" t="b">
        <v>1</v>
      </c>
      <c r="J4439" t="s">
        <v>70</v>
      </c>
      <c r="K4439" t="b">
        <v>1</v>
      </c>
      <c r="L4439">
        <v>2</v>
      </c>
      <c r="M4439" t="b">
        <v>1</v>
      </c>
      <c r="N4439" t="b">
        <v>1</v>
      </c>
      <c r="O4439" t="b">
        <v>1</v>
      </c>
      <c r="P4439" t="s">
        <v>88</v>
      </c>
      <c r="Q4439" t="s">
        <v>2319</v>
      </c>
      <c r="R4439" t="s">
        <v>2318</v>
      </c>
      <c r="S4439" t="s">
        <v>166</v>
      </c>
      <c r="T4439" t="s">
        <v>2317</v>
      </c>
      <c r="U4439">
        <v>151</v>
      </c>
      <c r="V4439">
        <v>3.5</v>
      </c>
    </row>
    <row r="4440" spans="1:22" x14ac:dyDescent="0.35">
      <c r="A4440" t="s">
        <v>2316</v>
      </c>
      <c r="B4440" t="s">
        <v>90</v>
      </c>
      <c r="C4440" t="s">
        <v>82</v>
      </c>
      <c r="D4440" t="b">
        <v>1</v>
      </c>
      <c r="E4440" t="b">
        <v>1</v>
      </c>
      <c r="F4440" t="s">
        <v>106</v>
      </c>
      <c r="G4440" t="b">
        <v>1</v>
      </c>
      <c r="H4440" t="s">
        <v>71</v>
      </c>
      <c r="I4440" t="b">
        <v>0</v>
      </c>
      <c r="J4440" t="s">
        <v>70</v>
      </c>
      <c r="K4440" t="b">
        <v>1</v>
      </c>
      <c r="L4440">
        <v>1</v>
      </c>
      <c r="M4440" t="b">
        <v>0</v>
      </c>
      <c r="N4440" t="b">
        <v>0</v>
      </c>
      <c r="O4440" t="b">
        <v>1</v>
      </c>
      <c r="P4440" t="s">
        <v>88</v>
      </c>
      <c r="Q4440" t="s">
        <v>2315</v>
      </c>
      <c r="R4440" t="s">
        <v>954</v>
      </c>
      <c r="S4440" t="s">
        <v>6</v>
      </c>
      <c r="T4440" t="s">
        <v>2314</v>
      </c>
      <c r="U4440">
        <v>151</v>
      </c>
      <c r="V4440">
        <v>4</v>
      </c>
    </row>
    <row r="4441" spans="1:22" x14ac:dyDescent="0.35">
      <c r="A4441" t="s">
        <v>2313</v>
      </c>
      <c r="B4441" t="s">
        <v>74</v>
      </c>
      <c r="C4441" t="s">
        <v>2312</v>
      </c>
      <c r="D4441" t="b">
        <v>1</v>
      </c>
      <c r="E4441" t="b">
        <v>1</v>
      </c>
      <c r="F4441" t="s">
        <v>541</v>
      </c>
      <c r="G4441" t="b">
        <v>0</v>
      </c>
      <c r="H4441" t="s">
        <v>71</v>
      </c>
      <c r="I4441" t="b">
        <v>0</v>
      </c>
      <c r="J4441" t="s">
        <v>70</v>
      </c>
      <c r="K4441" t="b">
        <v>1</v>
      </c>
      <c r="L4441">
        <v>2</v>
      </c>
      <c r="M4441" t="b">
        <v>1</v>
      </c>
      <c r="N4441" t="b">
        <v>1</v>
      </c>
      <c r="O4441" t="b">
        <v>1</v>
      </c>
      <c r="P4441" t="s">
        <v>88</v>
      </c>
      <c r="Q4441" t="s">
        <v>2311</v>
      </c>
      <c r="R4441" t="s">
        <v>1763</v>
      </c>
      <c r="S4441" t="s">
        <v>507</v>
      </c>
      <c r="T4441" t="s">
        <v>2310</v>
      </c>
      <c r="U4441">
        <v>151</v>
      </c>
      <c r="V4441">
        <v>3.5</v>
      </c>
    </row>
    <row r="4442" spans="1:22" x14ac:dyDescent="0.35">
      <c r="A4442" t="s">
        <v>2309</v>
      </c>
      <c r="B4442" t="s">
        <v>74</v>
      </c>
      <c r="C4442" t="s">
        <v>123</v>
      </c>
      <c r="D4442" t="b">
        <v>1</v>
      </c>
      <c r="E4442" t="b">
        <v>1</v>
      </c>
      <c r="F4442" t="s">
        <v>81</v>
      </c>
      <c r="G4442" t="b">
        <v>1</v>
      </c>
      <c r="H4442" t="s">
        <v>71</v>
      </c>
      <c r="I4442" t="b">
        <v>0</v>
      </c>
      <c r="J4442" t="s">
        <v>70</v>
      </c>
      <c r="K4442" t="b">
        <v>1</v>
      </c>
      <c r="L4442">
        <v>2</v>
      </c>
      <c r="M4442" t="b">
        <v>1</v>
      </c>
      <c r="N4442" t="b">
        <v>1</v>
      </c>
      <c r="O4442" t="b">
        <v>0</v>
      </c>
      <c r="P4442" t="s">
        <v>88</v>
      </c>
      <c r="Q4442" t="s">
        <v>2308</v>
      </c>
      <c r="R4442" t="s">
        <v>2307</v>
      </c>
      <c r="S4442" t="s">
        <v>120</v>
      </c>
      <c r="T4442" t="s">
        <v>2306</v>
      </c>
      <c r="U4442">
        <v>151</v>
      </c>
      <c r="V4442">
        <v>3.5</v>
      </c>
    </row>
    <row r="4443" spans="1:22" x14ac:dyDescent="0.35">
      <c r="A4443" t="s">
        <v>2305</v>
      </c>
      <c r="B4443" t="s">
        <v>74</v>
      </c>
      <c r="C4443" t="s">
        <v>82</v>
      </c>
      <c r="D4443" t="b">
        <v>1</v>
      </c>
      <c r="E4443" t="b">
        <v>1</v>
      </c>
      <c r="F4443" t="s">
        <v>106</v>
      </c>
      <c r="G4443" t="b">
        <v>1</v>
      </c>
      <c r="H4443" t="s">
        <v>71</v>
      </c>
      <c r="I4443" t="b">
        <v>1</v>
      </c>
      <c r="J4443" t="s">
        <v>70</v>
      </c>
      <c r="K4443" t="b">
        <v>1</v>
      </c>
      <c r="L4443">
        <v>2</v>
      </c>
      <c r="M4443" t="b">
        <v>1</v>
      </c>
      <c r="N4443" t="b">
        <v>1</v>
      </c>
      <c r="O4443" t="b">
        <v>1</v>
      </c>
      <c r="P4443" t="s">
        <v>69</v>
      </c>
      <c r="Q4443" t="s">
        <v>2304</v>
      </c>
      <c r="R4443" t="s">
        <v>2303</v>
      </c>
      <c r="S4443" t="s">
        <v>2302</v>
      </c>
      <c r="T4443" t="s">
        <v>2301</v>
      </c>
      <c r="U4443">
        <v>151</v>
      </c>
      <c r="V4443">
        <v>4</v>
      </c>
    </row>
    <row r="4444" spans="1:22" x14ac:dyDescent="0.35">
      <c r="A4444" t="s">
        <v>2300</v>
      </c>
      <c r="B4444" t="s">
        <v>74</v>
      </c>
      <c r="C4444" t="s">
        <v>82</v>
      </c>
      <c r="D4444" t="b">
        <v>1</v>
      </c>
      <c r="E4444" t="b">
        <v>1</v>
      </c>
      <c r="F4444" t="s">
        <v>359</v>
      </c>
      <c r="G4444" t="b">
        <v>1</v>
      </c>
      <c r="H4444" t="s">
        <v>71</v>
      </c>
      <c r="I4444" t="b">
        <v>1</v>
      </c>
      <c r="J4444" t="s">
        <v>70</v>
      </c>
      <c r="K4444" t="b">
        <v>1</v>
      </c>
      <c r="L4444">
        <v>1</v>
      </c>
      <c r="M4444" t="b">
        <v>0</v>
      </c>
      <c r="N4444" t="b">
        <v>1</v>
      </c>
      <c r="O4444" t="b">
        <v>1</v>
      </c>
      <c r="P4444" t="s">
        <v>69</v>
      </c>
      <c r="Q4444" t="s">
        <v>2299</v>
      </c>
      <c r="R4444" t="s">
        <v>677</v>
      </c>
      <c r="S4444" t="s">
        <v>2298</v>
      </c>
      <c r="T4444" t="s">
        <v>2297</v>
      </c>
      <c r="U4444">
        <v>151</v>
      </c>
      <c r="V4444">
        <v>3.5</v>
      </c>
    </row>
    <row r="4445" spans="1:22" x14ac:dyDescent="0.35">
      <c r="A4445" t="s">
        <v>2296</v>
      </c>
      <c r="B4445" t="s">
        <v>90</v>
      </c>
      <c r="C4445" t="s">
        <v>82</v>
      </c>
      <c r="D4445" t="b">
        <v>1</v>
      </c>
      <c r="E4445" t="b">
        <v>1</v>
      </c>
      <c r="F4445" t="s">
        <v>720</v>
      </c>
      <c r="G4445" t="b">
        <v>1</v>
      </c>
      <c r="H4445" t="s">
        <v>71</v>
      </c>
      <c r="I4445" t="b">
        <v>0</v>
      </c>
      <c r="J4445" t="s">
        <v>70</v>
      </c>
      <c r="K4445" t="b">
        <v>1</v>
      </c>
      <c r="L4445">
        <v>1</v>
      </c>
      <c r="M4445" t="b">
        <v>0</v>
      </c>
      <c r="N4445" t="b">
        <v>0</v>
      </c>
      <c r="O4445" t="b">
        <v>1</v>
      </c>
      <c r="P4445" t="s">
        <v>88</v>
      </c>
      <c r="Q4445" t="s">
        <v>2295</v>
      </c>
      <c r="R4445" t="s">
        <v>2294</v>
      </c>
      <c r="S4445" t="s">
        <v>6</v>
      </c>
      <c r="T4445" t="s">
        <v>2293</v>
      </c>
      <c r="U4445">
        <v>151</v>
      </c>
      <c r="V4445">
        <v>3.5</v>
      </c>
    </row>
    <row r="4446" spans="1:22" x14ac:dyDescent="0.35">
      <c r="A4446" t="s">
        <v>2292</v>
      </c>
      <c r="B4446" t="s">
        <v>90</v>
      </c>
      <c r="C4446" t="s">
        <v>123</v>
      </c>
      <c r="D4446" t="b">
        <v>0</v>
      </c>
      <c r="E4446" t="b">
        <v>1</v>
      </c>
      <c r="F4446" t="s">
        <v>89</v>
      </c>
      <c r="G4446" t="b">
        <v>0</v>
      </c>
      <c r="H4446" t="s">
        <v>71</v>
      </c>
      <c r="I4446" t="b">
        <v>0</v>
      </c>
      <c r="J4446" t="s">
        <v>70</v>
      </c>
      <c r="K4446" t="b">
        <v>1</v>
      </c>
      <c r="L4446">
        <v>2</v>
      </c>
      <c r="M4446" t="b">
        <v>0</v>
      </c>
      <c r="N4446" t="b">
        <v>0</v>
      </c>
      <c r="O4446" t="b">
        <v>1</v>
      </c>
      <c r="P4446" t="s">
        <v>88</v>
      </c>
      <c r="Q4446" t="s">
        <v>2291</v>
      </c>
      <c r="R4446" t="s">
        <v>2290</v>
      </c>
      <c r="S4446" t="s">
        <v>120</v>
      </c>
      <c r="T4446" t="s">
        <v>2289</v>
      </c>
      <c r="U4446">
        <v>151</v>
      </c>
      <c r="V4446">
        <v>4</v>
      </c>
    </row>
    <row r="4447" spans="1:22" x14ac:dyDescent="0.35">
      <c r="A4447" t="s">
        <v>2288</v>
      </c>
      <c r="B4447" t="s">
        <v>74</v>
      </c>
      <c r="C4447" t="s">
        <v>82</v>
      </c>
      <c r="D4447" t="b">
        <v>1</v>
      </c>
      <c r="E4447" t="b">
        <v>1</v>
      </c>
      <c r="F4447" t="s">
        <v>449</v>
      </c>
      <c r="G4447" t="b">
        <v>0</v>
      </c>
      <c r="H4447" t="s">
        <v>71</v>
      </c>
      <c r="I4447" t="b">
        <v>1</v>
      </c>
      <c r="J4447" t="s">
        <v>70</v>
      </c>
      <c r="K4447" t="b">
        <v>1</v>
      </c>
      <c r="L4447">
        <v>2</v>
      </c>
      <c r="M4447" t="b">
        <v>1</v>
      </c>
      <c r="N4447" t="b">
        <v>1</v>
      </c>
      <c r="O4447" t="b">
        <v>1</v>
      </c>
      <c r="P4447" t="s">
        <v>88</v>
      </c>
      <c r="Q4447" t="s">
        <v>2287</v>
      </c>
      <c r="R4447" t="s">
        <v>2286</v>
      </c>
      <c r="S4447" t="s">
        <v>85</v>
      </c>
      <c r="T4447" t="s">
        <v>2285</v>
      </c>
      <c r="U4447">
        <v>151</v>
      </c>
      <c r="V4447">
        <v>4</v>
      </c>
    </row>
    <row r="4448" spans="1:22" x14ac:dyDescent="0.35">
      <c r="A4448" t="s">
        <v>2284</v>
      </c>
      <c r="B4448" t="s">
        <v>90</v>
      </c>
      <c r="C4448" t="s">
        <v>82</v>
      </c>
      <c r="D4448" t="b">
        <v>1</v>
      </c>
      <c r="E4448" t="b">
        <v>1</v>
      </c>
      <c r="F4448" t="s">
        <v>319</v>
      </c>
      <c r="G4448" t="b">
        <v>1</v>
      </c>
      <c r="H4448" t="s">
        <v>71</v>
      </c>
      <c r="I4448" t="b">
        <v>0</v>
      </c>
      <c r="J4448" t="s">
        <v>70</v>
      </c>
      <c r="K4448" t="b">
        <v>1</v>
      </c>
      <c r="L4448">
        <v>1</v>
      </c>
      <c r="M4448" t="b">
        <v>0</v>
      </c>
      <c r="N4448" t="b">
        <v>0</v>
      </c>
      <c r="O4448" t="b">
        <v>1</v>
      </c>
      <c r="P4448" t="s">
        <v>88</v>
      </c>
      <c r="Q4448" t="s">
        <v>2283</v>
      </c>
      <c r="R4448" t="s">
        <v>194</v>
      </c>
      <c r="S4448" t="s">
        <v>239</v>
      </c>
      <c r="T4448" t="s">
        <v>2282</v>
      </c>
      <c r="U4448">
        <v>150</v>
      </c>
      <c r="V4448">
        <v>4</v>
      </c>
    </row>
    <row r="4449" spans="1:22" x14ac:dyDescent="0.35">
      <c r="A4449" t="s">
        <v>2281</v>
      </c>
      <c r="B4449" t="s">
        <v>111</v>
      </c>
      <c r="C4449" t="s">
        <v>82</v>
      </c>
      <c r="D4449" t="b">
        <v>1</v>
      </c>
      <c r="E4449" t="b">
        <v>1</v>
      </c>
      <c r="F4449" t="s">
        <v>72</v>
      </c>
      <c r="G4449" t="b">
        <v>1</v>
      </c>
      <c r="H4449" t="s">
        <v>71</v>
      </c>
      <c r="I4449" t="b">
        <v>0</v>
      </c>
      <c r="J4449" t="s">
        <v>70</v>
      </c>
      <c r="K4449" t="b">
        <v>1</v>
      </c>
      <c r="L4449">
        <v>2</v>
      </c>
      <c r="M4449" t="b">
        <v>1</v>
      </c>
      <c r="N4449" t="b">
        <v>1</v>
      </c>
      <c r="O4449" t="b">
        <v>1</v>
      </c>
      <c r="P4449" t="s">
        <v>88</v>
      </c>
      <c r="Q4449" t="s">
        <v>2280</v>
      </c>
      <c r="R4449" t="s">
        <v>2279</v>
      </c>
      <c r="S4449" t="s">
        <v>6</v>
      </c>
      <c r="T4449" t="s">
        <v>2278</v>
      </c>
      <c r="U4449">
        <v>150</v>
      </c>
      <c r="V4449">
        <v>3.5</v>
      </c>
    </row>
    <row r="4450" spans="1:22" x14ac:dyDescent="0.35">
      <c r="A4450" t="s">
        <v>2277</v>
      </c>
      <c r="B4450" t="s">
        <v>74</v>
      </c>
      <c r="C4450" t="s">
        <v>123</v>
      </c>
      <c r="D4450" t="b">
        <v>1</v>
      </c>
      <c r="E4450" t="b">
        <v>0</v>
      </c>
      <c r="F4450" t="s">
        <v>106</v>
      </c>
      <c r="G4450" t="b">
        <v>1</v>
      </c>
      <c r="H4450" t="s">
        <v>71</v>
      </c>
      <c r="I4450" t="b">
        <v>1</v>
      </c>
      <c r="J4450" t="s">
        <v>70</v>
      </c>
      <c r="K4450" t="b">
        <v>1</v>
      </c>
      <c r="L4450">
        <v>2</v>
      </c>
      <c r="M4450" t="b">
        <v>1</v>
      </c>
      <c r="N4450" t="b">
        <v>1</v>
      </c>
      <c r="O4450" t="b">
        <v>1</v>
      </c>
      <c r="P4450" t="s">
        <v>69</v>
      </c>
      <c r="Q4450" t="s">
        <v>2276</v>
      </c>
      <c r="R4450" t="s">
        <v>2275</v>
      </c>
      <c r="S4450" t="s">
        <v>120</v>
      </c>
      <c r="T4450" t="s">
        <v>2274</v>
      </c>
      <c r="U4450">
        <v>150</v>
      </c>
      <c r="V4450">
        <v>3</v>
      </c>
    </row>
    <row r="4451" spans="1:22" x14ac:dyDescent="0.35">
      <c r="A4451" t="s">
        <v>2273</v>
      </c>
      <c r="B4451" t="s">
        <v>90</v>
      </c>
      <c r="C4451" t="s">
        <v>123</v>
      </c>
      <c r="D4451" t="b">
        <v>1</v>
      </c>
      <c r="E4451" t="b">
        <v>1</v>
      </c>
      <c r="F4451" t="s">
        <v>117</v>
      </c>
      <c r="G4451" t="b">
        <v>0</v>
      </c>
      <c r="H4451" t="s">
        <v>71</v>
      </c>
      <c r="I4451" t="b">
        <v>0</v>
      </c>
      <c r="J4451" t="s">
        <v>70</v>
      </c>
      <c r="K4451" t="b">
        <v>0</v>
      </c>
      <c r="L4451">
        <v>2</v>
      </c>
      <c r="M4451" t="b">
        <v>0</v>
      </c>
      <c r="N4451" t="b">
        <v>1</v>
      </c>
      <c r="O4451" t="b">
        <v>1</v>
      </c>
      <c r="P4451" t="s">
        <v>69</v>
      </c>
      <c r="Q4451" t="s">
        <v>2272</v>
      </c>
      <c r="R4451" t="s">
        <v>2271</v>
      </c>
      <c r="S4451" t="s">
        <v>285</v>
      </c>
      <c r="T4451" t="s">
        <v>2270</v>
      </c>
      <c r="U4451">
        <v>150</v>
      </c>
      <c r="V4451">
        <v>4</v>
      </c>
    </row>
    <row r="4452" spans="1:22" x14ac:dyDescent="0.35">
      <c r="A4452" t="s">
        <v>2269</v>
      </c>
      <c r="B4452" t="s">
        <v>74</v>
      </c>
      <c r="C4452" t="s">
        <v>82</v>
      </c>
      <c r="D4452" t="b">
        <v>1</v>
      </c>
      <c r="E4452" t="b">
        <v>0</v>
      </c>
      <c r="F4452" t="s">
        <v>72</v>
      </c>
      <c r="G4452" t="b">
        <v>1</v>
      </c>
      <c r="H4452" t="s">
        <v>71</v>
      </c>
      <c r="I4452" t="b">
        <v>1</v>
      </c>
      <c r="J4452" t="s">
        <v>70</v>
      </c>
      <c r="K4452" t="b">
        <v>1</v>
      </c>
      <c r="L4452">
        <v>2</v>
      </c>
      <c r="M4452" t="b">
        <v>1</v>
      </c>
      <c r="N4452" t="b">
        <v>1</v>
      </c>
      <c r="O4452" t="b">
        <v>1</v>
      </c>
      <c r="P4452" t="s">
        <v>69</v>
      </c>
      <c r="Q4452" t="s">
        <v>2268</v>
      </c>
      <c r="R4452" t="s">
        <v>2267</v>
      </c>
      <c r="S4452" t="s">
        <v>406</v>
      </c>
      <c r="T4452" t="s">
        <v>2266</v>
      </c>
      <c r="U4452">
        <v>150</v>
      </c>
      <c r="V4452">
        <v>4</v>
      </c>
    </row>
    <row r="4453" spans="1:22" x14ac:dyDescent="0.35">
      <c r="A4453" t="s">
        <v>2265</v>
      </c>
      <c r="B4453" t="s">
        <v>90</v>
      </c>
      <c r="C4453" t="s">
        <v>82</v>
      </c>
      <c r="D4453" t="b">
        <v>1</v>
      </c>
      <c r="E4453" t="b">
        <v>1</v>
      </c>
      <c r="F4453" t="s">
        <v>435</v>
      </c>
      <c r="G4453" t="b">
        <v>0</v>
      </c>
      <c r="H4453" t="s">
        <v>71</v>
      </c>
      <c r="I4453" t="b">
        <v>1</v>
      </c>
      <c r="J4453" t="s">
        <v>70</v>
      </c>
      <c r="K4453" t="b">
        <v>1</v>
      </c>
      <c r="L4453">
        <v>1</v>
      </c>
      <c r="M4453" t="b">
        <v>0</v>
      </c>
      <c r="N4453" t="b">
        <v>0</v>
      </c>
      <c r="O4453" t="b">
        <v>1</v>
      </c>
      <c r="P4453" t="s">
        <v>69</v>
      </c>
      <c r="Q4453" t="s">
        <v>2264</v>
      </c>
      <c r="R4453" t="s">
        <v>2263</v>
      </c>
      <c r="S4453" t="s">
        <v>166</v>
      </c>
      <c r="T4453" t="s">
        <v>2262</v>
      </c>
      <c r="U4453">
        <v>150</v>
      </c>
      <c r="V4453">
        <v>4.5</v>
      </c>
    </row>
    <row r="4454" spans="1:22" x14ac:dyDescent="0.35">
      <c r="A4454" t="s">
        <v>2261</v>
      </c>
      <c r="B4454" t="s">
        <v>74</v>
      </c>
      <c r="C4454" t="s">
        <v>82</v>
      </c>
      <c r="D4454" t="b">
        <v>1</v>
      </c>
      <c r="E4454" t="b">
        <v>1</v>
      </c>
      <c r="F4454" t="s">
        <v>359</v>
      </c>
      <c r="G4454" t="b">
        <v>1</v>
      </c>
      <c r="H4454" t="s">
        <v>71</v>
      </c>
      <c r="I4454" t="b">
        <v>0</v>
      </c>
      <c r="J4454" t="s">
        <v>70</v>
      </c>
      <c r="K4454" t="b">
        <v>1</v>
      </c>
      <c r="L4454">
        <v>2</v>
      </c>
      <c r="M4454" t="b">
        <v>1</v>
      </c>
      <c r="N4454" t="b">
        <v>1</v>
      </c>
      <c r="O4454" t="b">
        <v>1</v>
      </c>
      <c r="P4454" t="s">
        <v>88</v>
      </c>
      <c r="Q4454" t="s">
        <v>2260</v>
      </c>
      <c r="R4454" t="s">
        <v>2259</v>
      </c>
      <c r="S4454" t="s">
        <v>6</v>
      </c>
      <c r="T4454" t="s">
        <v>2258</v>
      </c>
      <c r="U4454">
        <v>150</v>
      </c>
      <c r="V4454">
        <v>2.5</v>
      </c>
    </row>
    <row r="4455" spans="1:22" x14ac:dyDescent="0.35">
      <c r="A4455" t="s">
        <v>2257</v>
      </c>
      <c r="B4455" t="s">
        <v>111</v>
      </c>
      <c r="C4455" t="s">
        <v>123</v>
      </c>
      <c r="D4455" t="b">
        <v>1</v>
      </c>
      <c r="E4455" t="b">
        <v>0</v>
      </c>
      <c r="F4455" t="s">
        <v>72</v>
      </c>
      <c r="G4455" t="b">
        <v>0</v>
      </c>
      <c r="H4455" t="s">
        <v>71</v>
      </c>
      <c r="I4455" t="b">
        <v>0</v>
      </c>
      <c r="J4455" t="s">
        <v>70</v>
      </c>
      <c r="K4455" t="b">
        <v>0</v>
      </c>
      <c r="L4455">
        <v>3</v>
      </c>
      <c r="M4455" t="b">
        <v>1</v>
      </c>
      <c r="N4455" t="b">
        <v>1</v>
      </c>
      <c r="O4455" t="b">
        <v>1</v>
      </c>
      <c r="P4455" t="s">
        <v>88</v>
      </c>
      <c r="Q4455" t="e">
        <f>-Ipm_8YXj9UoNNHagCvsNg</f>
        <v>#NAME?</v>
      </c>
      <c r="R4455" t="s">
        <v>2256</v>
      </c>
      <c r="S4455" t="s">
        <v>120</v>
      </c>
      <c r="T4455" t="s">
        <v>2255</v>
      </c>
      <c r="U4455">
        <v>150</v>
      </c>
      <c r="V4455">
        <v>4</v>
      </c>
    </row>
    <row r="4456" spans="1:22" x14ac:dyDescent="0.35">
      <c r="A4456" t="s">
        <v>2254</v>
      </c>
      <c r="B4456" t="s">
        <v>74</v>
      </c>
      <c r="C4456" t="s">
        <v>82</v>
      </c>
      <c r="D4456" t="b">
        <v>1</v>
      </c>
      <c r="E4456" t="b">
        <v>1</v>
      </c>
      <c r="F4456" t="s">
        <v>1052</v>
      </c>
      <c r="G4456" t="b">
        <v>1</v>
      </c>
      <c r="H4456" t="s">
        <v>554</v>
      </c>
      <c r="I4456" t="b">
        <v>1</v>
      </c>
      <c r="J4456" t="s">
        <v>70</v>
      </c>
      <c r="K4456" t="b">
        <v>1</v>
      </c>
      <c r="L4456">
        <v>2</v>
      </c>
      <c r="M4456" t="b">
        <v>1</v>
      </c>
      <c r="N4456" t="b">
        <v>1</v>
      </c>
      <c r="O4456" t="b">
        <v>1</v>
      </c>
      <c r="P4456" t="s">
        <v>69</v>
      </c>
      <c r="Q4456" t="s">
        <v>2253</v>
      </c>
      <c r="R4456" t="s">
        <v>2252</v>
      </c>
      <c r="S4456" t="s">
        <v>141</v>
      </c>
      <c r="T4456" t="s">
        <v>2251</v>
      </c>
      <c r="U4456">
        <v>150</v>
      </c>
      <c r="V4456">
        <v>2</v>
      </c>
    </row>
    <row r="4457" spans="1:22" x14ac:dyDescent="0.35">
      <c r="A4457" t="s">
        <v>2250</v>
      </c>
      <c r="B4457" t="s">
        <v>111</v>
      </c>
      <c r="C4457" t="s">
        <v>360</v>
      </c>
      <c r="D4457" t="b">
        <v>1</v>
      </c>
      <c r="E4457" t="b">
        <v>1</v>
      </c>
      <c r="F4457" t="s">
        <v>474</v>
      </c>
      <c r="G4457" t="b">
        <v>0</v>
      </c>
      <c r="H4457" t="s">
        <v>71</v>
      </c>
      <c r="I4457" t="b">
        <v>0</v>
      </c>
      <c r="J4457" t="s">
        <v>70</v>
      </c>
      <c r="K4457" t="b">
        <v>1</v>
      </c>
      <c r="L4457">
        <v>2</v>
      </c>
      <c r="M4457" t="b">
        <v>0</v>
      </c>
      <c r="N4457" t="b">
        <v>1</v>
      </c>
      <c r="O4457" t="b">
        <v>1</v>
      </c>
      <c r="P4457" t="s">
        <v>69</v>
      </c>
      <c r="Q4457" t="s">
        <v>2249</v>
      </c>
      <c r="R4457" t="s">
        <v>2248</v>
      </c>
      <c r="S4457" t="s">
        <v>6</v>
      </c>
      <c r="T4457" t="s">
        <v>2247</v>
      </c>
      <c r="U4457">
        <v>150</v>
      </c>
      <c r="V4457">
        <v>4</v>
      </c>
    </row>
    <row r="4458" spans="1:22" x14ac:dyDescent="0.35">
      <c r="A4458" t="s">
        <v>2246</v>
      </c>
      <c r="B4458" t="s">
        <v>74</v>
      </c>
      <c r="C4458" t="s">
        <v>123</v>
      </c>
      <c r="D4458" t="b">
        <v>1</v>
      </c>
      <c r="E4458" t="b">
        <v>1</v>
      </c>
      <c r="F4458" t="s">
        <v>474</v>
      </c>
      <c r="G4458" t="b">
        <v>0</v>
      </c>
      <c r="H4458" t="s">
        <v>71</v>
      </c>
      <c r="I4458" t="b">
        <v>1</v>
      </c>
      <c r="J4458" t="s">
        <v>70</v>
      </c>
      <c r="K4458" t="b">
        <v>1</v>
      </c>
      <c r="L4458">
        <v>2</v>
      </c>
      <c r="M4458" t="b">
        <v>0</v>
      </c>
      <c r="N4458" t="b">
        <v>1</v>
      </c>
      <c r="O4458" t="b">
        <v>1</v>
      </c>
      <c r="P4458" t="s">
        <v>88</v>
      </c>
      <c r="Q4458" t="s">
        <v>2245</v>
      </c>
      <c r="R4458" t="s">
        <v>2244</v>
      </c>
      <c r="S4458" t="s">
        <v>120</v>
      </c>
      <c r="T4458" t="s">
        <v>2243</v>
      </c>
      <c r="U4458">
        <v>150</v>
      </c>
      <c r="V4458">
        <v>3</v>
      </c>
    </row>
    <row r="4459" spans="1:22" x14ac:dyDescent="0.35">
      <c r="A4459" t="s">
        <v>2242</v>
      </c>
      <c r="B4459" t="s">
        <v>90</v>
      </c>
      <c r="C4459" t="s">
        <v>82</v>
      </c>
      <c r="D4459" t="b">
        <v>1</v>
      </c>
      <c r="E4459" t="b">
        <v>1</v>
      </c>
      <c r="F4459" t="s">
        <v>106</v>
      </c>
      <c r="G4459" t="b">
        <v>0</v>
      </c>
      <c r="H4459" t="s">
        <v>71</v>
      </c>
      <c r="I4459" t="b">
        <v>0</v>
      </c>
      <c r="J4459" t="s">
        <v>70</v>
      </c>
      <c r="K4459" t="b">
        <v>1</v>
      </c>
      <c r="L4459">
        <v>1</v>
      </c>
      <c r="M4459" t="b">
        <v>0</v>
      </c>
      <c r="N4459" t="b">
        <v>0</v>
      </c>
      <c r="O4459" t="b">
        <v>1</v>
      </c>
      <c r="P4459" t="s">
        <v>88</v>
      </c>
      <c r="Q4459" t="s">
        <v>2241</v>
      </c>
      <c r="R4459" t="s">
        <v>2240</v>
      </c>
      <c r="S4459" t="s">
        <v>85</v>
      </c>
      <c r="T4459" t="s">
        <v>2239</v>
      </c>
      <c r="U4459">
        <v>150</v>
      </c>
      <c r="V4459">
        <v>4.5</v>
      </c>
    </row>
    <row r="4460" spans="1:22" x14ac:dyDescent="0.35">
      <c r="A4460" t="s">
        <v>2238</v>
      </c>
      <c r="B4460" t="s">
        <v>90</v>
      </c>
      <c r="C4460" t="s">
        <v>123</v>
      </c>
      <c r="D4460" t="b">
        <v>1</v>
      </c>
      <c r="E4460" t="b">
        <v>1</v>
      </c>
      <c r="F4460" t="s">
        <v>106</v>
      </c>
      <c r="G4460" t="b">
        <v>1</v>
      </c>
      <c r="H4460" t="s">
        <v>71</v>
      </c>
      <c r="I4460" t="b">
        <v>0</v>
      </c>
      <c r="J4460" t="s">
        <v>70</v>
      </c>
      <c r="K4460" t="b">
        <v>1</v>
      </c>
      <c r="L4460">
        <v>2</v>
      </c>
      <c r="M4460" t="b">
        <v>0</v>
      </c>
      <c r="N4460" t="b">
        <v>0</v>
      </c>
      <c r="O4460" t="b">
        <v>1</v>
      </c>
      <c r="P4460" t="s">
        <v>69</v>
      </c>
      <c r="Q4460" t="s">
        <v>2237</v>
      </c>
      <c r="R4460" t="s">
        <v>2236</v>
      </c>
      <c r="S4460" t="s">
        <v>120</v>
      </c>
      <c r="T4460" t="s">
        <v>2235</v>
      </c>
      <c r="U4460">
        <v>150</v>
      </c>
      <c r="V4460">
        <v>4.5</v>
      </c>
    </row>
    <row r="4461" spans="1:22" x14ac:dyDescent="0.35">
      <c r="A4461" t="s">
        <v>2234</v>
      </c>
      <c r="B4461" t="s">
        <v>90</v>
      </c>
      <c r="C4461" t="s">
        <v>320</v>
      </c>
      <c r="D4461" t="b">
        <v>1</v>
      </c>
      <c r="E4461" t="b">
        <v>1</v>
      </c>
      <c r="F4461" t="s">
        <v>449</v>
      </c>
      <c r="G4461" t="b">
        <v>0</v>
      </c>
      <c r="H4461" t="s">
        <v>71</v>
      </c>
      <c r="I4461" t="b">
        <v>1</v>
      </c>
      <c r="J4461" t="s">
        <v>70</v>
      </c>
      <c r="K4461" t="b">
        <v>1</v>
      </c>
      <c r="L4461">
        <v>1</v>
      </c>
      <c r="M4461" t="b">
        <v>0</v>
      </c>
      <c r="N4461" t="b">
        <v>0</v>
      </c>
      <c r="O4461" t="b">
        <v>1</v>
      </c>
      <c r="P4461" t="s">
        <v>69</v>
      </c>
      <c r="Q4461" t="s">
        <v>2233</v>
      </c>
      <c r="R4461" t="s">
        <v>2232</v>
      </c>
      <c r="S4461" t="s">
        <v>6</v>
      </c>
      <c r="T4461" t="s">
        <v>2231</v>
      </c>
      <c r="U4461">
        <v>150</v>
      </c>
      <c r="V4461">
        <v>4.5</v>
      </c>
    </row>
    <row r="4462" spans="1:22" x14ac:dyDescent="0.35">
      <c r="A4462" t="s">
        <v>2230</v>
      </c>
      <c r="B4462" t="s">
        <v>74</v>
      </c>
      <c r="C4462" t="s">
        <v>1599</v>
      </c>
      <c r="D4462" t="b">
        <v>1</v>
      </c>
      <c r="E4462" t="b">
        <v>1</v>
      </c>
      <c r="F4462" t="s">
        <v>106</v>
      </c>
      <c r="G4462" t="b">
        <v>0</v>
      </c>
      <c r="H4462" t="s">
        <v>71</v>
      </c>
      <c r="I4462" t="b">
        <v>0</v>
      </c>
      <c r="J4462" t="s">
        <v>70</v>
      </c>
      <c r="K4462" t="b">
        <v>1</v>
      </c>
      <c r="L4462">
        <v>2</v>
      </c>
      <c r="M4462" t="b">
        <v>1</v>
      </c>
      <c r="N4462" t="b">
        <v>1</v>
      </c>
      <c r="O4462" t="b">
        <v>1</v>
      </c>
      <c r="P4462" t="s">
        <v>88</v>
      </c>
      <c r="Q4462" t="s">
        <v>2229</v>
      </c>
      <c r="R4462" t="s">
        <v>194</v>
      </c>
      <c r="S4462" t="s">
        <v>189</v>
      </c>
      <c r="T4462" t="s">
        <v>2228</v>
      </c>
      <c r="U4462">
        <v>150</v>
      </c>
      <c r="V4462">
        <v>3.5</v>
      </c>
    </row>
    <row r="4463" spans="1:22" x14ac:dyDescent="0.35">
      <c r="A4463" t="s">
        <v>1604</v>
      </c>
      <c r="B4463" t="s">
        <v>111</v>
      </c>
      <c r="C4463" t="s">
        <v>82</v>
      </c>
      <c r="D4463" t="b">
        <v>1</v>
      </c>
      <c r="E4463" t="b">
        <v>1</v>
      </c>
      <c r="F4463" t="s">
        <v>106</v>
      </c>
      <c r="G4463" t="b">
        <v>1</v>
      </c>
      <c r="H4463" t="s">
        <v>100</v>
      </c>
      <c r="I4463" t="b">
        <v>0</v>
      </c>
      <c r="J4463" t="s">
        <v>70</v>
      </c>
      <c r="K4463" t="b">
        <v>1</v>
      </c>
      <c r="L4463">
        <v>1</v>
      </c>
      <c r="M4463" t="b">
        <v>1</v>
      </c>
      <c r="N4463" t="b">
        <v>1</v>
      </c>
      <c r="O4463" t="b">
        <v>1</v>
      </c>
      <c r="P4463" t="s">
        <v>69</v>
      </c>
      <c r="Q4463" t="s">
        <v>2227</v>
      </c>
      <c r="R4463" t="s">
        <v>2226</v>
      </c>
      <c r="S4463" t="s">
        <v>6</v>
      </c>
      <c r="T4463" t="s">
        <v>2225</v>
      </c>
      <c r="U4463">
        <v>150</v>
      </c>
      <c r="V4463">
        <v>4</v>
      </c>
    </row>
    <row r="4464" spans="1:22" x14ac:dyDescent="0.35">
      <c r="A4464" t="s">
        <v>2224</v>
      </c>
      <c r="B4464" t="s">
        <v>90</v>
      </c>
      <c r="C4464" t="s">
        <v>360</v>
      </c>
      <c r="D4464" t="b">
        <v>1</v>
      </c>
      <c r="E4464" t="b">
        <v>1</v>
      </c>
      <c r="F4464" t="s">
        <v>474</v>
      </c>
      <c r="G4464" t="b">
        <v>0</v>
      </c>
      <c r="H4464" t="s">
        <v>71</v>
      </c>
      <c r="I4464" t="b">
        <v>1</v>
      </c>
      <c r="J4464" t="s">
        <v>70</v>
      </c>
      <c r="K4464" t="b">
        <v>1</v>
      </c>
      <c r="L4464">
        <v>2</v>
      </c>
      <c r="M4464" t="b">
        <v>0</v>
      </c>
      <c r="N4464" t="b">
        <v>1</v>
      </c>
      <c r="O4464" t="b">
        <v>1</v>
      </c>
      <c r="P4464" t="s">
        <v>69</v>
      </c>
      <c r="Q4464" t="s">
        <v>2223</v>
      </c>
      <c r="R4464" t="s">
        <v>2222</v>
      </c>
      <c r="S4464" t="s">
        <v>66</v>
      </c>
      <c r="T4464" t="s">
        <v>2221</v>
      </c>
      <c r="U4464">
        <v>150</v>
      </c>
      <c r="V4464">
        <v>4</v>
      </c>
    </row>
    <row r="4465" spans="1:22" x14ac:dyDescent="0.35">
      <c r="A4465" t="s">
        <v>2220</v>
      </c>
      <c r="B4465" t="s">
        <v>90</v>
      </c>
      <c r="C4465" t="s">
        <v>82</v>
      </c>
      <c r="D4465" t="b">
        <v>1</v>
      </c>
      <c r="E4465" t="b">
        <v>1</v>
      </c>
      <c r="F4465" t="s">
        <v>359</v>
      </c>
      <c r="G4465" t="b">
        <v>1</v>
      </c>
      <c r="H4465" t="s">
        <v>71</v>
      </c>
      <c r="I4465" t="b">
        <v>0</v>
      </c>
      <c r="J4465" t="s">
        <v>70</v>
      </c>
      <c r="K4465" t="b">
        <v>1</v>
      </c>
      <c r="L4465">
        <v>1</v>
      </c>
      <c r="M4465" t="b">
        <v>0</v>
      </c>
      <c r="N4465" t="b">
        <v>0</v>
      </c>
      <c r="O4465" t="b">
        <v>1</v>
      </c>
      <c r="P4465" t="s">
        <v>69</v>
      </c>
      <c r="Q4465" t="s">
        <v>2219</v>
      </c>
      <c r="R4465" t="s">
        <v>2218</v>
      </c>
      <c r="S4465" t="s">
        <v>189</v>
      </c>
      <c r="T4465" t="s">
        <v>2217</v>
      </c>
      <c r="U4465">
        <v>150</v>
      </c>
      <c r="V4465">
        <v>3.5</v>
      </c>
    </row>
    <row r="4466" spans="1:22" x14ac:dyDescent="0.35">
      <c r="A4466" t="s">
        <v>2216</v>
      </c>
      <c r="B4466" t="s">
        <v>111</v>
      </c>
      <c r="C4466" t="s">
        <v>123</v>
      </c>
      <c r="D4466" t="b">
        <v>1</v>
      </c>
      <c r="E4466" t="b">
        <v>1</v>
      </c>
      <c r="F4466" t="s">
        <v>106</v>
      </c>
      <c r="G4466" t="b">
        <v>0</v>
      </c>
      <c r="H4466" t="s">
        <v>71</v>
      </c>
      <c r="I4466" t="b">
        <v>0</v>
      </c>
      <c r="J4466" t="s">
        <v>70</v>
      </c>
      <c r="K4466" t="b">
        <v>1</v>
      </c>
      <c r="L4466">
        <v>2</v>
      </c>
      <c r="M4466" t="b">
        <v>1</v>
      </c>
      <c r="N4466" t="b">
        <v>1</v>
      </c>
      <c r="O4466" t="b">
        <v>1</v>
      </c>
      <c r="P4466" t="s">
        <v>88</v>
      </c>
      <c r="Q4466" t="s">
        <v>2215</v>
      </c>
      <c r="R4466" t="s">
        <v>381</v>
      </c>
      <c r="S4466" t="s">
        <v>150</v>
      </c>
      <c r="T4466" t="s">
        <v>2214</v>
      </c>
      <c r="U4466">
        <v>150</v>
      </c>
      <c r="V4466">
        <v>4</v>
      </c>
    </row>
    <row r="4467" spans="1:22" x14ac:dyDescent="0.35">
      <c r="A4467" t="s">
        <v>2213</v>
      </c>
      <c r="B4467" t="s">
        <v>111</v>
      </c>
      <c r="C4467" t="s">
        <v>82</v>
      </c>
      <c r="D4467" t="b">
        <v>1</v>
      </c>
      <c r="E4467" t="b">
        <v>1</v>
      </c>
      <c r="F4467" t="s">
        <v>106</v>
      </c>
      <c r="G4467" t="b">
        <v>1</v>
      </c>
      <c r="H4467" t="s">
        <v>71</v>
      </c>
      <c r="I4467" t="b">
        <v>1</v>
      </c>
      <c r="J4467" t="s">
        <v>70</v>
      </c>
      <c r="K4467" t="b">
        <v>1</v>
      </c>
      <c r="L4467">
        <v>1</v>
      </c>
      <c r="M4467" t="b">
        <v>0</v>
      </c>
      <c r="N4467" t="b">
        <v>0</v>
      </c>
      <c r="O4467" t="b">
        <v>1</v>
      </c>
      <c r="P4467" t="s">
        <v>88</v>
      </c>
      <c r="Q4467" t="s">
        <v>2212</v>
      </c>
      <c r="R4467" t="s">
        <v>98</v>
      </c>
      <c r="S4467" t="s">
        <v>161</v>
      </c>
      <c r="T4467" t="s">
        <v>2211</v>
      </c>
      <c r="U4467">
        <v>150</v>
      </c>
      <c r="V4467">
        <v>4</v>
      </c>
    </row>
    <row r="4468" spans="1:22" x14ac:dyDescent="0.35">
      <c r="A4468" t="s">
        <v>2210</v>
      </c>
      <c r="B4468" t="s">
        <v>90</v>
      </c>
      <c r="C4468" t="s">
        <v>82</v>
      </c>
      <c r="D4468" t="b">
        <v>1</v>
      </c>
      <c r="E4468" t="b">
        <v>1</v>
      </c>
      <c r="F4468" t="s">
        <v>106</v>
      </c>
      <c r="G4468" t="b">
        <v>1</v>
      </c>
      <c r="H4468" t="s">
        <v>71</v>
      </c>
      <c r="I4468" t="b">
        <v>1</v>
      </c>
      <c r="J4468" t="s">
        <v>70</v>
      </c>
      <c r="K4468" t="b">
        <v>1</v>
      </c>
      <c r="L4468">
        <v>1</v>
      </c>
      <c r="M4468" t="b">
        <v>0</v>
      </c>
      <c r="N4468" t="b">
        <v>0</v>
      </c>
      <c r="O4468" t="b">
        <v>1</v>
      </c>
      <c r="P4468" t="s">
        <v>88</v>
      </c>
      <c r="Q4468" t="s">
        <v>2209</v>
      </c>
      <c r="R4468" t="s">
        <v>2208</v>
      </c>
      <c r="S4468" t="s">
        <v>85</v>
      </c>
      <c r="T4468" t="s">
        <v>2207</v>
      </c>
      <c r="U4468">
        <v>150</v>
      </c>
      <c r="V4468">
        <v>4.5</v>
      </c>
    </row>
    <row r="4469" spans="1:22" x14ac:dyDescent="0.35">
      <c r="A4469" t="s">
        <v>2206</v>
      </c>
      <c r="B4469" t="s">
        <v>90</v>
      </c>
      <c r="C4469" t="s">
        <v>82</v>
      </c>
      <c r="D4469" t="b">
        <v>1</v>
      </c>
      <c r="E4469" t="b">
        <v>1</v>
      </c>
      <c r="F4469" t="s">
        <v>106</v>
      </c>
      <c r="G4469" t="b">
        <v>1</v>
      </c>
      <c r="H4469" t="s">
        <v>71</v>
      </c>
      <c r="I4469" t="b">
        <v>0</v>
      </c>
      <c r="J4469" t="s">
        <v>70</v>
      </c>
      <c r="K4469" t="b">
        <v>1</v>
      </c>
      <c r="L4469">
        <v>1</v>
      </c>
      <c r="M4469" t="b">
        <v>0</v>
      </c>
      <c r="N4469" t="b">
        <v>1</v>
      </c>
      <c r="O4469" t="b">
        <v>1</v>
      </c>
      <c r="P4469" t="s">
        <v>69</v>
      </c>
      <c r="Q4469" t="s">
        <v>2205</v>
      </c>
      <c r="R4469" t="s">
        <v>381</v>
      </c>
      <c r="S4469" t="s">
        <v>2204</v>
      </c>
      <c r="T4469" t="s">
        <v>2203</v>
      </c>
      <c r="U4469">
        <v>150</v>
      </c>
      <c r="V4469">
        <v>4</v>
      </c>
    </row>
    <row r="4470" spans="1:22" x14ac:dyDescent="0.35">
      <c r="A4470" t="s">
        <v>2202</v>
      </c>
      <c r="B4470" t="s">
        <v>111</v>
      </c>
      <c r="C4470" t="s">
        <v>82</v>
      </c>
      <c r="D4470" t="b">
        <v>1</v>
      </c>
      <c r="E4470" t="b">
        <v>1</v>
      </c>
      <c r="F4470" t="s">
        <v>89</v>
      </c>
      <c r="G4470" t="b">
        <v>1</v>
      </c>
      <c r="H4470" t="s">
        <v>71</v>
      </c>
      <c r="I4470" t="b">
        <v>1</v>
      </c>
      <c r="J4470" t="s">
        <v>70</v>
      </c>
      <c r="K4470" t="b">
        <v>1</v>
      </c>
      <c r="L4470">
        <v>2</v>
      </c>
      <c r="M4470" t="b">
        <v>1</v>
      </c>
      <c r="N4470" t="b">
        <v>0</v>
      </c>
      <c r="O4470" t="b">
        <v>1</v>
      </c>
      <c r="P4470" t="s">
        <v>69</v>
      </c>
      <c r="Q4470" t="s">
        <v>2201</v>
      </c>
      <c r="R4470" t="s">
        <v>2200</v>
      </c>
      <c r="S4470" t="s">
        <v>6</v>
      </c>
      <c r="T4470" t="s">
        <v>2199</v>
      </c>
      <c r="U4470">
        <v>150</v>
      </c>
      <c r="V4470">
        <v>4</v>
      </c>
    </row>
    <row r="4471" spans="1:22" x14ac:dyDescent="0.35">
      <c r="A4471" t="s">
        <v>2198</v>
      </c>
      <c r="B4471" t="s">
        <v>74</v>
      </c>
      <c r="C4471" t="s">
        <v>856</v>
      </c>
      <c r="D4471" t="b">
        <v>1</v>
      </c>
      <c r="E4471" t="b">
        <v>0</v>
      </c>
      <c r="F4471" t="s">
        <v>106</v>
      </c>
      <c r="G4471" t="b">
        <v>1</v>
      </c>
      <c r="H4471" t="s">
        <v>71</v>
      </c>
      <c r="I4471" t="b">
        <v>1</v>
      </c>
      <c r="J4471" t="s">
        <v>70</v>
      </c>
      <c r="K4471" t="b">
        <v>1</v>
      </c>
      <c r="L4471">
        <v>2</v>
      </c>
      <c r="M4471" t="b">
        <v>1</v>
      </c>
      <c r="N4471" t="b">
        <v>1</v>
      </c>
      <c r="O4471" t="b">
        <v>1</v>
      </c>
      <c r="P4471" t="s">
        <v>69</v>
      </c>
      <c r="Q4471" t="s">
        <v>2197</v>
      </c>
      <c r="R4471" t="s">
        <v>2196</v>
      </c>
      <c r="S4471" t="s">
        <v>85</v>
      </c>
      <c r="T4471" t="s">
        <v>2195</v>
      </c>
      <c r="U4471">
        <v>150</v>
      </c>
      <c r="V4471">
        <v>4.5</v>
      </c>
    </row>
    <row r="4472" spans="1:22" x14ac:dyDescent="0.35">
      <c r="A4472" t="s">
        <v>2194</v>
      </c>
      <c r="B4472" t="s">
        <v>90</v>
      </c>
      <c r="D4472" t="b">
        <v>1</v>
      </c>
      <c r="I4472" t="b">
        <v>1</v>
      </c>
      <c r="L4472">
        <v>2</v>
      </c>
      <c r="O4472" t="b">
        <v>1</v>
      </c>
      <c r="P4472" t="s">
        <v>69</v>
      </c>
      <c r="Q4472" t="s">
        <v>2193</v>
      </c>
      <c r="R4472" t="s">
        <v>2192</v>
      </c>
      <c r="S4472" t="s">
        <v>6</v>
      </c>
      <c r="T4472" t="s">
        <v>2191</v>
      </c>
      <c r="U4472">
        <v>150</v>
      </c>
      <c r="V4472">
        <v>4.5</v>
      </c>
    </row>
    <row r="4473" spans="1:22" x14ac:dyDescent="0.35">
      <c r="A4473" t="s">
        <v>2190</v>
      </c>
      <c r="B4473" t="s">
        <v>74</v>
      </c>
      <c r="C4473" t="s">
        <v>82</v>
      </c>
      <c r="D4473" t="b">
        <v>1</v>
      </c>
      <c r="E4473" t="b">
        <v>0</v>
      </c>
      <c r="F4473" t="s">
        <v>1198</v>
      </c>
      <c r="G4473" t="b">
        <v>1</v>
      </c>
      <c r="H4473" t="s">
        <v>71</v>
      </c>
      <c r="I4473" t="b">
        <v>1</v>
      </c>
      <c r="J4473" t="s">
        <v>70</v>
      </c>
      <c r="K4473" t="b">
        <v>1</v>
      </c>
      <c r="L4473">
        <v>2</v>
      </c>
      <c r="M4473" t="b">
        <v>0</v>
      </c>
      <c r="N4473" t="b">
        <v>1</v>
      </c>
      <c r="O4473" t="b">
        <v>1</v>
      </c>
      <c r="P4473" t="s">
        <v>69</v>
      </c>
      <c r="Q4473" t="s">
        <v>2189</v>
      </c>
      <c r="R4473" t="s">
        <v>2188</v>
      </c>
      <c r="S4473" t="s">
        <v>6</v>
      </c>
      <c r="T4473" t="s">
        <v>2187</v>
      </c>
      <c r="U4473">
        <v>150</v>
      </c>
      <c r="V4473">
        <v>3</v>
      </c>
    </row>
    <row r="4474" spans="1:22" x14ac:dyDescent="0.35">
      <c r="A4474" t="s">
        <v>2186</v>
      </c>
      <c r="B4474" t="s">
        <v>90</v>
      </c>
      <c r="C4474" t="s">
        <v>82</v>
      </c>
      <c r="D4474" t="b">
        <v>1</v>
      </c>
      <c r="E4474" t="b">
        <v>1</v>
      </c>
      <c r="F4474" t="s">
        <v>89</v>
      </c>
      <c r="G4474" t="b">
        <v>0</v>
      </c>
      <c r="H4474" t="s">
        <v>71</v>
      </c>
      <c r="I4474" t="b">
        <v>0</v>
      </c>
      <c r="J4474" t="s">
        <v>70</v>
      </c>
      <c r="K4474" t="b">
        <v>1</v>
      </c>
      <c r="L4474">
        <v>2</v>
      </c>
      <c r="M4474" t="b">
        <v>1</v>
      </c>
      <c r="N4474" t="b">
        <v>1</v>
      </c>
      <c r="O4474" t="b">
        <v>1</v>
      </c>
      <c r="P4474" t="s">
        <v>88</v>
      </c>
      <c r="Q4474" t="s">
        <v>2185</v>
      </c>
      <c r="R4474" t="s">
        <v>2184</v>
      </c>
      <c r="S4474" t="s">
        <v>85</v>
      </c>
      <c r="T4474" t="s">
        <v>2183</v>
      </c>
      <c r="U4474">
        <v>150</v>
      </c>
      <c r="V4474">
        <v>3.5</v>
      </c>
    </row>
    <row r="4475" spans="1:22" x14ac:dyDescent="0.35">
      <c r="A4475" t="s">
        <v>2182</v>
      </c>
      <c r="B4475" t="s">
        <v>74</v>
      </c>
      <c r="C4475" t="s">
        <v>82</v>
      </c>
      <c r="D4475" t="b">
        <v>1</v>
      </c>
      <c r="E4475" t="b">
        <v>1</v>
      </c>
      <c r="F4475" t="s">
        <v>72</v>
      </c>
      <c r="G4475" t="b">
        <v>0</v>
      </c>
      <c r="H4475" t="s">
        <v>71</v>
      </c>
      <c r="I4475" t="b">
        <v>1</v>
      </c>
      <c r="J4475" t="s">
        <v>70</v>
      </c>
      <c r="K4475" t="b">
        <v>0</v>
      </c>
      <c r="L4475">
        <v>2</v>
      </c>
      <c r="M4475" t="b">
        <v>0</v>
      </c>
      <c r="N4475" t="b">
        <v>1</v>
      </c>
      <c r="O4475" t="b">
        <v>1</v>
      </c>
      <c r="P4475" t="s">
        <v>88</v>
      </c>
      <c r="Q4475" t="s">
        <v>2181</v>
      </c>
      <c r="R4475" t="s">
        <v>2180</v>
      </c>
      <c r="S4475" t="s">
        <v>2179</v>
      </c>
      <c r="T4475" t="s">
        <v>2178</v>
      </c>
      <c r="U4475">
        <v>150</v>
      </c>
      <c r="V4475">
        <v>4</v>
      </c>
    </row>
    <row r="4476" spans="1:22" x14ac:dyDescent="0.35">
      <c r="A4476" t="s">
        <v>611</v>
      </c>
      <c r="B4476" t="s">
        <v>111</v>
      </c>
      <c r="C4476" t="s">
        <v>123</v>
      </c>
      <c r="D4476" t="b">
        <v>1</v>
      </c>
      <c r="E4476" t="b">
        <v>1</v>
      </c>
      <c r="F4476" t="s">
        <v>72</v>
      </c>
      <c r="G4476" t="b">
        <v>0</v>
      </c>
      <c r="H4476" t="s">
        <v>71</v>
      </c>
      <c r="I4476" t="b">
        <v>1</v>
      </c>
      <c r="J4476" t="s">
        <v>70</v>
      </c>
      <c r="K4476" t="b">
        <v>1</v>
      </c>
      <c r="L4476">
        <v>2</v>
      </c>
      <c r="M4476" t="b">
        <v>1</v>
      </c>
      <c r="N4476" t="b">
        <v>1</v>
      </c>
      <c r="O4476" t="b">
        <v>1</v>
      </c>
      <c r="P4476" t="s">
        <v>69</v>
      </c>
      <c r="Q4476" t="s">
        <v>2177</v>
      </c>
      <c r="R4476" t="s">
        <v>2176</v>
      </c>
      <c r="S4476" t="s">
        <v>608</v>
      </c>
      <c r="T4476" t="s">
        <v>2175</v>
      </c>
      <c r="U4476">
        <v>150</v>
      </c>
      <c r="V4476">
        <v>4</v>
      </c>
    </row>
    <row r="4477" spans="1:22" x14ac:dyDescent="0.35">
      <c r="A4477" t="s">
        <v>2174</v>
      </c>
      <c r="B4477" t="s">
        <v>74</v>
      </c>
      <c r="C4477" t="s">
        <v>82</v>
      </c>
      <c r="D4477" t="b">
        <v>1</v>
      </c>
      <c r="E4477" t="b">
        <v>1</v>
      </c>
      <c r="F4477" t="s">
        <v>1198</v>
      </c>
      <c r="G4477" t="b">
        <v>0</v>
      </c>
      <c r="H4477" t="s">
        <v>71</v>
      </c>
      <c r="I4477" t="b">
        <v>0</v>
      </c>
      <c r="J4477" t="s">
        <v>70</v>
      </c>
      <c r="K4477" t="b">
        <v>1</v>
      </c>
      <c r="L4477">
        <v>1</v>
      </c>
      <c r="M4477" t="b">
        <v>0</v>
      </c>
      <c r="N4477" t="b">
        <v>1</v>
      </c>
      <c r="O4477" t="b">
        <v>1</v>
      </c>
      <c r="P4477" t="s">
        <v>88</v>
      </c>
      <c r="Q4477" t="s">
        <v>2173</v>
      </c>
      <c r="R4477" t="s">
        <v>2172</v>
      </c>
      <c r="S4477" t="s">
        <v>6</v>
      </c>
      <c r="T4477" t="s">
        <v>2171</v>
      </c>
      <c r="U4477">
        <v>150</v>
      </c>
      <c r="V4477">
        <v>3</v>
      </c>
    </row>
    <row r="4478" spans="1:22" x14ac:dyDescent="0.35">
      <c r="A4478" t="s">
        <v>2170</v>
      </c>
      <c r="B4478" t="s">
        <v>111</v>
      </c>
      <c r="C4478" t="s">
        <v>82</v>
      </c>
      <c r="D4478" t="b">
        <v>1</v>
      </c>
      <c r="E4478" t="b">
        <v>1</v>
      </c>
      <c r="F4478" t="s">
        <v>106</v>
      </c>
      <c r="G4478" t="b">
        <v>1</v>
      </c>
      <c r="H4478" t="s">
        <v>71</v>
      </c>
      <c r="I4478" t="b">
        <v>1</v>
      </c>
      <c r="J4478" t="s">
        <v>70</v>
      </c>
      <c r="K4478" t="b">
        <v>1</v>
      </c>
      <c r="L4478">
        <v>1</v>
      </c>
      <c r="M4478" t="b">
        <v>0</v>
      </c>
      <c r="N4478" t="b">
        <v>1</v>
      </c>
      <c r="O4478" t="b">
        <v>1</v>
      </c>
      <c r="P4478" t="s">
        <v>69</v>
      </c>
      <c r="Q4478" t="s">
        <v>2169</v>
      </c>
      <c r="R4478" t="s">
        <v>109</v>
      </c>
      <c r="S4478" t="s">
        <v>93</v>
      </c>
      <c r="T4478" t="s">
        <v>2168</v>
      </c>
      <c r="U4478">
        <v>150</v>
      </c>
      <c r="V4478">
        <v>3.5</v>
      </c>
    </row>
    <row r="4479" spans="1:22" x14ac:dyDescent="0.35">
      <c r="A4479" t="s">
        <v>2167</v>
      </c>
      <c r="D4479" t="b">
        <v>1</v>
      </c>
      <c r="L4479">
        <v>2</v>
      </c>
      <c r="P4479" t="s">
        <v>1660</v>
      </c>
      <c r="Q4479" t="s">
        <v>2166</v>
      </c>
      <c r="R4479" t="s">
        <v>2165</v>
      </c>
      <c r="S4479" t="s">
        <v>85</v>
      </c>
      <c r="T4479" t="s">
        <v>2164</v>
      </c>
      <c r="U4479">
        <v>150</v>
      </c>
      <c r="V4479">
        <v>4</v>
      </c>
    </row>
    <row r="4480" spans="1:22" x14ac:dyDescent="0.35">
      <c r="A4480" t="s">
        <v>2163</v>
      </c>
      <c r="B4480" t="s">
        <v>74</v>
      </c>
      <c r="C4480" t="s">
        <v>82</v>
      </c>
      <c r="D4480" t="b">
        <v>1</v>
      </c>
      <c r="E4480" t="b">
        <v>1</v>
      </c>
      <c r="F4480" t="s">
        <v>106</v>
      </c>
      <c r="G4480" t="b">
        <v>1</v>
      </c>
      <c r="H4480" t="s">
        <v>71</v>
      </c>
      <c r="I4480" t="b">
        <v>1</v>
      </c>
      <c r="J4480" t="s">
        <v>70</v>
      </c>
      <c r="K4480" t="b">
        <v>1</v>
      </c>
      <c r="L4480">
        <v>2</v>
      </c>
      <c r="M4480" t="b">
        <v>1</v>
      </c>
      <c r="N4480" t="b">
        <v>1</v>
      </c>
      <c r="O4480" t="b">
        <v>1</v>
      </c>
      <c r="P4480" t="s">
        <v>88</v>
      </c>
      <c r="Q4480" t="s">
        <v>2162</v>
      </c>
      <c r="R4480" t="s">
        <v>2161</v>
      </c>
      <c r="S4480" t="s">
        <v>93</v>
      </c>
      <c r="T4480" t="s">
        <v>2160</v>
      </c>
      <c r="U4480">
        <v>150</v>
      </c>
      <c r="V4480">
        <v>4</v>
      </c>
    </row>
    <row r="4481" spans="1:22" x14ac:dyDescent="0.35">
      <c r="A4481" t="s">
        <v>2159</v>
      </c>
      <c r="B4481" t="s">
        <v>74</v>
      </c>
      <c r="C4481" t="s">
        <v>236</v>
      </c>
      <c r="D4481" t="b">
        <v>1</v>
      </c>
      <c r="E4481" t="b">
        <v>0</v>
      </c>
      <c r="F4481" t="s">
        <v>72</v>
      </c>
      <c r="G4481" t="b">
        <v>1</v>
      </c>
      <c r="H4481" t="s">
        <v>100</v>
      </c>
      <c r="I4481" t="b">
        <v>0</v>
      </c>
      <c r="J4481" t="s">
        <v>235</v>
      </c>
      <c r="K4481" t="b">
        <v>1</v>
      </c>
      <c r="L4481">
        <v>3</v>
      </c>
      <c r="M4481" t="b">
        <v>1</v>
      </c>
      <c r="N4481" t="b">
        <v>1</v>
      </c>
      <c r="O4481" t="b">
        <v>1</v>
      </c>
      <c r="P4481" t="s">
        <v>69</v>
      </c>
      <c r="Q4481" t="s">
        <v>2158</v>
      </c>
      <c r="R4481" t="s">
        <v>295</v>
      </c>
      <c r="S4481" t="s">
        <v>85</v>
      </c>
      <c r="T4481" t="s">
        <v>2157</v>
      </c>
      <c r="U4481">
        <v>150</v>
      </c>
      <c r="V4481">
        <v>4</v>
      </c>
    </row>
    <row r="4482" spans="1:22" x14ac:dyDescent="0.35">
      <c r="A4482" t="s">
        <v>2156</v>
      </c>
      <c r="B4482" t="s">
        <v>74</v>
      </c>
      <c r="C4482" t="s">
        <v>82</v>
      </c>
      <c r="D4482" t="b">
        <v>1</v>
      </c>
      <c r="E4482" t="b">
        <v>0</v>
      </c>
      <c r="F4482" t="s">
        <v>81</v>
      </c>
      <c r="G4482" t="b">
        <v>1</v>
      </c>
      <c r="H4482" t="s">
        <v>71</v>
      </c>
      <c r="I4482" t="b">
        <v>0</v>
      </c>
      <c r="J4482" t="s">
        <v>70</v>
      </c>
      <c r="K4482" t="b">
        <v>1</v>
      </c>
      <c r="L4482">
        <v>2</v>
      </c>
      <c r="M4482" t="b">
        <v>0</v>
      </c>
      <c r="N4482" t="b">
        <v>1</v>
      </c>
      <c r="O4482" t="b">
        <v>1</v>
      </c>
      <c r="P4482" t="s">
        <v>69</v>
      </c>
      <c r="Q4482" t="s">
        <v>2155</v>
      </c>
      <c r="R4482" t="s">
        <v>2154</v>
      </c>
      <c r="S4482" t="s">
        <v>6</v>
      </c>
      <c r="T4482" t="s">
        <v>2153</v>
      </c>
      <c r="U4482">
        <v>150</v>
      </c>
      <c r="V4482">
        <v>3.5</v>
      </c>
    </row>
    <row r="4483" spans="1:22" x14ac:dyDescent="0.35">
      <c r="A4483" t="s">
        <v>2152</v>
      </c>
      <c r="B4483" t="s">
        <v>74</v>
      </c>
      <c r="C4483" t="s">
        <v>138</v>
      </c>
      <c r="D4483" t="b">
        <v>1</v>
      </c>
      <c r="E4483" t="b">
        <v>1</v>
      </c>
      <c r="F4483" t="s">
        <v>101</v>
      </c>
      <c r="G4483" t="b">
        <v>1</v>
      </c>
      <c r="H4483" t="s">
        <v>71</v>
      </c>
      <c r="I4483" t="b">
        <v>1</v>
      </c>
      <c r="J4483" t="s">
        <v>70</v>
      </c>
      <c r="K4483" t="b">
        <v>1</v>
      </c>
      <c r="L4483">
        <v>2</v>
      </c>
      <c r="M4483" t="b">
        <v>1</v>
      </c>
      <c r="N4483" t="b">
        <v>1</v>
      </c>
      <c r="O4483" t="b">
        <v>1</v>
      </c>
      <c r="P4483" t="s">
        <v>69</v>
      </c>
      <c r="Q4483" t="s">
        <v>2151</v>
      </c>
      <c r="R4483" t="s">
        <v>2150</v>
      </c>
      <c r="S4483" t="s">
        <v>6</v>
      </c>
      <c r="T4483" t="s">
        <v>2149</v>
      </c>
      <c r="U4483">
        <v>150</v>
      </c>
      <c r="V4483">
        <v>4</v>
      </c>
    </row>
    <row r="4484" spans="1:22" x14ac:dyDescent="0.35">
      <c r="A4484" t="s">
        <v>2148</v>
      </c>
      <c r="B4484" t="s">
        <v>90</v>
      </c>
      <c r="C4484" t="s">
        <v>82</v>
      </c>
      <c r="D4484" t="b">
        <v>1</v>
      </c>
      <c r="E4484" t="b">
        <v>1</v>
      </c>
      <c r="F4484" t="s">
        <v>106</v>
      </c>
      <c r="G4484" t="b">
        <v>1</v>
      </c>
      <c r="H4484" t="s">
        <v>71</v>
      </c>
      <c r="I4484" t="b">
        <v>1</v>
      </c>
      <c r="J4484" t="s">
        <v>70</v>
      </c>
      <c r="K4484" t="b">
        <v>1</v>
      </c>
      <c r="L4484">
        <v>2</v>
      </c>
      <c r="M4484" t="b">
        <v>0</v>
      </c>
      <c r="N4484" t="b">
        <v>0</v>
      </c>
      <c r="O4484" t="b">
        <v>1</v>
      </c>
      <c r="P4484" t="s">
        <v>88</v>
      </c>
      <c r="Q4484" t="s">
        <v>2147</v>
      </c>
      <c r="R4484" t="s">
        <v>2146</v>
      </c>
      <c r="S4484" t="s">
        <v>239</v>
      </c>
      <c r="T4484" t="s">
        <v>2145</v>
      </c>
      <c r="U4484">
        <v>150</v>
      </c>
      <c r="V4484">
        <v>4</v>
      </c>
    </row>
    <row r="4485" spans="1:22" x14ac:dyDescent="0.35">
      <c r="A4485" t="s">
        <v>2144</v>
      </c>
      <c r="B4485" t="s">
        <v>74</v>
      </c>
      <c r="C4485" t="s">
        <v>123</v>
      </c>
      <c r="D4485" t="b">
        <v>1</v>
      </c>
      <c r="E4485" t="b">
        <v>1</v>
      </c>
      <c r="F4485" t="s">
        <v>106</v>
      </c>
      <c r="G4485" t="b">
        <v>0</v>
      </c>
      <c r="H4485" t="s">
        <v>71</v>
      </c>
      <c r="I4485" t="b">
        <v>0</v>
      </c>
      <c r="J4485" t="s">
        <v>70</v>
      </c>
      <c r="K4485" t="b">
        <v>1</v>
      </c>
      <c r="L4485">
        <v>2</v>
      </c>
      <c r="M4485" t="b">
        <v>1</v>
      </c>
      <c r="N4485" t="b">
        <v>1</v>
      </c>
      <c r="O4485" t="b">
        <v>1</v>
      </c>
      <c r="P4485" t="s">
        <v>69</v>
      </c>
      <c r="Q4485" t="s">
        <v>2143</v>
      </c>
      <c r="R4485" t="s">
        <v>2142</v>
      </c>
      <c r="S4485" t="s">
        <v>2141</v>
      </c>
      <c r="T4485" t="s">
        <v>946</v>
      </c>
      <c r="U4485">
        <v>150</v>
      </c>
      <c r="V4485">
        <v>3.5</v>
      </c>
    </row>
    <row r="4486" spans="1:22" x14ac:dyDescent="0.35">
      <c r="A4486" t="s">
        <v>2140</v>
      </c>
      <c r="B4486" t="s">
        <v>74</v>
      </c>
      <c r="C4486" t="s">
        <v>212</v>
      </c>
      <c r="D4486" t="b">
        <v>1</v>
      </c>
      <c r="E4486" t="b">
        <v>0</v>
      </c>
      <c r="F4486" t="s">
        <v>81</v>
      </c>
      <c r="G4486" t="b">
        <v>0</v>
      </c>
      <c r="H4486" t="s">
        <v>71</v>
      </c>
      <c r="I4486" t="b">
        <v>0</v>
      </c>
      <c r="J4486" t="s">
        <v>70</v>
      </c>
      <c r="K4486" t="b">
        <v>1</v>
      </c>
      <c r="L4486">
        <v>2</v>
      </c>
      <c r="M4486" t="b">
        <v>1</v>
      </c>
      <c r="N4486" t="b">
        <v>1</v>
      </c>
      <c r="O4486" t="b">
        <v>0</v>
      </c>
      <c r="P4486" t="s">
        <v>88</v>
      </c>
      <c r="Q4486" t="s">
        <v>2139</v>
      </c>
      <c r="R4486" t="s">
        <v>2138</v>
      </c>
      <c r="S4486" t="s">
        <v>285</v>
      </c>
      <c r="T4486" t="s">
        <v>2137</v>
      </c>
      <c r="U4486">
        <v>150</v>
      </c>
      <c r="V4486">
        <v>4</v>
      </c>
    </row>
    <row r="4487" spans="1:22" x14ac:dyDescent="0.35">
      <c r="A4487" t="s">
        <v>2136</v>
      </c>
      <c r="B4487" t="s">
        <v>90</v>
      </c>
      <c r="C4487" t="s">
        <v>82</v>
      </c>
      <c r="D4487" t="b">
        <v>1</v>
      </c>
      <c r="E4487" t="b">
        <v>1</v>
      </c>
      <c r="F4487" t="s">
        <v>272</v>
      </c>
      <c r="G4487" t="b">
        <v>0</v>
      </c>
      <c r="H4487" t="s">
        <v>71</v>
      </c>
      <c r="I4487" t="b">
        <v>1</v>
      </c>
      <c r="J4487" t="s">
        <v>70</v>
      </c>
      <c r="K4487" t="b">
        <v>1</v>
      </c>
      <c r="L4487">
        <v>1</v>
      </c>
      <c r="M4487" t="b">
        <v>0</v>
      </c>
      <c r="N4487" t="b">
        <v>0</v>
      </c>
      <c r="O4487" t="b">
        <v>1</v>
      </c>
      <c r="P4487" t="s">
        <v>69</v>
      </c>
      <c r="Q4487" t="s">
        <v>2135</v>
      </c>
      <c r="R4487" t="s">
        <v>2134</v>
      </c>
      <c r="S4487" t="s">
        <v>290</v>
      </c>
      <c r="T4487" t="s">
        <v>2133</v>
      </c>
      <c r="U4487">
        <v>150</v>
      </c>
      <c r="V4487">
        <v>4.5</v>
      </c>
    </row>
    <row r="4488" spans="1:22" x14ac:dyDescent="0.35">
      <c r="A4488" t="s">
        <v>2132</v>
      </c>
      <c r="B4488" t="s">
        <v>74</v>
      </c>
      <c r="C4488" t="s">
        <v>73</v>
      </c>
      <c r="D4488" t="b">
        <v>1</v>
      </c>
      <c r="E4488" t="b">
        <v>0</v>
      </c>
      <c r="F4488" t="s">
        <v>72</v>
      </c>
      <c r="G4488" t="b">
        <v>1</v>
      </c>
      <c r="H4488" t="s">
        <v>71</v>
      </c>
      <c r="I4488" t="b">
        <v>1</v>
      </c>
      <c r="J4488" t="s">
        <v>70</v>
      </c>
      <c r="K4488" t="b">
        <v>1</v>
      </c>
      <c r="L4488">
        <v>2</v>
      </c>
      <c r="M4488" t="b">
        <v>1</v>
      </c>
      <c r="N4488" t="b">
        <v>1</v>
      </c>
      <c r="O4488" t="b">
        <v>1</v>
      </c>
      <c r="P4488" t="s">
        <v>69</v>
      </c>
      <c r="Q4488" t="s">
        <v>2131</v>
      </c>
      <c r="R4488" t="s">
        <v>2130</v>
      </c>
      <c r="S4488" t="s">
        <v>6</v>
      </c>
      <c r="T4488" t="s">
        <v>2129</v>
      </c>
      <c r="U4488">
        <v>150</v>
      </c>
      <c r="V4488">
        <v>4</v>
      </c>
    </row>
    <row r="4489" spans="1:22" x14ac:dyDescent="0.35">
      <c r="A4489" t="s">
        <v>2128</v>
      </c>
      <c r="B4489" t="s">
        <v>74</v>
      </c>
      <c r="C4489" t="s">
        <v>123</v>
      </c>
      <c r="E4489" t="b">
        <v>1</v>
      </c>
      <c r="F4489" t="s">
        <v>106</v>
      </c>
      <c r="G4489" t="b">
        <v>0</v>
      </c>
      <c r="H4489" t="s">
        <v>71</v>
      </c>
      <c r="I4489" t="b">
        <v>0</v>
      </c>
      <c r="J4489" t="s">
        <v>70</v>
      </c>
      <c r="K4489" t="b">
        <v>1</v>
      </c>
      <c r="L4489">
        <v>3</v>
      </c>
      <c r="M4489" t="b">
        <v>1</v>
      </c>
      <c r="N4489" t="b">
        <v>1</v>
      </c>
      <c r="O4489" t="b">
        <v>0</v>
      </c>
      <c r="P4489" t="s">
        <v>88</v>
      </c>
      <c r="Q4489" t="s">
        <v>2127</v>
      </c>
      <c r="R4489" t="s">
        <v>2126</v>
      </c>
      <c r="S4489" t="s">
        <v>150</v>
      </c>
      <c r="T4489" t="s">
        <v>2125</v>
      </c>
      <c r="U4489">
        <v>150</v>
      </c>
      <c r="V4489">
        <v>3.5</v>
      </c>
    </row>
    <row r="4490" spans="1:22" x14ac:dyDescent="0.35">
      <c r="A4490" t="s">
        <v>2124</v>
      </c>
      <c r="B4490" t="s">
        <v>111</v>
      </c>
      <c r="C4490" t="s">
        <v>123</v>
      </c>
      <c r="D4490" t="b">
        <v>1</v>
      </c>
      <c r="E4490" t="b">
        <v>1</v>
      </c>
      <c r="F4490" t="s">
        <v>106</v>
      </c>
      <c r="G4490" t="b">
        <v>1</v>
      </c>
      <c r="H4490" t="s">
        <v>71</v>
      </c>
      <c r="I4490" t="b">
        <v>1</v>
      </c>
      <c r="J4490" t="s">
        <v>70</v>
      </c>
      <c r="K4490" t="b">
        <v>1</v>
      </c>
      <c r="L4490">
        <v>2</v>
      </c>
      <c r="M4490" t="b">
        <v>0</v>
      </c>
      <c r="N4490" t="b">
        <v>0</v>
      </c>
      <c r="O4490" t="b">
        <v>1</v>
      </c>
      <c r="P4490" t="s">
        <v>88</v>
      </c>
      <c r="Q4490" t="s">
        <v>2123</v>
      </c>
      <c r="R4490" t="s">
        <v>2122</v>
      </c>
      <c r="S4490" t="s">
        <v>332</v>
      </c>
      <c r="T4490" t="s">
        <v>2121</v>
      </c>
      <c r="U4490">
        <v>150</v>
      </c>
      <c r="V4490">
        <v>4</v>
      </c>
    </row>
    <row r="4491" spans="1:22" x14ac:dyDescent="0.35">
      <c r="A4491" t="s">
        <v>2120</v>
      </c>
      <c r="B4491" t="s">
        <v>74</v>
      </c>
      <c r="C4491" t="s">
        <v>138</v>
      </c>
      <c r="D4491" t="b">
        <v>1</v>
      </c>
      <c r="E4491" t="b">
        <v>0</v>
      </c>
      <c r="F4491" t="s">
        <v>72</v>
      </c>
      <c r="G4491" t="b">
        <v>1</v>
      </c>
      <c r="H4491" t="s">
        <v>71</v>
      </c>
      <c r="I4491" t="b">
        <v>0</v>
      </c>
      <c r="J4491" t="s">
        <v>70</v>
      </c>
      <c r="K4491" t="b">
        <v>1</v>
      </c>
      <c r="L4491">
        <v>2</v>
      </c>
      <c r="M4491" t="b">
        <v>1</v>
      </c>
      <c r="N4491" t="b">
        <v>1</v>
      </c>
      <c r="O4491" t="b">
        <v>1</v>
      </c>
      <c r="P4491" t="s">
        <v>69</v>
      </c>
      <c r="Q4491" t="s">
        <v>2119</v>
      </c>
      <c r="R4491" t="s">
        <v>2118</v>
      </c>
      <c r="S4491" t="s">
        <v>85</v>
      </c>
      <c r="T4491" t="s">
        <v>2117</v>
      </c>
      <c r="U4491">
        <v>150</v>
      </c>
      <c r="V4491">
        <v>4</v>
      </c>
    </row>
    <row r="4492" spans="1:22" x14ac:dyDescent="0.35">
      <c r="A4492" t="s">
        <v>2116</v>
      </c>
      <c r="B4492" t="s">
        <v>74</v>
      </c>
      <c r="C4492" t="s">
        <v>556</v>
      </c>
      <c r="D4492" t="b">
        <v>1</v>
      </c>
      <c r="E4492" t="b">
        <v>0</v>
      </c>
      <c r="F4492" t="s">
        <v>106</v>
      </c>
      <c r="G4492" t="b">
        <v>1</v>
      </c>
      <c r="H4492" t="s">
        <v>71</v>
      </c>
      <c r="I4492" t="b">
        <v>1</v>
      </c>
      <c r="J4492" t="s">
        <v>70</v>
      </c>
      <c r="K4492" t="b">
        <v>1</v>
      </c>
      <c r="L4492">
        <v>2</v>
      </c>
      <c r="M4492" t="b">
        <v>0</v>
      </c>
      <c r="N4492" t="b">
        <v>1</v>
      </c>
      <c r="O4492" t="b">
        <v>1</v>
      </c>
      <c r="P4492" t="s">
        <v>69</v>
      </c>
      <c r="Q4492" t="s">
        <v>2115</v>
      </c>
      <c r="R4492" t="s">
        <v>2114</v>
      </c>
      <c r="S4492" t="s">
        <v>166</v>
      </c>
      <c r="T4492" t="s">
        <v>2113</v>
      </c>
      <c r="U4492">
        <v>149</v>
      </c>
      <c r="V4492">
        <v>3.5</v>
      </c>
    </row>
    <row r="4493" spans="1:22" x14ac:dyDescent="0.35">
      <c r="A4493" t="s">
        <v>2112</v>
      </c>
      <c r="B4493" t="s">
        <v>90</v>
      </c>
      <c r="C4493" t="s">
        <v>222</v>
      </c>
      <c r="D4493" t="b">
        <v>1</v>
      </c>
      <c r="E4493" t="b">
        <v>1</v>
      </c>
      <c r="F4493" t="s">
        <v>435</v>
      </c>
      <c r="G4493" t="b">
        <v>0</v>
      </c>
      <c r="H4493" t="s">
        <v>100</v>
      </c>
      <c r="I4493" t="b">
        <v>0</v>
      </c>
      <c r="J4493" t="s">
        <v>70</v>
      </c>
      <c r="K4493" t="b">
        <v>0</v>
      </c>
      <c r="L4493">
        <v>2</v>
      </c>
      <c r="M4493" t="b">
        <v>1</v>
      </c>
      <c r="N4493" t="b">
        <v>0</v>
      </c>
      <c r="O4493" t="b">
        <v>1</v>
      </c>
      <c r="P4493" t="s">
        <v>69</v>
      </c>
      <c r="Q4493" t="s">
        <v>2111</v>
      </c>
      <c r="R4493" t="s">
        <v>2110</v>
      </c>
      <c r="S4493" t="s">
        <v>120</v>
      </c>
      <c r="T4493" t="s">
        <v>2109</v>
      </c>
      <c r="U4493">
        <v>149</v>
      </c>
      <c r="V4493">
        <v>4</v>
      </c>
    </row>
    <row r="4494" spans="1:22" x14ac:dyDescent="0.35">
      <c r="A4494" t="s">
        <v>2108</v>
      </c>
      <c r="B4494" t="s">
        <v>90</v>
      </c>
      <c r="C4494" t="s">
        <v>360</v>
      </c>
      <c r="D4494" t="b">
        <v>1</v>
      </c>
      <c r="E4494" t="b">
        <v>1</v>
      </c>
      <c r="F4494" t="s">
        <v>89</v>
      </c>
      <c r="G4494" t="b">
        <v>0</v>
      </c>
      <c r="H4494" t="s">
        <v>71</v>
      </c>
      <c r="I4494" t="b">
        <v>0</v>
      </c>
      <c r="J4494" t="s">
        <v>70</v>
      </c>
      <c r="K4494" t="b">
        <v>0</v>
      </c>
      <c r="L4494">
        <v>1</v>
      </c>
      <c r="M4494" t="b">
        <v>0</v>
      </c>
      <c r="N4494" t="b">
        <v>0</v>
      </c>
      <c r="O4494" t="b">
        <v>1</v>
      </c>
      <c r="P4494" t="s">
        <v>69</v>
      </c>
      <c r="Q4494" t="s">
        <v>2107</v>
      </c>
      <c r="R4494" t="s">
        <v>2106</v>
      </c>
      <c r="S4494" t="s">
        <v>66</v>
      </c>
      <c r="T4494" t="s">
        <v>2105</v>
      </c>
      <c r="U4494">
        <v>149</v>
      </c>
      <c r="V4494">
        <v>4</v>
      </c>
    </row>
    <row r="4495" spans="1:22" x14ac:dyDescent="0.35">
      <c r="A4495" t="s">
        <v>2104</v>
      </c>
      <c r="D4495" t="b">
        <v>1</v>
      </c>
      <c r="I4495" t="b">
        <v>0</v>
      </c>
      <c r="L4495">
        <v>2</v>
      </c>
      <c r="O4495" t="b">
        <v>1</v>
      </c>
      <c r="P4495" t="s">
        <v>69</v>
      </c>
      <c r="Q4495" t="s">
        <v>2103</v>
      </c>
      <c r="R4495" t="s">
        <v>2102</v>
      </c>
      <c r="S4495" t="s">
        <v>6</v>
      </c>
      <c r="T4495" t="s">
        <v>2101</v>
      </c>
      <c r="U4495">
        <v>149</v>
      </c>
      <c r="V4495">
        <v>4</v>
      </c>
    </row>
    <row r="4496" spans="1:22" x14ac:dyDescent="0.35">
      <c r="A4496" t="s">
        <v>2100</v>
      </c>
      <c r="B4496" t="s">
        <v>90</v>
      </c>
      <c r="C4496" t="s">
        <v>82</v>
      </c>
      <c r="D4496" t="b">
        <v>1</v>
      </c>
      <c r="E4496" t="b">
        <v>1</v>
      </c>
      <c r="F4496" t="s">
        <v>106</v>
      </c>
      <c r="G4496" t="b">
        <v>0</v>
      </c>
      <c r="H4496" t="s">
        <v>71</v>
      </c>
      <c r="I4496" t="b">
        <v>1</v>
      </c>
      <c r="J4496" t="s">
        <v>70</v>
      </c>
      <c r="K4496" t="b">
        <v>1</v>
      </c>
      <c r="L4496">
        <v>1</v>
      </c>
      <c r="M4496" t="b">
        <v>0</v>
      </c>
      <c r="N4496" t="b">
        <v>0</v>
      </c>
      <c r="O4496" t="b">
        <v>1</v>
      </c>
      <c r="P4496" t="s">
        <v>88</v>
      </c>
      <c r="Q4496" t="s">
        <v>2099</v>
      </c>
      <c r="R4496" t="s">
        <v>2098</v>
      </c>
      <c r="S4496" t="s">
        <v>85</v>
      </c>
      <c r="T4496" t="s">
        <v>2097</v>
      </c>
      <c r="U4496">
        <v>149</v>
      </c>
      <c r="V4496">
        <v>4</v>
      </c>
    </row>
    <row r="4497" spans="1:22" x14ac:dyDescent="0.35">
      <c r="A4497" t="s">
        <v>2096</v>
      </c>
      <c r="B4497" t="s">
        <v>90</v>
      </c>
      <c r="C4497" t="s">
        <v>82</v>
      </c>
      <c r="D4497" t="b">
        <v>1</v>
      </c>
      <c r="E4497" t="b">
        <v>1</v>
      </c>
      <c r="F4497" t="s">
        <v>106</v>
      </c>
      <c r="G4497" t="b">
        <v>1</v>
      </c>
      <c r="H4497" t="s">
        <v>100</v>
      </c>
      <c r="I4497" t="b">
        <v>0</v>
      </c>
      <c r="J4497" t="s">
        <v>70</v>
      </c>
      <c r="K4497" t="b">
        <v>1</v>
      </c>
      <c r="L4497">
        <v>2</v>
      </c>
      <c r="M4497" t="b">
        <v>0</v>
      </c>
      <c r="N4497" t="b">
        <v>1</v>
      </c>
      <c r="O4497" t="b">
        <v>1</v>
      </c>
      <c r="P4497" t="s">
        <v>88</v>
      </c>
      <c r="Q4497" t="s">
        <v>2095</v>
      </c>
      <c r="R4497" t="s">
        <v>2094</v>
      </c>
      <c r="S4497" t="s">
        <v>6</v>
      </c>
      <c r="T4497" t="s">
        <v>2093</v>
      </c>
      <c r="U4497">
        <v>149</v>
      </c>
      <c r="V4497">
        <v>4</v>
      </c>
    </row>
    <row r="4498" spans="1:22" x14ac:dyDescent="0.35">
      <c r="A4498" t="s">
        <v>2092</v>
      </c>
      <c r="B4498" t="s">
        <v>111</v>
      </c>
      <c r="C4498" t="s">
        <v>82</v>
      </c>
      <c r="D4498" t="b">
        <v>1</v>
      </c>
      <c r="E4498" t="b">
        <v>1</v>
      </c>
      <c r="F4498" t="s">
        <v>106</v>
      </c>
      <c r="G4498" t="b">
        <v>0</v>
      </c>
      <c r="H4498" t="s">
        <v>71</v>
      </c>
      <c r="I4498" t="b">
        <v>1</v>
      </c>
      <c r="J4498" t="s">
        <v>70</v>
      </c>
      <c r="K4498" t="b">
        <v>1</v>
      </c>
      <c r="L4498">
        <v>2</v>
      </c>
      <c r="M4498" t="b">
        <v>0</v>
      </c>
      <c r="N4498" t="b">
        <v>0</v>
      </c>
      <c r="O4498" t="b">
        <v>1</v>
      </c>
      <c r="P4498" t="s">
        <v>88</v>
      </c>
      <c r="Q4498" t="s">
        <v>2091</v>
      </c>
      <c r="R4498" t="s">
        <v>2090</v>
      </c>
      <c r="S4498" t="s">
        <v>239</v>
      </c>
      <c r="T4498" t="s">
        <v>2089</v>
      </c>
      <c r="U4498">
        <v>149</v>
      </c>
      <c r="V4498">
        <v>3.5</v>
      </c>
    </row>
    <row r="4499" spans="1:22" x14ac:dyDescent="0.35">
      <c r="A4499" t="s">
        <v>2088</v>
      </c>
      <c r="B4499" t="s">
        <v>111</v>
      </c>
      <c r="C4499" t="s">
        <v>82</v>
      </c>
      <c r="D4499" t="b">
        <v>1</v>
      </c>
      <c r="E4499" t="b">
        <v>1</v>
      </c>
      <c r="F4499" t="s">
        <v>72</v>
      </c>
      <c r="G4499" t="b">
        <v>1</v>
      </c>
      <c r="H4499" t="s">
        <v>71</v>
      </c>
      <c r="I4499" t="b">
        <v>1</v>
      </c>
      <c r="J4499" t="s">
        <v>70</v>
      </c>
      <c r="K4499" t="b">
        <v>1</v>
      </c>
      <c r="L4499">
        <v>2</v>
      </c>
      <c r="M4499" t="b">
        <v>1</v>
      </c>
      <c r="N4499" t="b">
        <v>1</v>
      </c>
      <c r="O4499" t="b">
        <v>1</v>
      </c>
      <c r="P4499" t="s">
        <v>88</v>
      </c>
      <c r="Q4499" t="s">
        <v>2087</v>
      </c>
      <c r="R4499" t="s">
        <v>2086</v>
      </c>
      <c r="S4499" t="s">
        <v>2085</v>
      </c>
      <c r="T4499" t="s">
        <v>2084</v>
      </c>
      <c r="U4499">
        <v>149</v>
      </c>
      <c r="V4499">
        <v>4.5</v>
      </c>
    </row>
    <row r="4500" spans="1:22" x14ac:dyDescent="0.35">
      <c r="A4500" t="s">
        <v>2083</v>
      </c>
      <c r="B4500" t="s">
        <v>74</v>
      </c>
      <c r="C4500" t="s">
        <v>82</v>
      </c>
      <c r="D4500" t="b">
        <v>1</v>
      </c>
      <c r="E4500" t="b">
        <v>1</v>
      </c>
      <c r="F4500" t="s">
        <v>106</v>
      </c>
      <c r="G4500" t="b">
        <v>1</v>
      </c>
      <c r="H4500" t="s">
        <v>71</v>
      </c>
      <c r="I4500" t="b">
        <v>1</v>
      </c>
      <c r="J4500" t="s">
        <v>70</v>
      </c>
      <c r="K4500" t="b">
        <v>1</v>
      </c>
      <c r="L4500">
        <v>2</v>
      </c>
      <c r="M4500" t="b">
        <v>1</v>
      </c>
      <c r="N4500" t="b">
        <v>1</v>
      </c>
      <c r="O4500" t="b">
        <v>1</v>
      </c>
      <c r="Q4500" t="s">
        <v>2082</v>
      </c>
      <c r="R4500" t="s">
        <v>2081</v>
      </c>
      <c r="S4500" t="s">
        <v>77</v>
      </c>
      <c r="T4500" t="s">
        <v>2080</v>
      </c>
      <c r="U4500">
        <v>149</v>
      </c>
      <c r="V4500">
        <v>4</v>
      </c>
    </row>
    <row r="4501" spans="1:22" x14ac:dyDescent="0.35">
      <c r="A4501" t="s">
        <v>2079</v>
      </c>
      <c r="B4501" t="s">
        <v>74</v>
      </c>
      <c r="C4501" t="s">
        <v>82</v>
      </c>
      <c r="D4501" t="b">
        <v>1</v>
      </c>
      <c r="E4501" t="b">
        <v>1</v>
      </c>
      <c r="F4501" t="s">
        <v>72</v>
      </c>
      <c r="G4501" t="b">
        <v>1</v>
      </c>
      <c r="H4501" t="s">
        <v>71</v>
      </c>
      <c r="I4501" t="b">
        <v>1</v>
      </c>
      <c r="J4501" t="s">
        <v>70</v>
      </c>
      <c r="K4501" t="b">
        <v>1</v>
      </c>
      <c r="L4501">
        <v>2</v>
      </c>
      <c r="M4501" t="b">
        <v>1</v>
      </c>
      <c r="N4501" t="b">
        <v>1</v>
      </c>
      <c r="O4501" t="b">
        <v>1</v>
      </c>
      <c r="P4501" t="s">
        <v>69</v>
      </c>
      <c r="Q4501" t="s">
        <v>2078</v>
      </c>
      <c r="R4501" t="s">
        <v>2077</v>
      </c>
      <c r="S4501" t="s">
        <v>66</v>
      </c>
      <c r="T4501" t="s">
        <v>2076</v>
      </c>
      <c r="U4501">
        <v>149</v>
      </c>
      <c r="V4501">
        <v>4.5</v>
      </c>
    </row>
    <row r="4502" spans="1:22" x14ac:dyDescent="0.35">
      <c r="A4502" t="s">
        <v>2075</v>
      </c>
      <c r="B4502" t="s">
        <v>111</v>
      </c>
      <c r="C4502" t="s">
        <v>82</v>
      </c>
      <c r="D4502" t="b">
        <v>1</v>
      </c>
      <c r="E4502" t="b">
        <v>1</v>
      </c>
      <c r="F4502" t="s">
        <v>359</v>
      </c>
      <c r="G4502" t="b">
        <v>0</v>
      </c>
      <c r="H4502" t="s">
        <v>71</v>
      </c>
      <c r="I4502" t="b">
        <v>0</v>
      </c>
      <c r="J4502" t="s">
        <v>70</v>
      </c>
      <c r="K4502" t="b">
        <v>1</v>
      </c>
      <c r="L4502">
        <v>2</v>
      </c>
      <c r="M4502" t="b">
        <v>0</v>
      </c>
      <c r="N4502" t="b">
        <v>1</v>
      </c>
      <c r="O4502" t="b">
        <v>0</v>
      </c>
      <c r="P4502" t="s">
        <v>69</v>
      </c>
      <c r="Q4502" t="s">
        <v>2074</v>
      </c>
      <c r="R4502" t="s">
        <v>2073</v>
      </c>
      <c r="S4502" t="s">
        <v>6</v>
      </c>
      <c r="T4502" t="s">
        <v>2072</v>
      </c>
      <c r="U4502">
        <v>149</v>
      </c>
      <c r="V4502">
        <v>3</v>
      </c>
    </row>
    <row r="4503" spans="1:22" x14ac:dyDescent="0.35">
      <c r="A4503" t="s">
        <v>2071</v>
      </c>
      <c r="B4503" t="s">
        <v>74</v>
      </c>
      <c r="C4503" t="s">
        <v>82</v>
      </c>
      <c r="D4503" t="b">
        <v>1</v>
      </c>
      <c r="E4503" t="b">
        <v>1</v>
      </c>
      <c r="F4503" t="s">
        <v>771</v>
      </c>
      <c r="G4503" t="b">
        <v>1</v>
      </c>
      <c r="H4503" t="s">
        <v>80</v>
      </c>
      <c r="I4503" t="b">
        <v>1</v>
      </c>
      <c r="J4503" t="s">
        <v>70</v>
      </c>
      <c r="K4503" t="b">
        <v>1</v>
      </c>
      <c r="L4503">
        <v>2</v>
      </c>
      <c r="M4503" t="b">
        <v>1</v>
      </c>
      <c r="N4503" t="b">
        <v>1</v>
      </c>
      <c r="O4503" t="b">
        <v>1</v>
      </c>
      <c r="P4503" t="s">
        <v>69</v>
      </c>
      <c r="Q4503" t="s">
        <v>2070</v>
      </c>
      <c r="R4503" t="s">
        <v>2069</v>
      </c>
      <c r="S4503" t="s">
        <v>166</v>
      </c>
      <c r="T4503" t="s">
        <v>2068</v>
      </c>
      <c r="U4503">
        <v>149</v>
      </c>
      <c r="V4503">
        <v>3</v>
      </c>
    </row>
    <row r="4504" spans="1:22" x14ac:dyDescent="0.35">
      <c r="A4504" t="s">
        <v>2067</v>
      </c>
      <c r="B4504" t="s">
        <v>90</v>
      </c>
      <c r="C4504" t="s">
        <v>82</v>
      </c>
      <c r="D4504" t="b">
        <v>1</v>
      </c>
      <c r="E4504" t="b">
        <v>1</v>
      </c>
      <c r="F4504" t="s">
        <v>89</v>
      </c>
      <c r="G4504" t="b">
        <v>0</v>
      </c>
      <c r="H4504" t="s">
        <v>100</v>
      </c>
      <c r="I4504" t="b">
        <v>1</v>
      </c>
      <c r="J4504" t="s">
        <v>70</v>
      </c>
      <c r="K4504" t="b">
        <v>1</v>
      </c>
      <c r="L4504">
        <v>2</v>
      </c>
      <c r="M4504" t="b">
        <v>0</v>
      </c>
      <c r="N4504" t="b">
        <v>0</v>
      </c>
      <c r="O4504" t="b">
        <v>1</v>
      </c>
      <c r="P4504" t="s">
        <v>88</v>
      </c>
      <c r="Q4504" t="s">
        <v>2066</v>
      </c>
      <c r="R4504" t="s">
        <v>2065</v>
      </c>
      <c r="S4504" t="s">
        <v>85</v>
      </c>
      <c r="T4504" t="s">
        <v>2064</v>
      </c>
      <c r="U4504">
        <v>149</v>
      </c>
      <c r="V4504">
        <v>4</v>
      </c>
    </row>
    <row r="4505" spans="1:22" x14ac:dyDescent="0.35">
      <c r="A4505" t="s">
        <v>2063</v>
      </c>
      <c r="B4505" t="s">
        <v>111</v>
      </c>
      <c r="C4505" t="s">
        <v>82</v>
      </c>
      <c r="D4505" t="b">
        <v>1</v>
      </c>
      <c r="E4505" t="b">
        <v>1</v>
      </c>
      <c r="F4505" t="s">
        <v>89</v>
      </c>
      <c r="G4505" t="b">
        <v>1</v>
      </c>
      <c r="H4505" t="s">
        <v>71</v>
      </c>
      <c r="I4505" t="b">
        <v>0</v>
      </c>
      <c r="J4505" t="s">
        <v>70</v>
      </c>
      <c r="K4505" t="b">
        <v>1</v>
      </c>
      <c r="L4505">
        <v>2</v>
      </c>
      <c r="M4505" t="b">
        <v>1</v>
      </c>
      <c r="N4505" t="b">
        <v>1</v>
      </c>
      <c r="O4505" t="b">
        <v>1</v>
      </c>
      <c r="P4505" t="s">
        <v>69</v>
      </c>
      <c r="Q4505" t="s">
        <v>2062</v>
      </c>
      <c r="R4505" t="s">
        <v>2061</v>
      </c>
      <c r="S4505" t="s">
        <v>161</v>
      </c>
      <c r="T4505" t="s">
        <v>2060</v>
      </c>
      <c r="U4505">
        <v>149</v>
      </c>
      <c r="V4505">
        <v>4</v>
      </c>
    </row>
    <row r="4506" spans="1:22" x14ac:dyDescent="0.35">
      <c r="A4506" t="s">
        <v>2059</v>
      </c>
      <c r="B4506" t="s">
        <v>74</v>
      </c>
      <c r="C4506" t="s">
        <v>82</v>
      </c>
      <c r="D4506" t="b">
        <v>1</v>
      </c>
      <c r="E4506" t="b">
        <v>1</v>
      </c>
      <c r="F4506" t="s">
        <v>359</v>
      </c>
      <c r="G4506" t="b">
        <v>0</v>
      </c>
      <c r="H4506" t="s">
        <v>71</v>
      </c>
      <c r="I4506" t="b">
        <v>0</v>
      </c>
      <c r="J4506" t="s">
        <v>70</v>
      </c>
      <c r="K4506" t="b">
        <v>1</v>
      </c>
      <c r="L4506">
        <v>1</v>
      </c>
      <c r="M4506" t="b">
        <v>1</v>
      </c>
      <c r="N4506" t="b">
        <v>1</v>
      </c>
      <c r="O4506" t="b">
        <v>1</v>
      </c>
      <c r="P4506" t="s">
        <v>69</v>
      </c>
      <c r="Q4506" t="s">
        <v>2058</v>
      </c>
      <c r="R4506" t="s">
        <v>2057</v>
      </c>
      <c r="S4506" t="s">
        <v>131</v>
      </c>
      <c r="T4506" t="s">
        <v>2056</v>
      </c>
      <c r="U4506">
        <v>149</v>
      </c>
      <c r="V4506">
        <v>3.5</v>
      </c>
    </row>
    <row r="4507" spans="1:22" x14ac:dyDescent="0.35">
      <c r="A4507" t="s">
        <v>2055</v>
      </c>
      <c r="B4507" t="s">
        <v>74</v>
      </c>
      <c r="C4507" t="s">
        <v>82</v>
      </c>
      <c r="D4507" t="b">
        <v>1</v>
      </c>
      <c r="E4507" t="b">
        <v>0</v>
      </c>
      <c r="F4507" t="s">
        <v>89</v>
      </c>
      <c r="G4507" t="b">
        <v>1</v>
      </c>
      <c r="H4507" t="s">
        <v>71</v>
      </c>
      <c r="I4507" t="b">
        <v>1</v>
      </c>
      <c r="J4507" t="s">
        <v>70</v>
      </c>
      <c r="K4507" t="b">
        <v>1</v>
      </c>
      <c r="L4507">
        <v>2</v>
      </c>
      <c r="M4507" t="b">
        <v>0</v>
      </c>
      <c r="N4507" t="b">
        <v>1</v>
      </c>
      <c r="O4507" t="b">
        <v>1</v>
      </c>
      <c r="P4507" t="s">
        <v>69</v>
      </c>
      <c r="Q4507" t="s">
        <v>2054</v>
      </c>
      <c r="R4507" t="s">
        <v>2053</v>
      </c>
      <c r="S4507" t="s">
        <v>85</v>
      </c>
      <c r="T4507" t="s">
        <v>2052</v>
      </c>
      <c r="U4507">
        <v>149</v>
      </c>
      <c r="V4507">
        <v>2.5</v>
      </c>
    </row>
    <row r="4508" spans="1:22" x14ac:dyDescent="0.35">
      <c r="A4508" t="s">
        <v>2051</v>
      </c>
      <c r="B4508" t="s">
        <v>74</v>
      </c>
      <c r="C4508" t="s">
        <v>2050</v>
      </c>
      <c r="D4508" t="b">
        <v>1</v>
      </c>
      <c r="E4508" t="b">
        <v>1</v>
      </c>
      <c r="F4508" t="s">
        <v>89</v>
      </c>
      <c r="G4508" t="b">
        <v>1</v>
      </c>
      <c r="H4508" t="s">
        <v>71</v>
      </c>
      <c r="I4508" t="b">
        <v>0</v>
      </c>
      <c r="J4508" t="s">
        <v>70</v>
      </c>
      <c r="K4508" t="b">
        <v>0</v>
      </c>
      <c r="L4508">
        <v>2</v>
      </c>
      <c r="M4508" t="b">
        <v>0</v>
      </c>
      <c r="N4508" t="b">
        <v>1</v>
      </c>
      <c r="O4508" t="b">
        <v>1</v>
      </c>
      <c r="P4508" t="s">
        <v>88</v>
      </c>
      <c r="Q4508" t="s">
        <v>2049</v>
      </c>
      <c r="R4508" t="s">
        <v>2048</v>
      </c>
      <c r="S4508" t="s">
        <v>6</v>
      </c>
      <c r="T4508" t="s">
        <v>842</v>
      </c>
      <c r="U4508">
        <v>149</v>
      </c>
      <c r="V4508">
        <v>2</v>
      </c>
    </row>
    <row r="4509" spans="1:22" x14ac:dyDescent="0.35">
      <c r="A4509" t="s">
        <v>2047</v>
      </c>
      <c r="B4509" t="s">
        <v>74</v>
      </c>
      <c r="C4509" t="s">
        <v>82</v>
      </c>
      <c r="D4509" t="b">
        <v>1</v>
      </c>
      <c r="E4509" t="b">
        <v>0</v>
      </c>
      <c r="F4509" t="s">
        <v>81</v>
      </c>
      <c r="G4509" t="b">
        <v>1</v>
      </c>
      <c r="H4509" t="s">
        <v>71</v>
      </c>
      <c r="I4509" t="b">
        <v>1</v>
      </c>
      <c r="J4509" t="s">
        <v>70</v>
      </c>
      <c r="K4509" t="b">
        <v>1</v>
      </c>
      <c r="L4509">
        <v>2</v>
      </c>
      <c r="M4509" t="b">
        <v>0</v>
      </c>
      <c r="N4509" t="b">
        <v>1</v>
      </c>
      <c r="O4509" t="b">
        <v>1</v>
      </c>
      <c r="P4509" t="s">
        <v>69</v>
      </c>
      <c r="Q4509" t="s">
        <v>2046</v>
      </c>
      <c r="R4509" t="s">
        <v>2045</v>
      </c>
      <c r="S4509" t="s">
        <v>77</v>
      </c>
      <c r="T4509" t="s">
        <v>2044</v>
      </c>
      <c r="U4509">
        <v>149</v>
      </c>
      <c r="V4509">
        <v>4</v>
      </c>
    </row>
    <row r="4510" spans="1:22" x14ac:dyDescent="0.35">
      <c r="A4510" t="s">
        <v>2043</v>
      </c>
      <c r="B4510" t="s">
        <v>90</v>
      </c>
      <c r="C4510" t="s">
        <v>82</v>
      </c>
      <c r="D4510" t="b">
        <v>1</v>
      </c>
      <c r="E4510" t="b">
        <v>1</v>
      </c>
      <c r="F4510" t="s">
        <v>106</v>
      </c>
      <c r="G4510" t="b">
        <v>0</v>
      </c>
      <c r="H4510" t="s">
        <v>100</v>
      </c>
      <c r="I4510" t="b">
        <v>0</v>
      </c>
      <c r="J4510" t="s">
        <v>70</v>
      </c>
      <c r="K4510" t="b">
        <v>1</v>
      </c>
      <c r="L4510">
        <v>2</v>
      </c>
      <c r="M4510" t="b">
        <v>0</v>
      </c>
      <c r="N4510" t="b">
        <v>1</v>
      </c>
      <c r="O4510" t="b">
        <v>1</v>
      </c>
      <c r="P4510" t="s">
        <v>88</v>
      </c>
      <c r="Q4510" t="e">
        <f>-Ma5JqzuI_3xIAtpNJfQ2g</f>
        <v>#NAME?</v>
      </c>
      <c r="R4510" t="s">
        <v>389</v>
      </c>
      <c r="S4510" t="s">
        <v>85</v>
      </c>
      <c r="T4510" t="s">
        <v>2042</v>
      </c>
      <c r="U4510">
        <v>149</v>
      </c>
      <c r="V4510">
        <v>4</v>
      </c>
    </row>
    <row r="4511" spans="1:22" x14ac:dyDescent="0.35">
      <c r="A4511" t="s">
        <v>2041</v>
      </c>
      <c r="B4511" t="s">
        <v>74</v>
      </c>
      <c r="C4511" t="s">
        <v>259</v>
      </c>
      <c r="D4511" t="b">
        <v>1</v>
      </c>
      <c r="E4511" t="b">
        <v>0</v>
      </c>
      <c r="F4511" t="s">
        <v>72</v>
      </c>
      <c r="G4511" t="b">
        <v>0</v>
      </c>
      <c r="H4511" t="s">
        <v>71</v>
      </c>
      <c r="I4511" t="b">
        <v>0</v>
      </c>
      <c r="J4511" t="s">
        <v>70</v>
      </c>
      <c r="K4511" t="b">
        <v>1</v>
      </c>
      <c r="L4511">
        <v>3</v>
      </c>
      <c r="M4511" t="b">
        <v>1</v>
      </c>
      <c r="N4511" t="b">
        <v>1</v>
      </c>
      <c r="O4511" t="b">
        <v>0</v>
      </c>
      <c r="P4511" t="s">
        <v>88</v>
      </c>
      <c r="Q4511" t="s">
        <v>2040</v>
      </c>
      <c r="R4511" t="s">
        <v>2039</v>
      </c>
      <c r="S4511" t="s">
        <v>6</v>
      </c>
      <c r="T4511" t="s">
        <v>2038</v>
      </c>
      <c r="U4511">
        <v>149</v>
      </c>
      <c r="V4511">
        <v>4</v>
      </c>
    </row>
    <row r="4512" spans="1:22" x14ac:dyDescent="0.35">
      <c r="A4512" t="s">
        <v>2037</v>
      </c>
      <c r="B4512" t="s">
        <v>111</v>
      </c>
      <c r="C4512" t="s">
        <v>82</v>
      </c>
      <c r="D4512" t="b">
        <v>1</v>
      </c>
      <c r="E4512" t="b">
        <v>1</v>
      </c>
      <c r="F4512" t="s">
        <v>72</v>
      </c>
      <c r="G4512" t="b">
        <v>0</v>
      </c>
      <c r="H4512" t="s">
        <v>100</v>
      </c>
      <c r="I4512" t="b">
        <v>0</v>
      </c>
      <c r="J4512" t="s">
        <v>70</v>
      </c>
      <c r="K4512" t="b">
        <v>1</v>
      </c>
      <c r="L4512">
        <v>1</v>
      </c>
      <c r="M4512" t="b">
        <v>1</v>
      </c>
      <c r="N4512" t="b">
        <v>1</v>
      </c>
      <c r="O4512" t="b">
        <v>1</v>
      </c>
      <c r="P4512" t="s">
        <v>88</v>
      </c>
      <c r="Q4512" t="s">
        <v>2036</v>
      </c>
      <c r="R4512" t="s">
        <v>2035</v>
      </c>
      <c r="S4512" t="s">
        <v>239</v>
      </c>
      <c r="T4512" t="s">
        <v>2034</v>
      </c>
      <c r="U4512">
        <v>149</v>
      </c>
      <c r="V4512">
        <v>4</v>
      </c>
    </row>
    <row r="4513" spans="1:22" x14ac:dyDescent="0.35">
      <c r="A4513" t="s">
        <v>2033</v>
      </c>
      <c r="B4513" t="s">
        <v>74</v>
      </c>
      <c r="C4513" t="s">
        <v>82</v>
      </c>
      <c r="D4513" t="b">
        <v>1</v>
      </c>
      <c r="E4513" t="b">
        <v>1</v>
      </c>
      <c r="F4513" t="s">
        <v>72</v>
      </c>
      <c r="G4513" t="b">
        <v>0</v>
      </c>
      <c r="H4513" t="s">
        <v>71</v>
      </c>
      <c r="I4513" t="b">
        <v>1</v>
      </c>
      <c r="J4513" t="s">
        <v>70</v>
      </c>
      <c r="K4513" t="b">
        <v>1</v>
      </c>
      <c r="L4513">
        <v>2</v>
      </c>
      <c r="M4513" t="b">
        <v>1</v>
      </c>
      <c r="N4513" t="b">
        <v>1</v>
      </c>
      <c r="O4513" t="b">
        <v>1</v>
      </c>
      <c r="P4513" t="s">
        <v>88</v>
      </c>
      <c r="Q4513" t="s">
        <v>2032</v>
      </c>
      <c r="R4513" t="s">
        <v>628</v>
      </c>
      <c r="S4513" t="s">
        <v>166</v>
      </c>
      <c r="T4513" t="s">
        <v>2031</v>
      </c>
      <c r="U4513">
        <v>149</v>
      </c>
      <c r="V4513">
        <v>3.5</v>
      </c>
    </row>
    <row r="4514" spans="1:22" x14ac:dyDescent="0.35">
      <c r="A4514" t="s">
        <v>2030</v>
      </c>
      <c r="D4514" t="b">
        <v>1</v>
      </c>
      <c r="L4514">
        <v>2</v>
      </c>
      <c r="O4514" t="b">
        <v>1</v>
      </c>
      <c r="Q4514" t="s">
        <v>2029</v>
      </c>
      <c r="R4514" t="s">
        <v>2028</v>
      </c>
      <c r="S4514" t="s">
        <v>77</v>
      </c>
      <c r="T4514" t="s">
        <v>2027</v>
      </c>
      <c r="U4514">
        <v>149</v>
      </c>
      <c r="V4514">
        <v>3.5</v>
      </c>
    </row>
    <row r="4515" spans="1:22" x14ac:dyDescent="0.35">
      <c r="A4515" t="s">
        <v>2026</v>
      </c>
      <c r="B4515" t="s">
        <v>90</v>
      </c>
      <c r="C4515" t="s">
        <v>82</v>
      </c>
      <c r="D4515" t="b">
        <v>1</v>
      </c>
      <c r="E4515" t="b">
        <v>1</v>
      </c>
      <c r="F4515" t="s">
        <v>766</v>
      </c>
      <c r="G4515" t="b">
        <v>1</v>
      </c>
      <c r="H4515" t="s">
        <v>71</v>
      </c>
      <c r="I4515" t="b">
        <v>0</v>
      </c>
      <c r="J4515" t="s">
        <v>70</v>
      </c>
      <c r="K4515" t="b">
        <v>1</v>
      </c>
      <c r="L4515">
        <v>1</v>
      </c>
      <c r="M4515" t="b">
        <v>0</v>
      </c>
      <c r="N4515" t="b">
        <v>1</v>
      </c>
      <c r="O4515" t="b">
        <v>1</v>
      </c>
      <c r="P4515" t="s">
        <v>88</v>
      </c>
      <c r="Q4515" t="s">
        <v>2025</v>
      </c>
      <c r="R4515" t="s">
        <v>2024</v>
      </c>
      <c r="S4515" t="s">
        <v>85</v>
      </c>
      <c r="T4515" t="s">
        <v>2023</v>
      </c>
      <c r="U4515">
        <v>149</v>
      </c>
      <c r="V4515">
        <v>4</v>
      </c>
    </row>
    <row r="4516" spans="1:22" x14ac:dyDescent="0.35">
      <c r="A4516" t="s">
        <v>2022</v>
      </c>
      <c r="B4516" t="s">
        <v>74</v>
      </c>
      <c r="C4516" t="s">
        <v>82</v>
      </c>
      <c r="D4516" t="b">
        <v>1</v>
      </c>
      <c r="E4516" t="b">
        <v>1</v>
      </c>
      <c r="F4516" t="s">
        <v>72</v>
      </c>
      <c r="G4516" t="b">
        <v>1</v>
      </c>
      <c r="H4516" t="s">
        <v>71</v>
      </c>
      <c r="I4516" t="b">
        <v>0</v>
      </c>
      <c r="J4516" t="s">
        <v>70</v>
      </c>
      <c r="K4516" t="b">
        <v>1</v>
      </c>
      <c r="L4516">
        <v>2</v>
      </c>
      <c r="M4516" t="b">
        <v>0</v>
      </c>
      <c r="N4516" t="b">
        <v>1</v>
      </c>
      <c r="O4516" t="b">
        <v>1</v>
      </c>
      <c r="P4516" t="s">
        <v>69</v>
      </c>
      <c r="Q4516" t="s">
        <v>2021</v>
      </c>
      <c r="R4516" t="s">
        <v>2020</v>
      </c>
      <c r="S4516" t="s">
        <v>85</v>
      </c>
      <c r="T4516" t="s">
        <v>2019</v>
      </c>
      <c r="U4516">
        <v>149</v>
      </c>
      <c r="V4516">
        <v>3.5</v>
      </c>
    </row>
    <row r="4517" spans="1:22" x14ac:dyDescent="0.35">
      <c r="A4517" t="s">
        <v>2018</v>
      </c>
      <c r="B4517" t="s">
        <v>111</v>
      </c>
      <c r="C4517" t="s">
        <v>82</v>
      </c>
      <c r="D4517" t="b">
        <v>1</v>
      </c>
      <c r="E4517" t="b">
        <v>1</v>
      </c>
      <c r="F4517" t="s">
        <v>72</v>
      </c>
      <c r="G4517" t="b">
        <v>0</v>
      </c>
      <c r="H4517" t="s">
        <v>71</v>
      </c>
      <c r="I4517" t="b">
        <v>1</v>
      </c>
      <c r="J4517" t="s">
        <v>70</v>
      </c>
      <c r="K4517" t="b">
        <v>0</v>
      </c>
      <c r="L4517">
        <v>2</v>
      </c>
      <c r="M4517" t="b">
        <v>0</v>
      </c>
      <c r="N4517" t="b">
        <v>1</v>
      </c>
      <c r="O4517" t="b">
        <v>1</v>
      </c>
      <c r="P4517" t="s">
        <v>88</v>
      </c>
      <c r="Q4517" t="s">
        <v>2017</v>
      </c>
      <c r="R4517" t="s">
        <v>2016</v>
      </c>
      <c r="S4517" t="s">
        <v>131</v>
      </c>
      <c r="T4517" t="s">
        <v>2015</v>
      </c>
      <c r="U4517">
        <v>149</v>
      </c>
      <c r="V4517">
        <v>4.5</v>
      </c>
    </row>
    <row r="4518" spans="1:22" x14ac:dyDescent="0.35">
      <c r="A4518" t="s">
        <v>2014</v>
      </c>
      <c r="B4518" t="s">
        <v>111</v>
      </c>
      <c r="C4518" t="s">
        <v>82</v>
      </c>
      <c r="D4518" t="b">
        <v>1</v>
      </c>
      <c r="E4518" t="b">
        <v>1</v>
      </c>
      <c r="F4518" t="s">
        <v>72</v>
      </c>
      <c r="G4518" t="b">
        <v>1</v>
      </c>
      <c r="H4518" t="s">
        <v>71</v>
      </c>
      <c r="I4518" t="b">
        <v>0</v>
      </c>
      <c r="J4518" t="s">
        <v>70</v>
      </c>
      <c r="K4518" t="b">
        <v>1</v>
      </c>
      <c r="L4518">
        <v>2</v>
      </c>
      <c r="M4518" t="b">
        <v>0</v>
      </c>
      <c r="N4518" t="b">
        <v>1</v>
      </c>
      <c r="O4518" t="b">
        <v>1</v>
      </c>
      <c r="P4518" t="s">
        <v>88</v>
      </c>
      <c r="Q4518" t="s">
        <v>2013</v>
      </c>
      <c r="R4518" t="s">
        <v>1460</v>
      </c>
      <c r="S4518" t="s">
        <v>85</v>
      </c>
      <c r="T4518" t="s">
        <v>2012</v>
      </c>
      <c r="U4518">
        <v>148</v>
      </c>
      <c r="V4518">
        <v>4.5</v>
      </c>
    </row>
    <row r="4519" spans="1:22" x14ac:dyDescent="0.35">
      <c r="A4519" t="s">
        <v>2011</v>
      </c>
      <c r="B4519" t="s">
        <v>90</v>
      </c>
      <c r="C4519" t="s">
        <v>82</v>
      </c>
      <c r="D4519" t="b">
        <v>1</v>
      </c>
      <c r="E4519" t="b">
        <v>1</v>
      </c>
      <c r="F4519" t="s">
        <v>106</v>
      </c>
      <c r="G4519" t="b">
        <v>0</v>
      </c>
      <c r="H4519" t="s">
        <v>100</v>
      </c>
      <c r="I4519" t="b">
        <v>0</v>
      </c>
      <c r="J4519" t="s">
        <v>70</v>
      </c>
      <c r="K4519" t="b">
        <v>0</v>
      </c>
      <c r="L4519">
        <v>1</v>
      </c>
      <c r="M4519" t="b">
        <v>0</v>
      </c>
      <c r="N4519" t="b">
        <v>1</v>
      </c>
      <c r="O4519" t="b">
        <v>1</v>
      </c>
      <c r="P4519" t="s">
        <v>88</v>
      </c>
      <c r="Q4519" t="s">
        <v>2010</v>
      </c>
      <c r="R4519" t="s">
        <v>2009</v>
      </c>
      <c r="S4519" t="s">
        <v>6</v>
      </c>
      <c r="T4519" t="s">
        <v>2008</v>
      </c>
      <c r="U4519">
        <v>148</v>
      </c>
      <c r="V4519">
        <v>4</v>
      </c>
    </row>
    <row r="4520" spans="1:22" x14ac:dyDescent="0.35">
      <c r="A4520" t="s">
        <v>2007</v>
      </c>
      <c r="B4520" t="s">
        <v>74</v>
      </c>
      <c r="C4520" t="s">
        <v>82</v>
      </c>
      <c r="D4520" t="b">
        <v>1</v>
      </c>
      <c r="E4520" t="b">
        <v>1</v>
      </c>
      <c r="F4520" t="s">
        <v>72</v>
      </c>
      <c r="G4520" t="b">
        <v>1</v>
      </c>
      <c r="H4520" t="s">
        <v>71</v>
      </c>
      <c r="I4520" t="b">
        <v>1</v>
      </c>
      <c r="J4520" t="s">
        <v>70</v>
      </c>
      <c r="K4520" t="b">
        <v>1</v>
      </c>
      <c r="L4520">
        <v>2</v>
      </c>
      <c r="M4520" t="b">
        <v>1</v>
      </c>
      <c r="N4520" t="b">
        <v>1</v>
      </c>
      <c r="O4520" t="b">
        <v>1</v>
      </c>
      <c r="P4520" t="s">
        <v>69</v>
      </c>
      <c r="Q4520" t="s">
        <v>2006</v>
      </c>
      <c r="R4520" t="s">
        <v>2005</v>
      </c>
      <c r="S4520" t="s">
        <v>85</v>
      </c>
      <c r="T4520" t="s">
        <v>2004</v>
      </c>
      <c r="U4520">
        <v>148</v>
      </c>
      <c r="V4520">
        <v>4</v>
      </c>
    </row>
    <row r="4521" spans="1:22" x14ac:dyDescent="0.35">
      <c r="A4521" t="s">
        <v>2003</v>
      </c>
      <c r="B4521" t="s">
        <v>90</v>
      </c>
      <c r="C4521" t="s">
        <v>426</v>
      </c>
      <c r="D4521" t="b">
        <v>1</v>
      </c>
      <c r="E4521" t="b">
        <v>1</v>
      </c>
      <c r="F4521" t="s">
        <v>106</v>
      </c>
      <c r="G4521" t="b">
        <v>0</v>
      </c>
      <c r="H4521" t="s">
        <v>71</v>
      </c>
      <c r="I4521" t="b">
        <v>0</v>
      </c>
      <c r="J4521" t="s">
        <v>70</v>
      </c>
      <c r="K4521" t="b">
        <v>1</v>
      </c>
      <c r="L4521">
        <v>1</v>
      </c>
      <c r="M4521" t="b">
        <v>0</v>
      </c>
      <c r="N4521" t="b">
        <v>0</v>
      </c>
      <c r="O4521" t="b">
        <v>1</v>
      </c>
      <c r="P4521" t="s">
        <v>88</v>
      </c>
      <c r="Q4521" t="s">
        <v>2002</v>
      </c>
      <c r="R4521" t="s">
        <v>2001</v>
      </c>
      <c r="S4521" t="s">
        <v>6</v>
      </c>
      <c r="T4521" t="s">
        <v>2000</v>
      </c>
      <c r="U4521">
        <v>148</v>
      </c>
      <c r="V4521">
        <v>4.5</v>
      </c>
    </row>
    <row r="4522" spans="1:22" x14ac:dyDescent="0.35">
      <c r="A4522" t="s">
        <v>1999</v>
      </c>
      <c r="B4522" t="s">
        <v>90</v>
      </c>
      <c r="C4522" t="s">
        <v>82</v>
      </c>
      <c r="D4522" t="b">
        <v>0</v>
      </c>
      <c r="E4522" t="b">
        <v>1</v>
      </c>
      <c r="F4522" t="s">
        <v>106</v>
      </c>
      <c r="G4522" t="b">
        <v>1</v>
      </c>
      <c r="H4522" t="s">
        <v>100</v>
      </c>
      <c r="I4522" t="b">
        <v>0</v>
      </c>
      <c r="J4522" t="s">
        <v>70</v>
      </c>
      <c r="K4522" t="b">
        <v>1</v>
      </c>
      <c r="L4522">
        <v>1</v>
      </c>
      <c r="M4522" t="b">
        <v>0</v>
      </c>
      <c r="N4522" t="b">
        <v>1</v>
      </c>
      <c r="O4522" t="b">
        <v>1</v>
      </c>
      <c r="P4522" t="s">
        <v>88</v>
      </c>
      <c r="Q4522" t="s">
        <v>1998</v>
      </c>
      <c r="R4522" t="s">
        <v>1460</v>
      </c>
      <c r="S4522" t="s">
        <v>66</v>
      </c>
      <c r="T4522" t="s">
        <v>1997</v>
      </c>
      <c r="U4522">
        <v>148</v>
      </c>
      <c r="V4522">
        <v>3.5</v>
      </c>
    </row>
    <row r="4523" spans="1:22" x14ac:dyDescent="0.35">
      <c r="A4523" t="s">
        <v>1996</v>
      </c>
      <c r="B4523" t="s">
        <v>74</v>
      </c>
      <c r="C4523" t="s">
        <v>1995</v>
      </c>
      <c r="D4523" t="b">
        <v>1</v>
      </c>
      <c r="E4523" t="b">
        <v>0</v>
      </c>
      <c r="F4523" t="s">
        <v>72</v>
      </c>
      <c r="G4523" t="b">
        <v>0</v>
      </c>
      <c r="H4523" t="s">
        <v>71</v>
      </c>
      <c r="I4523" t="b">
        <v>1</v>
      </c>
      <c r="J4523" t="s">
        <v>235</v>
      </c>
      <c r="K4523" t="b">
        <v>1</v>
      </c>
      <c r="L4523">
        <v>4</v>
      </c>
      <c r="M4523" t="b">
        <v>1</v>
      </c>
      <c r="N4523" t="b">
        <v>1</v>
      </c>
      <c r="O4523" t="b">
        <v>0</v>
      </c>
      <c r="P4523" t="s">
        <v>88</v>
      </c>
      <c r="Q4523" t="s">
        <v>1994</v>
      </c>
      <c r="R4523" t="s">
        <v>1993</v>
      </c>
      <c r="S4523" t="s">
        <v>120</v>
      </c>
      <c r="T4523" t="s">
        <v>1992</v>
      </c>
      <c r="U4523">
        <v>148</v>
      </c>
      <c r="V4523">
        <v>3</v>
      </c>
    </row>
    <row r="4524" spans="1:22" x14ac:dyDescent="0.35">
      <c r="A4524" t="s">
        <v>1991</v>
      </c>
      <c r="B4524" t="s">
        <v>74</v>
      </c>
      <c r="C4524" t="s">
        <v>82</v>
      </c>
      <c r="D4524" t="b">
        <v>1</v>
      </c>
      <c r="E4524" t="b">
        <v>1</v>
      </c>
      <c r="F4524" t="s">
        <v>314</v>
      </c>
      <c r="G4524" t="b">
        <v>1</v>
      </c>
      <c r="H4524" t="s">
        <v>71</v>
      </c>
      <c r="I4524" t="b">
        <v>1</v>
      </c>
      <c r="J4524" t="s">
        <v>70</v>
      </c>
      <c r="K4524" t="b">
        <v>1</v>
      </c>
      <c r="L4524">
        <v>2</v>
      </c>
      <c r="M4524" t="b">
        <v>0</v>
      </c>
      <c r="N4524" t="b">
        <v>1</v>
      </c>
      <c r="O4524" t="b">
        <v>1</v>
      </c>
      <c r="P4524" t="s">
        <v>69</v>
      </c>
      <c r="Q4524" t="s">
        <v>1990</v>
      </c>
      <c r="R4524" t="s">
        <v>1989</v>
      </c>
      <c r="S4524" t="s">
        <v>1988</v>
      </c>
      <c r="T4524" t="s">
        <v>1987</v>
      </c>
      <c r="U4524">
        <v>148</v>
      </c>
      <c r="V4524">
        <v>3.5</v>
      </c>
    </row>
    <row r="4525" spans="1:22" x14ac:dyDescent="0.35">
      <c r="A4525" t="s">
        <v>1986</v>
      </c>
      <c r="B4525" t="s">
        <v>90</v>
      </c>
      <c r="C4525" t="s">
        <v>123</v>
      </c>
      <c r="D4525" t="b">
        <v>1</v>
      </c>
      <c r="E4525" t="b">
        <v>1</v>
      </c>
      <c r="F4525" t="s">
        <v>89</v>
      </c>
      <c r="G4525" t="b">
        <v>0</v>
      </c>
      <c r="H4525" t="s">
        <v>71</v>
      </c>
      <c r="I4525" t="b">
        <v>0</v>
      </c>
      <c r="J4525" t="s">
        <v>70</v>
      </c>
      <c r="K4525" t="b">
        <v>1</v>
      </c>
      <c r="L4525">
        <v>2</v>
      </c>
      <c r="M4525" t="b">
        <v>0</v>
      </c>
      <c r="N4525" t="b">
        <v>0</v>
      </c>
      <c r="O4525" t="b">
        <v>1</v>
      </c>
      <c r="P4525" t="s">
        <v>88</v>
      </c>
      <c r="Q4525" t="s">
        <v>1985</v>
      </c>
      <c r="R4525" t="s">
        <v>1770</v>
      </c>
      <c r="S4525" t="s">
        <v>120</v>
      </c>
      <c r="T4525" t="s">
        <v>1984</v>
      </c>
      <c r="U4525">
        <v>148</v>
      </c>
      <c r="V4525">
        <v>3.5</v>
      </c>
    </row>
    <row r="4526" spans="1:22" x14ac:dyDescent="0.35">
      <c r="A4526" t="s">
        <v>1983</v>
      </c>
      <c r="B4526" t="s">
        <v>74</v>
      </c>
      <c r="C4526" t="s">
        <v>212</v>
      </c>
      <c r="D4526" t="b">
        <v>1</v>
      </c>
      <c r="E4526" t="b">
        <v>0</v>
      </c>
      <c r="F4526" t="s">
        <v>106</v>
      </c>
      <c r="G4526" t="b">
        <v>0</v>
      </c>
      <c r="H4526" t="s">
        <v>71</v>
      </c>
      <c r="I4526" t="b">
        <v>1</v>
      </c>
      <c r="J4526" t="s">
        <v>70</v>
      </c>
      <c r="K4526" t="b">
        <v>1</v>
      </c>
      <c r="L4526">
        <v>2</v>
      </c>
      <c r="M4526" t="b">
        <v>1</v>
      </c>
      <c r="N4526" t="b">
        <v>1</v>
      </c>
      <c r="O4526" t="b">
        <v>1</v>
      </c>
      <c r="P4526" t="s">
        <v>88</v>
      </c>
      <c r="Q4526" t="s">
        <v>1982</v>
      </c>
      <c r="R4526" t="s">
        <v>1981</v>
      </c>
      <c r="S4526" t="s">
        <v>120</v>
      </c>
      <c r="T4526" t="s">
        <v>1980</v>
      </c>
      <c r="U4526">
        <v>148</v>
      </c>
      <c r="V4526">
        <v>2.5</v>
      </c>
    </row>
    <row r="4527" spans="1:22" x14ac:dyDescent="0.35">
      <c r="A4527" t="s">
        <v>1979</v>
      </c>
      <c r="B4527" t="s">
        <v>74</v>
      </c>
      <c r="C4527" t="s">
        <v>82</v>
      </c>
      <c r="D4527" t="b">
        <v>1</v>
      </c>
      <c r="E4527" t="b">
        <v>1</v>
      </c>
      <c r="F4527" t="s">
        <v>128</v>
      </c>
      <c r="G4527" t="b">
        <v>1</v>
      </c>
      <c r="H4527" t="s">
        <v>71</v>
      </c>
      <c r="I4527" t="b">
        <v>0</v>
      </c>
      <c r="J4527" t="s">
        <v>70</v>
      </c>
      <c r="K4527" t="b">
        <v>1</v>
      </c>
      <c r="L4527">
        <v>2</v>
      </c>
      <c r="M4527" t="b">
        <v>1</v>
      </c>
      <c r="N4527" t="b">
        <v>1</v>
      </c>
      <c r="O4527" t="b">
        <v>1</v>
      </c>
      <c r="P4527" t="s">
        <v>88</v>
      </c>
      <c r="Q4527" t="s">
        <v>1978</v>
      </c>
      <c r="R4527" t="s">
        <v>1977</v>
      </c>
      <c r="S4527" t="s">
        <v>6</v>
      </c>
      <c r="T4527" t="s">
        <v>1976</v>
      </c>
      <c r="U4527">
        <v>148</v>
      </c>
      <c r="V4527">
        <v>4</v>
      </c>
    </row>
    <row r="4528" spans="1:22" x14ac:dyDescent="0.35">
      <c r="A4528" t="s">
        <v>1975</v>
      </c>
      <c r="B4528" t="s">
        <v>90</v>
      </c>
      <c r="C4528" t="s">
        <v>123</v>
      </c>
      <c r="D4528" t="b">
        <v>1</v>
      </c>
      <c r="E4528" t="b">
        <v>1</v>
      </c>
      <c r="F4528" t="s">
        <v>106</v>
      </c>
      <c r="G4528" t="b">
        <v>1</v>
      </c>
      <c r="H4528" t="s">
        <v>71</v>
      </c>
      <c r="I4528" t="b">
        <v>0</v>
      </c>
      <c r="J4528" t="s">
        <v>70</v>
      </c>
      <c r="K4528" t="b">
        <v>1</v>
      </c>
      <c r="L4528">
        <v>1</v>
      </c>
      <c r="M4528" t="b">
        <v>0</v>
      </c>
      <c r="N4528" t="b">
        <v>1</v>
      </c>
      <c r="O4528" t="b">
        <v>1</v>
      </c>
      <c r="P4528" t="s">
        <v>88</v>
      </c>
      <c r="Q4528" t="s">
        <v>1974</v>
      </c>
      <c r="R4528" t="s">
        <v>1973</v>
      </c>
      <c r="S4528" t="s">
        <v>120</v>
      </c>
      <c r="T4528" t="s">
        <v>1972</v>
      </c>
      <c r="U4528">
        <v>148</v>
      </c>
      <c r="V4528">
        <v>3.5</v>
      </c>
    </row>
    <row r="4529" spans="1:22" x14ac:dyDescent="0.35">
      <c r="A4529" t="s">
        <v>1971</v>
      </c>
      <c r="B4529" t="s">
        <v>74</v>
      </c>
      <c r="C4529" t="s">
        <v>222</v>
      </c>
      <c r="D4529" t="b">
        <v>1</v>
      </c>
      <c r="E4529" t="b">
        <v>0</v>
      </c>
      <c r="F4529" t="s">
        <v>72</v>
      </c>
      <c r="G4529" t="b">
        <v>0</v>
      </c>
      <c r="H4529" t="s">
        <v>80</v>
      </c>
      <c r="I4529" t="b">
        <v>1</v>
      </c>
      <c r="J4529" t="s">
        <v>70</v>
      </c>
      <c r="K4529" t="b">
        <v>1</v>
      </c>
      <c r="L4529">
        <v>2</v>
      </c>
      <c r="M4529" t="b">
        <v>1</v>
      </c>
      <c r="N4529" t="b">
        <v>1</v>
      </c>
      <c r="O4529" t="b">
        <v>0</v>
      </c>
      <c r="P4529" t="s">
        <v>69</v>
      </c>
      <c r="Q4529" t="s">
        <v>1970</v>
      </c>
      <c r="R4529" t="s">
        <v>1969</v>
      </c>
      <c r="S4529" t="s">
        <v>120</v>
      </c>
      <c r="T4529" t="s">
        <v>1968</v>
      </c>
      <c r="U4529">
        <v>148</v>
      </c>
      <c r="V4529">
        <v>4.5</v>
      </c>
    </row>
    <row r="4530" spans="1:22" x14ac:dyDescent="0.35">
      <c r="A4530" t="s">
        <v>1967</v>
      </c>
      <c r="B4530" t="s">
        <v>90</v>
      </c>
      <c r="C4530" t="s">
        <v>82</v>
      </c>
      <c r="D4530" t="b">
        <v>1</v>
      </c>
      <c r="E4530" t="b">
        <v>1</v>
      </c>
      <c r="F4530" t="s">
        <v>305</v>
      </c>
      <c r="G4530" t="b">
        <v>1</v>
      </c>
      <c r="H4530" t="s">
        <v>71</v>
      </c>
      <c r="I4530" t="b">
        <v>0</v>
      </c>
      <c r="J4530" t="s">
        <v>70</v>
      </c>
      <c r="K4530" t="b">
        <v>1</v>
      </c>
      <c r="L4530">
        <v>2</v>
      </c>
      <c r="M4530" t="b">
        <v>1</v>
      </c>
      <c r="N4530" t="b">
        <v>1</v>
      </c>
      <c r="O4530" t="b">
        <v>1</v>
      </c>
      <c r="P4530" t="s">
        <v>88</v>
      </c>
      <c r="Q4530" t="s">
        <v>1966</v>
      </c>
      <c r="R4530" t="s">
        <v>1965</v>
      </c>
      <c r="S4530" t="s">
        <v>6</v>
      </c>
      <c r="T4530" t="s">
        <v>1964</v>
      </c>
      <c r="U4530">
        <v>148</v>
      </c>
      <c r="V4530">
        <v>3</v>
      </c>
    </row>
    <row r="4531" spans="1:22" x14ac:dyDescent="0.35">
      <c r="A4531" t="s">
        <v>1963</v>
      </c>
      <c r="B4531" t="s">
        <v>74</v>
      </c>
      <c r="C4531" t="s">
        <v>82</v>
      </c>
      <c r="D4531" t="b">
        <v>1</v>
      </c>
      <c r="E4531" t="b">
        <v>1</v>
      </c>
      <c r="F4531" t="s">
        <v>278</v>
      </c>
      <c r="G4531" t="b">
        <v>1</v>
      </c>
      <c r="H4531" t="s">
        <v>71</v>
      </c>
      <c r="I4531" t="b">
        <v>0</v>
      </c>
      <c r="J4531" t="s">
        <v>70</v>
      </c>
      <c r="K4531" t="b">
        <v>1</v>
      </c>
      <c r="L4531">
        <v>2</v>
      </c>
      <c r="M4531" t="b">
        <v>1</v>
      </c>
      <c r="N4531" t="b">
        <v>1</v>
      </c>
      <c r="O4531" t="b">
        <v>1</v>
      </c>
      <c r="P4531" t="s">
        <v>69</v>
      </c>
      <c r="Q4531" t="s">
        <v>1962</v>
      </c>
      <c r="R4531" t="s">
        <v>1961</v>
      </c>
      <c r="S4531" t="s">
        <v>6</v>
      </c>
      <c r="T4531" t="s">
        <v>1960</v>
      </c>
      <c r="U4531">
        <v>148</v>
      </c>
      <c r="V4531">
        <v>3.5</v>
      </c>
    </row>
    <row r="4532" spans="1:22" x14ac:dyDescent="0.35">
      <c r="A4532" t="s">
        <v>1959</v>
      </c>
      <c r="B4532" t="s">
        <v>74</v>
      </c>
      <c r="C4532" t="s">
        <v>297</v>
      </c>
      <c r="D4532" t="b">
        <v>1</v>
      </c>
      <c r="E4532" t="b">
        <v>0</v>
      </c>
      <c r="F4532" t="s">
        <v>72</v>
      </c>
      <c r="G4532" t="b">
        <v>1</v>
      </c>
      <c r="H4532" t="s">
        <v>71</v>
      </c>
      <c r="I4532" t="b">
        <v>0</v>
      </c>
      <c r="J4532" t="s">
        <v>70</v>
      </c>
      <c r="K4532" t="b">
        <v>1</v>
      </c>
      <c r="L4532">
        <v>2</v>
      </c>
      <c r="M4532" t="b">
        <v>1</v>
      </c>
      <c r="N4532" t="b">
        <v>1</v>
      </c>
      <c r="O4532" t="b">
        <v>1</v>
      </c>
      <c r="P4532" t="s">
        <v>69</v>
      </c>
      <c r="Q4532" t="s">
        <v>1958</v>
      </c>
      <c r="R4532" t="s">
        <v>1957</v>
      </c>
      <c r="S4532" t="s">
        <v>85</v>
      </c>
      <c r="T4532" t="s">
        <v>1956</v>
      </c>
      <c r="U4532">
        <v>148</v>
      </c>
      <c r="V4532">
        <v>4</v>
      </c>
    </row>
    <row r="4533" spans="1:22" x14ac:dyDescent="0.35">
      <c r="A4533" t="s">
        <v>1955</v>
      </c>
      <c r="B4533" t="s">
        <v>111</v>
      </c>
      <c r="C4533" t="s">
        <v>123</v>
      </c>
      <c r="D4533" t="b">
        <v>1</v>
      </c>
      <c r="E4533" t="b">
        <v>1</v>
      </c>
      <c r="F4533" t="s">
        <v>106</v>
      </c>
      <c r="G4533" t="b">
        <v>0</v>
      </c>
      <c r="H4533" t="s">
        <v>71</v>
      </c>
      <c r="I4533" t="b">
        <v>0</v>
      </c>
      <c r="J4533" t="s">
        <v>70</v>
      </c>
      <c r="K4533" t="b">
        <v>1</v>
      </c>
      <c r="L4533">
        <v>2</v>
      </c>
      <c r="M4533" t="b">
        <v>0</v>
      </c>
      <c r="N4533" t="b">
        <v>1</v>
      </c>
      <c r="O4533" t="b">
        <v>1</v>
      </c>
      <c r="P4533" t="s">
        <v>88</v>
      </c>
      <c r="Q4533" t="s">
        <v>1954</v>
      </c>
      <c r="R4533" t="s">
        <v>1953</v>
      </c>
      <c r="S4533" t="s">
        <v>120</v>
      </c>
      <c r="T4533" t="s">
        <v>1952</v>
      </c>
      <c r="U4533">
        <v>148</v>
      </c>
      <c r="V4533">
        <v>3.5</v>
      </c>
    </row>
    <row r="4534" spans="1:22" x14ac:dyDescent="0.35">
      <c r="A4534" t="s">
        <v>1951</v>
      </c>
      <c r="B4534" t="s">
        <v>111</v>
      </c>
      <c r="C4534" t="s">
        <v>426</v>
      </c>
      <c r="D4534" t="b">
        <v>1</v>
      </c>
      <c r="E4534" t="b">
        <v>1</v>
      </c>
      <c r="F4534" t="s">
        <v>106</v>
      </c>
      <c r="G4534" t="b">
        <v>1</v>
      </c>
      <c r="H4534" t="s">
        <v>71</v>
      </c>
      <c r="I4534" t="b">
        <v>1</v>
      </c>
      <c r="J4534" t="s">
        <v>70</v>
      </c>
      <c r="K4534" t="b">
        <v>1</v>
      </c>
      <c r="L4534">
        <v>2</v>
      </c>
      <c r="M4534" t="b">
        <v>0</v>
      </c>
      <c r="N4534" t="b">
        <v>0</v>
      </c>
      <c r="O4534" t="b">
        <v>1</v>
      </c>
      <c r="P4534" t="s">
        <v>69</v>
      </c>
      <c r="Q4534" t="s">
        <v>1950</v>
      </c>
      <c r="R4534" t="s">
        <v>317</v>
      </c>
      <c r="S4534" t="s">
        <v>275</v>
      </c>
      <c r="T4534" t="s">
        <v>1949</v>
      </c>
      <c r="U4534">
        <v>148</v>
      </c>
      <c r="V4534">
        <v>4.5</v>
      </c>
    </row>
    <row r="4535" spans="1:22" x14ac:dyDescent="0.35">
      <c r="A4535" t="s">
        <v>1948</v>
      </c>
      <c r="B4535" t="s">
        <v>90</v>
      </c>
      <c r="C4535" t="s">
        <v>82</v>
      </c>
      <c r="D4535" t="b">
        <v>1</v>
      </c>
      <c r="E4535" t="b">
        <v>1</v>
      </c>
      <c r="F4535" t="s">
        <v>106</v>
      </c>
      <c r="G4535" t="b">
        <v>0</v>
      </c>
      <c r="H4535" t="s">
        <v>71</v>
      </c>
      <c r="I4535" t="b">
        <v>1</v>
      </c>
      <c r="J4535" t="s">
        <v>70</v>
      </c>
      <c r="K4535" t="b">
        <v>1</v>
      </c>
      <c r="L4535">
        <v>1</v>
      </c>
      <c r="M4535" t="b">
        <v>0</v>
      </c>
      <c r="N4535" t="b">
        <v>0</v>
      </c>
      <c r="O4535" t="b">
        <v>1</v>
      </c>
      <c r="P4535" t="s">
        <v>88</v>
      </c>
      <c r="Q4535" t="e">
        <f>-QIQLK8RR6rl7v19cAQQHg</f>
        <v>#NAME?</v>
      </c>
      <c r="R4535" t="s">
        <v>1947</v>
      </c>
      <c r="S4535" t="s">
        <v>85</v>
      </c>
      <c r="T4535" t="s">
        <v>1946</v>
      </c>
      <c r="U4535">
        <v>148</v>
      </c>
      <c r="V4535">
        <v>3.5</v>
      </c>
    </row>
    <row r="4536" spans="1:22" x14ac:dyDescent="0.35">
      <c r="A4536" t="s">
        <v>1945</v>
      </c>
      <c r="B4536" t="s">
        <v>74</v>
      </c>
      <c r="C4536" t="s">
        <v>82</v>
      </c>
      <c r="D4536" t="b">
        <v>1</v>
      </c>
      <c r="E4536" t="b">
        <v>1</v>
      </c>
      <c r="F4536" t="s">
        <v>106</v>
      </c>
      <c r="G4536" t="b">
        <v>1</v>
      </c>
      <c r="H4536" t="s">
        <v>71</v>
      </c>
      <c r="I4536" t="b">
        <v>1</v>
      </c>
      <c r="J4536" t="s">
        <v>70</v>
      </c>
      <c r="K4536" t="b">
        <v>1</v>
      </c>
      <c r="L4536">
        <v>2</v>
      </c>
      <c r="M4536" t="b">
        <v>1</v>
      </c>
      <c r="N4536" t="b">
        <v>1</v>
      </c>
      <c r="O4536" t="b">
        <v>1</v>
      </c>
      <c r="P4536" t="s">
        <v>88</v>
      </c>
      <c r="Q4536" t="s">
        <v>1944</v>
      </c>
      <c r="R4536" t="s">
        <v>1943</v>
      </c>
      <c r="S4536" t="s">
        <v>229</v>
      </c>
      <c r="T4536" t="s">
        <v>1942</v>
      </c>
      <c r="U4536">
        <v>148</v>
      </c>
      <c r="V4536">
        <v>4</v>
      </c>
    </row>
    <row r="4537" spans="1:22" x14ac:dyDescent="0.35">
      <c r="A4537" t="s">
        <v>1941</v>
      </c>
      <c r="B4537" t="s">
        <v>90</v>
      </c>
      <c r="C4537" t="s">
        <v>82</v>
      </c>
      <c r="D4537" t="b">
        <v>1</v>
      </c>
      <c r="E4537" t="b">
        <v>1</v>
      </c>
      <c r="F4537" t="s">
        <v>117</v>
      </c>
      <c r="G4537" t="b">
        <v>0</v>
      </c>
      <c r="H4537" t="s">
        <v>71</v>
      </c>
      <c r="I4537" t="b">
        <v>1</v>
      </c>
      <c r="J4537" t="s">
        <v>70</v>
      </c>
      <c r="K4537" t="b">
        <v>1</v>
      </c>
      <c r="L4537">
        <v>1</v>
      </c>
      <c r="M4537" t="b">
        <v>0</v>
      </c>
      <c r="N4537" t="b">
        <v>0</v>
      </c>
      <c r="O4537" t="b">
        <v>1</v>
      </c>
      <c r="P4537" t="s">
        <v>69</v>
      </c>
      <c r="Q4537" t="s">
        <v>1940</v>
      </c>
      <c r="R4537" t="s">
        <v>1939</v>
      </c>
      <c r="S4537" t="s">
        <v>239</v>
      </c>
      <c r="T4537" t="s">
        <v>1938</v>
      </c>
      <c r="U4537">
        <v>148</v>
      </c>
      <c r="V4537">
        <v>3.5</v>
      </c>
    </row>
    <row r="4538" spans="1:22" x14ac:dyDescent="0.35">
      <c r="A4538" t="s">
        <v>1937</v>
      </c>
      <c r="B4538" t="s">
        <v>90</v>
      </c>
      <c r="C4538" t="s">
        <v>82</v>
      </c>
      <c r="D4538" t="b">
        <v>1</v>
      </c>
      <c r="E4538" t="b">
        <v>1</v>
      </c>
      <c r="F4538" t="s">
        <v>106</v>
      </c>
      <c r="G4538" t="b">
        <v>0</v>
      </c>
      <c r="H4538" t="s">
        <v>71</v>
      </c>
      <c r="I4538" t="b">
        <v>0</v>
      </c>
      <c r="J4538" t="s">
        <v>70</v>
      </c>
      <c r="K4538" t="b">
        <v>1</v>
      </c>
      <c r="L4538">
        <v>1</v>
      </c>
      <c r="M4538" t="b">
        <v>0</v>
      </c>
      <c r="N4538" t="b">
        <v>0</v>
      </c>
      <c r="O4538" t="b">
        <v>1</v>
      </c>
      <c r="P4538" t="s">
        <v>69</v>
      </c>
      <c r="Q4538" t="s">
        <v>1936</v>
      </c>
      <c r="R4538" t="s">
        <v>1935</v>
      </c>
      <c r="S4538" t="s">
        <v>6</v>
      </c>
      <c r="T4538" t="s">
        <v>414</v>
      </c>
      <c r="U4538">
        <v>148</v>
      </c>
      <c r="V4538">
        <v>3</v>
      </c>
    </row>
    <row r="4539" spans="1:22" x14ac:dyDescent="0.35">
      <c r="A4539" t="s">
        <v>1934</v>
      </c>
      <c r="B4539" t="s">
        <v>74</v>
      </c>
      <c r="C4539" t="s">
        <v>82</v>
      </c>
      <c r="D4539" t="b">
        <v>1</v>
      </c>
      <c r="E4539" t="b">
        <v>1</v>
      </c>
      <c r="F4539" t="s">
        <v>89</v>
      </c>
      <c r="G4539" t="b">
        <v>1</v>
      </c>
      <c r="H4539" t="s">
        <v>71</v>
      </c>
      <c r="I4539" t="b">
        <v>0</v>
      </c>
      <c r="J4539" t="s">
        <v>70</v>
      </c>
      <c r="K4539" t="b">
        <v>1</v>
      </c>
      <c r="L4539">
        <v>2</v>
      </c>
      <c r="M4539" t="b">
        <v>1</v>
      </c>
      <c r="N4539" t="b">
        <v>1</v>
      </c>
      <c r="O4539" t="b">
        <v>1</v>
      </c>
      <c r="P4539" t="s">
        <v>88</v>
      </c>
      <c r="Q4539" t="s">
        <v>1933</v>
      </c>
      <c r="R4539" t="s">
        <v>98</v>
      </c>
      <c r="S4539" t="s">
        <v>239</v>
      </c>
      <c r="T4539" t="s">
        <v>1932</v>
      </c>
      <c r="U4539">
        <v>148</v>
      </c>
      <c r="V4539">
        <v>3</v>
      </c>
    </row>
    <row r="4540" spans="1:22" x14ac:dyDescent="0.35">
      <c r="A4540" t="s">
        <v>1931</v>
      </c>
      <c r="B4540" t="s">
        <v>74</v>
      </c>
      <c r="C4540" t="s">
        <v>212</v>
      </c>
      <c r="D4540" t="b">
        <v>1</v>
      </c>
      <c r="E4540" t="b">
        <v>0</v>
      </c>
      <c r="F4540" t="s">
        <v>72</v>
      </c>
      <c r="G4540" t="b">
        <v>1</v>
      </c>
      <c r="H4540" t="s">
        <v>80</v>
      </c>
      <c r="I4540" t="b">
        <v>1</v>
      </c>
      <c r="J4540" t="s">
        <v>70</v>
      </c>
      <c r="K4540" t="b">
        <v>1</v>
      </c>
      <c r="L4540">
        <v>3</v>
      </c>
      <c r="M4540" t="b">
        <v>1</v>
      </c>
      <c r="N4540" t="b">
        <v>1</v>
      </c>
      <c r="O4540" t="b">
        <v>1</v>
      </c>
      <c r="P4540" t="s">
        <v>88</v>
      </c>
      <c r="Q4540" t="s">
        <v>1930</v>
      </c>
      <c r="R4540" t="s">
        <v>477</v>
      </c>
      <c r="S4540" t="s">
        <v>120</v>
      </c>
      <c r="T4540" t="s">
        <v>1929</v>
      </c>
      <c r="U4540">
        <v>148</v>
      </c>
      <c r="V4540">
        <v>3.5</v>
      </c>
    </row>
    <row r="4541" spans="1:22" x14ac:dyDescent="0.35">
      <c r="A4541" t="s">
        <v>1928</v>
      </c>
      <c r="B4541" t="s">
        <v>74</v>
      </c>
      <c r="C4541" t="s">
        <v>123</v>
      </c>
      <c r="D4541" t="b">
        <v>1</v>
      </c>
      <c r="E4541" t="b">
        <v>1</v>
      </c>
      <c r="F4541" t="s">
        <v>106</v>
      </c>
      <c r="G4541" t="b">
        <v>0</v>
      </c>
      <c r="H4541" t="s">
        <v>71</v>
      </c>
      <c r="I4541" t="b">
        <v>1</v>
      </c>
      <c r="J4541" t="s">
        <v>70</v>
      </c>
      <c r="K4541" t="b">
        <v>1</v>
      </c>
      <c r="L4541">
        <v>2</v>
      </c>
      <c r="M4541" t="b">
        <v>1</v>
      </c>
      <c r="N4541" t="b">
        <v>1</v>
      </c>
      <c r="O4541" t="b">
        <v>1</v>
      </c>
      <c r="P4541" t="s">
        <v>88</v>
      </c>
      <c r="Q4541" t="s">
        <v>1927</v>
      </c>
      <c r="R4541" t="s">
        <v>652</v>
      </c>
      <c r="S4541" t="s">
        <v>120</v>
      </c>
      <c r="T4541" t="s">
        <v>1926</v>
      </c>
      <c r="U4541">
        <v>148</v>
      </c>
      <c r="V4541">
        <v>3</v>
      </c>
    </row>
    <row r="4542" spans="1:22" x14ac:dyDescent="0.35">
      <c r="A4542" t="s">
        <v>1925</v>
      </c>
      <c r="B4542" t="s">
        <v>74</v>
      </c>
      <c r="C4542" t="s">
        <v>123</v>
      </c>
      <c r="D4542" t="b">
        <v>1</v>
      </c>
      <c r="E4542" t="b">
        <v>1</v>
      </c>
      <c r="F4542" t="s">
        <v>106</v>
      </c>
      <c r="G4542" t="b">
        <v>0</v>
      </c>
      <c r="H4542" t="s">
        <v>80</v>
      </c>
      <c r="I4542" t="b">
        <v>1</v>
      </c>
      <c r="J4542" t="s">
        <v>70</v>
      </c>
      <c r="K4542" t="b">
        <v>1</v>
      </c>
      <c r="L4542">
        <v>2</v>
      </c>
      <c r="M4542" t="b">
        <v>1</v>
      </c>
      <c r="N4542" t="b">
        <v>1</v>
      </c>
      <c r="O4542" t="b">
        <v>1</v>
      </c>
      <c r="P4542" t="s">
        <v>88</v>
      </c>
      <c r="Q4542" t="s">
        <v>1924</v>
      </c>
      <c r="R4542" t="s">
        <v>194</v>
      </c>
      <c r="S4542" t="s">
        <v>1923</v>
      </c>
      <c r="T4542" t="s">
        <v>1922</v>
      </c>
      <c r="U4542">
        <v>148</v>
      </c>
      <c r="V4542">
        <v>3.5</v>
      </c>
    </row>
    <row r="4543" spans="1:22" x14ac:dyDescent="0.35">
      <c r="A4543" t="s">
        <v>1921</v>
      </c>
      <c r="B4543" t="s">
        <v>74</v>
      </c>
      <c r="C4543" t="s">
        <v>82</v>
      </c>
      <c r="D4543" t="b">
        <v>1</v>
      </c>
      <c r="E4543" t="b">
        <v>0</v>
      </c>
      <c r="F4543" t="s">
        <v>771</v>
      </c>
      <c r="G4543" t="b">
        <v>1</v>
      </c>
      <c r="H4543" t="s">
        <v>80</v>
      </c>
      <c r="I4543" t="b">
        <v>1</v>
      </c>
      <c r="J4543" t="s">
        <v>70</v>
      </c>
      <c r="K4543" t="b">
        <v>1</v>
      </c>
      <c r="L4543">
        <v>2</v>
      </c>
      <c r="M4543" t="b">
        <v>0</v>
      </c>
      <c r="N4543" t="b">
        <v>1</v>
      </c>
      <c r="O4543" t="b">
        <v>1</v>
      </c>
      <c r="P4543" t="s">
        <v>69</v>
      </c>
      <c r="Q4543" t="s">
        <v>1920</v>
      </c>
      <c r="R4543" t="s">
        <v>1919</v>
      </c>
      <c r="S4543" t="s">
        <v>166</v>
      </c>
      <c r="T4543" t="s">
        <v>1918</v>
      </c>
      <c r="U4543">
        <v>148</v>
      </c>
      <c r="V4543">
        <v>3.5</v>
      </c>
    </row>
    <row r="4544" spans="1:22" x14ac:dyDescent="0.35">
      <c r="A4544" t="s">
        <v>1917</v>
      </c>
      <c r="B4544" t="s">
        <v>111</v>
      </c>
      <c r="C4544" t="s">
        <v>82</v>
      </c>
      <c r="D4544" t="b">
        <v>1</v>
      </c>
      <c r="E4544" t="b">
        <v>1</v>
      </c>
      <c r="F4544" t="s">
        <v>72</v>
      </c>
      <c r="G4544" t="b">
        <v>1</v>
      </c>
      <c r="H4544" t="s">
        <v>71</v>
      </c>
      <c r="I4544" t="b">
        <v>0</v>
      </c>
      <c r="J4544" t="s">
        <v>70</v>
      </c>
      <c r="K4544" t="b">
        <v>1</v>
      </c>
      <c r="L4544">
        <v>2</v>
      </c>
      <c r="M4544" t="b">
        <v>1</v>
      </c>
      <c r="N4544" t="b">
        <v>1</v>
      </c>
      <c r="O4544" t="b">
        <v>1</v>
      </c>
      <c r="P4544" t="s">
        <v>69</v>
      </c>
      <c r="Q4544" t="s">
        <v>1916</v>
      </c>
      <c r="R4544" t="s">
        <v>1915</v>
      </c>
      <c r="S4544" t="s">
        <v>6</v>
      </c>
      <c r="T4544" t="s">
        <v>1914</v>
      </c>
      <c r="U4544">
        <v>148</v>
      </c>
      <c r="V4544">
        <v>4</v>
      </c>
    </row>
    <row r="4545" spans="1:22" x14ac:dyDescent="0.35">
      <c r="A4545" t="s">
        <v>1913</v>
      </c>
      <c r="B4545" t="s">
        <v>74</v>
      </c>
      <c r="C4545" t="s">
        <v>236</v>
      </c>
      <c r="D4545" t="b">
        <v>1</v>
      </c>
      <c r="E4545" t="b">
        <v>1</v>
      </c>
      <c r="F4545" t="s">
        <v>72</v>
      </c>
      <c r="G4545" t="b">
        <v>1</v>
      </c>
      <c r="H4545" t="s">
        <v>71</v>
      </c>
      <c r="I4545" t="b">
        <v>1</v>
      </c>
      <c r="J4545" t="s">
        <v>70</v>
      </c>
      <c r="K4545" t="b">
        <v>1</v>
      </c>
      <c r="L4545">
        <v>3</v>
      </c>
      <c r="M4545" t="b">
        <v>1</v>
      </c>
      <c r="N4545" t="b">
        <v>1</v>
      </c>
      <c r="O4545" t="b">
        <v>1</v>
      </c>
      <c r="P4545" t="s">
        <v>69</v>
      </c>
      <c r="Q4545" t="s">
        <v>1912</v>
      </c>
      <c r="R4545" t="s">
        <v>1911</v>
      </c>
      <c r="S4545" t="s">
        <v>1910</v>
      </c>
      <c r="T4545" t="s">
        <v>1909</v>
      </c>
      <c r="U4545">
        <v>148</v>
      </c>
      <c r="V4545">
        <v>3.5</v>
      </c>
    </row>
    <row r="4546" spans="1:22" x14ac:dyDescent="0.35">
      <c r="A4546" t="s">
        <v>1908</v>
      </c>
      <c r="B4546" t="s">
        <v>74</v>
      </c>
      <c r="C4546" t="s">
        <v>82</v>
      </c>
      <c r="D4546" t="b">
        <v>1</v>
      </c>
      <c r="E4546" t="b">
        <v>1</v>
      </c>
      <c r="F4546" t="s">
        <v>106</v>
      </c>
      <c r="G4546" t="b">
        <v>0</v>
      </c>
      <c r="H4546" t="s">
        <v>71</v>
      </c>
      <c r="I4546" t="b">
        <v>1</v>
      </c>
      <c r="J4546" t="s">
        <v>70</v>
      </c>
      <c r="K4546" t="b">
        <v>1</v>
      </c>
      <c r="L4546">
        <v>2</v>
      </c>
      <c r="M4546" t="b">
        <v>1</v>
      </c>
      <c r="N4546" t="b">
        <v>1</v>
      </c>
      <c r="O4546" t="b">
        <v>1</v>
      </c>
      <c r="Q4546" t="s">
        <v>1907</v>
      </c>
      <c r="R4546" t="s">
        <v>194</v>
      </c>
      <c r="S4546" t="s">
        <v>239</v>
      </c>
      <c r="T4546" t="s">
        <v>1906</v>
      </c>
      <c r="U4546">
        <v>148</v>
      </c>
      <c r="V4546">
        <v>3.5</v>
      </c>
    </row>
    <row r="4547" spans="1:22" x14ac:dyDescent="0.35">
      <c r="A4547" t="s">
        <v>1905</v>
      </c>
      <c r="B4547" t="s">
        <v>111</v>
      </c>
      <c r="C4547" t="s">
        <v>82</v>
      </c>
      <c r="D4547" t="b">
        <v>1</v>
      </c>
      <c r="E4547" t="b">
        <v>1</v>
      </c>
      <c r="F4547" t="s">
        <v>106</v>
      </c>
      <c r="G4547" t="b">
        <v>1</v>
      </c>
      <c r="H4547" t="s">
        <v>100</v>
      </c>
      <c r="I4547" t="b">
        <v>0</v>
      </c>
      <c r="J4547" t="s">
        <v>70</v>
      </c>
      <c r="K4547" t="b">
        <v>1</v>
      </c>
      <c r="L4547">
        <v>2</v>
      </c>
      <c r="M4547" t="b">
        <v>1</v>
      </c>
      <c r="N4547" t="b">
        <v>1</v>
      </c>
      <c r="O4547" t="b">
        <v>1</v>
      </c>
      <c r="P4547" t="s">
        <v>88</v>
      </c>
      <c r="Q4547" t="s">
        <v>1904</v>
      </c>
      <c r="R4547" t="s">
        <v>1903</v>
      </c>
      <c r="S4547" t="s">
        <v>1459</v>
      </c>
      <c r="T4547" t="s">
        <v>1902</v>
      </c>
      <c r="U4547">
        <v>148</v>
      </c>
      <c r="V4547">
        <v>3.5</v>
      </c>
    </row>
    <row r="4548" spans="1:22" x14ac:dyDescent="0.35">
      <c r="A4548" t="s">
        <v>1901</v>
      </c>
      <c r="B4548" t="s">
        <v>90</v>
      </c>
      <c r="C4548" t="s">
        <v>123</v>
      </c>
      <c r="D4548" t="b">
        <v>0</v>
      </c>
      <c r="E4548" t="b">
        <v>1</v>
      </c>
      <c r="F4548" t="s">
        <v>106</v>
      </c>
      <c r="G4548" t="b">
        <v>0</v>
      </c>
      <c r="H4548" t="s">
        <v>100</v>
      </c>
      <c r="I4548" t="b">
        <v>0</v>
      </c>
      <c r="J4548" t="s">
        <v>70</v>
      </c>
      <c r="K4548" t="b">
        <v>1</v>
      </c>
      <c r="L4548">
        <v>1</v>
      </c>
      <c r="M4548" t="b">
        <v>0</v>
      </c>
      <c r="N4548" t="b">
        <v>1</v>
      </c>
      <c r="O4548" t="b">
        <v>1</v>
      </c>
      <c r="P4548" t="s">
        <v>69</v>
      </c>
      <c r="Q4548" t="s">
        <v>1900</v>
      </c>
      <c r="R4548" t="s">
        <v>1899</v>
      </c>
      <c r="S4548" t="s">
        <v>120</v>
      </c>
      <c r="T4548" t="s">
        <v>1898</v>
      </c>
      <c r="U4548">
        <v>148</v>
      </c>
      <c r="V4548">
        <v>4</v>
      </c>
    </row>
    <row r="4549" spans="1:22" x14ac:dyDescent="0.35">
      <c r="A4549" t="s">
        <v>1897</v>
      </c>
      <c r="B4549" t="s">
        <v>90</v>
      </c>
      <c r="C4549" t="s">
        <v>82</v>
      </c>
      <c r="D4549" t="b">
        <v>1</v>
      </c>
      <c r="E4549" t="b">
        <v>1</v>
      </c>
      <c r="F4549" t="s">
        <v>106</v>
      </c>
      <c r="G4549" t="b">
        <v>0</v>
      </c>
      <c r="H4549" t="s">
        <v>71</v>
      </c>
      <c r="I4549" t="b">
        <v>0</v>
      </c>
      <c r="J4549" t="s">
        <v>70</v>
      </c>
      <c r="K4549" t="b">
        <v>1</v>
      </c>
      <c r="L4549">
        <v>2</v>
      </c>
      <c r="M4549" t="b">
        <v>0</v>
      </c>
      <c r="N4549" t="b">
        <v>1</v>
      </c>
      <c r="O4549" t="b">
        <v>1</v>
      </c>
      <c r="P4549" t="s">
        <v>88</v>
      </c>
      <c r="Q4549" t="s">
        <v>1896</v>
      </c>
      <c r="R4549" t="s">
        <v>710</v>
      </c>
      <c r="S4549" t="s">
        <v>1459</v>
      </c>
      <c r="T4549" t="s">
        <v>1895</v>
      </c>
      <c r="U4549">
        <v>148</v>
      </c>
      <c r="V4549">
        <v>4</v>
      </c>
    </row>
    <row r="4550" spans="1:22" x14ac:dyDescent="0.35">
      <c r="A4550" t="s">
        <v>1894</v>
      </c>
      <c r="B4550" t="s">
        <v>90</v>
      </c>
      <c r="C4550" t="s">
        <v>82</v>
      </c>
      <c r="D4550" t="b">
        <v>1</v>
      </c>
      <c r="E4550" t="b">
        <v>1</v>
      </c>
      <c r="F4550" t="s">
        <v>417</v>
      </c>
      <c r="G4550" t="b">
        <v>1</v>
      </c>
      <c r="H4550" t="s">
        <v>71</v>
      </c>
      <c r="I4550" t="b">
        <v>0</v>
      </c>
      <c r="J4550" t="s">
        <v>70</v>
      </c>
      <c r="K4550" t="b">
        <v>1</v>
      </c>
      <c r="L4550">
        <v>2</v>
      </c>
      <c r="M4550" t="b">
        <v>0</v>
      </c>
      <c r="N4550" t="b">
        <v>1</v>
      </c>
      <c r="O4550" t="b">
        <v>1</v>
      </c>
      <c r="P4550" t="s">
        <v>69</v>
      </c>
      <c r="Q4550" t="s">
        <v>1893</v>
      </c>
      <c r="R4550" t="s">
        <v>1892</v>
      </c>
      <c r="S4550" t="s">
        <v>6</v>
      </c>
      <c r="T4550" t="s">
        <v>1891</v>
      </c>
      <c r="U4550">
        <v>147</v>
      </c>
      <c r="V4550">
        <v>4.5</v>
      </c>
    </row>
    <row r="4551" spans="1:22" x14ac:dyDescent="0.35">
      <c r="A4551" t="s">
        <v>1890</v>
      </c>
      <c r="B4551" t="s">
        <v>90</v>
      </c>
      <c r="C4551" t="s">
        <v>556</v>
      </c>
      <c r="D4551" t="b">
        <v>1</v>
      </c>
      <c r="E4551" t="b">
        <v>1</v>
      </c>
      <c r="F4551" t="s">
        <v>474</v>
      </c>
      <c r="G4551" t="b">
        <v>0</v>
      </c>
      <c r="H4551" t="s">
        <v>71</v>
      </c>
      <c r="I4551" t="b">
        <v>0</v>
      </c>
      <c r="J4551" t="s">
        <v>70</v>
      </c>
      <c r="K4551" t="b">
        <v>1</v>
      </c>
      <c r="L4551">
        <v>1</v>
      </c>
      <c r="M4551" t="b">
        <v>0</v>
      </c>
      <c r="N4551" t="b">
        <v>1</v>
      </c>
      <c r="O4551" t="b">
        <v>1</v>
      </c>
      <c r="P4551" t="s">
        <v>69</v>
      </c>
      <c r="Q4551" t="s">
        <v>1889</v>
      </c>
      <c r="R4551" t="s">
        <v>1888</v>
      </c>
      <c r="S4551" t="s">
        <v>66</v>
      </c>
      <c r="T4551" t="s">
        <v>1887</v>
      </c>
      <c r="U4551">
        <v>147</v>
      </c>
      <c r="V4551">
        <v>4</v>
      </c>
    </row>
    <row r="4552" spans="1:22" x14ac:dyDescent="0.35">
      <c r="A4552" t="s">
        <v>1886</v>
      </c>
      <c r="B4552" t="s">
        <v>74</v>
      </c>
      <c r="C4552" t="s">
        <v>73</v>
      </c>
      <c r="D4552" t="b">
        <v>1</v>
      </c>
      <c r="E4552" t="b">
        <v>0</v>
      </c>
      <c r="F4552" t="s">
        <v>72</v>
      </c>
      <c r="G4552" t="b">
        <v>1</v>
      </c>
      <c r="H4552" t="s">
        <v>71</v>
      </c>
      <c r="I4552" t="b">
        <v>0</v>
      </c>
      <c r="J4552" t="s">
        <v>70</v>
      </c>
      <c r="K4552" t="b">
        <v>1</v>
      </c>
      <c r="L4552">
        <v>2</v>
      </c>
      <c r="M4552" t="b">
        <v>1</v>
      </c>
      <c r="N4552" t="b">
        <v>1</v>
      </c>
      <c r="O4552" t="b">
        <v>1</v>
      </c>
      <c r="P4552" t="s">
        <v>88</v>
      </c>
      <c r="Q4552" t="s">
        <v>1885</v>
      </c>
      <c r="R4552" t="s">
        <v>1884</v>
      </c>
      <c r="S4552" t="s">
        <v>66</v>
      </c>
      <c r="T4552" t="s">
        <v>1883</v>
      </c>
      <c r="U4552">
        <v>147</v>
      </c>
      <c r="V4552">
        <v>4</v>
      </c>
    </row>
    <row r="4553" spans="1:22" x14ac:dyDescent="0.35">
      <c r="A4553" t="s">
        <v>1882</v>
      </c>
      <c r="B4553" t="s">
        <v>111</v>
      </c>
      <c r="C4553" t="s">
        <v>82</v>
      </c>
      <c r="D4553" t="b">
        <v>1</v>
      </c>
      <c r="E4553" t="b">
        <v>1</v>
      </c>
      <c r="F4553" t="s">
        <v>106</v>
      </c>
      <c r="G4553" t="b">
        <v>0</v>
      </c>
      <c r="H4553" t="s">
        <v>71</v>
      </c>
      <c r="I4553" t="b">
        <v>1</v>
      </c>
      <c r="J4553" t="s">
        <v>70</v>
      </c>
      <c r="K4553" t="b">
        <v>1</v>
      </c>
      <c r="L4553">
        <v>1</v>
      </c>
      <c r="M4553" t="b">
        <v>0</v>
      </c>
      <c r="N4553" t="b">
        <v>0</v>
      </c>
      <c r="O4553" t="b">
        <v>1</v>
      </c>
      <c r="P4553" t="s">
        <v>88</v>
      </c>
      <c r="Q4553" t="s">
        <v>1881</v>
      </c>
      <c r="R4553" t="s">
        <v>98</v>
      </c>
      <c r="S4553" t="s">
        <v>93</v>
      </c>
      <c r="T4553" t="s">
        <v>1880</v>
      </c>
      <c r="U4553">
        <v>147</v>
      </c>
      <c r="V4553">
        <v>3.5</v>
      </c>
    </row>
    <row r="4554" spans="1:22" x14ac:dyDescent="0.35">
      <c r="A4554" t="s">
        <v>1879</v>
      </c>
      <c r="B4554" t="s">
        <v>90</v>
      </c>
      <c r="C4554" t="s">
        <v>1878</v>
      </c>
      <c r="D4554" t="b">
        <v>1</v>
      </c>
      <c r="E4554" t="b">
        <v>1</v>
      </c>
      <c r="F4554" t="s">
        <v>771</v>
      </c>
      <c r="G4554" t="b">
        <v>0</v>
      </c>
      <c r="H4554" t="s">
        <v>71</v>
      </c>
      <c r="I4554" t="b">
        <v>1</v>
      </c>
      <c r="J4554" t="s">
        <v>70</v>
      </c>
      <c r="K4554" t="b">
        <v>1</v>
      </c>
      <c r="L4554">
        <v>1</v>
      </c>
      <c r="M4554" t="b">
        <v>0</v>
      </c>
      <c r="N4554" t="b">
        <v>0</v>
      </c>
      <c r="O4554" t="b">
        <v>1</v>
      </c>
      <c r="P4554" t="s">
        <v>88</v>
      </c>
      <c r="Q4554" t="s">
        <v>1877</v>
      </c>
      <c r="R4554" t="s">
        <v>1876</v>
      </c>
      <c r="S4554" t="s">
        <v>6</v>
      </c>
      <c r="T4554" t="s">
        <v>777</v>
      </c>
      <c r="U4554">
        <v>147</v>
      </c>
      <c r="V4554">
        <v>4</v>
      </c>
    </row>
    <row r="4555" spans="1:22" x14ac:dyDescent="0.35">
      <c r="A4555" t="s">
        <v>1875</v>
      </c>
      <c r="B4555" t="s">
        <v>74</v>
      </c>
      <c r="C4555" t="s">
        <v>297</v>
      </c>
      <c r="D4555" t="b">
        <v>1</v>
      </c>
      <c r="E4555" t="b">
        <v>1</v>
      </c>
      <c r="F4555" t="s">
        <v>72</v>
      </c>
      <c r="G4555" t="b">
        <v>1</v>
      </c>
      <c r="H4555" t="s">
        <v>100</v>
      </c>
      <c r="I4555" t="b">
        <v>0</v>
      </c>
      <c r="J4555" t="s">
        <v>70</v>
      </c>
      <c r="K4555" t="b">
        <v>1</v>
      </c>
      <c r="L4555">
        <v>2</v>
      </c>
      <c r="M4555" t="b">
        <v>1</v>
      </c>
      <c r="N4555" t="b">
        <v>1</v>
      </c>
      <c r="O4555" t="b">
        <v>1</v>
      </c>
      <c r="P4555" t="s">
        <v>69</v>
      </c>
      <c r="Q4555" t="s">
        <v>1874</v>
      </c>
      <c r="R4555" t="s">
        <v>1873</v>
      </c>
      <c r="S4555" t="s">
        <v>6</v>
      </c>
      <c r="T4555" t="s">
        <v>1872</v>
      </c>
      <c r="U4555">
        <v>147</v>
      </c>
      <c r="V4555">
        <v>4</v>
      </c>
    </row>
    <row r="4556" spans="1:22" x14ac:dyDescent="0.35">
      <c r="A4556" t="s">
        <v>1871</v>
      </c>
      <c r="B4556" t="s">
        <v>111</v>
      </c>
      <c r="C4556" t="s">
        <v>82</v>
      </c>
      <c r="D4556" t="b">
        <v>1</v>
      </c>
      <c r="E4556" t="b">
        <v>1</v>
      </c>
      <c r="F4556" t="s">
        <v>771</v>
      </c>
      <c r="G4556" t="b">
        <v>1</v>
      </c>
      <c r="H4556" t="s">
        <v>71</v>
      </c>
      <c r="I4556" t="b">
        <v>0</v>
      </c>
      <c r="J4556" t="s">
        <v>70</v>
      </c>
      <c r="K4556" t="b">
        <v>1</v>
      </c>
      <c r="L4556">
        <v>2</v>
      </c>
      <c r="M4556" t="b">
        <v>1</v>
      </c>
      <c r="N4556" t="b">
        <v>1</v>
      </c>
      <c r="O4556" t="b">
        <v>1</v>
      </c>
      <c r="P4556" t="s">
        <v>88</v>
      </c>
      <c r="Q4556" t="s">
        <v>1870</v>
      </c>
      <c r="R4556" t="s">
        <v>1869</v>
      </c>
      <c r="S4556" t="s">
        <v>6</v>
      </c>
      <c r="T4556" t="s">
        <v>1868</v>
      </c>
      <c r="U4556">
        <v>147</v>
      </c>
      <c r="V4556">
        <v>3</v>
      </c>
    </row>
    <row r="4557" spans="1:22" x14ac:dyDescent="0.35">
      <c r="A4557" t="s">
        <v>1867</v>
      </c>
      <c r="B4557" t="s">
        <v>90</v>
      </c>
      <c r="C4557" t="s">
        <v>82</v>
      </c>
      <c r="D4557" t="b">
        <v>1</v>
      </c>
      <c r="E4557" t="b">
        <v>1</v>
      </c>
      <c r="F4557" t="s">
        <v>106</v>
      </c>
      <c r="G4557" t="b">
        <v>1</v>
      </c>
      <c r="H4557" t="s">
        <v>100</v>
      </c>
      <c r="I4557" t="b">
        <v>0</v>
      </c>
      <c r="J4557" t="s">
        <v>70</v>
      </c>
      <c r="K4557" t="b">
        <v>1</v>
      </c>
      <c r="L4557">
        <v>2</v>
      </c>
      <c r="M4557" t="b">
        <v>0</v>
      </c>
      <c r="N4557" t="b">
        <v>1</v>
      </c>
      <c r="O4557" t="b">
        <v>1</v>
      </c>
      <c r="P4557" t="s">
        <v>88</v>
      </c>
      <c r="Q4557" t="s">
        <v>1866</v>
      </c>
      <c r="R4557" t="s">
        <v>1865</v>
      </c>
      <c r="S4557" t="s">
        <v>6</v>
      </c>
      <c r="T4557" t="s">
        <v>1864</v>
      </c>
      <c r="U4557">
        <v>147</v>
      </c>
      <c r="V4557">
        <v>4</v>
      </c>
    </row>
    <row r="4558" spans="1:22" x14ac:dyDescent="0.35">
      <c r="A4558" t="s">
        <v>1863</v>
      </c>
      <c r="B4558" t="s">
        <v>74</v>
      </c>
      <c r="C4558" t="s">
        <v>82</v>
      </c>
      <c r="D4558" t="b">
        <v>1</v>
      </c>
      <c r="E4558" t="b">
        <v>1</v>
      </c>
      <c r="F4558" t="s">
        <v>106</v>
      </c>
      <c r="G4558" t="b">
        <v>1</v>
      </c>
      <c r="H4558" t="s">
        <v>71</v>
      </c>
      <c r="I4558" t="b">
        <v>1</v>
      </c>
      <c r="J4558" t="s">
        <v>70</v>
      </c>
      <c r="K4558" t="b">
        <v>1</v>
      </c>
      <c r="L4558">
        <v>2</v>
      </c>
      <c r="M4558" t="b">
        <v>1</v>
      </c>
      <c r="N4558" t="b">
        <v>1</v>
      </c>
      <c r="O4558" t="b">
        <v>1</v>
      </c>
      <c r="P4558" t="s">
        <v>88</v>
      </c>
      <c r="Q4558" t="s">
        <v>1862</v>
      </c>
      <c r="R4558" t="s">
        <v>628</v>
      </c>
      <c r="S4558" t="s">
        <v>131</v>
      </c>
      <c r="T4558" t="s">
        <v>1861</v>
      </c>
      <c r="U4558">
        <v>147</v>
      </c>
      <c r="V4558">
        <v>3</v>
      </c>
    </row>
    <row r="4559" spans="1:22" x14ac:dyDescent="0.35">
      <c r="A4559" t="s">
        <v>1860</v>
      </c>
      <c r="B4559" t="s">
        <v>74</v>
      </c>
      <c r="C4559" t="s">
        <v>138</v>
      </c>
      <c r="D4559" t="b">
        <v>1</v>
      </c>
      <c r="E4559" t="b">
        <v>0</v>
      </c>
      <c r="F4559" t="s">
        <v>72</v>
      </c>
      <c r="G4559" t="b">
        <v>1</v>
      </c>
      <c r="H4559" t="s">
        <v>71</v>
      </c>
      <c r="I4559" t="b">
        <v>1</v>
      </c>
      <c r="J4559" t="s">
        <v>70</v>
      </c>
      <c r="K4559" t="b">
        <v>1</v>
      </c>
      <c r="L4559">
        <v>2</v>
      </c>
      <c r="M4559" t="b">
        <v>1</v>
      </c>
      <c r="N4559" t="b">
        <v>1</v>
      </c>
      <c r="O4559" t="b">
        <v>1</v>
      </c>
      <c r="P4559" t="s">
        <v>88</v>
      </c>
      <c r="Q4559" t="s">
        <v>1859</v>
      </c>
      <c r="R4559" t="s">
        <v>1858</v>
      </c>
      <c r="S4559" t="s">
        <v>323</v>
      </c>
      <c r="T4559" t="s">
        <v>1857</v>
      </c>
      <c r="U4559">
        <v>147</v>
      </c>
      <c r="V4559">
        <v>3.5</v>
      </c>
    </row>
    <row r="4560" spans="1:22" x14ac:dyDescent="0.35">
      <c r="A4560" t="s">
        <v>1856</v>
      </c>
      <c r="B4560" t="s">
        <v>111</v>
      </c>
      <c r="C4560" t="s">
        <v>82</v>
      </c>
      <c r="D4560" t="b">
        <v>1</v>
      </c>
      <c r="E4560" t="b">
        <v>1</v>
      </c>
      <c r="F4560" t="s">
        <v>417</v>
      </c>
      <c r="G4560" t="b">
        <v>1</v>
      </c>
      <c r="H4560" t="s">
        <v>71</v>
      </c>
      <c r="I4560" t="b">
        <v>0</v>
      </c>
      <c r="J4560" t="s">
        <v>70</v>
      </c>
      <c r="K4560" t="b">
        <v>1</v>
      </c>
      <c r="L4560">
        <v>2</v>
      </c>
      <c r="M4560" t="b">
        <v>1</v>
      </c>
      <c r="N4560" t="b">
        <v>1</v>
      </c>
      <c r="O4560" t="b">
        <v>1</v>
      </c>
      <c r="P4560" t="s">
        <v>69</v>
      </c>
      <c r="Q4560" t="s">
        <v>1855</v>
      </c>
      <c r="R4560" t="s">
        <v>1854</v>
      </c>
      <c r="S4560" t="s">
        <v>77</v>
      </c>
      <c r="T4560" t="s">
        <v>1853</v>
      </c>
      <c r="U4560">
        <v>147</v>
      </c>
      <c r="V4560">
        <v>4</v>
      </c>
    </row>
    <row r="4561" spans="1:22" x14ac:dyDescent="0.35">
      <c r="A4561" t="s">
        <v>1852</v>
      </c>
      <c r="B4561" t="s">
        <v>74</v>
      </c>
      <c r="C4561" t="s">
        <v>82</v>
      </c>
      <c r="D4561" t="b">
        <v>1</v>
      </c>
      <c r="E4561" t="b">
        <v>1</v>
      </c>
      <c r="F4561" t="s">
        <v>106</v>
      </c>
      <c r="G4561" t="b">
        <v>1</v>
      </c>
      <c r="H4561" t="s">
        <v>71</v>
      </c>
      <c r="I4561" t="b">
        <v>1</v>
      </c>
      <c r="J4561" t="s">
        <v>70</v>
      </c>
      <c r="K4561" t="b">
        <v>1</v>
      </c>
      <c r="L4561">
        <v>2</v>
      </c>
      <c r="M4561" t="b">
        <v>1</v>
      </c>
      <c r="N4561" t="b">
        <v>1</v>
      </c>
      <c r="O4561" t="b">
        <v>1</v>
      </c>
      <c r="P4561" t="s">
        <v>88</v>
      </c>
      <c r="Q4561" t="s">
        <v>1851</v>
      </c>
      <c r="R4561" t="s">
        <v>1850</v>
      </c>
      <c r="S4561" t="s">
        <v>85</v>
      </c>
      <c r="T4561" t="s">
        <v>1849</v>
      </c>
      <c r="U4561">
        <v>147</v>
      </c>
      <c r="V4561">
        <v>4</v>
      </c>
    </row>
    <row r="4562" spans="1:22" x14ac:dyDescent="0.35">
      <c r="A4562" t="s">
        <v>1848</v>
      </c>
      <c r="B4562" t="s">
        <v>111</v>
      </c>
      <c r="C4562" t="s">
        <v>320</v>
      </c>
      <c r="D4562" t="b">
        <v>1</v>
      </c>
      <c r="E4562" t="b">
        <v>1</v>
      </c>
      <c r="F4562" t="s">
        <v>106</v>
      </c>
      <c r="G4562" t="b">
        <v>0</v>
      </c>
      <c r="H4562" t="s">
        <v>71</v>
      </c>
      <c r="I4562" t="b">
        <v>0</v>
      </c>
      <c r="J4562" t="s">
        <v>70</v>
      </c>
      <c r="K4562" t="b">
        <v>1</v>
      </c>
      <c r="L4562">
        <v>2</v>
      </c>
      <c r="M4562" t="b">
        <v>0</v>
      </c>
      <c r="N4562" t="b">
        <v>0</v>
      </c>
      <c r="O4562" t="b">
        <v>1</v>
      </c>
      <c r="P4562" t="s">
        <v>88</v>
      </c>
      <c r="Q4562" t="s">
        <v>1847</v>
      </c>
      <c r="R4562" t="s">
        <v>1846</v>
      </c>
      <c r="S4562" t="s">
        <v>85</v>
      </c>
      <c r="T4562" t="s">
        <v>1845</v>
      </c>
      <c r="U4562">
        <v>147</v>
      </c>
      <c r="V4562">
        <v>3.5</v>
      </c>
    </row>
    <row r="4563" spans="1:22" x14ac:dyDescent="0.35">
      <c r="A4563" t="s">
        <v>1844</v>
      </c>
      <c r="B4563" t="s">
        <v>90</v>
      </c>
      <c r="C4563" t="s">
        <v>82</v>
      </c>
      <c r="D4563" t="b">
        <v>1</v>
      </c>
      <c r="E4563" t="b">
        <v>1</v>
      </c>
      <c r="F4563" t="s">
        <v>1843</v>
      </c>
      <c r="G4563" t="b">
        <v>0</v>
      </c>
      <c r="H4563" t="s">
        <v>71</v>
      </c>
      <c r="I4563" t="b">
        <v>0</v>
      </c>
      <c r="J4563" t="s">
        <v>70</v>
      </c>
      <c r="K4563" t="b">
        <v>1</v>
      </c>
      <c r="L4563">
        <v>1</v>
      </c>
      <c r="M4563" t="b">
        <v>0</v>
      </c>
      <c r="N4563" t="b">
        <v>1</v>
      </c>
      <c r="O4563" t="b">
        <v>1</v>
      </c>
      <c r="P4563" t="s">
        <v>88</v>
      </c>
      <c r="Q4563" t="s">
        <v>1842</v>
      </c>
      <c r="R4563" t="s">
        <v>1841</v>
      </c>
      <c r="S4563" t="s">
        <v>85</v>
      </c>
      <c r="T4563" t="s">
        <v>1840</v>
      </c>
      <c r="U4563">
        <v>147</v>
      </c>
      <c r="V4563">
        <v>3.5</v>
      </c>
    </row>
    <row r="4564" spans="1:22" x14ac:dyDescent="0.35">
      <c r="A4564" t="s">
        <v>1839</v>
      </c>
      <c r="B4564" t="s">
        <v>111</v>
      </c>
      <c r="C4564" t="s">
        <v>82</v>
      </c>
      <c r="D4564" t="b">
        <v>1</v>
      </c>
      <c r="E4564" t="b">
        <v>1</v>
      </c>
      <c r="F4564" t="s">
        <v>106</v>
      </c>
      <c r="G4564" t="b">
        <v>0</v>
      </c>
      <c r="H4564" t="s">
        <v>71</v>
      </c>
      <c r="I4564" t="b">
        <v>1</v>
      </c>
      <c r="J4564" t="s">
        <v>70</v>
      </c>
      <c r="K4564" t="b">
        <v>1</v>
      </c>
      <c r="L4564">
        <v>1</v>
      </c>
      <c r="M4564" t="b">
        <v>0</v>
      </c>
      <c r="N4564" t="b">
        <v>0</v>
      </c>
      <c r="O4564" t="b">
        <v>1</v>
      </c>
      <c r="P4564" t="s">
        <v>88</v>
      </c>
      <c r="Q4564" t="s">
        <v>1838</v>
      </c>
      <c r="R4564" t="s">
        <v>194</v>
      </c>
      <c r="S4564" t="s">
        <v>93</v>
      </c>
      <c r="T4564" t="s">
        <v>1837</v>
      </c>
      <c r="U4564">
        <v>147</v>
      </c>
      <c r="V4564">
        <v>4</v>
      </c>
    </row>
    <row r="4565" spans="1:22" x14ac:dyDescent="0.35">
      <c r="A4565" t="s">
        <v>1836</v>
      </c>
      <c r="B4565" t="s">
        <v>111</v>
      </c>
      <c r="C4565" t="s">
        <v>82</v>
      </c>
      <c r="D4565" t="b">
        <v>1</v>
      </c>
      <c r="E4565" t="b">
        <v>1</v>
      </c>
      <c r="F4565" t="s">
        <v>106</v>
      </c>
      <c r="G4565" t="b">
        <v>1</v>
      </c>
      <c r="H4565" t="s">
        <v>71</v>
      </c>
      <c r="I4565" t="b">
        <v>1</v>
      </c>
      <c r="J4565" t="s">
        <v>70</v>
      </c>
      <c r="K4565" t="b">
        <v>1</v>
      </c>
      <c r="L4565">
        <v>2</v>
      </c>
      <c r="M4565" t="b">
        <v>0</v>
      </c>
      <c r="N4565" t="b">
        <v>0</v>
      </c>
      <c r="O4565" t="b">
        <v>1</v>
      </c>
      <c r="P4565" t="s">
        <v>69</v>
      </c>
      <c r="Q4565" t="s">
        <v>1835</v>
      </c>
      <c r="R4565" t="s">
        <v>1805</v>
      </c>
      <c r="S4565" t="s">
        <v>6</v>
      </c>
      <c r="T4565" t="s">
        <v>1834</v>
      </c>
      <c r="U4565">
        <v>147</v>
      </c>
      <c r="V4565">
        <v>4</v>
      </c>
    </row>
    <row r="4566" spans="1:22" x14ac:dyDescent="0.35">
      <c r="A4566" t="s">
        <v>1833</v>
      </c>
      <c r="B4566" t="s">
        <v>74</v>
      </c>
      <c r="C4566" t="s">
        <v>138</v>
      </c>
      <c r="D4566" t="b">
        <v>1</v>
      </c>
      <c r="E4566" t="b">
        <v>1</v>
      </c>
      <c r="F4566" t="s">
        <v>72</v>
      </c>
      <c r="G4566" t="b">
        <v>1</v>
      </c>
      <c r="H4566" t="s">
        <v>71</v>
      </c>
      <c r="I4566" t="b">
        <v>1</v>
      </c>
      <c r="J4566" t="s">
        <v>70</v>
      </c>
      <c r="K4566" t="b">
        <v>1</v>
      </c>
      <c r="L4566">
        <v>3</v>
      </c>
      <c r="M4566" t="b">
        <v>1</v>
      </c>
      <c r="N4566" t="b">
        <v>1</v>
      </c>
      <c r="O4566" t="b">
        <v>1</v>
      </c>
      <c r="P4566" t="s">
        <v>88</v>
      </c>
      <c r="Q4566" t="s">
        <v>1832</v>
      </c>
      <c r="R4566" t="s">
        <v>1831</v>
      </c>
      <c r="S4566" t="s">
        <v>66</v>
      </c>
      <c r="T4566" t="s">
        <v>1830</v>
      </c>
      <c r="U4566">
        <v>147</v>
      </c>
      <c r="V4566">
        <v>3.5</v>
      </c>
    </row>
    <row r="4567" spans="1:22" x14ac:dyDescent="0.35">
      <c r="A4567" t="s">
        <v>1829</v>
      </c>
      <c r="B4567" t="s">
        <v>74</v>
      </c>
      <c r="C4567" t="s">
        <v>1694</v>
      </c>
      <c r="D4567" t="b">
        <v>1</v>
      </c>
      <c r="E4567" t="b">
        <v>0</v>
      </c>
      <c r="F4567" t="s">
        <v>106</v>
      </c>
      <c r="G4567" t="b">
        <v>0</v>
      </c>
      <c r="H4567" t="s">
        <v>71</v>
      </c>
      <c r="I4567" t="b">
        <v>0</v>
      </c>
      <c r="J4567" t="s">
        <v>70</v>
      </c>
      <c r="K4567" t="b">
        <v>1</v>
      </c>
      <c r="L4567">
        <v>3</v>
      </c>
      <c r="M4567" t="b">
        <v>1</v>
      </c>
      <c r="N4567" t="b">
        <v>1</v>
      </c>
      <c r="O4567" t="b">
        <v>1</v>
      </c>
      <c r="P4567" t="s">
        <v>69</v>
      </c>
      <c r="Q4567" t="s">
        <v>1828</v>
      </c>
      <c r="R4567" t="s">
        <v>1827</v>
      </c>
      <c r="S4567" t="s">
        <v>6</v>
      </c>
      <c r="T4567" t="s">
        <v>1826</v>
      </c>
      <c r="U4567">
        <v>147</v>
      </c>
      <c r="V4567">
        <v>4</v>
      </c>
    </row>
    <row r="4568" spans="1:22" x14ac:dyDescent="0.35">
      <c r="A4568" t="s">
        <v>1825</v>
      </c>
      <c r="B4568" t="s">
        <v>74</v>
      </c>
      <c r="C4568" t="s">
        <v>82</v>
      </c>
      <c r="D4568" t="b">
        <v>1</v>
      </c>
      <c r="E4568" t="b">
        <v>1</v>
      </c>
      <c r="F4568" t="s">
        <v>106</v>
      </c>
      <c r="G4568" t="b">
        <v>1</v>
      </c>
      <c r="H4568" t="s">
        <v>71</v>
      </c>
      <c r="I4568" t="b">
        <v>1</v>
      </c>
      <c r="J4568" t="s">
        <v>70</v>
      </c>
      <c r="K4568" t="b">
        <v>1</v>
      </c>
      <c r="L4568">
        <v>2</v>
      </c>
      <c r="M4568" t="b">
        <v>0</v>
      </c>
      <c r="N4568" t="b">
        <v>1</v>
      </c>
      <c r="O4568" t="b">
        <v>1</v>
      </c>
      <c r="P4568" t="s">
        <v>88</v>
      </c>
      <c r="Q4568" t="s">
        <v>1824</v>
      </c>
      <c r="R4568" t="s">
        <v>1823</v>
      </c>
      <c r="S4568" t="s">
        <v>85</v>
      </c>
      <c r="T4568" t="s">
        <v>991</v>
      </c>
      <c r="U4568">
        <v>147</v>
      </c>
      <c r="V4568">
        <v>3</v>
      </c>
    </row>
    <row r="4569" spans="1:22" x14ac:dyDescent="0.35">
      <c r="A4569" t="s">
        <v>1822</v>
      </c>
      <c r="B4569" t="s">
        <v>111</v>
      </c>
      <c r="C4569" t="s">
        <v>123</v>
      </c>
      <c r="D4569" t="b">
        <v>1</v>
      </c>
      <c r="E4569" t="b">
        <v>1</v>
      </c>
      <c r="F4569" t="s">
        <v>89</v>
      </c>
      <c r="G4569" t="b">
        <v>0</v>
      </c>
      <c r="H4569" t="s">
        <v>71</v>
      </c>
      <c r="I4569" t="b">
        <v>1</v>
      </c>
      <c r="J4569" t="s">
        <v>70</v>
      </c>
      <c r="K4569" t="b">
        <v>0</v>
      </c>
      <c r="L4569">
        <v>2</v>
      </c>
      <c r="M4569" t="b">
        <v>0</v>
      </c>
      <c r="N4569" t="b">
        <v>0</v>
      </c>
      <c r="O4569" t="b">
        <v>1</v>
      </c>
      <c r="P4569" t="s">
        <v>88</v>
      </c>
      <c r="Q4569" t="s">
        <v>1821</v>
      </c>
      <c r="R4569" t="s">
        <v>1820</v>
      </c>
      <c r="S4569" t="s">
        <v>120</v>
      </c>
      <c r="T4569" t="s">
        <v>1819</v>
      </c>
      <c r="U4569">
        <v>147</v>
      </c>
      <c r="V4569">
        <v>3.5</v>
      </c>
    </row>
    <row r="4570" spans="1:22" x14ac:dyDescent="0.35">
      <c r="A4570" t="s">
        <v>1818</v>
      </c>
      <c r="B4570" t="s">
        <v>74</v>
      </c>
      <c r="C4570" t="s">
        <v>82</v>
      </c>
      <c r="D4570" t="b">
        <v>1</v>
      </c>
      <c r="E4570" t="b">
        <v>1</v>
      </c>
      <c r="F4570" t="s">
        <v>72</v>
      </c>
      <c r="G4570" t="b">
        <v>1</v>
      </c>
      <c r="H4570" t="s">
        <v>71</v>
      </c>
      <c r="I4570" t="b">
        <v>1</v>
      </c>
      <c r="J4570" t="s">
        <v>70</v>
      </c>
      <c r="K4570" t="b">
        <v>1</v>
      </c>
      <c r="L4570">
        <v>2</v>
      </c>
      <c r="M4570" t="b">
        <v>1</v>
      </c>
      <c r="N4570" t="b">
        <v>1</v>
      </c>
      <c r="O4570" t="b">
        <v>1</v>
      </c>
      <c r="P4570" t="s">
        <v>69</v>
      </c>
      <c r="Q4570" t="s">
        <v>1817</v>
      </c>
      <c r="R4570" t="s">
        <v>1816</v>
      </c>
      <c r="S4570" t="s">
        <v>1177</v>
      </c>
      <c r="T4570" t="s">
        <v>1815</v>
      </c>
      <c r="U4570">
        <v>147</v>
      </c>
      <c r="V4570">
        <v>3.5</v>
      </c>
    </row>
    <row r="4571" spans="1:22" x14ac:dyDescent="0.35">
      <c r="A4571" t="s">
        <v>1814</v>
      </c>
      <c r="B4571" t="s">
        <v>90</v>
      </c>
      <c r="C4571" t="s">
        <v>82</v>
      </c>
      <c r="D4571" t="b">
        <v>1</v>
      </c>
      <c r="E4571" t="b">
        <v>1</v>
      </c>
      <c r="F4571" t="s">
        <v>106</v>
      </c>
      <c r="G4571" t="b">
        <v>1</v>
      </c>
      <c r="H4571" t="s">
        <v>71</v>
      </c>
      <c r="I4571" t="b">
        <v>0</v>
      </c>
      <c r="J4571" t="s">
        <v>70</v>
      </c>
      <c r="K4571" t="b">
        <v>1</v>
      </c>
      <c r="L4571">
        <v>2</v>
      </c>
      <c r="M4571" t="b">
        <v>1</v>
      </c>
      <c r="N4571" t="b">
        <v>1</v>
      </c>
      <c r="O4571" t="b">
        <v>1</v>
      </c>
      <c r="P4571" t="s">
        <v>88</v>
      </c>
      <c r="Q4571" t="s">
        <v>1813</v>
      </c>
      <c r="R4571" t="s">
        <v>1812</v>
      </c>
      <c r="S4571" t="s">
        <v>66</v>
      </c>
      <c r="T4571" t="s">
        <v>1811</v>
      </c>
      <c r="U4571">
        <v>147</v>
      </c>
      <c r="V4571">
        <v>4.5</v>
      </c>
    </row>
    <row r="4572" spans="1:22" x14ac:dyDescent="0.35">
      <c r="A4572" t="s">
        <v>1810</v>
      </c>
      <c r="B4572" t="s">
        <v>111</v>
      </c>
      <c r="C4572" t="s">
        <v>82</v>
      </c>
      <c r="D4572" t="b">
        <v>1</v>
      </c>
      <c r="E4572" t="b">
        <v>1</v>
      </c>
      <c r="F4572" t="s">
        <v>106</v>
      </c>
      <c r="G4572" t="b">
        <v>0</v>
      </c>
      <c r="H4572" t="s">
        <v>71</v>
      </c>
      <c r="I4572" t="b">
        <v>1</v>
      </c>
      <c r="J4572" t="s">
        <v>70</v>
      </c>
      <c r="K4572" t="b">
        <v>1</v>
      </c>
      <c r="L4572">
        <v>1</v>
      </c>
      <c r="M4572" t="b">
        <v>0</v>
      </c>
      <c r="N4572" t="b">
        <v>1</v>
      </c>
      <c r="O4572" t="b">
        <v>1</v>
      </c>
      <c r="P4572" t="s">
        <v>88</v>
      </c>
      <c r="Q4572" t="s">
        <v>1809</v>
      </c>
      <c r="R4572" t="s">
        <v>194</v>
      </c>
      <c r="S4572" t="s">
        <v>239</v>
      </c>
      <c r="T4572" t="s">
        <v>1808</v>
      </c>
      <c r="U4572">
        <v>147</v>
      </c>
      <c r="V4572">
        <v>3.5</v>
      </c>
    </row>
    <row r="4573" spans="1:22" x14ac:dyDescent="0.35">
      <c r="A4573" t="s">
        <v>1807</v>
      </c>
      <c r="B4573" t="s">
        <v>111</v>
      </c>
      <c r="C4573" t="s">
        <v>82</v>
      </c>
      <c r="D4573" t="b">
        <v>1</v>
      </c>
      <c r="E4573" t="b">
        <v>1</v>
      </c>
      <c r="F4573" t="s">
        <v>106</v>
      </c>
      <c r="G4573" t="b">
        <v>1</v>
      </c>
      <c r="H4573" t="s">
        <v>100</v>
      </c>
      <c r="I4573" t="b">
        <v>1</v>
      </c>
      <c r="J4573" t="s">
        <v>70</v>
      </c>
      <c r="K4573" t="b">
        <v>0</v>
      </c>
      <c r="L4573">
        <v>2</v>
      </c>
      <c r="M4573" t="b">
        <v>0</v>
      </c>
      <c r="N4573" t="b">
        <v>1</v>
      </c>
      <c r="O4573" t="b">
        <v>1</v>
      </c>
      <c r="P4573" t="s">
        <v>88</v>
      </c>
      <c r="Q4573" t="s">
        <v>1806</v>
      </c>
      <c r="R4573" t="s">
        <v>1805</v>
      </c>
      <c r="S4573" t="s">
        <v>77</v>
      </c>
      <c r="T4573" t="s">
        <v>1804</v>
      </c>
      <c r="U4573">
        <v>147</v>
      </c>
      <c r="V4573">
        <v>3.5</v>
      </c>
    </row>
    <row r="4574" spans="1:22" x14ac:dyDescent="0.35">
      <c r="A4574" t="s">
        <v>1803</v>
      </c>
      <c r="B4574" t="s">
        <v>74</v>
      </c>
      <c r="C4574" t="s">
        <v>236</v>
      </c>
      <c r="D4574" t="b">
        <v>1</v>
      </c>
      <c r="E4574" t="b">
        <v>0</v>
      </c>
      <c r="F4574" t="s">
        <v>72</v>
      </c>
      <c r="G4574" t="b">
        <v>0</v>
      </c>
      <c r="H4574" t="s">
        <v>71</v>
      </c>
      <c r="I4574" t="b">
        <v>1</v>
      </c>
      <c r="J4574" t="s">
        <v>235</v>
      </c>
      <c r="K4574" t="b">
        <v>1</v>
      </c>
      <c r="L4574">
        <v>4</v>
      </c>
      <c r="M4574" t="b">
        <v>1</v>
      </c>
      <c r="N4574" t="b">
        <v>1</v>
      </c>
      <c r="O4574" t="b">
        <v>0</v>
      </c>
      <c r="P4574" t="s">
        <v>88</v>
      </c>
      <c r="Q4574" t="s">
        <v>1802</v>
      </c>
      <c r="R4574" t="s">
        <v>628</v>
      </c>
      <c r="S4574" t="s">
        <v>66</v>
      </c>
      <c r="T4574" t="s">
        <v>1801</v>
      </c>
      <c r="U4574">
        <v>147</v>
      </c>
      <c r="V4574">
        <v>4.5</v>
      </c>
    </row>
    <row r="4575" spans="1:22" x14ac:dyDescent="0.35">
      <c r="A4575" t="s">
        <v>1800</v>
      </c>
      <c r="B4575" t="s">
        <v>74</v>
      </c>
      <c r="C4575" t="s">
        <v>138</v>
      </c>
      <c r="D4575" t="b">
        <v>1</v>
      </c>
      <c r="E4575" t="b">
        <v>0</v>
      </c>
      <c r="F4575" t="s">
        <v>81</v>
      </c>
      <c r="G4575" t="b">
        <v>0</v>
      </c>
      <c r="H4575" t="s">
        <v>71</v>
      </c>
      <c r="I4575" t="b">
        <v>0</v>
      </c>
      <c r="J4575" t="s">
        <v>70</v>
      </c>
      <c r="K4575" t="b">
        <v>0</v>
      </c>
      <c r="L4575">
        <v>2</v>
      </c>
      <c r="M4575" t="b">
        <v>0</v>
      </c>
      <c r="N4575" t="b">
        <v>1</v>
      </c>
      <c r="O4575" t="b">
        <v>0</v>
      </c>
      <c r="P4575" t="s">
        <v>69</v>
      </c>
      <c r="Q4575" t="s">
        <v>1799</v>
      </c>
      <c r="R4575" t="s">
        <v>1798</v>
      </c>
      <c r="S4575" t="s">
        <v>66</v>
      </c>
      <c r="T4575" t="s">
        <v>1797</v>
      </c>
      <c r="U4575">
        <v>147</v>
      </c>
      <c r="V4575">
        <v>4</v>
      </c>
    </row>
    <row r="4576" spans="1:22" x14ac:dyDescent="0.35">
      <c r="A4576" t="s">
        <v>1796</v>
      </c>
      <c r="B4576" t="s">
        <v>74</v>
      </c>
      <c r="C4576" t="s">
        <v>82</v>
      </c>
      <c r="D4576" t="b">
        <v>1</v>
      </c>
      <c r="E4576" t="b">
        <v>1</v>
      </c>
      <c r="F4576" t="s">
        <v>89</v>
      </c>
      <c r="G4576" t="b">
        <v>1</v>
      </c>
      <c r="H4576" t="s">
        <v>71</v>
      </c>
      <c r="I4576" t="b">
        <v>1</v>
      </c>
      <c r="J4576" t="s">
        <v>70</v>
      </c>
      <c r="K4576" t="b">
        <v>1</v>
      </c>
      <c r="L4576">
        <v>2</v>
      </c>
      <c r="M4576" t="b">
        <v>0</v>
      </c>
      <c r="N4576" t="b">
        <v>1</v>
      </c>
      <c r="O4576" t="b">
        <v>1</v>
      </c>
      <c r="P4576" t="s">
        <v>69</v>
      </c>
      <c r="Q4576" t="s">
        <v>1795</v>
      </c>
      <c r="R4576" t="s">
        <v>1794</v>
      </c>
      <c r="S4576" t="s">
        <v>85</v>
      </c>
      <c r="T4576" t="s">
        <v>1274</v>
      </c>
      <c r="U4576">
        <v>147</v>
      </c>
      <c r="V4576">
        <v>2.5</v>
      </c>
    </row>
    <row r="4577" spans="1:22" x14ac:dyDescent="0.35">
      <c r="A4577" t="s">
        <v>1793</v>
      </c>
      <c r="B4577" t="s">
        <v>111</v>
      </c>
      <c r="C4577" t="s">
        <v>758</v>
      </c>
      <c r="D4577" t="b">
        <v>1</v>
      </c>
      <c r="E4577" t="b">
        <v>1</v>
      </c>
      <c r="F4577" t="s">
        <v>72</v>
      </c>
      <c r="G4577" t="b">
        <v>0</v>
      </c>
      <c r="H4577" t="s">
        <v>71</v>
      </c>
      <c r="I4577" t="b">
        <v>1</v>
      </c>
      <c r="J4577" t="s">
        <v>70</v>
      </c>
      <c r="K4577" t="b">
        <v>1</v>
      </c>
      <c r="L4577">
        <v>2</v>
      </c>
      <c r="M4577" t="b">
        <v>1</v>
      </c>
      <c r="N4577" t="b">
        <v>1</v>
      </c>
      <c r="O4577" t="b">
        <v>1</v>
      </c>
      <c r="P4577" t="s">
        <v>88</v>
      </c>
      <c r="Q4577" t="s">
        <v>1792</v>
      </c>
      <c r="R4577" t="s">
        <v>1791</v>
      </c>
      <c r="S4577" t="s">
        <v>189</v>
      </c>
      <c r="T4577" t="s">
        <v>1790</v>
      </c>
      <c r="U4577">
        <v>147</v>
      </c>
      <c r="V4577">
        <v>4.5</v>
      </c>
    </row>
    <row r="4578" spans="1:22" x14ac:dyDescent="0.35">
      <c r="A4578" t="s">
        <v>1789</v>
      </c>
      <c r="B4578" t="s">
        <v>90</v>
      </c>
      <c r="C4578" t="s">
        <v>82</v>
      </c>
      <c r="D4578" t="b">
        <v>1</v>
      </c>
      <c r="E4578" t="b">
        <v>1</v>
      </c>
      <c r="F4578" t="s">
        <v>106</v>
      </c>
      <c r="G4578" t="b">
        <v>0</v>
      </c>
      <c r="H4578" t="s">
        <v>71</v>
      </c>
      <c r="I4578" t="b">
        <v>1</v>
      </c>
      <c r="J4578" t="s">
        <v>70</v>
      </c>
      <c r="K4578" t="b">
        <v>1</v>
      </c>
      <c r="L4578">
        <v>1</v>
      </c>
      <c r="M4578" t="b">
        <v>0</v>
      </c>
      <c r="N4578" t="b">
        <v>0</v>
      </c>
      <c r="O4578" t="b">
        <v>1</v>
      </c>
      <c r="P4578" t="s">
        <v>88</v>
      </c>
      <c r="Q4578" t="s">
        <v>1788</v>
      </c>
      <c r="R4578" t="s">
        <v>954</v>
      </c>
      <c r="S4578" t="s">
        <v>85</v>
      </c>
      <c r="T4578" t="s">
        <v>1787</v>
      </c>
      <c r="U4578">
        <v>147</v>
      </c>
      <c r="V4578">
        <v>4</v>
      </c>
    </row>
    <row r="4579" spans="1:22" x14ac:dyDescent="0.35">
      <c r="A4579" t="s">
        <v>1786</v>
      </c>
      <c r="B4579" t="s">
        <v>90</v>
      </c>
      <c r="C4579" t="s">
        <v>82</v>
      </c>
      <c r="D4579" t="b">
        <v>1</v>
      </c>
      <c r="E4579" t="b">
        <v>1</v>
      </c>
      <c r="F4579" t="s">
        <v>106</v>
      </c>
      <c r="G4579" t="b">
        <v>0</v>
      </c>
      <c r="H4579" t="s">
        <v>71</v>
      </c>
      <c r="I4579" t="b">
        <v>0</v>
      </c>
      <c r="J4579" t="s">
        <v>70</v>
      </c>
      <c r="K4579" t="b">
        <v>1</v>
      </c>
      <c r="L4579">
        <v>1</v>
      </c>
      <c r="M4579" t="b">
        <v>0</v>
      </c>
      <c r="N4579" t="b">
        <v>0</v>
      </c>
      <c r="O4579" t="b">
        <v>1</v>
      </c>
      <c r="P4579" t="s">
        <v>69</v>
      </c>
      <c r="Q4579" t="s">
        <v>1785</v>
      </c>
      <c r="R4579" t="s">
        <v>489</v>
      </c>
      <c r="S4579" t="s">
        <v>66</v>
      </c>
      <c r="T4579" t="s">
        <v>1784</v>
      </c>
      <c r="U4579">
        <v>147</v>
      </c>
      <c r="V4579">
        <v>3.5</v>
      </c>
    </row>
    <row r="4580" spans="1:22" x14ac:dyDescent="0.35">
      <c r="A4580" t="s">
        <v>1783</v>
      </c>
      <c r="B4580" t="s">
        <v>74</v>
      </c>
      <c r="C4580" t="s">
        <v>82</v>
      </c>
      <c r="D4580" t="b">
        <v>1</v>
      </c>
      <c r="E4580" t="b">
        <v>1</v>
      </c>
      <c r="F4580" t="s">
        <v>72</v>
      </c>
      <c r="G4580" t="b">
        <v>0</v>
      </c>
      <c r="H4580" t="s">
        <v>71</v>
      </c>
      <c r="I4580" t="b">
        <v>0</v>
      </c>
      <c r="J4580" t="s">
        <v>70</v>
      </c>
      <c r="K4580" t="b">
        <v>1</v>
      </c>
      <c r="L4580">
        <v>2</v>
      </c>
      <c r="M4580" t="b">
        <v>1</v>
      </c>
      <c r="N4580" t="b">
        <v>1</v>
      </c>
      <c r="O4580" t="b">
        <v>1</v>
      </c>
      <c r="P4580" t="s">
        <v>69</v>
      </c>
      <c r="Q4580" t="s">
        <v>1782</v>
      </c>
      <c r="R4580" t="s">
        <v>98</v>
      </c>
      <c r="S4580" t="s">
        <v>131</v>
      </c>
      <c r="T4580" t="s">
        <v>1781</v>
      </c>
      <c r="U4580">
        <v>147</v>
      </c>
      <c r="V4580">
        <v>4</v>
      </c>
    </row>
    <row r="4581" spans="1:22" x14ac:dyDescent="0.35">
      <c r="A4581" t="s">
        <v>1780</v>
      </c>
      <c r="B4581" t="s">
        <v>74</v>
      </c>
      <c r="C4581" t="s">
        <v>123</v>
      </c>
      <c r="D4581" t="b">
        <v>1</v>
      </c>
      <c r="E4581" t="b">
        <v>0</v>
      </c>
      <c r="F4581" t="s">
        <v>1198</v>
      </c>
      <c r="G4581" t="b">
        <v>1</v>
      </c>
      <c r="H4581" t="s">
        <v>80</v>
      </c>
      <c r="I4581" t="b">
        <v>1</v>
      </c>
      <c r="J4581" t="s">
        <v>70</v>
      </c>
      <c r="K4581" t="b">
        <v>1</v>
      </c>
      <c r="L4581">
        <v>2</v>
      </c>
      <c r="M4581" t="b">
        <v>0</v>
      </c>
      <c r="N4581" t="b">
        <v>1</v>
      </c>
      <c r="O4581" t="b">
        <v>0</v>
      </c>
      <c r="P4581" t="s">
        <v>69</v>
      </c>
      <c r="Q4581" t="s">
        <v>1779</v>
      </c>
      <c r="R4581" t="s">
        <v>1778</v>
      </c>
      <c r="S4581" t="s">
        <v>285</v>
      </c>
      <c r="T4581" t="s">
        <v>1777</v>
      </c>
      <c r="U4581">
        <v>147</v>
      </c>
      <c r="V4581">
        <v>4</v>
      </c>
    </row>
    <row r="4582" spans="1:22" x14ac:dyDescent="0.35">
      <c r="A4582" t="s">
        <v>1776</v>
      </c>
      <c r="B4582" t="s">
        <v>111</v>
      </c>
      <c r="C4582" t="s">
        <v>82</v>
      </c>
      <c r="D4582" t="b">
        <v>1</v>
      </c>
      <c r="E4582" t="b">
        <v>1</v>
      </c>
      <c r="F4582" t="s">
        <v>106</v>
      </c>
      <c r="G4582" t="b">
        <v>0</v>
      </c>
      <c r="H4582" t="s">
        <v>71</v>
      </c>
      <c r="I4582" t="b">
        <v>0</v>
      </c>
      <c r="J4582" t="s">
        <v>70</v>
      </c>
      <c r="K4582" t="b">
        <v>1</v>
      </c>
      <c r="L4582">
        <v>2</v>
      </c>
      <c r="M4582" t="b">
        <v>1</v>
      </c>
      <c r="N4582" t="b">
        <v>1</v>
      </c>
      <c r="O4582" t="b">
        <v>1</v>
      </c>
      <c r="P4582" t="s">
        <v>88</v>
      </c>
      <c r="Q4582" t="s">
        <v>1775</v>
      </c>
      <c r="R4582" t="s">
        <v>1774</v>
      </c>
      <c r="S4582" t="s">
        <v>6</v>
      </c>
      <c r="T4582" t="s">
        <v>1773</v>
      </c>
      <c r="U4582">
        <v>147</v>
      </c>
      <c r="V4582">
        <v>2</v>
      </c>
    </row>
    <row r="4583" spans="1:22" x14ac:dyDescent="0.35">
      <c r="A4583" t="s">
        <v>1772</v>
      </c>
      <c r="B4583" t="s">
        <v>111</v>
      </c>
      <c r="C4583" t="s">
        <v>82</v>
      </c>
      <c r="D4583" t="b">
        <v>1</v>
      </c>
      <c r="E4583" t="b">
        <v>1</v>
      </c>
      <c r="F4583" t="s">
        <v>106</v>
      </c>
      <c r="G4583" t="b">
        <v>0</v>
      </c>
      <c r="H4583" t="s">
        <v>71</v>
      </c>
      <c r="I4583" t="b">
        <v>1</v>
      </c>
      <c r="J4583" t="s">
        <v>70</v>
      </c>
      <c r="K4583" t="b">
        <v>1</v>
      </c>
      <c r="L4583">
        <v>1</v>
      </c>
      <c r="M4583" t="b">
        <v>0</v>
      </c>
      <c r="N4583" t="b">
        <v>0</v>
      </c>
      <c r="O4583" t="b">
        <v>1</v>
      </c>
      <c r="P4583" t="s">
        <v>88</v>
      </c>
      <c r="Q4583" t="s">
        <v>1771</v>
      </c>
      <c r="R4583" t="s">
        <v>1770</v>
      </c>
      <c r="S4583" t="s">
        <v>77</v>
      </c>
      <c r="T4583" t="s">
        <v>807</v>
      </c>
      <c r="U4583">
        <v>147</v>
      </c>
      <c r="V4583">
        <v>3.5</v>
      </c>
    </row>
    <row r="4584" spans="1:22" x14ac:dyDescent="0.35">
      <c r="A4584" t="s">
        <v>1769</v>
      </c>
      <c r="B4584" t="s">
        <v>74</v>
      </c>
      <c r="C4584" t="s">
        <v>138</v>
      </c>
      <c r="D4584" t="b">
        <v>1</v>
      </c>
      <c r="E4584" t="b">
        <v>1</v>
      </c>
      <c r="F4584" t="s">
        <v>72</v>
      </c>
      <c r="G4584" t="b">
        <v>0</v>
      </c>
      <c r="H4584" t="s">
        <v>71</v>
      </c>
      <c r="I4584" t="b">
        <v>0</v>
      </c>
      <c r="J4584" t="s">
        <v>70</v>
      </c>
      <c r="K4584" t="b">
        <v>1</v>
      </c>
      <c r="L4584">
        <v>2</v>
      </c>
      <c r="M4584" t="b">
        <v>1</v>
      </c>
      <c r="N4584" t="b">
        <v>1</v>
      </c>
      <c r="O4584" t="b">
        <v>0</v>
      </c>
      <c r="P4584" t="s">
        <v>88</v>
      </c>
      <c r="Q4584" t="s">
        <v>1768</v>
      </c>
      <c r="R4584" t="s">
        <v>1767</v>
      </c>
      <c r="S4584" t="s">
        <v>85</v>
      </c>
      <c r="T4584" t="s">
        <v>1766</v>
      </c>
      <c r="U4584">
        <v>147</v>
      </c>
      <c r="V4584">
        <v>4</v>
      </c>
    </row>
    <row r="4585" spans="1:22" x14ac:dyDescent="0.35">
      <c r="A4585" t="s">
        <v>1765</v>
      </c>
      <c r="B4585" t="s">
        <v>74</v>
      </c>
      <c r="C4585" t="s">
        <v>721</v>
      </c>
      <c r="D4585" t="b">
        <v>1</v>
      </c>
      <c r="E4585" t="b">
        <v>1</v>
      </c>
      <c r="F4585" t="s">
        <v>720</v>
      </c>
      <c r="G4585" t="b">
        <v>0</v>
      </c>
      <c r="H4585" t="s">
        <v>100</v>
      </c>
      <c r="I4585" t="b">
        <v>0</v>
      </c>
      <c r="J4585" t="s">
        <v>70</v>
      </c>
      <c r="K4585" t="b">
        <v>1</v>
      </c>
      <c r="L4585">
        <v>3</v>
      </c>
      <c r="M4585" t="b">
        <v>1</v>
      </c>
      <c r="N4585" t="b">
        <v>1</v>
      </c>
      <c r="O4585" t="b">
        <v>1</v>
      </c>
      <c r="P4585" t="s">
        <v>88</v>
      </c>
      <c r="Q4585" t="s">
        <v>1764</v>
      </c>
      <c r="R4585" t="s">
        <v>1763</v>
      </c>
      <c r="S4585" t="s">
        <v>120</v>
      </c>
      <c r="T4585" t="s">
        <v>1762</v>
      </c>
      <c r="U4585">
        <v>147</v>
      </c>
      <c r="V4585">
        <v>3.5</v>
      </c>
    </row>
    <row r="4586" spans="1:22" x14ac:dyDescent="0.35">
      <c r="A4586" t="s">
        <v>1761</v>
      </c>
      <c r="B4586" t="s">
        <v>74</v>
      </c>
      <c r="C4586" t="s">
        <v>123</v>
      </c>
      <c r="D4586" t="b">
        <v>1</v>
      </c>
      <c r="E4586" t="b">
        <v>0</v>
      </c>
      <c r="F4586" t="s">
        <v>81</v>
      </c>
      <c r="G4586" t="b">
        <v>0</v>
      </c>
      <c r="H4586" t="s">
        <v>80</v>
      </c>
      <c r="I4586" t="b">
        <v>0</v>
      </c>
      <c r="J4586" t="s">
        <v>70</v>
      </c>
      <c r="K4586" t="b">
        <v>1</v>
      </c>
      <c r="L4586">
        <v>2</v>
      </c>
      <c r="M4586" t="b">
        <v>1</v>
      </c>
      <c r="N4586" t="b">
        <v>1</v>
      </c>
      <c r="O4586" t="b">
        <v>1</v>
      </c>
      <c r="P4586" t="s">
        <v>88</v>
      </c>
      <c r="Q4586" t="s">
        <v>1760</v>
      </c>
      <c r="R4586" t="s">
        <v>1759</v>
      </c>
      <c r="S4586" t="s">
        <v>120</v>
      </c>
      <c r="T4586" t="s">
        <v>1758</v>
      </c>
      <c r="U4586">
        <v>147</v>
      </c>
      <c r="V4586">
        <v>3.5</v>
      </c>
    </row>
    <row r="4587" spans="1:22" x14ac:dyDescent="0.35">
      <c r="A4587" t="s">
        <v>1757</v>
      </c>
      <c r="B4587" t="s">
        <v>74</v>
      </c>
      <c r="C4587" t="s">
        <v>236</v>
      </c>
      <c r="D4587" t="b">
        <v>1</v>
      </c>
      <c r="E4587" t="b">
        <v>0</v>
      </c>
      <c r="F4587" t="s">
        <v>72</v>
      </c>
      <c r="G4587" t="b">
        <v>0</v>
      </c>
      <c r="H4587" t="s">
        <v>71</v>
      </c>
      <c r="I4587" t="b">
        <v>1</v>
      </c>
      <c r="J4587" t="s">
        <v>235</v>
      </c>
      <c r="K4587" t="b">
        <v>1</v>
      </c>
      <c r="L4587">
        <v>3</v>
      </c>
      <c r="M4587" t="b">
        <v>1</v>
      </c>
      <c r="N4587" t="b">
        <v>1</v>
      </c>
      <c r="O4587" t="b">
        <v>0</v>
      </c>
      <c r="P4587" t="s">
        <v>88</v>
      </c>
      <c r="Q4587" t="s">
        <v>1756</v>
      </c>
      <c r="R4587" t="s">
        <v>1755</v>
      </c>
      <c r="S4587" t="s">
        <v>406</v>
      </c>
      <c r="T4587" t="s">
        <v>1754</v>
      </c>
      <c r="U4587">
        <v>146</v>
      </c>
      <c r="V4587">
        <v>4</v>
      </c>
    </row>
    <row r="4588" spans="1:22" x14ac:dyDescent="0.35">
      <c r="A4588" t="s">
        <v>1753</v>
      </c>
      <c r="B4588" t="s">
        <v>74</v>
      </c>
      <c r="C4588" t="s">
        <v>82</v>
      </c>
      <c r="D4588" t="b">
        <v>1</v>
      </c>
      <c r="E4588" t="b">
        <v>1</v>
      </c>
      <c r="F4588" t="s">
        <v>314</v>
      </c>
      <c r="G4588" t="b">
        <v>0</v>
      </c>
      <c r="H4588" t="s">
        <v>71</v>
      </c>
      <c r="I4588" t="b">
        <v>0</v>
      </c>
      <c r="J4588" t="s">
        <v>70</v>
      </c>
      <c r="K4588" t="b">
        <v>1</v>
      </c>
      <c r="L4588">
        <v>2</v>
      </c>
      <c r="M4588" t="b">
        <v>0</v>
      </c>
      <c r="N4588" t="b">
        <v>1</v>
      </c>
      <c r="O4588" t="b">
        <v>1</v>
      </c>
      <c r="P4588" t="s">
        <v>88</v>
      </c>
      <c r="Q4588" t="s">
        <v>1752</v>
      </c>
      <c r="R4588" t="s">
        <v>539</v>
      </c>
      <c r="S4588" t="s">
        <v>77</v>
      </c>
      <c r="T4588" t="s">
        <v>1751</v>
      </c>
      <c r="U4588">
        <v>146</v>
      </c>
      <c r="V4588">
        <v>3</v>
      </c>
    </row>
    <row r="4589" spans="1:22" x14ac:dyDescent="0.35">
      <c r="A4589" t="s">
        <v>1750</v>
      </c>
      <c r="B4589" t="s">
        <v>74</v>
      </c>
      <c r="C4589" t="s">
        <v>73</v>
      </c>
      <c r="D4589" t="b">
        <v>1</v>
      </c>
      <c r="E4589" t="b">
        <v>0</v>
      </c>
      <c r="F4589" t="s">
        <v>72</v>
      </c>
      <c r="G4589" t="b">
        <v>1</v>
      </c>
      <c r="H4589" t="s">
        <v>71</v>
      </c>
      <c r="I4589" t="b">
        <v>1</v>
      </c>
      <c r="J4589" t="s">
        <v>70</v>
      </c>
      <c r="K4589" t="b">
        <v>1</v>
      </c>
      <c r="L4589">
        <v>2</v>
      </c>
      <c r="M4589" t="b">
        <v>1</v>
      </c>
      <c r="N4589" t="b">
        <v>1</v>
      </c>
      <c r="O4589" t="b">
        <v>1</v>
      </c>
      <c r="P4589" t="s">
        <v>88</v>
      </c>
      <c r="Q4589" t="s">
        <v>1749</v>
      </c>
      <c r="R4589" t="s">
        <v>1748</v>
      </c>
      <c r="S4589" t="s">
        <v>93</v>
      </c>
      <c r="T4589" t="s">
        <v>1747</v>
      </c>
      <c r="U4589">
        <v>146</v>
      </c>
      <c r="V4589">
        <v>3</v>
      </c>
    </row>
    <row r="4590" spans="1:22" x14ac:dyDescent="0.35">
      <c r="A4590" t="s">
        <v>1746</v>
      </c>
      <c r="B4590" t="s">
        <v>74</v>
      </c>
      <c r="C4590" t="s">
        <v>82</v>
      </c>
      <c r="D4590" t="b">
        <v>1</v>
      </c>
      <c r="E4590" t="b">
        <v>0</v>
      </c>
      <c r="F4590" t="s">
        <v>106</v>
      </c>
      <c r="G4590" t="b">
        <v>1</v>
      </c>
      <c r="H4590" t="s">
        <v>80</v>
      </c>
      <c r="I4590" t="b">
        <v>1</v>
      </c>
      <c r="J4590" t="s">
        <v>70</v>
      </c>
      <c r="K4590" t="b">
        <v>1</v>
      </c>
      <c r="L4590">
        <v>2</v>
      </c>
      <c r="M4590" t="b">
        <v>1</v>
      </c>
      <c r="N4590" t="b">
        <v>1</v>
      </c>
      <c r="O4590" t="b">
        <v>1</v>
      </c>
      <c r="P4590" t="s">
        <v>69</v>
      </c>
      <c r="Q4590" t="s">
        <v>1745</v>
      </c>
      <c r="R4590" t="s">
        <v>1744</v>
      </c>
      <c r="S4590" t="s">
        <v>93</v>
      </c>
      <c r="T4590" t="s">
        <v>1743</v>
      </c>
      <c r="U4590">
        <v>146</v>
      </c>
      <c r="V4590">
        <v>3</v>
      </c>
    </row>
    <row r="4591" spans="1:22" x14ac:dyDescent="0.35">
      <c r="A4591" t="s">
        <v>1742</v>
      </c>
      <c r="B4591" t="s">
        <v>74</v>
      </c>
      <c r="C4591" t="s">
        <v>82</v>
      </c>
      <c r="D4591" t="b">
        <v>1</v>
      </c>
      <c r="E4591" t="b">
        <v>1</v>
      </c>
      <c r="F4591" t="s">
        <v>106</v>
      </c>
      <c r="G4591" t="b">
        <v>1</v>
      </c>
      <c r="H4591" t="s">
        <v>71</v>
      </c>
      <c r="I4591" t="b">
        <v>0</v>
      </c>
      <c r="J4591" t="s">
        <v>70</v>
      </c>
      <c r="K4591" t="b">
        <v>1</v>
      </c>
      <c r="L4591">
        <v>1</v>
      </c>
      <c r="M4591" t="b">
        <v>0</v>
      </c>
      <c r="N4591" t="b">
        <v>1</v>
      </c>
      <c r="O4591" t="b">
        <v>1</v>
      </c>
      <c r="P4591" t="s">
        <v>88</v>
      </c>
      <c r="Q4591" t="s">
        <v>1741</v>
      </c>
      <c r="R4591" t="s">
        <v>194</v>
      </c>
      <c r="S4591" t="s">
        <v>1740</v>
      </c>
      <c r="T4591" t="s">
        <v>1739</v>
      </c>
      <c r="U4591">
        <v>146</v>
      </c>
      <c r="V4591">
        <v>4.5</v>
      </c>
    </row>
    <row r="4592" spans="1:22" x14ac:dyDescent="0.35">
      <c r="A4592" t="s">
        <v>1738</v>
      </c>
      <c r="B4592" t="s">
        <v>74</v>
      </c>
      <c r="C4592" t="s">
        <v>82</v>
      </c>
      <c r="D4592" t="b">
        <v>1</v>
      </c>
      <c r="E4592" t="b">
        <v>1</v>
      </c>
      <c r="F4592" t="s">
        <v>106</v>
      </c>
      <c r="G4592" t="b">
        <v>1</v>
      </c>
      <c r="H4592" t="s">
        <v>71</v>
      </c>
      <c r="I4592" t="b">
        <v>1</v>
      </c>
      <c r="J4592" t="s">
        <v>70</v>
      </c>
      <c r="K4592" t="b">
        <v>1</v>
      </c>
      <c r="L4592">
        <v>2</v>
      </c>
      <c r="M4592" t="b">
        <v>1</v>
      </c>
      <c r="N4592" t="b">
        <v>1</v>
      </c>
      <c r="O4592" t="b">
        <v>1</v>
      </c>
      <c r="P4592" t="s">
        <v>69</v>
      </c>
      <c r="Q4592" t="s">
        <v>1737</v>
      </c>
      <c r="R4592" t="s">
        <v>1736</v>
      </c>
      <c r="S4592" t="s">
        <v>6</v>
      </c>
      <c r="T4592" t="s">
        <v>1735</v>
      </c>
      <c r="U4592">
        <v>146</v>
      </c>
      <c r="V4592">
        <v>3.5</v>
      </c>
    </row>
    <row r="4593" spans="1:22" x14ac:dyDescent="0.35">
      <c r="A4593" t="s">
        <v>1734</v>
      </c>
      <c r="B4593" t="s">
        <v>74</v>
      </c>
      <c r="C4593" t="s">
        <v>82</v>
      </c>
      <c r="D4593" t="b">
        <v>1</v>
      </c>
      <c r="E4593" t="b">
        <v>1</v>
      </c>
      <c r="F4593" t="s">
        <v>106</v>
      </c>
      <c r="G4593" t="b">
        <v>1</v>
      </c>
      <c r="H4593" t="s">
        <v>71</v>
      </c>
      <c r="I4593" t="b">
        <v>1</v>
      </c>
      <c r="J4593" t="s">
        <v>70</v>
      </c>
      <c r="K4593" t="b">
        <v>1</v>
      </c>
      <c r="L4593">
        <v>2</v>
      </c>
      <c r="M4593" t="b">
        <v>1</v>
      </c>
      <c r="N4593" t="b">
        <v>1</v>
      </c>
      <c r="O4593" t="b">
        <v>1</v>
      </c>
      <c r="P4593" t="s">
        <v>69</v>
      </c>
      <c r="Q4593" t="s">
        <v>1733</v>
      </c>
      <c r="R4593" t="s">
        <v>1732</v>
      </c>
      <c r="S4593" t="s">
        <v>141</v>
      </c>
      <c r="T4593" t="s">
        <v>1731</v>
      </c>
      <c r="U4593">
        <v>146</v>
      </c>
      <c r="V4593">
        <v>4</v>
      </c>
    </row>
    <row r="4594" spans="1:22" x14ac:dyDescent="0.35">
      <c r="A4594" t="s">
        <v>1730</v>
      </c>
      <c r="B4594" t="s">
        <v>74</v>
      </c>
      <c r="C4594" t="s">
        <v>1470</v>
      </c>
      <c r="D4594" t="b">
        <v>1</v>
      </c>
      <c r="E4594" t="b">
        <v>0</v>
      </c>
      <c r="F4594" t="s">
        <v>72</v>
      </c>
      <c r="G4594" t="b">
        <v>1</v>
      </c>
      <c r="H4594" t="s">
        <v>71</v>
      </c>
      <c r="I4594" t="b">
        <v>1</v>
      </c>
      <c r="J4594" t="s">
        <v>235</v>
      </c>
      <c r="K4594" t="b">
        <v>1</v>
      </c>
      <c r="L4594">
        <v>3</v>
      </c>
      <c r="M4594" t="b">
        <v>1</v>
      </c>
      <c r="N4594" t="b">
        <v>1</v>
      </c>
      <c r="O4594" t="b">
        <v>1</v>
      </c>
      <c r="P4594" t="s">
        <v>88</v>
      </c>
      <c r="Q4594" t="s">
        <v>1729</v>
      </c>
      <c r="R4594" t="s">
        <v>1728</v>
      </c>
      <c r="S4594" t="s">
        <v>77</v>
      </c>
      <c r="T4594" t="s">
        <v>1727</v>
      </c>
      <c r="U4594">
        <v>146</v>
      </c>
      <c r="V4594">
        <v>4</v>
      </c>
    </row>
    <row r="4595" spans="1:22" x14ac:dyDescent="0.35">
      <c r="A4595" t="s">
        <v>1726</v>
      </c>
      <c r="B4595" t="s">
        <v>74</v>
      </c>
      <c r="C4595" t="s">
        <v>123</v>
      </c>
      <c r="D4595" t="b">
        <v>1</v>
      </c>
      <c r="E4595" t="b">
        <v>1</v>
      </c>
      <c r="F4595" t="s">
        <v>106</v>
      </c>
      <c r="G4595" t="b">
        <v>1</v>
      </c>
      <c r="H4595" t="s">
        <v>71</v>
      </c>
      <c r="I4595" t="b">
        <v>1</v>
      </c>
      <c r="J4595" t="s">
        <v>70</v>
      </c>
      <c r="K4595" t="b">
        <v>1</v>
      </c>
      <c r="L4595">
        <v>2</v>
      </c>
      <c r="M4595" t="b">
        <v>1</v>
      </c>
      <c r="N4595" t="b">
        <v>1</v>
      </c>
      <c r="O4595" t="b">
        <v>1</v>
      </c>
      <c r="P4595" t="s">
        <v>69</v>
      </c>
      <c r="Q4595" t="s">
        <v>1725</v>
      </c>
      <c r="R4595" t="s">
        <v>1724</v>
      </c>
      <c r="S4595" t="s">
        <v>120</v>
      </c>
      <c r="T4595" t="s">
        <v>1723</v>
      </c>
      <c r="U4595">
        <v>146</v>
      </c>
      <c r="V4595">
        <v>3</v>
      </c>
    </row>
    <row r="4596" spans="1:22" x14ac:dyDescent="0.35">
      <c r="A4596" t="s">
        <v>1722</v>
      </c>
      <c r="B4596" t="s">
        <v>90</v>
      </c>
      <c r="C4596" t="s">
        <v>82</v>
      </c>
      <c r="D4596" t="b">
        <v>1</v>
      </c>
      <c r="E4596" t="b">
        <v>1</v>
      </c>
      <c r="F4596" t="s">
        <v>106</v>
      </c>
      <c r="G4596" t="b">
        <v>0</v>
      </c>
      <c r="H4596" t="s">
        <v>71</v>
      </c>
      <c r="I4596" t="b">
        <v>1</v>
      </c>
      <c r="J4596" t="s">
        <v>70</v>
      </c>
      <c r="K4596" t="b">
        <v>1</v>
      </c>
      <c r="L4596">
        <v>1</v>
      </c>
      <c r="M4596" t="b">
        <v>0</v>
      </c>
      <c r="N4596" t="b">
        <v>0</v>
      </c>
      <c r="O4596" t="b">
        <v>1</v>
      </c>
      <c r="P4596" t="s">
        <v>88</v>
      </c>
      <c r="Q4596" t="s">
        <v>1721</v>
      </c>
      <c r="R4596" t="s">
        <v>1720</v>
      </c>
      <c r="S4596" t="s">
        <v>161</v>
      </c>
      <c r="T4596" t="s">
        <v>1719</v>
      </c>
      <c r="U4596">
        <v>146</v>
      </c>
      <c r="V4596">
        <v>4.5</v>
      </c>
    </row>
    <row r="4597" spans="1:22" x14ac:dyDescent="0.35">
      <c r="A4597" t="s">
        <v>1718</v>
      </c>
      <c r="B4597" t="s">
        <v>74</v>
      </c>
      <c r="C4597" t="s">
        <v>123</v>
      </c>
      <c r="D4597" t="b">
        <v>1</v>
      </c>
      <c r="E4597" t="b">
        <v>1</v>
      </c>
      <c r="F4597" t="s">
        <v>106</v>
      </c>
      <c r="G4597" t="b">
        <v>1</v>
      </c>
      <c r="H4597" t="s">
        <v>71</v>
      </c>
      <c r="I4597" t="b">
        <v>0</v>
      </c>
      <c r="J4597" t="s">
        <v>70</v>
      </c>
      <c r="K4597" t="b">
        <v>1</v>
      </c>
      <c r="L4597">
        <v>2</v>
      </c>
      <c r="M4597" t="b">
        <v>1</v>
      </c>
      <c r="N4597" t="b">
        <v>1</v>
      </c>
      <c r="O4597" t="b">
        <v>1</v>
      </c>
      <c r="P4597" t="s">
        <v>88</v>
      </c>
      <c r="Q4597" t="s">
        <v>1717</v>
      </c>
      <c r="R4597" t="s">
        <v>1716</v>
      </c>
      <c r="S4597" t="s">
        <v>150</v>
      </c>
      <c r="T4597" t="s">
        <v>1715</v>
      </c>
      <c r="U4597">
        <v>146</v>
      </c>
      <c r="V4597">
        <v>3.5</v>
      </c>
    </row>
    <row r="4598" spans="1:22" x14ac:dyDescent="0.35">
      <c r="A4598" t="s">
        <v>1714</v>
      </c>
      <c r="B4598" t="s">
        <v>90</v>
      </c>
      <c r="C4598" t="s">
        <v>82</v>
      </c>
      <c r="D4598" t="b">
        <v>1</v>
      </c>
      <c r="E4598" t="b">
        <v>1</v>
      </c>
      <c r="F4598" t="s">
        <v>106</v>
      </c>
      <c r="G4598" t="b">
        <v>1</v>
      </c>
      <c r="H4598" t="s">
        <v>100</v>
      </c>
      <c r="I4598" t="b">
        <v>0</v>
      </c>
      <c r="J4598" t="s">
        <v>70</v>
      </c>
      <c r="K4598" t="b">
        <v>1</v>
      </c>
      <c r="L4598">
        <v>2</v>
      </c>
      <c r="M4598" t="b">
        <v>1</v>
      </c>
      <c r="N4598" t="b">
        <v>1</v>
      </c>
      <c r="O4598" t="b">
        <v>1</v>
      </c>
      <c r="P4598" t="s">
        <v>69</v>
      </c>
      <c r="Q4598" t="s">
        <v>1713</v>
      </c>
      <c r="R4598" t="s">
        <v>1712</v>
      </c>
      <c r="S4598" t="s">
        <v>6</v>
      </c>
      <c r="T4598" t="s">
        <v>1711</v>
      </c>
      <c r="U4598">
        <v>146</v>
      </c>
      <c r="V4598">
        <v>4.5</v>
      </c>
    </row>
    <row r="4599" spans="1:22" x14ac:dyDescent="0.35">
      <c r="A4599" t="s">
        <v>1710</v>
      </c>
      <c r="B4599" t="s">
        <v>74</v>
      </c>
      <c r="C4599" t="s">
        <v>82</v>
      </c>
      <c r="D4599" t="b">
        <v>1</v>
      </c>
      <c r="E4599" t="b">
        <v>0</v>
      </c>
      <c r="F4599" t="s">
        <v>359</v>
      </c>
      <c r="G4599" t="b">
        <v>1</v>
      </c>
      <c r="H4599" t="s">
        <v>71</v>
      </c>
      <c r="I4599" t="b">
        <v>0</v>
      </c>
      <c r="J4599" t="s">
        <v>70</v>
      </c>
      <c r="K4599" t="b">
        <v>1</v>
      </c>
      <c r="L4599">
        <v>2</v>
      </c>
      <c r="M4599" t="b">
        <v>1</v>
      </c>
      <c r="N4599" t="b">
        <v>1</v>
      </c>
      <c r="O4599" t="b">
        <v>1</v>
      </c>
      <c r="P4599" t="s">
        <v>69</v>
      </c>
      <c r="Q4599" t="s">
        <v>1709</v>
      </c>
      <c r="R4599" t="s">
        <v>1708</v>
      </c>
      <c r="S4599" t="s">
        <v>6</v>
      </c>
      <c r="T4599" t="s">
        <v>1707</v>
      </c>
      <c r="U4599">
        <v>146</v>
      </c>
      <c r="V4599">
        <v>4</v>
      </c>
    </row>
    <row r="4600" spans="1:22" x14ac:dyDescent="0.35">
      <c r="A4600" t="s">
        <v>1706</v>
      </c>
      <c r="B4600" t="s">
        <v>74</v>
      </c>
      <c r="C4600" t="s">
        <v>82</v>
      </c>
      <c r="D4600" t="b">
        <v>1</v>
      </c>
      <c r="E4600" t="b">
        <v>1</v>
      </c>
      <c r="F4600" t="s">
        <v>106</v>
      </c>
      <c r="G4600" t="b">
        <v>0</v>
      </c>
      <c r="H4600" t="s">
        <v>71</v>
      </c>
      <c r="I4600" t="b">
        <v>1</v>
      </c>
      <c r="J4600" t="s">
        <v>70</v>
      </c>
      <c r="K4600" t="b">
        <v>1</v>
      </c>
      <c r="L4600">
        <v>2</v>
      </c>
      <c r="M4600" t="b">
        <v>1</v>
      </c>
      <c r="N4600" t="b">
        <v>1</v>
      </c>
      <c r="O4600" t="b">
        <v>1</v>
      </c>
      <c r="P4600" t="s">
        <v>88</v>
      </c>
      <c r="Q4600" t="s">
        <v>1705</v>
      </c>
      <c r="R4600" t="s">
        <v>1704</v>
      </c>
      <c r="S4600" t="s">
        <v>66</v>
      </c>
      <c r="T4600" t="s">
        <v>1703</v>
      </c>
      <c r="U4600">
        <v>146</v>
      </c>
      <c r="V4600">
        <v>3</v>
      </c>
    </row>
    <row r="4601" spans="1:22" x14ac:dyDescent="0.35">
      <c r="A4601" t="s">
        <v>1702</v>
      </c>
      <c r="B4601" t="s">
        <v>74</v>
      </c>
      <c r="C4601" t="s">
        <v>123</v>
      </c>
      <c r="D4601" t="b">
        <v>1</v>
      </c>
      <c r="E4601" t="b">
        <v>1</v>
      </c>
      <c r="F4601" t="s">
        <v>106</v>
      </c>
      <c r="G4601" t="b">
        <v>1</v>
      </c>
      <c r="H4601" t="s">
        <v>80</v>
      </c>
      <c r="I4601" t="b">
        <v>1</v>
      </c>
      <c r="J4601" t="s">
        <v>70</v>
      </c>
      <c r="K4601" t="b">
        <v>1</v>
      </c>
      <c r="L4601">
        <v>2</v>
      </c>
      <c r="M4601" t="b">
        <v>1</v>
      </c>
      <c r="N4601" t="b">
        <v>1</v>
      </c>
      <c r="O4601" t="b">
        <v>1</v>
      </c>
      <c r="P4601" t="s">
        <v>69</v>
      </c>
      <c r="Q4601" t="s">
        <v>1701</v>
      </c>
      <c r="R4601" t="s">
        <v>1308</v>
      </c>
      <c r="S4601" t="s">
        <v>285</v>
      </c>
      <c r="T4601" t="s">
        <v>1700</v>
      </c>
      <c r="U4601">
        <v>146</v>
      </c>
      <c r="V4601">
        <v>2.5</v>
      </c>
    </row>
    <row r="4602" spans="1:22" x14ac:dyDescent="0.35">
      <c r="A4602" t="s">
        <v>1699</v>
      </c>
      <c r="B4602" t="s">
        <v>90</v>
      </c>
      <c r="C4602" t="s">
        <v>82</v>
      </c>
      <c r="D4602" t="b">
        <v>1</v>
      </c>
      <c r="E4602" t="b">
        <v>1</v>
      </c>
      <c r="F4602" t="s">
        <v>89</v>
      </c>
      <c r="G4602" t="b">
        <v>0</v>
      </c>
      <c r="H4602" t="s">
        <v>71</v>
      </c>
      <c r="I4602" t="b">
        <v>0</v>
      </c>
      <c r="J4602" t="s">
        <v>70</v>
      </c>
      <c r="K4602" t="b">
        <v>1</v>
      </c>
      <c r="L4602">
        <v>1</v>
      </c>
      <c r="M4602" t="b">
        <v>1</v>
      </c>
      <c r="N4602" t="b">
        <v>1</v>
      </c>
      <c r="O4602" t="b">
        <v>1</v>
      </c>
      <c r="P4602" t="s">
        <v>88</v>
      </c>
      <c r="Q4602" t="s">
        <v>1698</v>
      </c>
      <c r="R4602" t="s">
        <v>1697</v>
      </c>
      <c r="S4602" t="s">
        <v>77</v>
      </c>
      <c r="T4602" t="s">
        <v>1696</v>
      </c>
      <c r="U4602">
        <v>146</v>
      </c>
      <c r="V4602">
        <v>4</v>
      </c>
    </row>
    <row r="4603" spans="1:22" x14ac:dyDescent="0.35">
      <c r="A4603" t="s">
        <v>1695</v>
      </c>
      <c r="B4603" t="s">
        <v>111</v>
      </c>
      <c r="C4603" t="s">
        <v>1694</v>
      </c>
      <c r="D4603" t="b">
        <v>1</v>
      </c>
      <c r="E4603" t="b">
        <v>1</v>
      </c>
      <c r="F4603" t="s">
        <v>435</v>
      </c>
      <c r="G4603" t="b">
        <v>1</v>
      </c>
      <c r="H4603" t="s">
        <v>100</v>
      </c>
      <c r="I4603" t="b">
        <v>0</v>
      </c>
      <c r="J4603" t="s">
        <v>70</v>
      </c>
      <c r="K4603" t="b">
        <v>1</v>
      </c>
      <c r="L4603">
        <v>2</v>
      </c>
      <c r="M4603" t="b">
        <v>1</v>
      </c>
      <c r="N4603" t="b">
        <v>1</v>
      </c>
      <c r="O4603" t="b">
        <v>1</v>
      </c>
      <c r="P4603" t="s">
        <v>69</v>
      </c>
      <c r="Q4603" t="s">
        <v>1693</v>
      </c>
      <c r="R4603" t="s">
        <v>1692</v>
      </c>
      <c r="S4603" t="s">
        <v>6</v>
      </c>
      <c r="T4603" t="s">
        <v>1691</v>
      </c>
      <c r="U4603">
        <v>146</v>
      </c>
      <c r="V4603">
        <v>4.5</v>
      </c>
    </row>
    <row r="4604" spans="1:22" x14ac:dyDescent="0.35">
      <c r="A4604" t="s">
        <v>1690</v>
      </c>
      <c r="B4604" t="s">
        <v>111</v>
      </c>
      <c r="C4604" t="s">
        <v>82</v>
      </c>
      <c r="D4604" t="b">
        <v>1</v>
      </c>
      <c r="E4604" t="b">
        <v>1</v>
      </c>
      <c r="F4604" t="s">
        <v>106</v>
      </c>
      <c r="G4604" t="b">
        <v>0</v>
      </c>
      <c r="H4604" t="s">
        <v>100</v>
      </c>
      <c r="I4604" t="b">
        <v>0</v>
      </c>
      <c r="J4604" t="s">
        <v>70</v>
      </c>
      <c r="K4604" t="b">
        <v>1</v>
      </c>
      <c r="L4604">
        <v>2</v>
      </c>
      <c r="M4604" t="b">
        <v>0</v>
      </c>
      <c r="N4604" t="b">
        <v>1</v>
      </c>
      <c r="O4604" t="b">
        <v>1</v>
      </c>
      <c r="P4604" t="s">
        <v>88</v>
      </c>
      <c r="Q4604" t="s">
        <v>1689</v>
      </c>
      <c r="R4604" t="s">
        <v>1688</v>
      </c>
      <c r="S4604" t="s">
        <v>275</v>
      </c>
      <c r="T4604" t="s">
        <v>1687</v>
      </c>
      <c r="U4604">
        <v>146</v>
      </c>
      <c r="V4604">
        <v>3.5</v>
      </c>
    </row>
    <row r="4605" spans="1:22" x14ac:dyDescent="0.35">
      <c r="A4605" t="s">
        <v>1686</v>
      </c>
      <c r="B4605" t="s">
        <v>90</v>
      </c>
      <c r="C4605" t="s">
        <v>82</v>
      </c>
      <c r="D4605" t="b">
        <v>1</v>
      </c>
      <c r="E4605" t="b">
        <v>1</v>
      </c>
      <c r="F4605" t="s">
        <v>106</v>
      </c>
      <c r="G4605" t="b">
        <v>1</v>
      </c>
      <c r="H4605" t="s">
        <v>100</v>
      </c>
      <c r="I4605" t="b">
        <v>0</v>
      </c>
      <c r="J4605" t="s">
        <v>70</v>
      </c>
      <c r="K4605" t="b">
        <v>1</v>
      </c>
      <c r="L4605">
        <v>2</v>
      </c>
      <c r="M4605" t="b">
        <v>0</v>
      </c>
      <c r="N4605" t="b">
        <v>1</v>
      </c>
      <c r="O4605" t="b">
        <v>1</v>
      </c>
      <c r="P4605" t="s">
        <v>69</v>
      </c>
      <c r="Q4605" t="s">
        <v>1685</v>
      </c>
      <c r="R4605" t="s">
        <v>1684</v>
      </c>
      <c r="S4605" t="s">
        <v>290</v>
      </c>
      <c r="T4605" t="s">
        <v>1683</v>
      </c>
      <c r="U4605">
        <v>146</v>
      </c>
      <c r="V4605">
        <v>4.5</v>
      </c>
    </row>
    <row r="4606" spans="1:22" x14ac:dyDescent="0.35">
      <c r="A4606" t="s">
        <v>1682</v>
      </c>
      <c r="B4606" t="s">
        <v>111</v>
      </c>
      <c r="C4606" t="s">
        <v>82</v>
      </c>
      <c r="D4606" t="b">
        <v>1</v>
      </c>
      <c r="E4606" t="b">
        <v>1</v>
      </c>
      <c r="F4606" t="s">
        <v>89</v>
      </c>
      <c r="G4606" t="b">
        <v>1</v>
      </c>
      <c r="H4606" t="s">
        <v>71</v>
      </c>
      <c r="I4606" t="b">
        <v>1</v>
      </c>
      <c r="J4606" t="s">
        <v>70</v>
      </c>
      <c r="K4606" t="b">
        <v>1</v>
      </c>
      <c r="L4606">
        <v>1</v>
      </c>
      <c r="M4606" t="b">
        <v>0</v>
      </c>
      <c r="N4606" t="b">
        <v>1</v>
      </c>
      <c r="O4606" t="b">
        <v>1</v>
      </c>
      <c r="P4606" t="s">
        <v>88</v>
      </c>
      <c r="Q4606" t="s">
        <v>1681</v>
      </c>
      <c r="R4606" t="s">
        <v>1680</v>
      </c>
      <c r="S4606" t="s">
        <v>1679</v>
      </c>
      <c r="T4606" t="s">
        <v>1678</v>
      </c>
      <c r="U4606">
        <v>146</v>
      </c>
      <c r="V4606">
        <v>4.5</v>
      </c>
    </row>
    <row r="4607" spans="1:22" x14ac:dyDescent="0.35">
      <c r="A4607" t="s">
        <v>1677</v>
      </c>
      <c r="B4607" t="s">
        <v>111</v>
      </c>
      <c r="C4607" t="s">
        <v>82</v>
      </c>
      <c r="D4607" t="b">
        <v>1</v>
      </c>
      <c r="E4607" t="b">
        <v>1</v>
      </c>
      <c r="F4607" t="s">
        <v>72</v>
      </c>
      <c r="G4607" t="b">
        <v>1</v>
      </c>
      <c r="H4607" t="s">
        <v>100</v>
      </c>
      <c r="I4607" t="b">
        <v>0</v>
      </c>
      <c r="J4607" t="s">
        <v>70</v>
      </c>
      <c r="K4607" t="b">
        <v>1</v>
      </c>
      <c r="L4607">
        <v>2</v>
      </c>
      <c r="M4607" t="b">
        <v>1</v>
      </c>
      <c r="N4607" t="b">
        <v>1</v>
      </c>
      <c r="O4607" t="b">
        <v>1</v>
      </c>
      <c r="P4607" t="s">
        <v>69</v>
      </c>
      <c r="Q4607" t="s">
        <v>1676</v>
      </c>
      <c r="R4607" t="s">
        <v>1675</v>
      </c>
      <c r="S4607" t="s">
        <v>6</v>
      </c>
      <c r="T4607" t="s">
        <v>1674</v>
      </c>
      <c r="U4607">
        <v>146</v>
      </c>
      <c r="V4607">
        <v>4.5</v>
      </c>
    </row>
    <row r="4608" spans="1:22" x14ac:dyDescent="0.35">
      <c r="A4608" t="s">
        <v>1673</v>
      </c>
      <c r="B4608" t="s">
        <v>90</v>
      </c>
      <c r="C4608" t="s">
        <v>123</v>
      </c>
      <c r="D4608" t="b">
        <v>1</v>
      </c>
      <c r="E4608" t="b">
        <v>1</v>
      </c>
      <c r="F4608" t="s">
        <v>474</v>
      </c>
      <c r="G4608" t="b">
        <v>0</v>
      </c>
      <c r="H4608" t="s">
        <v>100</v>
      </c>
      <c r="I4608" t="b">
        <v>0</v>
      </c>
      <c r="J4608" t="s">
        <v>70</v>
      </c>
      <c r="K4608" t="b">
        <v>1</v>
      </c>
      <c r="L4608">
        <v>1</v>
      </c>
      <c r="M4608" t="b">
        <v>0</v>
      </c>
      <c r="N4608" t="b">
        <v>1</v>
      </c>
      <c r="O4608" t="b">
        <v>1</v>
      </c>
      <c r="P4608" t="s">
        <v>69</v>
      </c>
      <c r="Q4608" t="s">
        <v>1672</v>
      </c>
      <c r="R4608" t="s">
        <v>1671</v>
      </c>
      <c r="S4608" t="s">
        <v>120</v>
      </c>
      <c r="T4608" t="s">
        <v>1670</v>
      </c>
      <c r="U4608">
        <v>146</v>
      </c>
      <c r="V4608">
        <v>5</v>
      </c>
    </row>
    <row r="4609" spans="1:22" x14ac:dyDescent="0.35">
      <c r="A4609" t="s">
        <v>1669</v>
      </c>
      <c r="B4609" t="s">
        <v>74</v>
      </c>
      <c r="C4609" t="s">
        <v>82</v>
      </c>
      <c r="D4609" t="b">
        <v>1</v>
      </c>
      <c r="E4609" t="b">
        <v>1</v>
      </c>
      <c r="F4609" t="s">
        <v>72</v>
      </c>
      <c r="G4609" t="b">
        <v>1</v>
      </c>
      <c r="H4609" t="s">
        <v>71</v>
      </c>
      <c r="I4609" t="b">
        <v>1</v>
      </c>
      <c r="J4609" t="s">
        <v>70</v>
      </c>
      <c r="K4609" t="b">
        <v>1</v>
      </c>
      <c r="L4609">
        <v>2</v>
      </c>
      <c r="M4609" t="b">
        <v>1</v>
      </c>
      <c r="N4609" t="b">
        <v>1</v>
      </c>
      <c r="O4609" t="b">
        <v>1</v>
      </c>
      <c r="P4609" t="s">
        <v>88</v>
      </c>
      <c r="Q4609" t="s">
        <v>1668</v>
      </c>
      <c r="R4609" t="s">
        <v>1667</v>
      </c>
      <c r="S4609" t="s">
        <v>85</v>
      </c>
      <c r="T4609" t="s">
        <v>1666</v>
      </c>
      <c r="U4609">
        <v>146</v>
      </c>
      <c r="V4609">
        <v>3.5</v>
      </c>
    </row>
    <row r="4610" spans="1:22" x14ac:dyDescent="0.35">
      <c r="A4610" t="s">
        <v>1665</v>
      </c>
      <c r="B4610" t="s">
        <v>74</v>
      </c>
      <c r="C4610" t="s">
        <v>138</v>
      </c>
      <c r="D4610" t="b">
        <v>1</v>
      </c>
      <c r="E4610" t="b">
        <v>1</v>
      </c>
      <c r="F4610" t="s">
        <v>89</v>
      </c>
      <c r="G4610" t="b">
        <v>1</v>
      </c>
      <c r="H4610" t="s">
        <v>71</v>
      </c>
      <c r="I4610" t="b">
        <v>1</v>
      </c>
      <c r="J4610" t="s">
        <v>70</v>
      </c>
      <c r="K4610" t="b">
        <v>1</v>
      </c>
      <c r="L4610">
        <v>2</v>
      </c>
      <c r="M4610" t="b">
        <v>1</v>
      </c>
      <c r="N4610" t="b">
        <v>1</v>
      </c>
      <c r="O4610" t="b">
        <v>1</v>
      </c>
      <c r="P4610" t="s">
        <v>69</v>
      </c>
      <c r="Q4610" t="s">
        <v>1664</v>
      </c>
      <c r="R4610" t="s">
        <v>1663</v>
      </c>
      <c r="S4610" t="s">
        <v>77</v>
      </c>
      <c r="T4610" t="s">
        <v>1662</v>
      </c>
      <c r="U4610">
        <v>146</v>
      </c>
      <c r="V4610">
        <v>4</v>
      </c>
    </row>
    <row r="4611" spans="1:22" x14ac:dyDescent="0.35">
      <c r="A4611" t="s">
        <v>1661</v>
      </c>
      <c r="B4611" t="s">
        <v>74</v>
      </c>
      <c r="C4611" t="s">
        <v>259</v>
      </c>
      <c r="D4611" t="b">
        <v>1</v>
      </c>
      <c r="E4611" t="b">
        <v>0</v>
      </c>
      <c r="F4611" t="s">
        <v>72</v>
      </c>
      <c r="G4611" t="b">
        <v>0</v>
      </c>
      <c r="H4611" t="s">
        <v>71</v>
      </c>
      <c r="I4611" t="b">
        <v>0</v>
      </c>
      <c r="J4611" t="s">
        <v>235</v>
      </c>
      <c r="K4611" t="b">
        <v>1</v>
      </c>
      <c r="L4611">
        <v>3</v>
      </c>
      <c r="M4611" t="b">
        <v>1</v>
      </c>
      <c r="N4611" t="b">
        <v>1</v>
      </c>
      <c r="O4611" t="b">
        <v>1</v>
      </c>
      <c r="P4611" t="s">
        <v>1660</v>
      </c>
      <c r="Q4611" t="s">
        <v>1659</v>
      </c>
      <c r="R4611" t="s">
        <v>1658</v>
      </c>
      <c r="S4611" t="s">
        <v>66</v>
      </c>
      <c r="T4611" t="s">
        <v>1657</v>
      </c>
      <c r="U4611">
        <v>146</v>
      </c>
      <c r="V4611">
        <v>3.5</v>
      </c>
    </row>
    <row r="4612" spans="1:22" x14ac:dyDescent="0.35">
      <c r="A4612" t="s">
        <v>1656</v>
      </c>
      <c r="B4612" t="s">
        <v>74</v>
      </c>
      <c r="C4612" t="s">
        <v>123</v>
      </c>
      <c r="D4612" t="b">
        <v>1</v>
      </c>
      <c r="E4612" t="b">
        <v>0</v>
      </c>
      <c r="F4612" t="s">
        <v>89</v>
      </c>
      <c r="G4612" t="b">
        <v>1</v>
      </c>
      <c r="H4612" t="s">
        <v>71</v>
      </c>
      <c r="I4612" t="b">
        <v>1</v>
      </c>
      <c r="J4612" t="s">
        <v>70</v>
      </c>
      <c r="K4612" t="b">
        <v>1</v>
      </c>
      <c r="L4612">
        <v>2</v>
      </c>
      <c r="M4612" t="b">
        <v>1</v>
      </c>
      <c r="N4612" t="b">
        <v>1</v>
      </c>
      <c r="O4612" t="b">
        <v>1</v>
      </c>
      <c r="P4612" t="s">
        <v>88</v>
      </c>
      <c r="Q4612" t="s">
        <v>1655</v>
      </c>
      <c r="R4612" t="s">
        <v>1654</v>
      </c>
      <c r="S4612" t="s">
        <v>120</v>
      </c>
      <c r="T4612" t="s">
        <v>1653</v>
      </c>
      <c r="U4612">
        <v>146</v>
      </c>
      <c r="V4612">
        <v>3</v>
      </c>
    </row>
    <row r="4613" spans="1:22" x14ac:dyDescent="0.35">
      <c r="A4613" t="s">
        <v>1652</v>
      </c>
      <c r="B4613" t="s">
        <v>74</v>
      </c>
      <c r="C4613" t="s">
        <v>138</v>
      </c>
      <c r="D4613" t="b">
        <v>1</v>
      </c>
      <c r="E4613" t="b">
        <v>1</v>
      </c>
      <c r="F4613" t="s">
        <v>106</v>
      </c>
      <c r="G4613" t="b">
        <v>1</v>
      </c>
      <c r="H4613" t="s">
        <v>71</v>
      </c>
      <c r="I4613" t="b">
        <v>1</v>
      </c>
      <c r="J4613" t="s">
        <v>70</v>
      </c>
      <c r="K4613" t="b">
        <v>1</v>
      </c>
      <c r="L4613">
        <v>2</v>
      </c>
      <c r="M4613" t="b">
        <v>1</v>
      </c>
      <c r="N4613" t="b">
        <v>1</v>
      </c>
      <c r="O4613" t="b">
        <v>1</v>
      </c>
      <c r="P4613" t="s">
        <v>69</v>
      </c>
      <c r="Q4613" t="s">
        <v>1651</v>
      </c>
      <c r="R4613" t="s">
        <v>1650</v>
      </c>
      <c r="S4613" t="s">
        <v>161</v>
      </c>
      <c r="T4613" t="s">
        <v>1649</v>
      </c>
      <c r="U4613">
        <v>146</v>
      </c>
      <c r="V4613">
        <v>4</v>
      </c>
    </row>
    <row r="4614" spans="1:22" x14ac:dyDescent="0.35">
      <c r="A4614" t="s">
        <v>1648</v>
      </c>
      <c r="B4614" t="s">
        <v>111</v>
      </c>
      <c r="C4614" t="s">
        <v>82</v>
      </c>
      <c r="D4614" t="b">
        <v>1</v>
      </c>
      <c r="E4614" t="b">
        <v>1</v>
      </c>
      <c r="F4614" t="s">
        <v>106</v>
      </c>
      <c r="G4614" t="b">
        <v>1</v>
      </c>
      <c r="H4614" t="s">
        <v>71</v>
      </c>
      <c r="I4614" t="b">
        <v>0</v>
      </c>
      <c r="J4614" t="s">
        <v>70</v>
      </c>
      <c r="K4614" t="b">
        <v>1</v>
      </c>
      <c r="L4614">
        <v>2</v>
      </c>
      <c r="M4614" t="b">
        <v>0</v>
      </c>
      <c r="N4614" t="b">
        <v>0</v>
      </c>
      <c r="O4614" t="b">
        <v>1</v>
      </c>
      <c r="P4614" t="s">
        <v>88</v>
      </c>
      <c r="Q4614" t="s">
        <v>1647</v>
      </c>
      <c r="R4614" t="s">
        <v>1646</v>
      </c>
      <c r="S4614" t="s">
        <v>6</v>
      </c>
      <c r="T4614" t="s">
        <v>1645</v>
      </c>
      <c r="U4614">
        <v>146</v>
      </c>
      <c r="V4614">
        <v>3.5</v>
      </c>
    </row>
    <row r="4615" spans="1:22" x14ac:dyDescent="0.35">
      <c r="A4615" t="s">
        <v>1644</v>
      </c>
      <c r="B4615" t="s">
        <v>90</v>
      </c>
      <c r="D4615" t="b">
        <v>1</v>
      </c>
      <c r="F4615" t="s">
        <v>555</v>
      </c>
      <c r="I4615" t="b">
        <v>0</v>
      </c>
      <c r="L4615">
        <v>2</v>
      </c>
      <c r="O4615" t="b">
        <v>1</v>
      </c>
      <c r="P4615" t="s">
        <v>69</v>
      </c>
      <c r="Q4615" t="s">
        <v>1643</v>
      </c>
      <c r="R4615" t="s">
        <v>1642</v>
      </c>
      <c r="S4615" t="s">
        <v>120</v>
      </c>
      <c r="T4615" t="s">
        <v>1641</v>
      </c>
      <c r="U4615">
        <v>146</v>
      </c>
      <c r="V4615">
        <v>3.5</v>
      </c>
    </row>
    <row r="4616" spans="1:22" x14ac:dyDescent="0.35">
      <c r="A4616" t="s">
        <v>1640</v>
      </c>
      <c r="B4616" t="s">
        <v>74</v>
      </c>
      <c r="C4616" t="s">
        <v>1470</v>
      </c>
      <c r="D4616" t="b">
        <v>1</v>
      </c>
      <c r="E4616" t="b">
        <v>0</v>
      </c>
      <c r="F4616" t="s">
        <v>72</v>
      </c>
      <c r="G4616" t="b">
        <v>1</v>
      </c>
      <c r="H4616" t="s">
        <v>71</v>
      </c>
      <c r="I4616" t="b">
        <v>0</v>
      </c>
      <c r="J4616" t="s">
        <v>70</v>
      </c>
      <c r="K4616" t="b">
        <v>1</v>
      </c>
      <c r="L4616">
        <v>3</v>
      </c>
      <c r="M4616" t="b">
        <v>1</v>
      </c>
      <c r="N4616" t="b">
        <v>1</v>
      </c>
      <c r="O4616" t="b">
        <v>1</v>
      </c>
      <c r="P4616" t="s">
        <v>69</v>
      </c>
      <c r="Q4616" t="s">
        <v>1639</v>
      </c>
      <c r="R4616" t="s">
        <v>1638</v>
      </c>
      <c r="S4616" t="s">
        <v>6</v>
      </c>
      <c r="T4616" t="s">
        <v>1637</v>
      </c>
      <c r="U4616">
        <v>146</v>
      </c>
      <c r="V4616">
        <v>4</v>
      </c>
    </row>
    <row r="4617" spans="1:22" x14ac:dyDescent="0.35">
      <c r="A4617" t="s">
        <v>83</v>
      </c>
      <c r="B4617" t="s">
        <v>74</v>
      </c>
      <c r="C4617" t="s">
        <v>82</v>
      </c>
      <c r="D4617" t="b">
        <v>1</v>
      </c>
      <c r="E4617" t="b">
        <v>1</v>
      </c>
      <c r="F4617" t="s">
        <v>72</v>
      </c>
      <c r="G4617" t="b">
        <v>1</v>
      </c>
      <c r="H4617" t="s">
        <v>71</v>
      </c>
      <c r="I4617" t="b">
        <v>1</v>
      </c>
      <c r="J4617" t="s">
        <v>70</v>
      </c>
      <c r="K4617" t="b">
        <v>1</v>
      </c>
      <c r="L4617">
        <v>2</v>
      </c>
      <c r="M4617" t="b">
        <v>1</v>
      </c>
      <c r="N4617" t="b">
        <v>1</v>
      </c>
      <c r="O4617" t="b">
        <v>1</v>
      </c>
      <c r="P4617" t="s">
        <v>88</v>
      </c>
      <c r="Q4617" t="s">
        <v>1636</v>
      </c>
      <c r="R4617" t="s">
        <v>1519</v>
      </c>
      <c r="S4617" t="s">
        <v>77</v>
      </c>
      <c r="T4617" t="s">
        <v>1635</v>
      </c>
      <c r="U4617">
        <v>146</v>
      </c>
      <c r="V4617">
        <v>4</v>
      </c>
    </row>
    <row r="4618" spans="1:22" x14ac:dyDescent="0.35">
      <c r="A4618" t="s">
        <v>1634</v>
      </c>
      <c r="B4618" t="s">
        <v>74</v>
      </c>
      <c r="C4618" t="s">
        <v>82</v>
      </c>
      <c r="D4618" t="b">
        <v>1</v>
      </c>
      <c r="E4618" t="b">
        <v>1</v>
      </c>
      <c r="F4618" t="s">
        <v>106</v>
      </c>
      <c r="G4618" t="b">
        <v>1</v>
      </c>
      <c r="H4618" t="s">
        <v>71</v>
      </c>
      <c r="I4618" t="b">
        <v>1</v>
      </c>
      <c r="J4618" t="s">
        <v>70</v>
      </c>
      <c r="K4618" t="b">
        <v>1</v>
      </c>
      <c r="L4618">
        <v>2</v>
      </c>
      <c r="M4618" t="b">
        <v>0</v>
      </c>
      <c r="N4618" t="b">
        <v>1</v>
      </c>
      <c r="O4618" t="b">
        <v>1</v>
      </c>
      <c r="P4618" t="s">
        <v>69</v>
      </c>
      <c r="Q4618" t="s">
        <v>1633</v>
      </c>
      <c r="R4618" t="s">
        <v>1632</v>
      </c>
      <c r="S4618" t="s">
        <v>1631</v>
      </c>
      <c r="T4618" t="s">
        <v>1630</v>
      </c>
      <c r="U4618">
        <v>146</v>
      </c>
      <c r="V4618">
        <v>3.5</v>
      </c>
    </row>
    <row r="4619" spans="1:22" x14ac:dyDescent="0.35">
      <c r="A4619" t="s">
        <v>726</v>
      </c>
      <c r="B4619" t="s">
        <v>74</v>
      </c>
      <c r="C4619" t="s">
        <v>82</v>
      </c>
      <c r="D4619" t="b">
        <v>1</v>
      </c>
      <c r="E4619" t="b">
        <v>1</v>
      </c>
      <c r="F4619" t="s">
        <v>72</v>
      </c>
      <c r="G4619" t="b">
        <v>1</v>
      </c>
      <c r="H4619" t="s">
        <v>71</v>
      </c>
      <c r="I4619" t="b">
        <v>1</v>
      </c>
      <c r="J4619" t="s">
        <v>70</v>
      </c>
      <c r="K4619" t="b">
        <v>1</v>
      </c>
      <c r="L4619">
        <v>2</v>
      </c>
      <c r="M4619" t="b">
        <v>1</v>
      </c>
      <c r="N4619" t="b">
        <v>1</v>
      </c>
      <c r="O4619" t="b">
        <v>1</v>
      </c>
      <c r="P4619" t="s">
        <v>69</v>
      </c>
      <c r="Q4619" t="s">
        <v>1629</v>
      </c>
      <c r="R4619" t="s">
        <v>295</v>
      </c>
      <c r="S4619" t="s">
        <v>85</v>
      </c>
      <c r="T4619" t="s">
        <v>1628</v>
      </c>
      <c r="U4619">
        <v>146</v>
      </c>
      <c r="V4619">
        <v>3.5</v>
      </c>
    </row>
    <row r="4620" spans="1:22" x14ac:dyDescent="0.35">
      <c r="A4620" t="s">
        <v>1627</v>
      </c>
      <c r="B4620" t="s">
        <v>111</v>
      </c>
      <c r="C4620" t="s">
        <v>82</v>
      </c>
      <c r="D4620" t="b">
        <v>1</v>
      </c>
      <c r="E4620" t="b">
        <v>1</v>
      </c>
      <c r="F4620" t="s">
        <v>117</v>
      </c>
      <c r="G4620" t="b">
        <v>1</v>
      </c>
      <c r="H4620" t="s">
        <v>71</v>
      </c>
      <c r="I4620" t="b">
        <v>1</v>
      </c>
      <c r="J4620" t="s">
        <v>70</v>
      </c>
      <c r="K4620" t="b">
        <v>1</v>
      </c>
      <c r="L4620">
        <v>2</v>
      </c>
      <c r="M4620" t="b">
        <v>0</v>
      </c>
      <c r="N4620" t="b">
        <v>1</v>
      </c>
      <c r="O4620" t="b">
        <v>1</v>
      </c>
      <c r="P4620" t="s">
        <v>88</v>
      </c>
      <c r="Q4620" t="s">
        <v>1626</v>
      </c>
      <c r="R4620" t="s">
        <v>1625</v>
      </c>
      <c r="S4620" t="s">
        <v>161</v>
      </c>
      <c r="T4620" t="s">
        <v>1624</v>
      </c>
      <c r="U4620">
        <v>146</v>
      </c>
      <c r="V4620">
        <v>3</v>
      </c>
    </row>
    <row r="4621" spans="1:22" x14ac:dyDescent="0.35">
      <c r="A4621" t="s">
        <v>1623</v>
      </c>
      <c r="B4621" t="s">
        <v>74</v>
      </c>
      <c r="C4621" t="s">
        <v>123</v>
      </c>
      <c r="D4621" t="b">
        <v>1</v>
      </c>
      <c r="E4621" t="b">
        <v>0</v>
      </c>
      <c r="F4621" t="s">
        <v>106</v>
      </c>
      <c r="G4621" t="b">
        <v>0</v>
      </c>
      <c r="H4621" t="s">
        <v>71</v>
      </c>
      <c r="I4621" t="b">
        <v>1</v>
      </c>
      <c r="J4621" t="s">
        <v>70</v>
      </c>
      <c r="K4621" t="b">
        <v>1</v>
      </c>
      <c r="L4621">
        <v>2</v>
      </c>
      <c r="M4621" t="b">
        <v>1</v>
      </c>
      <c r="N4621" t="b">
        <v>1</v>
      </c>
      <c r="O4621" t="b">
        <v>1</v>
      </c>
      <c r="P4621" t="s">
        <v>88</v>
      </c>
      <c r="Q4621" t="s">
        <v>1622</v>
      </c>
      <c r="R4621" t="s">
        <v>1621</v>
      </c>
      <c r="S4621" t="s">
        <v>120</v>
      </c>
      <c r="T4621" t="s">
        <v>1620</v>
      </c>
      <c r="U4621">
        <v>146</v>
      </c>
      <c r="V4621">
        <v>4</v>
      </c>
    </row>
    <row r="4622" spans="1:22" x14ac:dyDescent="0.35">
      <c r="A4622" t="s">
        <v>1619</v>
      </c>
      <c r="B4622" t="s">
        <v>90</v>
      </c>
      <c r="C4622" t="s">
        <v>123</v>
      </c>
      <c r="D4622" t="b">
        <v>0</v>
      </c>
      <c r="E4622" t="b">
        <v>1</v>
      </c>
      <c r="F4622" t="s">
        <v>106</v>
      </c>
      <c r="G4622" t="b">
        <v>0</v>
      </c>
      <c r="H4622" t="s">
        <v>71</v>
      </c>
      <c r="I4622" t="b">
        <v>0</v>
      </c>
      <c r="J4622" t="s">
        <v>70</v>
      </c>
      <c r="K4622" t="b">
        <v>1</v>
      </c>
      <c r="L4622">
        <v>1</v>
      </c>
      <c r="M4622" t="b">
        <v>0</v>
      </c>
      <c r="N4622" t="b">
        <v>1</v>
      </c>
      <c r="O4622" t="b">
        <v>1</v>
      </c>
      <c r="P4622" t="s">
        <v>88</v>
      </c>
      <c r="Q4622" t="s">
        <v>1618</v>
      </c>
      <c r="R4622" t="s">
        <v>1192</v>
      </c>
      <c r="S4622" t="s">
        <v>120</v>
      </c>
      <c r="T4622" t="s">
        <v>1617</v>
      </c>
      <c r="U4622">
        <v>146</v>
      </c>
      <c r="V4622">
        <v>4</v>
      </c>
    </row>
    <row r="4623" spans="1:22" x14ac:dyDescent="0.35">
      <c r="A4623" t="s">
        <v>1616</v>
      </c>
      <c r="B4623" t="s">
        <v>90</v>
      </c>
      <c r="C4623" t="s">
        <v>1615</v>
      </c>
      <c r="D4623" t="b">
        <v>1</v>
      </c>
      <c r="E4623" t="b">
        <v>1</v>
      </c>
      <c r="F4623" t="s">
        <v>771</v>
      </c>
      <c r="G4623" t="b">
        <v>0</v>
      </c>
      <c r="H4623" t="s">
        <v>71</v>
      </c>
      <c r="I4623" t="b">
        <v>1</v>
      </c>
      <c r="J4623" t="s">
        <v>70</v>
      </c>
      <c r="K4623" t="b">
        <v>1</v>
      </c>
      <c r="L4623">
        <v>1</v>
      </c>
      <c r="M4623" t="b">
        <v>0</v>
      </c>
      <c r="N4623" t="b">
        <v>0</v>
      </c>
      <c r="O4623" t="b">
        <v>1</v>
      </c>
      <c r="P4623" t="s">
        <v>88</v>
      </c>
      <c r="Q4623" t="s">
        <v>1614</v>
      </c>
      <c r="R4623" t="s">
        <v>1613</v>
      </c>
      <c r="S4623" t="s">
        <v>285</v>
      </c>
      <c r="T4623" t="s">
        <v>1612</v>
      </c>
      <c r="U4623">
        <v>146</v>
      </c>
      <c r="V4623">
        <v>4</v>
      </c>
    </row>
    <row r="4624" spans="1:22" x14ac:dyDescent="0.35">
      <c r="A4624" t="s">
        <v>1611</v>
      </c>
      <c r="B4624" t="s">
        <v>90</v>
      </c>
      <c r="C4624" t="s">
        <v>82</v>
      </c>
      <c r="D4624" t="b">
        <v>1</v>
      </c>
      <c r="E4624" t="b">
        <v>1</v>
      </c>
      <c r="F4624" t="s">
        <v>106</v>
      </c>
      <c r="G4624" t="b">
        <v>1</v>
      </c>
      <c r="H4624" t="s">
        <v>71</v>
      </c>
      <c r="I4624" t="b">
        <v>0</v>
      </c>
      <c r="J4624" t="s">
        <v>70</v>
      </c>
      <c r="K4624" t="b">
        <v>1</v>
      </c>
      <c r="L4624">
        <v>1</v>
      </c>
      <c r="M4624" t="b">
        <v>0</v>
      </c>
      <c r="N4624" t="b">
        <v>0</v>
      </c>
      <c r="O4624" t="b">
        <v>1</v>
      </c>
      <c r="P4624" t="s">
        <v>88</v>
      </c>
      <c r="Q4624" t="s">
        <v>1610</v>
      </c>
      <c r="R4624" t="s">
        <v>593</v>
      </c>
      <c r="S4624" t="s">
        <v>406</v>
      </c>
      <c r="T4624" t="s">
        <v>1609</v>
      </c>
      <c r="U4624">
        <v>146</v>
      </c>
      <c r="V4624">
        <v>4</v>
      </c>
    </row>
    <row r="4625" spans="1:22" x14ac:dyDescent="0.35">
      <c r="A4625" t="s">
        <v>1608</v>
      </c>
      <c r="B4625" t="s">
        <v>74</v>
      </c>
      <c r="C4625" t="s">
        <v>82</v>
      </c>
      <c r="D4625" t="b">
        <v>1</v>
      </c>
      <c r="E4625" t="b">
        <v>1</v>
      </c>
      <c r="F4625" t="s">
        <v>72</v>
      </c>
      <c r="G4625" t="b">
        <v>1</v>
      </c>
      <c r="H4625" t="s">
        <v>71</v>
      </c>
      <c r="I4625" t="b">
        <v>1</v>
      </c>
      <c r="J4625" t="s">
        <v>70</v>
      </c>
      <c r="K4625" t="b">
        <v>1</v>
      </c>
      <c r="L4625">
        <v>2</v>
      </c>
      <c r="M4625" t="b">
        <v>1</v>
      </c>
      <c r="N4625" t="b">
        <v>1</v>
      </c>
      <c r="O4625" t="b">
        <v>1</v>
      </c>
      <c r="P4625" t="s">
        <v>69</v>
      </c>
      <c r="Q4625" t="s">
        <v>1607</v>
      </c>
      <c r="R4625" t="s">
        <v>1606</v>
      </c>
      <c r="S4625" t="s">
        <v>93</v>
      </c>
      <c r="T4625" t="s">
        <v>1605</v>
      </c>
      <c r="U4625">
        <v>146</v>
      </c>
      <c r="V4625">
        <v>3</v>
      </c>
    </row>
    <row r="4626" spans="1:22" x14ac:dyDescent="0.35">
      <c r="A4626" t="s">
        <v>1604</v>
      </c>
      <c r="B4626" t="s">
        <v>111</v>
      </c>
      <c r="C4626" t="s">
        <v>82</v>
      </c>
      <c r="D4626" t="b">
        <v>1</v>
      </c>
      <c r="E4626" t="b">
        <v>1</v>
      </c>
      <c r="F4626" t="s">
        <v>72</v>
      </c>
      <c r="G4626" t="b">
        <v>1</v>
      </c>
      <c r="H4626" t="s">
        <v>71</v>
      </c>
      <c r="I4626" t="b">
        <v>0</v>
      </c>
      <c r="J4626" t="s">
        <v>70</v>
      </c>
      <c r="K4626" t="b">
        <v>1</v>
      </c>
      <c r="L4626">
        <v>2</v>
      </c>
      <c r="M4626" t="b">
        <v>0</v>
      </c>
      <c r="N4626" t="b">
        <v>1</v>
      </c>
      <c r="O4626" t="b">
        <v>1</v>
      </c>
      <c r="P4626" t="s">
        <v>88</v>
      </c>
      <c r="Q4626" t="s">
        <v>1603</v>
      </c>
      <c r="R4626" t="s">
        <v>1602</v>
      </c>
      <c r="S4626" t="s">
        <v>6</v>
      </c>
      <c r="T4626" t="s">
        <v>1601</v>
      </c>
      <c r="U4626">
        <v>146</v>
      </c>
      <c r="V4626">
        <v>3.5</v>
      </c>
    </row>
    <row r="4627" spans="1:22" x14ac:dyDescent="0.35">
      <c r="A4627" t="s">
        <v>1600</v>
      </c>
      <c r="B4627" t="s">
        <v>90</v>
      </c>
      <c r="C4627" t="s">
        <v>1599</v>
      </c>
      <c r="D4627" t="b">
        <v>1</v>
      </c>
      <c r="E4627" t="b">
        <v>1</v>
      </c>
      <c r="F4627" t="s">
        <v>89</v>
      </c>
      <c r="G4627" t="b">
        <v>0</v>
      </c>
      <c r="H4627" t="s">
        <v>100</v>
      </c>
      <c r="I4627" t="b">
        <v>0</v>
      </c>
      <c r="J4627" t="s">
        <v>70</v>
      </c>
      <c r="K4627" t="b">
        <v>1</v>
      </c>
      <c r="L4627">
        <v>2</v>
      </c>
      <c r="M4627" t="b">
        <v>1</v>
      </c>
      <c r="N4627" t="b">
        <v>1</v>
      </c>
      <c r="O4627" t="b">
        <v>1</v>
      </c>
      <c r="P4627" t="s">
        <v>69</v>
      </c>
      <c r="Q4627" t="s">
        <v>1598</v>
      </c>
      <c r="R4627" t="s">
        <v>1597</v>
      </c>
      <c r="S4627" t="s">
        <v>6</v>
      </c>
      <c r="T4627" t="s">
        <v>1596</v>
      </c>
      <c r="U4627">
        <v>145</v>
      </c>
      <c r="V4627">
        <v>3.5</v>
      </c>
    </row>
    <row r="4628" spans="1:22" x14ac:dyDescent="0.35">
      <c r="A4628" t="s">
        <v>1595</v>
      </c>
      <c r="B4628" t="s">
        <v>74</v>
      </c>
      <c r="C4628" t="s">
        <v>250</v>
      </c>
      <c r="D4628" t="b">
        <v>1</v>
      </c>
      <c r="E4628" t="b">
        <v>0</v>
      </c>
      <c r="F4628" t="s">
        <v>72</v>
      </c>
      <c r="G4628" t="b">
        <v>0</v>
      </c>
      <c r="H4628" t="s">
        <v>71</v>
      </c>
      <c r="I4628" t="b">
        <v>0</v>
      </c>
      <c r="J4628" t="s">
        <v>70</v>
      </c>
      <c r="K4628" t="b">
        <v>0</v>
      </c>
      <c r="L4628">
        <v>2</v>
      </c>
      <c r="M4628" t="b">
        <v>1</v>
      </c>
      <c r="N4628" t="b">
        <v>1</v>
      </c>
      <c r="O4628" t="b">
        <v>1</v>
      </c>
      <c r="P4628" t="s">
        <v>88</v>
      </c>
      <c r="Q4628" t="s">
        <v>1594</v>
      </c>
      <c r="R4628" t="s">
        <v>1593</v>
      </c>
      <c r="S4628" t="s">
        <v>120</v>
      </c>
      <c r="T4628" t="s">
        <v>1592</v>
      </c>
      <c r="U4628">
        <v>145</v>
      </c>
      <c r="V4628">
        <v>3.5</v>
      </c>
    </row>
    <row r="4629" spans="1:22" x14ac:dyDescent="0.35">
      <c r="A4629" t="s">
        <v>1591</v>
      </c>
      <c r="B4629" t="s">
        <v>111</v>
      </c>
      <c r="C4629" t="s">
        <v>82</v>
      </c>
      <c r="D4629" t="b">
        <v>1</v>
      </c>
      <c r="E4629" t="b">
        <v>1</v>
      </c>
      <c r="F4629" t="s">
        <v>1590</v>
      </c>
      <c r="G4629" t="b">
        <v>0</v>
      </c>
      <c r="H4629" t="s">
        <v>80</v>
      </c>
      <c r="I4629" t="b">
        <v>0</v>
      </c>
      <c r="J4629" t="s">
        <v>70</v>
      </c>
      <c r="K4629" t="b">
        <v>1</v>
      </c>
      <c r="L4629">
        <v>1</v>
      </c>
      <c r="M4629" t="b">
        <v>0</v>
      </c>
      <c r="N4629" t="b">
        <v>1</v>
      </c>
      <c r="O4629" t="b">
        <v>1</v>
      </c>
      <c r="P4629" t="s">
        <v>88</v>
      </c>
      <c r="Q4629" t="s">
        <v>1589</v>
      </c>
      <c r="R4629" t="s">
        <v>1588</v>
      </c>
      <c r="S4629" t="s">
        <v>6</v>
      </c>
      <c r="T4629" t="s">
        <v>1587</v>
      </c>
      <c r="U4629">
        <v>145</v>
      </c>
      <c r="V4629">
        <v>3</v>
      </c>
    </row>
    <row r="4630" spans="1:22" x14ac:dyDescent="0.35">
      <c r="A4630" t="s">
        <v>1586</v>
      </c>
      <c r="B4630" t="s">
        <v>90</v>
      </c>
      <c r="C4630" t="s">
        <v>82</v>
      </c>
      <c r="D4630" t="b">
        <v>1</v>
      </c>
      <c r="E4630" t="b">
        <v>1</v>
      </c>
      <c r="F4630" t="s">
        <v>117</v>
      </c>
      <c r="G4630" t="b">
        <v>1</v>
      </c>
      <c r="H4630" t="s">
        <v>71</v>
      </c>
      <c r="I4630" t="b">
        <v>1</v>
      </c>
      <c r="J4630" t="s">
        <v>70</v>
      </c>
      <c r="K4630" t="b">
        <v>0</v>
      </c>
      <c r="L4630">
        <v>1</v>
      </c>
      <c r="M4630" t="b">
        <v>0</v>
      </c>
      <c r="N4630" t="b">
        <v>0</v>
      </c>
      <c r="O4630" t="b">
        <v>1</v>
      </c>
      <c r="P4630" t="s">
        <v>69</v>
      </c>
      <c r="Q4630" t="s">
        <v>1585</v>
      </c>
      <c r="R4630" t="s">
        <v>1584</v>
      </c>
      <c r="S4630" t="s">
        <v>77</v>
      </c>
      <c r="T4630" t="s">
        <v>1583</v>
      </c>
      <c r="U4630">
        <v>145</v>
      </c>
      <c r="V4630">
        <v>4</v>
      </c>
    </row>
    <row r="4631" spans="1:22" x14ac:dyDescent="0.35">
      <c r="A4631" t="s">
        <v>1582</v>
      </c>
      <c r="B4631" t="s">
        <v>74</v>
      </c>
      <c r="C4631" t="s">
        <v>440</v>
      </c>
      <c r="D4631" t="b">
        <v>1</v>
      </c>
      <c r="E4631" t="b">
        <v>0</v>
      </c>
      <c r="F4631" t="s">
        <v>72</v>
      </c>
      <c r="G4631" t="b">
        <v>1</v>
      </c>
      <c r="H4631" t="s">
        <v>100</v>
      </c>
      <c r="I4631" t="b">
        <v>1</v>
      </c>
      <c r="J4631" t="s">
        <v>235</v>
      </c>
      <c r="K4631" t="b">
        <v>1</v>
      </c>
      <c r="L4631">
        <v>3</v>
      </c>
      <c r="M4631" t="b">
        <v>1</v>
      </c>
      <c r="N4631" t="b">
        <v>1</v>
      </c>
      <c r="O4631" t="b">
        <v>1</v>
      </c>
      <c r="P4631" t="s">
        <v>88</v>
      </c>
      <c r="Q4631" t="s">
        <v>1581</v>
      </c>
      <c r="R4631" t="s">
        <v>1580</v>
      </c>
      <c r="S4631" t="s">
        <v>85</v>
      </c>
      <c r="T4631" t="s">
        <v>1579</v>
      </c>
      <c r="U4631">
        <v>145</v>
      </c>
      <c r="V4631">
        <v>4.5</v>
      </c>
    </row>
    <row r="4632" spans="1:22" x14ac:dyDescent="0.35">
      <c r="A4632" t="s">
        <v>1578</v>
      </c>
      <c r="B4632" t="s">
        <v>90</v>
      </c>
      <c r="C4632" t="s">
        <v>82</v>
      </c>
      <c r="D4632" t="b">
        <v>1</v>
      </c>
      <c r="E4632" t="b">
        <v>1</v>
      </c>
      <c r="F4632" t="s">
        <v>106</v>
      </c>
      <c r="G4632" t="b">
        <v>0</v>
      </c>
      <c r="H4632" t="s">
        <v>71</v>
      </c>
      <c r="I4632" t="b">
        <v>0</v>
      </c>
      <c r="J4632" t="s">
        <v>70</v>
      </c>
      <c r="K4632" t="b">
        <v>1</v>
      </c>
      <c r="L4632">
        <v>2</v>
      </c>
      <c r="M4632" t="b">
        <v>0</v>
      </c>
      <c r="N4632" t="b">
        <v>1</v>
      </c>
      <c r="O4632" t="b">
        <v>1</v>
      </c>
      <c r="P4632" t="s">
        <v>88</v>
      </c>
      <c r="Q4632" t="s">
        <v>1577</v>
      </c>
      <c r="R4632" t="s">
        <v>593</v>
      </c>
      <c r="S4632" t="s">
        <v>66</v>
      </c>
      <c r="T4632" t="s">
        <v>1576</v>
      </c>
      <c r="U4632">
        <v>145</v>
      </c>
      <c r="V4632">
        <v>4</v>
      </c>
    </row>
    <row r="4633" spans="1:22" x14ac:dyDescent="0.35">
      <c r="A4633" t="s">
        <v>1575</v>
      </c>
      <c r="B4633" t="s">
        <v>74</v>
      </c>
      <c r="C4633" t="s">
        <v>360</v>
      </c>
      <c r="D4633" t="b">
        <v>1</v>
      </c>
      <c r="E4633" t="b">
        <v>0</v>
      </c>
      <c r="F4633" t="s">
        <v>106</v>
      </c>
      <c r="G4633" t="b">
        <v>1</v>
      </c>
      <c r="H4633" t="s">
        <v>80</v>
      </c>
      <c r="I4633" t="b">
        <v>0</v>
      </c>
      <c r="J4633" t="s">
        <v>70</v>
      </c>
      <c r="K4633" t="b">
        <v>1</v>
      </c>
      <c r="L4633">
        <v>2</v>
      </c>
      <c r="M4633" t="b">
        <v>0</v>
      </c>
      <c r="N4633" t="b">
        <v>1</v>
      </c>
      <c r="O4633" t="b">
        <v>1</v>
      </c>
      <c r="P4633" t="s">
        <v>69</v>
      </c>
      <c r="Q4633" t="s">
        <v>1574</v>
      </c>
      <c r="R4633" t="s">
        <v>1573</v>
      </c>
      <c r="S4633" t="s">
        <v>66</v>
      </c>
      <c r="T4633" t="s">
        <v>1572</v>
      </c>
      <c r="U4633">
        <v>145</v>
      </c>
      <c r="V4633">
        <v>4</v>
      </c>
    </row>
    <row r="4634" spans="1:22" x14ac:dyDescent="0.35">
      <c r="A4634" t="s">
        <v>1571</v>
      </c>
      <c r="B4634" t="s">
        <v>74</v>
      </c>
      <c r="C4634" t="s">
        <v>82</v>
      </c>
      <c r="D4634" t="b">
        <v>1</v>
      </c>
      <c r="E4634" t="b">
        <v>0</v>
      </c>
      <c r="F4634" t="s">
        <v>72</v>
      </c>
      <c r="G4634" t="b">
        <v>1</v>
      </c>
      <c r="H4634" t="s">
        <v>80</v>
      </c>
      <c r="I4634" t="b">
        <v>1</v>
      </c>
      <c r="J4634" t="s">
        <v>70</v>
      </c>
      <c r="K4634" t="b">
        <v>1</v>
      </c>
      <c r="L4634">
        <v>2</v>
      </c>
      <c r="M4634" t="b">
        <v>1</v>
      </c>
      <c r="N4634" t="b">
        <v>1</v>
      </c>
      <c r="O4634" t="b">
        <v>1</v>
      </c>
      <c r="P4634" t="s">
        <v>69</v>
      </c>
      <c r="Q4634" t="s">
        <v>1570</v>
      </c>
      <c r="R4634" t="s">
        <v>1569</v>
      </c>
      <c r="S4634" t="s">
        <v>290</v>
      </c>
      <c r="T4634" t="s">
        <v>1568</v>
      </c>
      <c r="U4634">
        <v>145</v>
      </c>
      <c r="V4634">
        <v>4</v>
      </c>
    </row>
    <row r="4635" spans="1:22" x14ac:dyDescent="0.35">
      <c r="A4635" t="s">
        <v>1567</v>
      </c>
      <c r="B4635" t="s">
        <v>90</v>
      </c>
      <c r="C4635" t="s">
        <v>82</v>
      </c>
      <c r="D4635" t="b">
        <v>1</v>
      </c>
      <c r="E4635" t="b">
        <v>1</v>
      </c>
      <c r="F4635" t="s">
        <v>89</v>
      </c>
      <c r="G4635" t="b">
        <v>0</v>
      </c>
      <c r="H4635" t="s">
        <v>100</v>
      </c>
      <c r="I4635" t="b">
        <v>0</v>
      </c>
      <c r="J4635" t="s">
        <v>70</v>
      </c>
      <c r="K4635" t="b">
        <v>0</v>
      </c>
      <c r="L4635">
        <v>1</v>
      </c>
      <c r="M4635" t="b">
        <v>0</v>
      </c>
      <c r="N4635" t="b">
        <v>0</v>
      </c>
      <c r="O4635" t="b">
        <v>1</v>
      </c>
      <c r="P4635" t="s">
        <v>88</v>
      </c>
      <c r="Q4635" t="e">
        <f>-Sgt6wFx05Ox-O1ZSC3LOA</f>
        <v>#NAME?</v>
      </c>
      <c r="R4635" t="s">
        <v>1566</v>
      </c>
      <c r="S4635" t="s">
        <v>1459</v>
      </c>
      <c r="T4635" t="s">
        <v>1565</v>
      </c>
      <c r="U4635">
        <v>145</v>
      </c>
      <c r="V4635">
        <v>4</v>
      </c>
    </row>
    <row r="4636" spans="1:22" x14ac:dyDescent="0.35">
      <c r="A4636" t="s">
        <v>1564</v>
      </c>
      <c r="B4636" t="s">
        <v>74</v>
      </c>
      <c r="C4636" t="s">
        <v>1563</v>
      </c>
      <c r="D4636" t="b">
        <v>1</v>
      </c>
      <c r="E4636" t="b">
        <v>0</v>
      </c>
      <c r="F4636" t="s">
        <v>72</v>
      </c>
      <c r="G4636" t="b">
        <v>1</v>
      </c>
      <c r="H4636" t="s">
        <v>100</v>
      </c>
      <c r="I4636" t="b">
        <v>1</v>
      </c>
      <c r="J4636" t="s">
        <v>70</v>
      </c>
      <c r="K4636" t="b">
        <v>1</v>
      </c>
      <c r="L4636">
        <v>3</v>
      </c>
      <c r="M4636" t="b">
        <v>1</v>
      </c>
      <c r="N4636" t="b">
        <v>1</v>
      </c>
      <c r="O4636" t="b">
        <v>0</v>
      </c>
      <c r="P4636" t="s">
        <v>88</v>
      </c>
      <c r="Q4636" t="s">
        <v>1562</v>
      </c>
      <c r="R4636" t="s">
        <v>489</v>
      </c>
      <c r="S4636" t="s">
        <v>290</v>
      </c>
      <c r="T4636" t="s">
        <v>1561</v>
      </c>
      <c r="U4636">
        <v>145</v>
      </c>
      <c r="V4636">
        <v>4</v>
      </c>
    </row>
    <row r="4637" spans="1:22" x14ac:dyDescent="0.35">
      <c r="A4637" t="s">
        <v>1560</v>
      </c>
      <c r="B4637" t="s">
        <v>90</v>
      </c>
      <c r="C4637" t="s">
        <v>82</v>
      </c>
      <c r="D4637" t="b">
        <v>1</v>
      </c>
      <c r="E4637" t="b">
        <v>1</v>
      </c>
      <c r="F4637" t="s">
        <v>106</v>
      </c>
      <c r="G4637" t="b">
        <v>1</v>
      </c>
      <c r="H4637" t="s">
        <v>71</v>
      </c>
      <c r="I4637" t="b">
        <v>1</v>
      </c>
      <c r="J4637" t="s">
        <v>70</v>
      </c>
      <c r="K4637" t="b">
        <v>1</v>
      </c>
      <c r="L4637">
        <v>1</v>
      </c>
      <c r="M4637" t="b">
        <v>0</v>
      </c>
      <c r="N4637" t="b">
        <v>0</v>
      </c>
      <c r="O4637" t="b">
        <v>1</v>
      </c>
      <c r="P4637" t="s">
        <v>69</v>
      </c>
      <c r="Q4637" t="s">
        <v>1559</v>
      </c>
      <c r="R4637" t="s">
        <v>1481</v>
      </c>
      <c r="S4637" t="s">
        <v>290</v>
      </c>
      <c r="T4637" t="s">
        <v>1558</v>
      </c>
      <c r="U4637">
        <v>145</v>
      </c>
      <c r="V4637">
        <v>4.5</v>
      </c>
    </row>
    <row r="4638" spans="1:22" x14ac:dyDescent="0.35">
      <c r="A4638" t="s">
        <v>1557</v>
      </c>
      <c r="B4638" t="s">
        <v>90</v>
      </c>
      <c r="C4638" t="s">
        <v>320</v>
      </c>
      <c r="D4638" t="b">
        <v>0</v>
      </c>
      <c r="E4638" t="b">
        <v>1</v>
      </c>
      <c r="F4638" t="s">
        <v>319</v>
      </c>
      <c r="G4638" t="b">
        <v>0</v>
      </c>
      <c r="H4638" t="s">
        <v>71</v>
      </c>
      <c r="I4638" t="b">
        <v>1</v>
      </c>
      <c r="J4638" t="s">
        <v>70</v>
      </c>
      <c r="K4638" t="b">
        <v>0</v>
      </c>
      <c r="L4638">
        <v>1</v>
      </c>
      <c r="M4638" t="b">
        <v>0</v>
      </c>
      <c r="N4638" t="b">
        <v>0</v>
      </c>
      <c r="O4638" t="b">
        <v>1</v>
      </c>
      <c r="P4638" t="s">
        <v>88</v>
      </c>
      <c r="Q4638" t="s">
        <v>1556</v>
      </c>
      <c r="R4638" t="s">
        <v>98</v>
      </c>
      <c r="S4638" t="s">
        <v>85</v>
      </c>
      <c r="T4638" t="s">
        <v>1555</v>
      </c>
      <c r="U4638">
        <v>145</v>
      </c>
      <c r="V4638">
        <v>4</v>
      </c>
    </row>
    <row r="4639" spans="1:22" x14ac:dyDescent="0.35">
      <c r="A4639" t="s">
        <v>1554</v>
      </c>
      <c r="B4639" t="s">
        <v>90</v>
      </c>
      <c r="C4639" t="s">
        <v>320</v>
      </c>
      <c r="D4639" t="b">
        <v>1</v>
      </c>
      <c r="E4639" t="b">
        <v>1</v>
      </c>
      <c r="F4639" t="s">
        <v>449</v>
      </c>
      <c r="G4639" t="b">
        <v>1</v>
      </c>
      <c r="H4639" t="s">
        <v>71</v>
      </c>
      <c r="I4639" t="b">
        <v>0</v>
      </c>
      <c r="J4639" t="s">
        <v>70</v>
      </c>
      <c r="K4639" t="b">
        <v>1</v>
      </c>
      <c r="L4639">
        <v>1</v>
      </c>
      <c r="M4639" t="b">
        <v>0</v>
      </c>
      <c r="N4639" t="b">
        <v>0</v>
      </c>
      <c r="O4639" t="b">
        <v>1</v>
      </c>
      <c r="P4639" t="s">
        <v>69</v>
      </c>
      <c r="Q4639" t="s">
        <v>1553</v>
      </c>
      <c r="R4639" t="s">
        <v>1552</v>
      </c>
      <c r="S4639" t="s">
        <v>6</v>
      </c>
      <c r="T4639" t="s">
        <v>1551</v>
      </c>
      <c r="U4639">
        <v>145</v>
      </c>
      <c r="V4639">
        <v>4</v>
      </c>
    </row>
    <row r="4640" spans="1:22" x14ac:dyDescent="0.35">
      <c r="A4640" t="s">
        <v>1550</v>
      </c>
      <c r="B4640" t="s">
        <v>74</v>
      </c>
      <c r="C4640" t="s">
        <v>82</v>
      </c>
      <c r="D4640" t="b">
        <v>1</v>
      </c>
      <c r="E4640" t="b">
        <v>1</v>
      </c>
      <c r="F4640" t="s">
        <v>106</v>
      </c>
      <c r="G4640" t="b">
        <v>1</v>
      </c>
      <c r="H4640" t="s">
        <v>71</v>
      </c>
      <c r="I4640" t="b">
        <v>1</v>
      </c>
      <c r="J4640" t="s">
        <v>70</v>
      </c>
      <c r="K4640" t="b">
        <v>1</v>
      </c>
      <c r="L4640">
        <v>2</v>
      </c>
      <c r="M4640" t="b">
        <v>1</v>
      </c>
      <c r="N4640" t="b">
        <v>1</v>
      </c>
      <c r="O4640" t="b">
        <v>1</v>
      </c>
      <c r="P4640" t="s">
        <v>69</v>
      </c>
      <c r="Q4640" t="s">
        <v>1549</v>
      </c>
      <c r="R4640" t="s">
        <v>1548</v>
      </c>
      <c r="S4640" t="s">
        <v>93</v>
      </c>
      <c r="T4640" t="s">
        <v>1547</v>
      </c>
      <c r="U4640">
        <v>145</v>
      </c>
      <c r="V4640">
        <v>4.5</v>
      </c>
    </row>
    <row r="4641" spans="1:22" x14ac:dyDescent="0.35">
      <c r="A4641" t="s">
        <v>1546</v>
      </c>
      <c r="B4641" t="s">
        <v>111</v>
      </c>
      <c r="C4641" t="s">
        <v>82</v>
      </c>
      <c r="D4641" t="b">
        <v>1</v>
      </c>
      <c r="E4641" t="b">
        <v>1</v>
      </c>
      <c r="F4641" t="s">
        <v>106</v>
      </c>
      <c r="G4641" t="b">
        <v>1</v>
      </c>
      <c r="H4641" t="s">
        <v>71</v>
      </c>
      <c r="I4641" t="b">
        <v>1</v>
      </c>
      <c r="J4641" t="s">
        <v>70</v>
      </c>
      <c r="K4641" t="b">
        <v>1</v>
      </c>
      <c r="L4641">
        <v>2</v>
      </c>
      <c r="M4641" t="b">
        <v>1</v>
      </c>
      <c r="N4641" t="b">
        <v>1</v>
      </c>
      <c r="O4641" t="b">
        <v>1</v>
      </c>
      <c r="P4641" t="s">
        <v>88</v>
      </c>
      <c r="Q4641" t="s">
        <v>1545</v>
      </c>
      <c r="R4641" t="s">
        <v>1544</v>
      </c>
      <c r="S4641" t="s">
        <v>1543</v>
      </c>
      <c r="T4641" t="s">
        <v>1542</v>
      </c>
      <c r="U4641">
        <v>145</v>
      </c>
      <c r="V4641">
        <v>4.5</v>
      </c>
    </row>
    <row r="4642" spans="1:22" x14ac:dyDescent="0.35">
      <c r="A4642" t="s">
        <v>1541</v>
      </c>
      <c r="B4642" t="s">
        <v>74</v>
      </c>
      <c r="C4642" t="s">
        <v>73</v>
      </c>
      <c r="D4642" t="b">
        <v>1</v>
      </c>
      <c r="E4642" t="b">
        <v>1</v>
      </c>
      <c r="F4642" t="s">
        <v>106</v>
      </c>
      <c r="G4642" t="b">
        <v>1</v>
      </c>
      <c r="H4642" t="s">
        <v>80</v>
      </c>
      <c r="I4642" t="b">
        <v>1</v>
      </c>
      <c r="J4642" t="s">
        <v>70</v>
      </c>
      <c r="K4642" t="b">
        <v>1</v>
      </c>
      <c r="L4642">
        <v>3</v>
      </c>
      <c r="M4642" t="b">
        <v>1</v>
      </c>
      <c r="N4642" t="b">
        <v>1</v>
      </c>
      <c r="O4642" t="b">
        <v>1</v>
      </c>
      <c r="P4642" t="s">
        <v>69</v>
      </c>
      <c r="Q4642" t="s">
        <v>1540</v>
      </c>
      <c r="R4642" t="s">
        <v>1539</v>
      </c>
      <c r="S4642" t="s">
        <v>6</v>
      </c>
      <c r="T4642" t="s">
        <v>1538</v>
      </c>
      <c r="U4642">
        <v>145</v>
      </c>
      <c r="V4642">
        <v>4</v>
      </c>
    </row>
    <row r="4643" spans="1:22" x14ac:dyDescent="0.35">
      <c r="A4643" t="s">
        <v>1537</v>
      </c>
      <c r="B4643" t="s">
        <v>111</v>
      </c>
      <c r="C4643" t="s">
        <v>123</v>
      </c>
      <c r="D4643" t="b">
        <v>1</v>
      </c>
      <c r="E4643" t="b">
        <v>1</v>
      </c>
      <c r="F4643" t="s">
        <v>106</v>
      </c>
      <c r="G4643" t="b">
        <v>0</v>
      </c>
      <c r="H4643" t="s">
        <v>71</v>
      </c>
      <c r="I4643" t="b">
        <v>0</v>
      </c>
      <c r="J4643" t="s">
        <v>70</v>
      </c>
      <c r="K4643" t="b">
        <v>1</v>
      </c>
      <c r="L4643">
        <v>1</v>
      </c>
      <c r="M4643" t="b">
        <v>1</v>
      </c>
      <c r="N4643" t="b">
        <v>1</v>
      </c>
      <c r="O4643" t="b">
        <v>1</v>
      </c>
      <c r="P4643" t="s">
        <v>88</v>
      </c>
      <c r="Q4643" t="s">
        <v>1536</v>
      </c>
      <c r="R4643" t="s">
        <v>609</v>
      </c>
      <c r="S4643" t="s">
        <v>120</v>
      </c>
      <c r="T4643" t="s">
        <v>1535</v>
      </c>
      <c r="U4643">
        <v>145</v>
      </c>
      <c r="V4643">
        <v>4</v>
      </c>
    </row>
    <row r="4644" spans="1:22" x14ac:dyDescent="0.35">
      <c r="A4644" t="s">
        <v>1534</v>
      </c>
      <c r="B4644" t="s">
        <v>74</v>
      </c>
      <c r="C4644" t="s">
        <v>1470</v>
      </c>
      <c r="D4644" t="b">
        <v>1</v>
      </c>
      <c r="E4644" t="b">
        <v>0</v>
      </c>
      <c r="F4644" t="s">
        <v>72</v>
      </c>
      <c r="G4644" t="b">
        <v>0</v>
      </c>
      <c r="H4644" t="s">
        <v>71</v>
      </c>
      <c r="I4644" t="b">
        <v>0</v>
      </c>
      <c r="J4644" t="s">
        <v>235</v>
      </c>
      <c r="K4644" t="b">
        <v>1</v>
      </c>
      <c r="L4644">
        <v>4</v>
      </c>
      <c r="M4644" t="b">
        <v>1</v>
      </c>
      <c r="N4644" t="b">
        <v>1</v>
      </c>
      <c r="O4644" t="b">
        <v>0</v>
      </c>
      <c r="Q4644" t="s">
        <v>1533</v>
      </c>
      <c r="R4644" t="s">
        <v>617</v>
      </c>
      <c r="S4644" t="s">
        <v>6</v>
      </c>
      <c r="T4644" t="s">
        <v>1532</v>
      </c>
      <c r="U4644">
        <v>145</v>
      </c>
      <c r="V4644">
        <v>3.5</v>
      </c>
    </row>
    <row r="4645" spans="1:22" x14ac:dyDescent="0.35">
      <c r="A4645" t="s">
        <v>1531</v>
      </c>
      <c r="B4645" t="s">
        <v>74</v>
      </c>
      <c r="C4645" t="s">
        <v>123</v>
      </c>
      <c r="D4645" t="b">
        <v>1</v>
      </c>
      <c r="E4645" t="b">
        <v>0</v>
      </c>
      <c r="F4645" t="s">
        <v>72</v>
      </c>
      <c r="G4645" t="b">
        <v>0</v>
      </c>
      <c r="H4645" t="s">
        <v>71</v>
      </c>
      <c r="I4645" t="b">
        <v>0</v>
      </c>
      <c r="J4645" t="s">
        <v>70</v>
      </c>
      <c r="K4645" t="b">
        <v>1</v>
      </c>
      <c r="L4645">
        <v>3</v>
      </c>
      <c r="M4645" t="b">
        <v>1</v>
      </c>
      <c r="N4645" t="b">
        <v>1</v>
      </c>
      <c r="O4645" t="b">
        <v>1</v>
      </c>
      <c r="P4645" t="s">
        <v>88</v>
      </c>
      <c r="Q4645" t="s">
        <v>1530</v>
      </c>
      <c r="R4645" t="s">
        <v>220</v>
      </c>
      <c r="S4645" t="s">
        <v>120</v>
      </c>
      <c r="T4645" t="s">
        <v>1529</v>
      </c>
      <c r="U4645">
        <v>145</v>
      </c>
      <c r="V4645">
        <v>4</v>
      </c>
    </row>
    <row r="4646" spans="1:22" x14ac:dyDescent="0.35">
      <c r="A4646" t="s">
        <v>1528</v>
      </c>
      <c r="B4646" t="s">
        <v>74</v>
      </c>
      <c r="C4646" t="s">
        <v>82</v>
      </c>
      <c r="D4646" t="b">
        <v>1</v>
      </c>
      <c r="E4646" t="b">
        <v>1</v>
      </c>
      <c r="F4646" t="s">
        <v>106</v>
      </c>
      <c r="G4646" t="b">
        <v>1</v>
      </c>
      <c r="H4646" t="s">
        <v>71</v>
      </c>
      <c r="I4646" t="b">
        <v>1</v>
      </c>
      <c r="J4646" t="s">
        <v>70</v>
      </c>
      <c r="K4646" t="b">
        <v>1</v>
      </c>
      <c r="L4646">
        <v>2</v>
      </c>
      <c r="M4646" t="b">
        <v>1</v>
      </c>
      <c r="N4646" t="b">
        <v>1</v>
      </c>
      <c r="O4646" t="b">
        <v>1</v>
      </c>
      <c r="P4646" t="s">
        <v>69</v>
      </c>
      <c r="Q4646" t="s">
        <v>1527</v>
      </c>
      <c r="R4646" t="s">
        <v>98</v>
      </c>
      <c r="S4646" t="s">
        <v>93</v>
      </c>
      <c r="T4646" t="s">
        <v>1526</v>
      </c>
      <c r="U4646">
        <v>145</v>
      </c>
      <c r="V4646">
        <v>3.5</v>
      </c>
    </row>
    <row r="4647" spans="1:22" x14ac:dyDescent="0.35">
      <c r="A4647" t="s">
        <v>1525</v>
      </c>
      <c r="B4647" t="s">
        <v>74</v>
      </c>
      <c r="C4647" t="s">
        <v>82</v>
      </c>
      <c r="D4647" t="b">
        <v>1</v>
      </c>
      <c r="E4647" t="b">
        <v>1</v>
      </c>
      <c r="F4647" t="s">
        <v>72</v>
      </c>
      <c r="G4647" t="b">
        <v>1</v>
      </c>
      <c r="H4647" t="s">
        <v>71</v>
      </c>
      <c r="I4647" t="b">
        <v>1</v>
      </c>
      <c r="J4647" t="s">
        <v>70</v>
      </c>
      <c r="K4647" t="b">
        <v>1</v>
      </c>
      <c r="L4647">
        <v>2</v>
      </c>
      <c r="M4647" t="b">
        <v>1</v>
      </c>
      <c r="N4647" t="b">
        <v>1</v>
      </c>
      <c r="O4647" t="b">
        <v>1</v>
      </c>
      <c r="P4647" t="s">
        <v>69</v>
      </c>
      <c r="Q4647" t="s">
        <v>1524</v>
      </c>
      <c r="R4647" t="s">
        <v>1523</v>
      </c>
      <c r="S4647" t="s">
        <v>77</v>
      </c>
      <c r="T4647" t="s">
        <v>1522</v>
      </c>
      <c r="U4647">
        <v>145</v>
      </c>
      <c r="V4647">
        <v>4</v>
      </c>
    </row>
    <row r="4648" spans="1:22" x14ac:dyDescent="0.35">
      <c r="A4648" t="s">
        <v>1521</v>
      </c>
      <c r="B4648" t="s">
        <v>74</v>
      </c>
      <c r="C4648" t="s">
        <v>123</v>
      </c>
      <c r="D4648" t="b">
        <v>1</v>
      </c>
      <c r="E4648" t="b">
        <v>1</v>
      </c>
      <c r="F4648" t="s">
        <v>72</v>
      </c>
      <c r="G4648" t="b">
        <v>0</v>
      </c>
      <c r="H4648" t="s">
        <v>80</v>
      </c>
      <c r="I4648" t="b">
        <v>1</v>
      </c>
      <c r="J4648" t="s">
        <v>70</v>
      </c>
      <c r="K4648" t="b">
        <v>1</v>
      </c>
      <c r="L4648">
        <v>2</v>
      </c>
      <c r="M4648" t="b">
        <v>1</v>
      </c>
      <c r="N4648" t="b">
        <v>1</v>
      </c>
      <c r="O4648" t="b">
        <v>1</v>
      </c>
      <c r="P4648" t="s">
        <v>88</v>
      </c>
      <c r="Q4648" t="s">
        <v>1520</v>
      </c>
      <c r="R4648" t="s">
        <v>1519</v>
      </c>
      <c r="S4648" t="s">
        <v>120</v>
      </c>
      <c r="T4648" t="s">
        <v>1518</v>
      </c>
      <c r="U4648">
        <v>145</v>
      </c>
      <c r="V4648">
        <v>4</v>
      </c>
    </row>
    <row r="4649" spans="1:22" x14ac:dyDescent="0.35">
      <c r="A4649" t="s">
        <v>1517</v>
      </c>
      <c r="B4649" t="s">
        <v>74</v>
      </c>
      <c r="C4649" t="s">
        <v>123</v>
      </c>
      <c r="D4649" t="b">
        <v>1</v>
      </c>
      <c r="E4649" t="b">
        <v>1</v>
      </c>
      <c r="F4649" t="s">
        <v>314</v>
      </c>
      <c r="G4649" t="b">
        <v>0</v>
      </c>
      <c r="H4649" t="s">
        <v>71</v>
      </c>
      <c r="I4649" t="b">
        <v>1</v>
      </c>
      <c r="J4649" t="s">
        <v>70</v>
      </c>
      <c r="K4649" t="b">
        <v>1</v>
      </c>
      <c r="L4649">
        <v>2</v>
      </c>
      <c r="M4649" t="b">
        <v>0</v>
      </c>
      <c r="N4649" t="b">
        <v>1</v>
      </c>
      <c r="O4649" t="b">
        <v>1</v>
      </c>
      <c r="P4649" t="s">
        <v>69</v>
      </c>
      <c r="Q4649" t="s">
        <v>1516</v>
      </c>
      <c r="R4649" t="s">
        <v>1515</v>
      </c>
      <c r="S4649" t="s">
        <v>120</v>
      </c>
      <c r="T4649" t="s">
        <v>1514</v>
      </c>
      <c r="U4649">
        <v>145</v>
      </c>
      <c r="V4649">
        <v>3.5</v>
      </c>
    </row>
    <row r="4650" spans="1:22" x14ac:dyDescent="0.35">
      <c r="A4650" t="s">
        <v>1513</v>
      </c>
      <c r="B4650" t="s">
        <v>90</v>
      </c>
      <c r="C4650" t="s">
        <v>82</v>
      </c>
      <c r="D4650" t="b">
        <v>1</v>
      </c>
      <c r="E4650" t="b">
        <v>1</v>
      </c>
      <c r="F4650" t="s">
        <v>89</v>
      </c>
      <c r="G4650" t="b">
        <v>1</v>
      </c>
      <c r="H4650" t="s">
        <v>71</v>
      </c>
      <c r="I4650" t="b">
        <v>0</v>
      </c>
      <c r="J4650" t="s">
        <v>70</v>
      </c>
      <c r="K4650" t="b">
        <v>1</v>
      </c>
      <c r="L4650">
        <v>2</v>
      </c>
      <c r="M4650" t="b">
        <v>1</v>
      </c>
      <c r="N4650" t="b">
        <v>0</v>
      </c>
      <c r="O4650" t="b">
        <v>1</v>
      </c>
      <c r="P4650" t="s">
        <v>69</v>
      </c>
      <c r="Q4650" t="s">
        <v>1512</v>
      </c>
      <c r="R4650" t="s">
        <v>1511</v>
      </c>
      <c r="S4650" t="s">
        <v>85</v>
      </c>
      <c r="T4650" t="s">
        <v>1510</v>
      </c>
      <c r="U4650">
        <v>145</v>
      </c>
      <c r="V4650">
        <v>4.5</v>
      </c>
    </row>
    <row r="4651" spans="1:22" x14ac:dyDescent="0.35">
      <c r="A4651" t="s">
        <v>1509</v>
      </c>
      <c r="B4651" t="s">
        <v>74</v>
      </c>
      <c r="C4651" t="s">
        <v>222</v>
      </c>
      <c r="D4651" t="b">
        <v>1</v>
      </c>
      <c r="E4651" t="b">
        <v>0</v>
      </c>
      <c r="F4651" t="s">
        <v>106</v>
      </c>
      <c r="G4651" t="b">
        <v>1</v>
      </c>
      <c r="H4651" t="s">
        <v>71</v>
      </c>
      <c r="I4651" t="b">
        <v>1</v>
      </c>
      <c r="J4651" t="s">
        <v>70</v>
      </c>
      <c r="K4651" t="b">
        <v>1</v>
      </c>
      <c r="L4651">
        <v>2</v>
      </c>
      <c r="M4651" t="b">
        <v>1</v>
      </c>
      <c r="N4651" t="b">
        <v>1</v>
      </c>
      <c r="O4651" t="b">
        <v>1</v>
      </c>
      <c r="P4651" t="s">
        <v>88</v>
      </c>
      <c r="Q4651" t="s">
        <v>1508</v>
      </c>
      <c r="R4651" t="s">
        <v>295</v>
      </c>
      <c r="S4651" t="s">
        <v>120</v>
      </c>
      <c r="T4651" t="s">
        <v>1507</v>
      </c>
      <c r="U4651">
        <v>145</v>
      </c>
      <c r="V4651">
        <v>3.5</v>
      </c>
    </row>
    <row r="4652" spans="1:22" x14ac:dyDescent="0.35">
      <c r="A4652" t="s">
        <v>1506</v>
      </c>
      <c r="B4652" t="s">
        <v>74</v>
      </c>
      <c r="C4652" t="s">
        <v>236</v>
      </c>
      <c r="D4652" t="b">
        <v>1</v>
      </c>
      <c r="E4652" t="b">
        <v>0</v>
      </c>
      <c r="F4652" t="s">
        <v>72</v>
      </c>
      <c r="G4652" t="b">
        <v>0</v>
      </c>
      <c r="H4652" t="s">
        <v>71</v>
      </c>
      <c r="I4652" t="b">
        <v>1</v>
      </c>
      <c r="J4652" t="s">
        <v>235</v>
      </c>
      <c r="K4652" t="b">
        <v>1</v>
      </c>
      <c r="L4652">
        <v>3</v>
      </c>
      <c r="M4652" t="b">
        <v>1</v>
      </c>
      <c r="N4652" t="b">
        <v>1</v>
      </c>
      <c r="O4652" t="b">
        <v>0</v>
      </c>
      <c r="P4652" t="s">
        <v>88</v>
      </c>
      <c r="Q4652" t="s">
        <v>1505</v>
      </c>
      <c r="R4652" t="s">
        <v>1504</v>
      </c>
      <c r="S4652" t="s">
        <v>166</v>
      </c>
      <c r="T4652" t="s">
        <v>1503</v>
      </c>
      <c r="U4652">
        <v>145</v>
      </c>
      <c r="V4652">
        <v>3</v>
      </c>
    </row>
    <row r="4653" spans="1:22" x14ac:dyDescent="0.35">
      <c r="A4653" t="s">
        <v>1502</v>
      </c>
      <c r="B4653" t="s">
        <v>74</v>
      </c>
      <c r="C4653" t="s">
        <v>82</v>
      </c>
      <c r="D4653" t="b">
        <v>1</v>
      </c>
      <c r="E4653" t="b">
        <v>1</v>
      </c>
      <c r="F4653" t="s">
        <v>106</v>
      </c>
      <c r="G4653" t="b">
        <v>1</v>
      </c>
      <c r="H4653" t="s">
        <v>71</v>
      </c>
      <c r="I4653" t="b">
        <v>1</v>
      </c>
      <c r="J4653" t="s">
        <v>70</v>
      </c>
      <c r="K4653" t="b">
        <v>1</v>
      </c>
      <c r="L4653">
        <v>2</v>
      </c>
      <c r="M4653" t="b">
        <v>1</v>
      </c>
      <c r="N4653" t="b">
        <v>1</v>
      </c>
      <c r="O4653" t="b">
        <v>1</v>
      </c>
      <c r="P4653" t="s">
        <v>88</v>
      </c>
      <c r="Q4653" t="s">
        <v>1501</v>
      </c>
      <c r="R4653" t="s">
        <v>1500</v>
      </c>
      <c r="S4653" t="s">
        <v>85</v>
      </c>
      <c r="T4653" t="s">
        <v>1499</v>
      </c>
      <c r="U4653">
        <v>145</v>
      </c>
      <c r="V4653">
        <v>3.5</v>
      </c>
    </row>
    <row r="4654" spans="1:22" x14ac:dyDescent="0.35">
      <c r="A4654" t="s">
        <v>1498</v>
      </c>
      <c r="B4654" t="s">
        <v>90</v>
      </c>
      <c r="C4654" t="s">
        <v>123</v>
      </c>
      <c r="D4654" t="b">
        <v>0</v>
      </c>
      <c r="E4654" t="b">
        <v>1</v>
      </c>
      <c r="F4654" t="s">
        <v>106</v>
      </c>
      <c r="G4654" t="b">
        <v>0</v>
      </c>
      <c r="H4654" t="s">
        <v>71</v>
      </c>
      <c r="I4654" t="b">
        <v>0</v>
      </c>
      <c r="J4654" t="s">
        <v>70</v>
      </c>
      <c r="K4654" t="b">
        <v>1</v>
      </c>
      <c r="L4654">
        <v>2</v>
      </c>
      <c r="M4654" t="b">
        <v>1</v>
      </c>
      <c r="N4654" t="b">
        <v>1</v>
      </c>
      <c r="O4654" t="b">
        <v>1</v>
      </c>
      <c r="P4654" t="s">
        <v>88</v>
      </c>
      <c r="Q4654" t="s">
        <v>1497</v>
      </c>
      <c r="R4654" t="s">
        <v>1496</v>
      </c>
      <c r="S4654" t="s">
        <v>717</v>
      </c>
      <c r="T4654" t="s">
        <v>1495</v>
      </c>
      <c r="U4654">
        <v>145</v>
      </c>
      <c r="V4654">
        <v>3.5</v>
      </c>
    </row>
    <row r="4655" spans="1:22" x14ac:dyDescent="0.35">
      <c r="A4655" t="s">
        <v>1494</v>
      </c>
      <c r="B4655" t="s">
        <v>74</v>
      </c>
      <c r="C4655" t="s">
        <v>236</v>
      </c>
      <c r="D4655" t="b">
        <v>1</v>
      </c>
      <c r="E4655" t="b">
        <v>0</v>
      </c>
      <c r="F4655" t="s">
        <v>72</v>
      </c>
      <c r="G4655" t="b">
        <v>1</v>
      </c>
      <c r="H4655" t="s">
        <v>71</v>
      </c>
      <c r="I4655" t="b">
        <v>1</v>
      </c>
      <c r="J4655" t="s">
        <v>235</v>
      </c>
      <c r="K4655" t="b">
        <v>1</v>
      </c>
      <c r="L4655">
        <v>4</v>
      </c>
      <c r="M4655" t="b">
        <v>1</v>
      </c>
      <c r="N4655" t="b">
        <v>1</v>
      </c>
      <c r="O4655" t="b">
        <v>1</v>
      </c>
      <c r="P4655" t="s">
        <v>69</v>
      </c>
      <c r="Q4655" t="s">
        <v>1493</v>
      </c>
      <c r="R4655" t="s">
        <v>617</v>
      </c>
      <c r="S4655" t="s">
        <v>1492</v>
      </c>
      <c r="T4655" t="s">
        <v>1491</v>
      </c>
      <c r="U4655">
        <v>145</v>
      </c>
      <c r="V4655">
        <v>4</v>
      </c>
    </row>
    <row r="4656" spans="1:22" x14ac:dyDescent="0.35">
      <c r="A4656" t="s">
        <v>1490</v>
      </c>
      <c r="B4656" t="s">
        <v>111</v>
      </c>
      <c r="C4656" t="s">
        <v>123</v>
      </c>
      <c r="D4656" t="b">
        <v>1</v>
      </c>
      <c r="E4656" t="b">
        <v>1</v>
      </c>
      <c r="F4656" t="s">
        <v>72</v>
      </c>
      <c r="G4656" t="b">
        <v>1</v>
      </c>
      <c r="H4656" t="s">
        <v>71</v>
      </c>
      <c r="I4656" t="b">
        <v>0</v>
      </c>
      <c r="J4656" t="s">
        <v>70</v>
      </c>
      <c r="K4656" t="b">
        <v>1</v>
      </c>
      <c r="L4656">
        <v>2</v>
      </c>
      <c r="M4656" t="b">
        <v>1</v>
      </c>
      <c r="N4656" t="b">
        <v>1</v>
      </c>
      <c r="O4656" t="b">
        <v>1</v>
      </c>
      <c r="P4656" t="s">
        <v>88</v>
      </c>
      <c r="Q4656" t="e">
        <f>-ltD-dHqdZ5-wjAMKYa6Ng</f>
        <v>#NAME?</v>
      </c>
      <c r="R4656" t="s">
        <v>1489</v>
      </c>
      <c r="S4656" t="s">
        <v>120</v>
      </c>
      <c r="T4656" t="s">
        <v>1488</v>
      </c>
      <c r="U4656">
        <v>145</v>
      </c>
      <c r="V4656">
        <v>4.5</v>
      </c>
    </row>
    <row r="4657" spans="1:22" x14ac:dyDescent="0.35">
      <c r="A4657" t="s">
        <v>1487</v>
      </c>
      <c r="B4657" t="s">
        <v>111</v>
      </c>
      <c r="C4657" t="s">
        <v>758</v>
      </c>
      <c r="D4657" t="b">
        <v>1</v>
      </c>
      <c r="E4657" t="b">
        <v>1</v>
      </c>
      <c r="F4657" t="s">
        <v>106</v>
      </c>
      <c r="G4657" t="b">
        <v>1</v>
      </c>
      <c r="H4657" t="s">
        <v>71</v>
      </c>
      <c r="I4657" t="b">
        <v>0</v>
      </c>
      <c r="J4657" t="s">
        <v>70</v>
      </c>
      <c r="K4657" t="b">
        <v>1</v>
      </c>
      <c r="L4657">
        <v>2</v>
      </c>
      <c r="M4657" t="b">
        <v>0</v>
      </c>
      <c r="N4657" t="b">
        <v>1</v>
      </c>
      <c r="O4657" t="b">
        <v>1</v>
      </c>
      <c r="P4657" t="s">
        <v>88</v>
      </c>
      <c r="Q4657" t="s">
        <v>1486</v>
      </c>
      <c r="R4657" t="s">
        <v>1485</v>
      </c>
      <c r="S4657" t="s">
        <v>6</v>
      </c>
      <c r="T4657" t="s">
        <v>1484</v>
      </c>
      <c r="U4657">
        <v>145</v>
      </c>
      <c r="V4657">
        <v>3.5</v>
      </c>
    </row>
    <row r="4658" spans="1:22" x14ac:dyDescent="0.35">
      <c r="A4658" t="s">
        <v>1483</v>
      </c>
      <c r="B4658" t="s">
        <v>90</v>
      </c>
      <c r="C4658" t="s">
        <v>82</v>
      </c>
      <c r="D4658" t="b">
        <v>1</v>
      </c>
      <c r="E4658" t="b">
        <v>1</v>
      </c>
      <c r="F4658" t="s">
        <v>106</v>
      </c>
      <c r="G4658" t="b">
        <v>1</v>
      </c>
      <c r="H4658" t="s">
        <v>71</v>
      </c>
      <c r="I4658" t="b">
        <v>1</v>
      </c>
      <c r="J4658" t="s">
        <v>70</v>
      </c>
      <c r="K4658" t="b">
        <v>1</v>
      </c>
      <c r="L4658">
        <v>1</v>
      </c>
      <c r="M4658" t="b">
        <v>0</v>
      </c>
      <c r="N4658" t="b">
        <v>0</v>
      </c>
      <c r="O4658" t="b">
        <v>1</v>
      </c>
      <c r="P4658" t="s">
        <v>69</v>
      </c>
      <c r="Q4658" t="s">
        <v>1482</v>
      </c>
      <c r="R4658" t="s">
        <v>1481</v>
      </c>
      <c r="S4658" t="s">
        <v>290</v>
      </c>
      <c r="T4658" t="s">
        <v>1480</v>
      </c>
      <c r="U4658">
        <v>145</v>
      </c>
      <c r="V4658">
        <v>4</v>
      </c>
    </row>
    <row r="4659" spans="1:22" x14ac:dyDescent="0.35">
      <c r="A4659" t="s">
        <v>1479</v>
      </c>
      <c r="B4659" t="s">
        <v>74</v>
      </c>
      <c r="C4659" t="s">
        <v>222</v>
      </c>
      <c r="D4659" t="b">
        <v>1</v>
      </c>
      <c r="E4659" t="b">
        <v>0</v>
      </c>
      <c r="F4659" t="s">
        <v>72</v>
      </c>
      <c r="G4659" t="b">
        <v>0</v>
      </c>
      <c r="H4659" t="s">
        <v>71</v>
      </c>
      <c r="I4659" t="b">
        <v>1</v>
      </c>
      <c r="J4659" t="s">
        <v>70</v>
      </c>
      <c r="K4659" t="b">
        <v>1</v>
      </c>
      <c r="L4659">
        <v>2</v>
      </c>
      <c r="M4659" t="b">
        <v>1</v>
      </c>
      <c r="N4659" t="b">
        <v>1</v>
      </c>
      <c r="O4659" t="b">
        <v>1</v>
      </c>
      <c r="P4659" t="s">
        <v>88</v>
      </c>
      <c r="Q4659" t="s">
        <v>1478</v>
      </c>
      <c r="R4659" t="s">
        <v>1477</v>
      </c>
      <c r="S4659" t="s">
        <v>120</v>
      </c>
      <c r="T4659" t="s">
        <v>1476</v>
      </c>
      <c r="U4659">
        <v>144</v>
      </c>
      <c r="V4659">
        <v>4</v>
      </c>
    </row>
    <row r="4660" spans="1:22" x14ac:dyDescent="0.35">
      <c r="A4660" t="s">
        <v>1475</v>
      </c>
      <c r="B4660" t="s">
        <v>74</v>
      </c>
      <c r="C4660" t="s">
        <v>123</v>
      </c>
      <c r="D4660" t="b">
        <v>1</v>
      </c>
      <c r="E4660" t="b">
        <v>1</v>
      </c>
      <c r="F4660" t="s">
        <v>449</v>
      </c>
      <c r="G4660" t="b">
        <v>0</v>
      </c>
      <c r="H4660" t="s">
        <v>71</v>
      </c>
      <c r="I4660" t="b">
        <v>1</v>
      </c>
      <c r="J4660" t="s">
        <v>70</v>
      </c>
      <c r="K4660" t="b">
        <v>1</v>
      </c>
      <c r="L4660">
        <v>2</v>
      </c>
      <c r="M4660" t="b">
        <v>1</v>
      </c>
      <c r="N4660" t="b">
        <v>1</v>
      </c>
      <c r="O4660" t="b">
        <v>1</v>
      </c>
      <c r="P4660" t="s">
        <v>69</v>
      </c>
      <c r="Q4660" t="s">
        <v>1474</v>
      </c>
      <c r="R4660" t="s">
        <v>1473</v>
      </c>
      <c r="S4660" t="s">
        <v>285</v>
      </c>
      <c r="T4660" t="s">
        <v>1472</v>
      </c>
      <c r="U4660">
        <v>144</v>
      </c>
      <c r="V4660">
        <v>4</v>
      </c>
    </row>
    <row r="4661" spans="1:22" x14ac:dyDescent="0.35">
      <c r="A4661" t="s">
        <v>1471</v>
      </c>
      <c r="B4661" t="s">
        <v>74</v>
      </c>
      <c r="C4661" t="s">
        <v>1470</v>
      </c>
      <c r="D4661" t="b">
        <v>1</v>
      </c>
      <c r="E4661" t="b">
        <v>0</v>
      </c>
      <c r="F4661" t="s">
        <v>72</v>
      </c>
      <c r="G4661" t="b">
        <v>1</v>
      </c>
      <c r="H4661" t="s">
        <v>71</v>
      </c>
      <c r="I4661" t="b">
        <v>1</v>
      </c>
      <c r="J4661" t="s">
        <v>235</v>
      </c>
      <c r="K4661" t="b">
        <v>1</v>
      </c>
      <c r="L4661">
        <v>3</v>
      </c>
      <c r="M4661" t="b">
        <v>1</v>
      </c>
      <c r="N4661" t="b">
        <v>1</v>
      </c>
      <c r="O4661" t="b">
        <v>1</v>
      </c>
      <c r="P4661" t="s">
        <v>69</v>
      </c>
      <c r="Q4661" t="s">
        <v>1469</v>
      </c>
      <c r="R4661" t="s">
        <v>1468</v>
      </c>
      <c r="S4661" t="s">
        <v>66</v>
      </c>
      <c r="T4661" t="s">
        <v>1467</v>
      </c>
      <c r="U4661">
        <v>144</v>
      </c>
      <c r="V4661">
        <v>4</v>
      </c>
    </row>
    <row r="4662" spans="1:22" x14ac:dyDescent="0.35">
      <c r="A4662" t="s">
        <v>1466</v>
      </c>
      <c r="B4662" t="s">
        <v>74</v>
      </c>
      <c r="C4662" t="s">
        <v>82</v>
      </c>
      <c r="D4662" t="b">
        <v>1</v>
      </c>
      <c r="E4662" t="b">
        <v>1</v>
      </c>
      <c r="F4662" t="s">
        <v>720</v>
      </c>
      <c r="G4662" t="b">
        <v>1</v>
      </c>
      <c r="H4662" t="s">
        <v>71</v>
      </c>
      <c r="I4662" t="b">
        <v>0</v>
      </c>
      <c r="J4662" t="s">
        <v>70</v>
      </c>
      <c r="K4662" t="b">
        <v>1</v>
      </c>
      <c r="L4662">
        <v>2</v>
      </c>
      <c r="M4662" t="b">
        <v>1</v>
      </c>
      <c r="N4662" t="b">
        <v>1</v>
      </c>
      <c r="O4662" t="b">
        <v>1</v>
      </c>
      <c r="P4662" t="s">
        <v>88</v>
      </c>
      <c r="Q4662" t="s">
        <v>1465</v>
      </c>
      <c r="R4662" t="s">
        <v>1464</v>
      </c>
      <c r="S4662" t="s">
        <v>85</v>
      </c>
      <c r="T4662" t="s">
        <v>1463</v>
      </c>
      <c r="U4662">
        <v>144</v>
      </c>
      <c r="V4662">
        <v>4</v>
      </c>
    </row>
    <row r="4663" spans="1:22" x14ac:dyDescent="0.35">
      <c r="A4663" t="s">
        <v>1462</v>
      </c>
      <c r="B4663" t="s">
        <v>111</v>
      </c>
      <c r="C4663" t="s">
        <v>82</v>
      </c>
      <c r="D4663" t="b">
        <v>1</v>
      </c>
      <c r="E4663" t="b">
        <v>1</v>
      </c>
      <c r="F4663" t="s">
        <v>106</v>
      </c>
      <c r="G4663" t="b">
        <v>1</v>
      </c>
      <c r="H4663" t="s">
        <v>71</v>
      </c>
      <c r="I4663" t="b">
        <v>0</v>
      </c>
      <c r="J4663" t="s">
        <v>70</v>
      </c>
      <c r="K4663" t="b">
        <v>1</v>
      </c>
      <c r="L4663">
        <v>2</v>
      </c>
      <c r="M4663" t="b">
        <v>0</v>
      </c>
      <c r="N4663" t="b">
        <v>1</v>
      </c>
      <c r="O4663" t="b">
        <v>1</v>
      </c>
      <c r="P4663" t="s">
        <v>88</v>
      </c>
      <c r="Q4663" t="s">
        <v>1461</v>
      </c>
      <c r="R4663" t="s">
        <v>1460</v>
      </c>
      <c r="S4663" t="s">
        <v>1459</v>
      </c>
      <c r="T4663" t="s">
        <v>1458</v>
      </c>
      <c r="U4663">
        <v>144</v>
      </c>
      <c r="V4663">
        <v>3.5</v>
      </c>
    </row>
    <row r="4664" spans="1:22" x14ac:dyDescent="0.35">
      <c r="A4664" t="s">
        <v>1457</v>
      </c>
      <c r="B4664" t="s">
        <v>74</v>
      </c>
      <c r="C4664" t="s">
        <v>212</v>
      </c>
      <c r="D4664" t="b">
        <v>1</v>
      </c>
      <c r="E4664" t="b">
        <v>0</v>
      </c>
      <c r="F4664" t="s">
        <v>771</v>
      </c>
      <c r="G4664" t="b">
        <v>1</v>
      </c>
      <c r="H4664" t="s">
        <v>71</v>
      </c>
      <c r="I4664" t="b">
        <v>1</v>
      </c>
      <c r="J4664" t="s">
        <v>70</v>
      </c>
      <c r="K4664" t="b">
        <v>1</v>
      </c>
      <c r="L4664">
        <v>2</v>
      </c>
      <c r="M4664" t="b">
        <v>1</v>
      </c>
      <c r="N4664" t="b">
        <v>1</v>
      </c>
      <c r="O4664" t="b">
        <v>1</v>
      </c>
      <c r="P4664" t="s">
        <v>69</v>
      </c>
      <c r="Q4664" t="s">
        <v>1456</v>
      </c>
      <c r="R4664" t="s">
        <v>1455</v>
      </c>
      <c r="S4664" t="s">
        <v>120</v>
      </c>
      <c r="T4664" t="s">
        <v>1454</v>
      </c>
      <c r="U4664">
        <v>144</v>
      </c>
      <c r="V4664">
        <v>3.5</v>
      </c>
    </row>
    <row r="4665" spans="1:22" x14ac:dyDescent="0.35">
      <c r="A4665" t="s">
        <v>1453</v>
      </c>
      <c r="B4665" t="s">
        <v>111</v>
      </c>
      <c r="C4665" t="s">
        <v>82</v>
      </c>
      <c r="D4665" t="b">
        <v>1</v>
      </c>
      <c r="E4665" t="b">
        <v>1</v>
      </c>
      <c r="F4665" t="s">
        <v>106</v>
      </c>
      <c r="G4665" t="b">
        <v>1</v>
      </c>
      <c r="H4665" t="s">
        <v>100</v>
      </c>
      <c r="I4665" t="b">
        <v>0</v>
      </c>
      <c r="J4665" t="s">
        <v>70</v>
      </c>
      <c r="K4665" t="b">
        <v>1</v>
      </c>
      <c r="L4665">
        <v>1</v>
      </c>
      <c r="M4665" t="b">
        <v>0</v>
      </c>
      <c r="N4665" t="b">
        <v>1</v>
      </c>
      <c r="O4665" t="b">
        <v>1</v>
      </c>
      <c r="P4665" t="s">
        <v>88</v>
      </c>
      <c r="Q4665" t="s">
        <v>1452</v>
      </c>
      <c r="R4665" t="s">
        <v>1255</v>
      </c>
      <c r="S4665" t="s">
        <v>229</v>
      </c>
      <c r="T4665" t="s">
        <v>1451</v>
      </c>
      <c r="U4665">
        <v>144</v>
      </c>
      <c r="V4665">
        <v>3.5</v>
      </c>
    </row>
    <row r="4666" spans="1:22" x14ac:dyDescent="0.35">
      <c r="A4666" t="s">
        <v>1450</v>
      </c>
      <c r="B4666" t="s">
        <v>74</v>
      </c>
      <c r="C4666" t="s">
        <v>82</v>
      </c>
      <c r="D4666" t="b">
        <v>1</v>
      </c>
      <c r="E4666" t="b">
        <v>1</v>
      </c>
      <c r="F4666" t="s">
        <v>449</v>
      </c>
      <c r="G4666" t="b">
        <v>0</v>
      </c>
      <c r="H4666" t="s">
        <v>71</v>
      </c>
      <c r="I4666" t="b">
        <v>0</v>
      </c>
      <c r="J4666" t="s">
        <v>70</v>
      </c>
      <c r="K4666" t="b">
        <v>1</v>
      </c>
      <c r="L4666">
        <v>2</v>
      </c>
      <c r="M4666" t="b">
        <v>1</v>
      </c>
      <c r="N4666" t="b">
        <v>1</v>
      </c>
      <c r="O4666" t="b">
        <v>1</v>
      </c>
      <c r="P4666" t="s">
        <v>69</v>
      </c>
      <c r="Q4666" t="s">
        <v>1449</v>
      </c>
      <c r="R4666" t="s">
        <v>1448</v>
      </c>
      <c r="S4666" t="s">
        <v>6</v>
      </c>
      <c r="T4666" t="s">
        <v>1447</v>
      </c>
      <c r="U4666">
        <v>144</v>
      </c>
      <c r="V4666">
        <v>3</v>
      </c>
    </row>
    <row r="4667" spans="1:22" x14ac:dyDescent="0.35">
      <c r="A4667" t="s">
        <v>1446</v>
      </c>
      <c r="B4667" t="s">
        <v>90</v>
      </c>
      <c r="C4667" t="s">
        <v>82</v>
      </c>
      <c r="D4667" t="b">
        <v>1</v>
      </c>
      <c r="E4667" t="b">
        <v>1</v>
      </c>
      <c r="F4667" t="s">
        <v>106</v>
      </c>
      <c r="G4667" t="b">
        <v>1</v>
      </c>
      <c r="H4667" t="s">
        <v>71</v>
      </c>
      <c r="I4667" t="b">
        <v>0</v>
      </c>
      <c r="J4667" t="s">
        <v>70</v>
      </c>
      <c r="K4667" t="b">
        <v>1</v>
      </c>
      <c r="L4667">
        <v>2</v>
      </c>
      <c r="M4667" t="b">
        <v>1</v>
      </c>
      <c r="N4667" t="b">
        <v>1</v>
      </c>
      <c r="O4667" t="b">
        <v>1</v>
      </c>
      <c r="P4667" t="s">
        <v>88</v>
      </c>
      <c r="Q4667" t="s">
        <v>1445</v>
      </c>
      <c r="R4667" t="s">
        <v>593</v>
      </c>
      <c r="S4667" t="s">
        <v>290</v>
      </c>
      <c r="T4667" t="s">
        <v>1444</v>
      </c>
      <c r="U4667">
        <v>144</v>
      </c>
      <c r="V4667">
        <v>4</v>
      </c>
    </row>
    <row r="4668" spans="1:22" x14ac:dyDescent="0.35">
      <c r="A4668" t="s">
        <v>1443</v>
      </c>
      <c r="B4668" t="s">
        <v>90</v>
      </c>
      <c r="C4668" t="s">
        <v>82</v>
      </c>
      <c r="D4668" t="b">
        <v>1</v>
      </c>
      <c r="E4668" t="b">
        <v>1</v>
      </c>
      <c r="F4668" t="s">
        <v>117</v>
      </c>
      <c r="G4668" t="b">
        <v>0</v>
      </c>
      <c r="H4668" t="s">
        <v>71</v>
      </c>
      <c r="I4668" t="b">
        <v>1</v>
      </c>
      <c r="J4668" t="s">
        <v>70</v>
      </c>
      <c r="K4668" t="b">
        <v>1</v>
      </c>
      <c r="L4668">
        <v>1</v>
      </c>
      <c r="M4668" t="b">
        <v>0</v>
      </c>
      <c r="N4668" t="b">
        <v>0</v>
      </c>
      <c r="O4668" t="b">
        <v>1</v>
      </c>
      <c r="P4668" t="s">
        <v>88</v>
      </c>
      <c r="Q4668" t="s">
        <v>1442</v>
      </c>
      <c r="R4668" t="s">
        <v>1441</v>
      </c>
      <c r="S4668" t="s">
        <v>239</v>
      </c>
      <c r="T4668" t="s">
        <v>1440</v>
      </c>
      <c r="U4668">
        <v>144</v>
      </c>
      <c r="V4668">
        <v>3.5</v>
      </c>
    </row>
    <row r="4669" spans="1:22" x14ac:dyDescent="0.35">
      <c r="A4669" t="s">
        <v>1439</v>
      </c>
      <c r="B4669" t="s">
        <v>74</v>
      </c>
      <c r="C4669" t="s">
        <v>82</v>
      </c>
      <c r="D4669" t="b">
        <v>1</v>
      </c>
      <c r="E4669" t="b">
        <v>0</v>
      </c>
      <c r="F4669" t="s">
        <v>106</v>
      </c>
      <c r="G4669" t="b">
        <v>1</v>
      </c>
      <c r="H4669" t="s">
        <v>71</v>
      </c>
      <c r="I4669" t="b">
        <v>1</v>
      </c>
      <c r="J4669" t="s">
        <v>70</v>
      </c>
      <c r="K4669" t="b">
        <v>0</v>
      </c>
      <c r="L4669">
        <v>2</v>
      </c>
      <c r="M4669" t="b">
        <v>0</v>
      </c>
      <c r="N4669" t="b">
        <v>1</v>
      </c>
      <c r="O4669" t="b">
        <v>1</v>
      </c>
      <c r="P4669" t="s">
        <v>69</v>
      </c>
      <c r="Q4669" t="s">
        <v>1438</v>
      </c>
      <c r="R4669" t="s">
        <v>1437</v>
      </c>
      <c r="S4669" t="s">
        <v>93</v>
      </c>
      <c r="T4669" t="s">
        <v>1436</v>
      </c>
      <c r="U4669">
        <v>144</v>
      </c>
      <c r="V4669">
        <v>4.5</v>
      </c>
    </row>
    <row r="4670" spans="1:22" x14ac:dyDescent="0.35">
      <c r="A4670" t="s">
        <v>1435</v>
      </c>
      <c r="B4670" t="s">
        <v>74</v>
      </c>
      <c r="C4670" t="s">
        <v>82</v>
      </c>
      <c r="D4670" t="b">
        <v>1</v>
      </c>
      <c r="E4670" t="b">
        <v>1</v>
      </c>
      <c r="F4670" t="s">
        <v>435</v>
      </c>
      <c r="G4670" t="b">
        <v>1</v>
      </c>
      <c r="H4670" t="s">
        <v>71</v>
      </c>
      <c r="I4670" t="b">
        <v>1</v>
      </c>
      <c r="J4670" t="s">
        <v>70</v>
      </c>
      <c r="K4670" t="b">
        <v>1</v>
      </c>
      <c r="L4670">
        <v>2</v>
      </c>
      <c r="M4670" t="b">
        <v>1</v>
      </c>
      <c r="N4670" t="b">
        <v>1</v>
      </c>
      <c r="O4670" t="b">
        <v>1</v>
      </c>
      <c r="P4670" t="s">
        <v>88</v>
      </c>
      <c r="Q4670" t="s">
        <v>1434</v>
      </c>
      <c r="R4670" t="s">
        <v>1220</v>
      </c>
      <c r="S4670" t="s">
        <v>85</v>
      </c>
      <c r="T4670" t="s">
        <v>1433</v>
      </c>
      <c r="U4670">
        <v>144</v>
      </c>
      <c r="V4670">
        <v>3</v>
      </c>
    </row>
    <row r="4671" spans="1:22" x14ac:dyDescent="0.35">
      <c r="A4671" t="s">
        <v>1432</v>
      </c>
      <c r="B4671" t="s">
        <v>74</v>
      </c>
      <c r="C4671" t="s">
        <v>82</v>
      </c>
      <c r="D4671" t="b">
        <v>1</v>
      </c>
      <c r="E4671" t="b">
        <v>0</v>
      </c>
      <c r="F4671" t="s">
        <v>771</v>
      </c>
      <c r="G4671" t="b">
        <v>1</v>
      </c>
      <c r="H4671" t="s">
        <v>71</v>
      </c>
      <c r="I4671" t="b">
        <v>0</v>
      </c>
      <c r="J4671" t="s">
        <v>70</v>
      </c>
      <c r="K4671" t="b">
        <v>1</v>
      </c>
      <c r="L4671">
        <v>2</v>
      </c>
      <c r="M4671" t="b">
        <v>0</v>
      </c>
      <c r="N4671" t="b">
        <v>1</v>
      </c>
      <c r="O4671" t="b">
        <v>1</v>
      </c>
      <c r="P4671" t="s">
        <v>69</v>
      </c>
      <c r="Q4671" t="s">
        <v>1431</v>
      </c>
      <c r="R4671" t="s">
        <v>1430</v>
      </c>
      <c r="S4671" t="s">
        <v>6</v>
      </c>
      <c r="T4671" t="s">
        <v>1429</v>
      </c>
      <c r="U4671">
        <v>144</v>
      </c>
      <c r="V4671">
        <v>3.5</v>
      </c>
    </row>
    <row r="4672" spans="1:22" x14ac:dyDescent="0.35">
      <c r="A4672" t="s">
        <v>1428</v>
      </c>
      <c r="B4672" t="s">
        <v>74</v>
      </c>
      <c r="C4672" t="s">
        <v>73</v>
      </c>
      <c r="D4672" t="b">
        <v>1</v>
      </c>
      <c r="E4672" t="b">
        <v>0</v>
      </c>
      <c r="F4672" t="s">
        <v>72</v>
      </c>
      <c r="G4672" t="b">
        <v>1</v>
      </c>
      <c r="H4672" t="s">
        <v>71</v>
      </c>
      <c r="I4672" t="b">
        <v>1</v>
      </c>
      <c r="J4672" t="s">
        <v>70</v>
      </c>
      <c r="K4672" t="b">
        <v>1</v>
      </c>
      <c r="L4672">
        <v>2</v>
      </c>
      <c r="M4672" t="b">
        <v>1</v>
      </c>
      <c r="N4672" t="b">
        <v>1</v>
      </c>
      <c r="O4672" t="b">
        <v>1</v>
      </c>
      <c r="P4672" t="s">
        <v>69</v>
      </c>
      <c r="Q4672" t="s">
        <v>1427</v>
      </c>
      <c r="R4672" t="s">
        <v>1426</v>
      </c>
      <c r="S4672" t="s">
        <v>93</v>
      </c>
      <c r="T4672" t="s">
        <v>1425</v>
      </c>
      <c r="U4672">
        <v>144</v>
      </c>
      <c r="V4672">
        <v>4</v>
      </c>
    </row>
    <row r="4673" spans="1:22" x14ac:dyDescent="0.35">
      <c r="A4673" t="s">
        <v>1424</v>
      </c>
      <c r="B4673" t="s">
        <v>74</v>
      </c>
      <c r="C4673" t="s">
        <v>297</v>
      </c>
      <c r="D4673" t="b">
        <v>1</v>
      </c>
      <c r="E4673" t="b">
        <v>0</v>
      </c>
      <c r="F4673" t="s">
        <v>72</v>
      </c>
      <c r="G4673" t="b">
        <v>1</v>
      </c>
      <c r="H4673" t="s">
        <v>71</v>
      </c>
      <c r="I4673" t="b">
        <v>1</v>
      </c>
      <c r="J4673" t="s">
        <v>70</v>
      </c>
      <c r="K4673" t="b">
        <v>1</v>
      </c>
      <c r="L4673">
        <v>2</v>
      </c>
      <c r="M4673" t="b">
        <v>1</v>
      </c>
      <c r="N4673" t="b">
        <v>1</v>
      </c>
      <c r="O4673" t="b">
        <v>1</v>
      </c>
      <c r="P4673" t="s">
        <v>69</v>
      </c>
      <c r="Q4673" t="s">
        <v>1423</v>
      </c>
      <c r="R4673" t="s">
        <v>1422</v>
      </c>
      <c r="S4673" t="s">
        <v>85</v>
      </c>
      <c r="T4673" t="s">
        <v>1421</v>
      </c>
      <c r="U4673">
        <v>144</v>
      </c>
      <c r="V4673">
        <v>3.5</v>
      </c>
    </row>
    <row r="4674" spans="1:22" x14ac:dyDescent="0.35">
      <c r="A4674" t="s">
        <v>1420</v>
      </c>
      <c r="B4674" t="s">
        <v>74</v>
      </c>
      <c r="C4674" t="s">
        <v>297</v>
      </c>
      <c r="D4674" t="b">
        <v>1</v>
      </c>
      <c r="E4674" t="b">
        <v>1</v>
      </c>
      <c r="F4674" t="s">
        <v>72</v>
      </c>
      <c r="G4674" t="b">
        <v>1</v>
      </c>
      <c r="H4674" t="s">
        <v>100</v>
      </c>
      <c r="I4674" t="b">
        <v>1</v>
      </c>
      <c r="J4674" t="s">
        <v>70</v>
      </c>
      <c r="K4674" t="b">
        <v>1</v>
      </c>
      <c r="L4674">
        <v>3</v>
      </c>
      <c r="M4674" t="b">
        <v>1</v>
      </c>
      <c r="N4674" t="b">
        <v>1</v>
      </c>
      <c r="O4674" t="b">
        <v>1</v>
      </c>
      <c r="P4674" t="s">
        <v>88</v>
      </c>
      <c r="Q4674" t="s">
        <v>1419</v>
      </c>
      <c r="R4674" t="s">
        <v>295</v>
      </c>
      <c r="S4674" t="s">
        <v>93</v>
      </c>
      <c r="T4674" t="s">
        <v>1418</v>
      </c>
      <c r="U4674">
        <v>144</v>
      </c>
      <c r="V4674">
        <v>4</v>
      </c>
    </row>
    <row r="4675" spans="1:22" x14ac:dyDescent="0.35">
      <c r="A4675" t="s">
        <v>1417</v>
      </c>
      <c r="B4675" t="s">
        <v>111</v>
      </c>
      <c r="C4675" t="s">
        <v>82</v>
      </c>
      <c r="D4675" t="b">
        <v>1</v>
      </c>
      <c r="E4675" t="b">
        <v>1</v>
      </c>
      <c r="F4675" t="s">
        <v>106</v>
      </c>
      <c r="G4675" t="b">
        <v>1</v>
      </c>
      <c r="H4675" t="s">
        <v>100</v>
      </c>
      <c r="I4675" t="b">
        <v>0</v>
      </c>
      <c r="J4675" t="s">
        <v>70</v>
      </c>
      <c r="K4675" t="b">
        <v>1</v>
      </c>
      <c r="L4675">
        <v>2</v>
      </c>
      <c r="M4675" t="b">
        <v>1</v>
      </c>
      <c r="N4675" t="b">
        <v>1</v>
      </c>
      <c r="O4675" t="b">
        <v>1</v>
      </c>
      <c r="P4675" t="s">
        <v>88</v>
      </c>
      <c r="Q4675" t="s">
        <v>1416</v>
      </c>
      <c r="R4675" t="s">
        <v>1415</v>
      </c>
      <c r="S4675" t="s">
        <v>189</v>
      </c>
      <c r="T4675" t="s">
        <v>1414</v>
      </c>
      <c r="U4675">
        <v>144</v>
      </c>
      <c r="V4675">
        <v>4.5</v>
      </c>
    </row>
    <row r="4676" spans="1:22" x14ac:dyDescent="0.35">
      <c r="A4676" t="s">
        <v>1413</v>
      </c>
      <c r="B4676" t="s">
        <v>74</v>
      </c>
      <c r="C4676" t="s">
        <v>82</v>
      </c>
      <c r="D4676" t="b">
        <v>1</v>
      </c>
      <c r="E4676" t="b">
        <v>1</v>
      </c>
      <c r="F4676" t="s">
        <v>72</v>
      </c>
      <c r="G4676" t="b">
        <v>1</v>
      </c>
      <c r="H4676" t="s">
        <v>71</v>
      </c>
      <c r="I4676" t="b">
        <v>1</v>
      </c>
      <c r="J4676" t="s">
        <v>70</v>
      </c>
      <c r="K4676" t="b">
        <v>1</v>
      </c>
      <c r="L4676">
        <v>2</v>
      </c>
      <c r="M4676" t="b">
        <v>1</v>
      </c>
      <c r="N4676" t="b">
        <v>1</v>
      </c>
      <c r="O4676" t="b">
        <v>1</v>
      </c>
      <c r="P4676" t="s">
        <v>69</v>
      </c>
      <c r="Q4676" t="s">
        <v>1412</v>
      </c>
      <c r="R4676" t="s">
        <v>1411</v>
      </c>
      <c r="S4676" t="s">
        <v>77</v>
      </c>
      <c r="T4676" t="s">
        <v>1410</v>
      </c>
      <c r="U4676">
        <v>144</v>
      </c>
      <c r="V4676">
        <v>4</v>
      </c>
    </row>
    <row r="4677" spans="1:22" x14ac:dyDescent="0.35">
      <c r="A4677" t="s">
        <v>1409</v>
      </c>
      <c r="B4677" t="s">
        <v>90</v>
      </c>
      <c r="C4677" t="s">
        <v>82</v>
      </c>
      <c r="D4677" t="b">
        <v>1</v>
      </c>
      <c r="E4677" t="b">
        <v>1</v>
      </c>
      <c r="F4677" t="s">
        <v>766</v>
      </c>
      <c r="G4677" t="b">
        <v>0</v>
      </c>
      <c r="H4677" t="s">
        <v>71</v>
      </c>
      <c r="I4677" t="b">
        <v>0</v>
      </c>
      <c r="J4677" t="s">
        <v>70</v>
      </c>
      <c r="K4677" t="b">
        <v>0</v>
      </c>
      <c r="L4677">
        <v>1</v>
      </c>
      <c r="M4677" t="b">
        <v>0</v>
      </c>
      <c r="N4677" t="b">
        <v>1</v>
      </c>
      <c r="O4677" t="b">
        <v>1</v>
      </c>
      <c r="P4677" t="s">
        <v>88</v>
      </c>
      <c r="Q4677" t="s">
        <v>1408</v>
      </c>
      <c r="R4677" t="s">
        <v>1407</v>
      </c>
      <c r="S4677" t="s">
        <v>166</v>
      </c>
      <c r="T4677" t="s">
        <v>1406</v>
      </c>
      <c r="U4677">
        <v>144</v>
      </c>
      <c r="V4677">
        <v>4</v>
      </c>
    </row>
    <row r="4678" spans="1:22" x14ac:dyDescent="0.35">
      <c r="A4678" t="s">
        <v>1405</v>
      </c>
      <c r="B4678" t="s">
        <v>90</v>
      </c>
      <c r="C4678" t="s">
        <v>82</v>
      </c>
      <c r="D4678" t="b">
        <v>1</v>
      </c>
      <c r="E4678" t="b">
        <v>1</v>
      </c>
      <c r="F4678" t="s">
        <v>771</v>
      </c>
      <c r="G4678" t="b">
        <v>1</v>
      </c>
      <c r="H4678" t="s">
        <v>71</v>
      </c>
      <c r="I4678" t="b">
        <v>1</v>
      </c>
      <c r="J4678" t="s">
        <v>70</v>
      </c>
      <c r="K4678" t="b">
        <v>1</v>
      </c>
      <c r="L4678">
        <v>1</v>
      </c>
      <c r="M4678" t="b">
        <v>0</v>
      </c>
      <c r="N4678" t="b">
        <v>0</v>
      </c>
      <c r="O4678" t="b">
        <v>1</v>
      </c>
      <c r="P4678" t="s">
        <v>88</v>
      </c>
      <c r="Q4678" t="s">
        <v>1404</v>
      </c>
      <c r="R4678" t="s">
        <v>98</v>
      </c>
      <c r="S4678" t="s">
        <v>6</v>
      </c>
      <c r="T4678" t="s">
        <v>1403</v>
      </c>
      <c r="U4678">
        <v>144</v>
      </c>
      <c r="V4678">
        <v>3.5</v>
      </c>
    </row>
    <row r="4679" spans="1:22" x14ac:dyDescent="0.35">
      <c r="A4679" t="s">
        <v>1402</v>
      </c>
      <c r="B4679" t="s">
        <v>74</v>
      </c>
      <c r="C4679" t="s">
        <v>123</v>
      </c>
      <c r="D4679" t="b">
        <v>1</v>
      </c>
      <c r="E4679" t="b">
        <v>1</v>
      </c>
      <c r="F4679" t="s">
        <v>72</v>
      </c>
      <c r="G4679" t="b">
        <v>1</v>
      </c>
      <c r="H4679" t="s">
        <v>71</v>
      </c>
      <c r="I4679" t="b">
        <v>1</v>
      </c>
      <c r="J4679" t="s">
        <v>70</v>
      </c>
      <c r="K4679" t="b">
        <v>1</v>
      </c>
      <c r="L4679">
        <v>2</v>
      </c>
      <c r="M4679" t="b">
        <v>1</v>
      </c>
      <c r="N4679" t="b">
        <v>1</v>
      </c>
      <c r="O4679" t="b">
        <v>1</v>
      </c>
      <c r="P4679" t="s">
        <v>69</v>
      </c>
      <c r="Q4679" t="s">
        <v>1401</v>
      </c>
      <c r="R4679" t="s">
        <v>109</v>
      </c>
      <c r="S4679" t="s">
        <v>120</v>
      </c>
      <c r="T4679" t="s">
        <v>1400</v>
      </c>
      <c r="U4679">
        <v>144</v>
      </c>
      <c r="V4679">
        <v>2.5</v>
      </c>
    </row>
    <row r="4680" spans="1:22" x14ac:dyDescent="0.35">
      <c r="A4680" t="s">
        <v>1399</v>
      </c>
      <c r="B4680" t="s">
        <v>74</v>
      </c>
      <c r="C4680" t="s">
        <v>236</v>
      </c>
      <c r="D4680" t="b">
        <v>1</v>
      </c>
      <c r="E4680" t="b">
        <v>1</v>
      </c>
      <c r="F4680" t="s">
        <v>72</v>
      </c>
      <c r="G4680" t="b">
        <v>1</v>
      </c>
      <c r="H4680" t="s">
        <v>71</v>
      </c>
      <c r="I4680" t="b">
        <v>1</v>
      </c>
      <c r="J4680" t="s">
        <v>70</v>
      </c>
      <c r="K4680" t="b">
        <v>1</v>
      </c>
      <c r="L4680">
        <v>2</v>
      </c>
      <c r="M4680" t="b">
        <v>1</v>
      </c>
      <c r="N4680" t="b">
        <v>1</v>
      </c>
      <c r="O4680" t="b">
        <v>1</v>
      </c>
      <c r="P4680" t="s">
        <v>69</v>
      </c>
      <c r="Q4680" t="s">
        <v>1398</v>
      </c>
      <c r="R4680" t="s">
        <v>1397</v>
      </c>
      <c r="S4680" t="s">
        <v>1396</v>
      </c>
      <c r="T4680" t="s">
        <v>1395</v>
      </c>
      <c r="U4680">
        <v>144</v>
      </c>
      <c r="V4680">
        <v>3.5</v>
      </c>
    </row>
    <row r="4681" spans="1:22" x14ac:dyDescent="0.35">
      <c r="A4681" t="s">
        <v>1394</v>
      </c>
      <c r="B4681" t="s">
        <v>90</v>
      </c>
      <c r="C4681" t="s">
        <v>82</v>
      </c>
      <c r="D4681" t="b">
        <v>1</v>
      </c>
      <c r="E4681" t="b">
        <v>1</v>
      </c>
      <c r="F4681" t="s">
        <v>89</v>
      </c>
      <c r="G4681" t="b">
        <v>0</v>
      </c>
      <c r="H4681" t="s">
        <v>71</v>
      </c>
      <c r="I4681" t="b">
        <v>1</v>
      </c>
      <c r="J4681" t="s">
        <v>70</v>
      </c>
      <c r="K4681" t="b">
        <v>1</v>
      </c>
      <c r="L4681">
        <v>1</v>
      </c>
      <c r="M4681" t="b">
        <v>0</v>
      </c>
      <c r="N4681" t="b">
        <v>0</v>
      </c>
      <c r="O4681" t="b">
        <v>1</v>
      </c>
      <c r="P4681" t="s">
        <v>69</v>
      </c>
      <c r="Q4681" t="s">
        <v>1393</v>
      </c>
      <c r="R4681" t="s">
        <v>1392</v>
      </c>
      <c r="S4681" t="s">
        <v>85</v>
      </c>
      <c r="T4681" t="s">
        <v>1391</v>
      </c>
      <c r="U4681">
        <v>144</v>
      </c>
      <c r="V4681">
        <v>4</v>
      </c>
    </row>
    <row r="4682" spans="1:22" x14ac:dyDescent="0.35">
      <c r="A4682" t="s">
        <v>1390</v>
      </c>
      <c r="B4682" t="s">
        <v>111</v>
      </c>
      <c r="C4682" t="s">
        <v>82</v>
      </c>
      <c r="D4682" t="b">
        <v>1</v>
      </c>
      <c r="E4682" t="b">
        <v>1</v>
      </c>
      <c r="F4682" t="s">
        <v>106</v>
      </c>
      <c r="G4682" t="b">
        <v>1</v>
      </c>
      <c r="H4682" t="s">
        <v>71</v>
      </c>
      <c r="I4682" t="b">
        <v>1</v>
      </c>
      <c r="J4682" t="s">
        <v>70</v>
      </c>
      <c r="K4682" t="b">
        <v>1</v>
      </c>
      <c r="L4682">
        <v>2</v>
      </c>
      <c r="M4682" t="b">
        <v>0</v>
      </c>
      <c r="N4682" t="b">
        <v>1</v>
      </c>
      <c r="O4682" t="b">
        <v>1</v>
      </c>
      <c r="P4682" t="s">
        <v>88</v>
      </c>
      <c r="Q4682" t="e">
        <f>-YR7K3rw6VAQ1-MjslvsoQ</f>
        <v>#NAME?</v>
      </c>
      <c r="R4682" t="s">
        <v>1389</v>
      </c>
      <c r="S4682" t="s">
        <v>85</v>
      </c>
      <c r="T4682" t="s">
        <v>1388</v>
      </c>
      <c r="U4682">
        <v>144</v>
      </c>
      <c r="V4682">
        <v>3</v>
      </c>
    </row>
    <row r="4683" spans="1:22" x14ac:dyDescent="0.35">
      <c r="A4683" t="s">
        <v>1387</v>
      </c>
      <c r="B4683" t="s">
        <v>90</v>
      </c>
      <c r="C4683" t="s">
        <v>82</v>
      </c>
      <c r="D4683" t="b">
        <v>1</v>
      </c>
      <c r="E4683" t="b">
        <v>1</v>
      </c>
      <c r="F4683" t="s">
        <v>766</v>
      </c>
      <c r="G4683" t="b">
        <v>0</v>
      </c>
      <c r="H4683" t="s">
        <v>71</v>
      </c>
      <c r="I4683" t="b">
        <v>1</v>
      </c>
      <c r="J4683" t="s">
        <v>70</v>
      </c>
      <c r="K4683" t="b">
        <v>1</v>
      </c>
      <c r="L4683">
        <v>2</v>
      </c>
      <c r="M4683" t="b">
        <v>0</v>
      </c>
      <c r="N4683" t="b">
        <v>1</v>
      </c>
      <c r="O4683" t="b">
        <v>1</v>
      </c>
      <c r="P4683" t="s">
        <v>69</v>
      </c>
      <c r="Q4683" t="s">
        <v>1386</v>
      </c>
      <c r="R4683" t="s">
        <v>1385</v>
      </c>
      <c r="S4683" t="s">
        <v>93</v>
      </c>
      <c r="T4683" t="s">
        <v>1384</v>
      </c>
      <c r="U4683">
        <v>144</v>
      </c>
      <c r="V4683">
        <v>3.5</v>
      </c>
    </row>
    <row r="4684" spans="1:22" x14ac:dyDescent="0.35">
      <c r="A4684" t="s">
        <v>1383</v>
      </c>
      <c r="B4684" t="s">
        <v>90</v>
      </c>
      <c r="C4684" t="s">
        <v>82</v>
      </c>
      <c r="D4684" t="b">
        <v>1</v>
      </c>
      <c r="E4684" t="b">
        <v>1</v>
      </c>
      <c r="F4684" t="s">
        <v>106</v>
      </c>
      <c r="G4684" t="b">
        <v>1</v>
      </c>
      <c r="H4684" t="s">
        <v>71</v>
      </c>
      <c r="I4684" t="b">
        <v>0</v>
      </c>
      <c r="J4684" t="s">
        <v>70</v>
      </c>
      <c r="K4684" t="b">
        <v>1</v>
      </c>
      <c r="L4684">
        <v>2</v>
      </c>
      <c r="M4684" t="b">
        <v>0</v>
      </c>
      <c r="N4684" t="b">
        <v>0</v>
      </c>
      <c r="O4684" t="b">
        <v>1</v>
      </c>
      <c r="P4684" t="s">
        <v>69</v>
      </c>
      <c r="Q4684" t="s">
        <v>1382</v>
      </c>
      <c r="R4684" t="s">
        <v>1381</v>
      </c>
      <c r="S4684" t="s">
        <v>6</v>
      </c>
      <c r="T4684" t="s">
        <v>1380</v>
      </c>
      <c r="U4684">
        <v>144</v>
      </c>
      <c r="V4684">
        <v>4</v>
      </c>
    </row>
    <row r="4685" spans="1:22" x14ac:dyDescent="0.35">
      <c r="A4685" t="s">
        <v>1379</v>
      </c>
      <c r="B4685" t="s">
        <v>90</v>
      </c>
      <c r="C4685" t="s">
        <v>82</v>
      </c>
      <c r="D4685" t="b">
        <v>1</v>
      </c>
      <c r="E4685" t="b">
        <v>1</v>
      </c>
      <c r="F4685" t="s">
        <v>106</v>
      </c>
      <c r="G4685" t="b">
        <v>0</v>
      </c>
      <c r="H4685" t="s">
        <v>80</v>
      </c>
      <c r="I4685" t="b">
        <v>0</v>
      </c>
      <c r="J4685" t="s">
        <v>70</v>
      </c>
      <c r="K4685" t="b">
        <v>1</v>
      </c>
      <c r="L4685">
        <v>1</v>
      </c>
      <c r="M4685" t="b">
        <v>0</v>
      </c>
      <c r="N4685" t="b">
        <v>0</v>
      </c>
      <c r="O4685" t="b">
        <v>1</v>
      </c>
      <c r="P4685" t="s">
        <v>88</v>
      </c>
      <c r="Q4685" t="s">
        <v>1378</v>
      </c>
      <c r="R4685" t="s">
        <v>1377</v>
      </c>
      <c r="S4685" t="s">
        <v>406</v>
      </c>
      <c r="T4685" t="s">
        <v>1376</v>
      </c>
      <c r="U4685">
        <v>144</v>
      </c>
      <c r="V4685">
        <v>4</v>
      </c>
    </row>
    <row r="4686" spans="1:22" x14ac:dyDescent="0.35">
      <c r="A4686" t="s">
        <v>1375</v>
      </c>
      <c r="B4686" t="s">
        <v>111</v>
      </c>
      <c r="C4686" t="s">
        <v>82</v>
      </c>
      <c r="D4686" t="b">
        <v>1</v>
      </c>
      <c r="E4686" t="b">
        <v>1</v>
      </c>
      <c r="F4686" t="s">
        <v>106</v>
      </c>
      <c r="G4686" t="b">
        <v>1</v>
      </c>
      <c r="H4686" t="s">
        <v>100</v>
      </c>
      <c r="I4686" t="b">
        <v>0</v>
      </c>
      <c r="J4686" t="s">
        <v>70</v>
      </c>
      <c r="K4686" t="b">
        <v>1</v>
      </c>
      <c r="L4686">
        <v>2</v>
      </c>
      <c r="M4686" t="b">
        <v>1</v>
      </c>
      <c r="N4686" t="b">
        <v>1</v>
      </c>
      <c r="O4686" t="b">
        <v>1</v>
      </c>
      <c r="P4686" t="s">
        <v>88</v>
      </c>
      <c r="Q4686" t="s">
        <v>1374</v>
      </c>
      <c r="R4686" t="s">
        <v>1373</v>
      </c>
      <c r="S4686" t="s">
        <v>1015</v>
      </c>
      <c r="T4686" t="s">
        <v>1372</v>
      </c>
      <c r="U4686">
        <v>144</v>
      </c>
      <c r="V4686">
        <v>3.5</v>
      </c>
    </row>
    <row r="4687" spans="1:22" x14ac:dyDescent="0.35">
      <c r="A4687" t="s">
        <v>1371</v>
      </c>
      <c r="B4687" t="s">
        <v>111</v>
      </c>
      <c r="C4687" t="s">
        <v>82</v>
      </c>
      <c r="D4687" t="b">
        <v>1</v>
      </c>
      <c r="E4687" t="b">
        <v>1</v>
      </c>
      <c r="F4687" t="s">
        <v>106</v>
      </c>
      <c r="G4687" t="b">
        <v>0</v>
      </c>
      <c r="H4687" t="s">
        <v>71</v>
      </c>
      <c r="I4687" t="b">
        <v>0</v>
      </c>
      <c r="J4687" t="s">
        <v>70</v>
      </c>
      <c r="K4687" t="b">
        <v>1</v>
      </c>
      <c r="L4687">
        <v>2</v>
      </c>
      <c r="M4687" t="b">
        <v>1</v>
      </c>
      <c r="N4687" t="b">
        <v>1</v>
      </c>
      <c r="O4687" t="b">
        <v>1</v>
      </c>
      <c r="P4687" t="s">
        <v>69</v>
      </c>
      <c r="Q4687" t="s">
        <v>1370</v>
      </c>
      <c r="R4687" t="s">
        <v>1369</v>
      </c>
      <c r="S4687" t="s">
        <v>85</v>
      </c>
      <c r="T4687" t="s">
        <v>1368</v>
      </c>
      <c r="U4687">
        <v>144</v>
      </c>
      <c r="V4687">
        <v>4</v>
      </c>
    </row>
    <row r="4688" spans="1:22" x14ac:dyDescent="0.35">
      <c r="A4688" t="s">
        <v>1367</v>
      </c>
      <c r="B4688" t="s">
        <v>74</v>
      </c>
      <c r="C4688" t="s">
        <v>82</v>
      </c>
      <c r="D4688" t="b">
        <v>1</v>
      </c>
      <c r="E4688" t="b">
        <v>1</v>
      </c>
      <c r="F4688" t="s">
        <v>128</v>
      </c>
      <c r="G4688" t="b">
        <v>1</v>
      </c>
      <c r="H4688" t="s">
        <v>71</v>
      </c>
      <c r="I4688" t="b">
        <v>1</v>
      </c>
      <c r="J4688" t="s">
        <v>70</v>
      </c>
      <c r="K4688" t="b">
        <v>1</v>
      </c>
      <c r="L4688">
        <v>2</v>
      </c>
      <c r="M4688" t="b">
        <v>1</v>
      </c>
      <c r="N4688" t="b">
        <v>1</v>
      </c>
      <c r="O4688" t="b">
        <v>1</v>
      </c>
      <c r="P4688" t="s">
        <v>69</v>
      </c>
      <c r="Q4688" t="s">
        <v>1366</v>
      </c>
      <c r="R4688" t="s">
        <v>1365</v>
      </c>
      <c r="S4688" t="s">
        <v>141</v>
      </c>
      <c r="T4688" t="s">
        <v>1364</v>
      </c>
      <c r="U4688">
        <v>144</v>
      </c>
      <c r="V4688">
        <v>3</v>
      </c>
    </row>
    <row r="4689" spans="1:22" x14ac:dyDescent="0.35">
      <c r="A4689" t="s">
        <v>1363</v>
      </c>
      <c r="B4689" t="s">
        <v>90</v>
      </c>
      <c r="C4689" t="s">
        <v>123</v>
      </c>
      <c r="D4689" t="b">
        <v>1</v>
      </c>
      <c r="E4689" t="b">
        <v>1</v>
      </c>
      <c r="F4689" t="s">
        <v>435</v>
      </c>
      <c r="G4689" t="b">
        <v>0</v>
      </c>
      <c r="H4689" t="s">
        <v>71</v>
      </c>
      <c r="I4689" t="b">
        <v>0</v>
      </c>
      <c r="J4689" t="s">
        <v>70</v>
      </c>
      <c r="K4689" t="b">
        <v>1</v>
      </c>
      <c r="L4689">
        <v>1</v>
      </c>
      <c r="M4689" t="b">
        <v>0</v>
      </c>
      <c r="N4689" t="b">
        <v>0</v>
      </c>
      <c r="O4689" t="b">
        <v>1</v>
      </c>
      <c r="P4689" t="s">
        <v>88</v>
      </c>
      <c r="Q4689" t="s">
        <v>1362</v>
      </c>
      <c r="R4689" t="s">
        <v>1361</v>
      </c>
      <c r="S4689" t="s">
        <v>120</v>
      </c>
      <c r="T4689" t="s">
        <v>1360</v>
      </c>
      <c r="U4689">
        <v>144</v>
      </c>
      <c r="V4689">
        <v>4.5</v>
      </c>
    </row>
    <row r="4690" spans="1:22" x14ac:dyDescent="0.35">
      <c r="A4690" t="s">
        <v>1359</v>
      </c>
      <c r="C4690" t="s">
        <v>82</v>
      </c>
      <c r="D4690" t="b">
        <v>1</v>
      </c>
      <c r="E4690" t="b">
        <v>1</v>
      </c>
      <c r="F4690" t="s">
        <v>106</v>
      </c>
      <c r="G4690" t="b">
        <v>0</v>
      </c>
      <c r="H4690" t="s">
        <v>100</v>
      </c>
      <c r="I4690" t="b">
        <v>0</v>
      </c>
      <c r="J4690" t="s">
        <v>70</v>
      </c>
      <c r="K4690" t="b">
        <v>1</v>
      </c>
      <c r="L4690">
        <v>2</v>
      </c>
      <c r="M4690" t="b">
        <v>0</v>
      </c>
      <c r="N4690" t="b">
        <v>1</v>
      </c>
      <c r="O4690" t="b">
        <v>1</v>
      </c>
      <c r="P4690" t="s">
        <v>88</v>
      </c>
      <c r="Q4690" t="s">
        <v>1358</v>
      </c>
      <c r="R4690" t="s">
        <v>1357</v>
      </c>
      <c r="S4690" t="s">
        <v>6</v>
      </c>
      <c r="T4690" t="s">
        <v>1356</v>
      </c>
      <c r="U4690">
        <v>144</v>
      </c>
      <c r="V4690">
        <v>4</v>
      </c>
    </row>
    <row r="4691" spans="1:22" x14ac:dyDescent="0.35">
      <c r="A4691" t="s">
        <v>1355</v>
      </c>
      <c r="B4691" t="s">
        <v>74</v>
      </c>
      <c r="C4691" t="s">
        <v>450</v>
      </c>
      <c r="D4691" t="b">
        <v>1</v>
      </c>
      <c r="E4691" t="b">
        <v>1</v>
      </c>
      <c r="F4691" t="s">
        <v>314</v>
      </c>
      <c r="G4691" t="b">
        <v>0</v>
      </c>
      <c r="H4691" t="s">
        <v>71</v>
      </c>
      <c r="I4691" t="b">
        <v>1</v>
      </c>
      <c r="J4691" t="s">
        <v>70</v>
      </c>
      <c r="K4691" t="b">
        <v>1</v>
      </c>
      <c r="L4691">
        <v>2</v>
      </c>
      <c r="M4691" t="b">
        <v>0</v>
      </c>
      <c r="N4691" t="b">
        <v>1</v>
      </c>
      <c r="O4691" t="b">
        <v>1</v>
      </c>
      <c r="P4691" t="s">
        <v>69</v>
      </c>
      <c r="Q4691" t="s">
        <v>1354</v>
      </c>
      <c r="R4691" t="s">
        <v>1353</v>
      </c>
      <c r="S4691" t="s">
        <v>120</v>
      </c>
      <c r="T4691" t="s">
        <v>1352</v>
      </c>
      <c r="U4691">
        <v>144</v>
      </c>
      <c r="V4691">
        <v>3.5</v>
      </c>
    </row>
    <row r="4692" spans="1:22" x14ac:dyDescent="0.35">
      <c r="A4692" t="s">
        <v>1351</v>
      </c>
      <c r="B4692" t="s">
        <v>74</v>
      </c>
      <c r="C4692" t="s">
        <v>82</v>
      </c>
      <c r="D4692" t="b">
        <v>1</v>
      </c>
      <c r="E4692" t="b">
        <v>1</v>
      </c>
      <c r="F4692" t="s">
        <v>106</v>
      </c>
      <c r="G4692" t="b">
        <v>1</v>
      </c>
      <c r="H4692" t="s">
        <v>71</v>
      </c>
      <c r="I4692" t="b">
        <v>1</v>
      </c>
      <c r="J4692" t="s">
        <v>70</v>
      </c>
      <c r="K4692" t="b">
        <v>1</v>
      </c>
      <c r="L4692">
        <v>2</v>
      </c>
      <c r="M4692" t="b">
        <v>1</v>
      </c>
      <c r="N4692" t="b">
        <v>1</v>
      </c>
      <c r="O4692" t="b">
        <v>1</v>
      </c>
      <c r="P4692" t="s">
        <v>69</v>
      </c>
      <c r="Q4692" t="s">
        <v>1350</v>
      </c>
      <c r="R4692" t="s">
        <v>1349</v>
      </c>
      <c r="S4692" t="s">
        <v>275</v>
      </c>
      <c r="T4692" t="s">
        <v>1348</v>
      </c>
      <c r="U4692">
        <v>144</v>
      </c>
      <c r="V4692">
        <v>3.5</v>
      </c>
    </row>
    <row r="4693" spans="1:22" x14ac:dyDescent="0.35">
      <c r="A4693" t="s">
        <v>1347</v>
      </c>
      <c r="B4693" t="s">
        <v>74</v>
      </c>
      <c r="C4693" t="s">
        <v>123</v>
      </c>
      <c r="D4693" t="b">
        <v>1</v>
      </c>
      <c r="E4693" t="b">
        <v>1</v>
      </c>
      <c r="F4693" t="s">
        <v>72</v>
      </c>
      <c r="G4693" t="b">
        <v>1</v>
      </c>
      <c r="H4693" t="s">
        <v>71</v>
      </c>
      <c r="I4693" t="b">
        <v>1</v>
      </c>
      <c r="J4693" t="s">
        <v>70</v>
      </c>
      <c r="K4693" t="b">
        <v>1</v>
      </c>
      <c r="L4693">
        <v>2</v>
      </c>
      <c r="M4693" t="b">
        <v>1</v>
      </c>
      <c r="N4693" t="b">
        <v>1</v>
      </c>
      <c r="O4693" t="b">
        <v>1</v>
      </c>
      <c r="P4693" t="s">
        <v>69</v>
      </c>
      <c r="Q4693" t="s">
        <v>1346</v>
      </c>
      <c r="R4693" t="s">
        <v>1345</v>
      </c>
      <c r="S4693" t="s">
        <v>120</v>
      </c>
      <c r="T4693" t="s">
        <v>1344</v>
      </c>
      <c r="U4693">
        <v>144</v>
      </c>
      <c r="V4693">
        <v>4</v>
      </c>
    </row>
    <row r="4694" spans="1:22" x14ac:dyDescent="0.35">
      <c r="A4694" t="s">
        <v>1343</v>
      </c>
      <c r="B4694" t="s">
        <v>90</v>
      </c>
      <c r="C4694" t="s">
        <v>82</v>
      </c>
      <c r="D4694" t="b">
        <v>1</v>
      </c>
      <c r="E4694" t="b">
        <v>1</v>
      </c>
      <c r="F4694" t="s">
        <v>106</v>
      </c>
      <c r="G4694" t="b">
        <v>0</v>
      </c>
      <c r="H4694" t="s">
        <v>71</v>
      </c>
      <c r="I4694" t="b">
        <v>0</v>
      </c>
      <c r="J4694" t="s">
        <v>70</v>
      </c>
      <c r="K4694" t="b">
        <v>1</v>
      </c>
      <c r="L4694">
        <v>1</v>
      </c>
      <c r="M4694" t="b">
        <v>0</v>
      </c>
      <c r="N4694" t="b">
        <v>0</v>
      </c>
      <c r="O4694" t="b">
        <v>1</v>
      </c>
      <c r="P4694" t="s">
        <v>69</v>
      </c>
      <c r="Q4694" t="s">
        <v>1342</v>
      </c>
      <c r="R4694" t="s">
        <v>1341</v>
      </c>
      <c r="S4694" t="s">
        <v>6</v>
      </c>
      <c r="T4694" t="s">
        <v>452</v>
      </c>
      <c r="U4694">
        <v>144</v>
      </c>
      <c r="V4694">
        <v>3.5</v>
      </c>
    </row>
    <row r="4695" spans="1:22" x14ac:dyDescent="0.35">
      <c r="A4695" t="s">
        <v>1340</v>
      </c>
      <c r="B4695" t="s">
        <v>74</v>
      </c>
      <c r="C4695" t="s">
        <v>82</v>
      </c>
      <c r="D4695" t="b">
        <v>1</v>
      </c>
      <c r="E4695" t="b">
        <v>1</v>
      </c>
      <c r="F4695" t="s">
        <v>106</v>
      </c>
      <c r="G4695" t="b">
        <v>1</v>
      </c>
      <c r="H4695" t="s">
        <v>71</v>
      </c>
      <c r="I4695" t="b">
        <v>0</v>
      </c>
      <c r="J4695" t="s">
        <v>70</v>
      </c>
      <c r="K4695" t="b">
        <v>1</v>
      </c>
      <c r="L4695">
        <v>2</v>
      </c>
      <c r="M4695" t="b">
        <v>0</v>
      </c>
      <c r="N4695" t="b">
        <v>1</v>
      </c>
      <c r="O4695" t="b">
        <v>1</v>
      </c>
      <c r="P4695" t="s">
        <v>88</v>
      </c>
      <c r="Q4695" t="s">
        <v>1339</v>
      </c>
      <c r="R4695" t="s">
        <v>1338</v>
      </c>
      <c r="S4695" t="s">
        <v>85</v>
      </c>
      <c r="T4695" t="s">
        <v>1337</v>
      </c>
      <c r="U4695">
        <v>143</v>
      </c>
      <c r="V4695">
        <v>4</v>
      </c>
    </row>
    <row r="4696" spans="1:22" x14ac:dyDescent="0.35">
      <c r="A4696" t="s">
        <v>1336</v>
      </c>
      <c r="B4696" t="s">
        <v>111</v>
      </c>
      <c r="C4696" t="s">
        <v>82</v>
      </c>
      <c r="D4696" t="b">
        <v>1</v>
      </c>
      <c r="E4696" t="b">
        <v>1</v>
      </c>
      <c r="F4696" t="s">
        <v>89</v>
      </c>
      <c r="G4696" t="b">
        <v>0</v>
      </c>
      <c r="H4696" t="s">
        <v>71</v>
      </c>
      <c r="I4696" t="b">
        <v>0</v>
      </c>
      <c r="J4696" t="s">
        <v>70</v>
      </c>
      <c r="K4696" t="b">
        <v>1</v>
      </c>
      <c r="L4696">
        <v>2</v>
      </c>
      <c r="M4696" t="b">
        <v>1</v>
      </c>
      <c r="N4696" t="b">
        <v>1</v>
      </c>
      <c r="O4696" t="b">
        <v>1</v>
      </c>
      <c r="P4696" t="s">
        <v>69</v>
      </c>
      <c r="Q4696" t="s">
        <v>1335</v>
      </c>
      <c r="R4696" t="s">
        <v>1334</v>
      </c>
      <c r="S4696" t="s">
        <v>6</v>
      </c>
      <c r="T4696" t="s">
        <v>1333</v>
      </c>
      <c r="U4696">
        <v>143</v>
      </c>
      <c r="V4696">
        <v>3.5</v>
      </c>
    </row>
    <row r="4697" spans="1:22" x14ac:dyDescent="0.35">
      <c r="A4697" t="s">
        <v>1332</v>
      </c>
      <c r="B4697" t="s">
        <v>111</v>
      </c>
      <c r="C4697" t="s">
        <v>82</v>
      </c>
      <c r="D4697" t="b">
        <v>1</v>
      </c>
      <c r="E4697" t="b">
        <v>1</v>
      </c>
      <c r="F4697" t="s">
        <v>319</v>
      </c>
      <c r="G4697" t="b">
        <v>0</v>
      </c>
      <c r="H4697" t="s">
        <v>71</v>
      </c>
      <c r="I4697" t="b">
        <v>1</v>
      </c>
      <c r="J4697" t="s">
        <v>70</v>
      </c>
      <c r="K4697" t="b">
        <v>1</v>
      </c>
      <c r="L4697">
        <v>1</v>
      </c>
      <c r="M4697" t="b">
        <v>0</v>
      </c>
      <c r="N4697" t="b">
        <v>0</v>
      </c>
      <c r="O4697" t="b">
        <v>1</v>
      </c>
      <c r="P4697" t="s">
        <v>69</v>
      </c>
      <c r="Q4697" t="s">
        <v>1331</v>
      </c>
      <c r="R4697" t="s">
        <v>1330</v>
      </c>
      <c r="S4697" t="s">
        <v>77</v>
      </c>
      <c r="T4697" t="s">
        <v>1329</v>
      </c>
      <c r="U4697">
        <v>143</v>
      </c>
      <c r="V4697">
        <v>4.5</v>
      </c>
    </row>
    <row r="4698" spans="1:22" x14ac:dyDescent="0.35">
      <c r="A4698" t="s">
        <v>1328</v>
      </c>
      <c r="B4698" t="s">
        <v>111</v>
      </c>
      <c r="C4698" t="s">
        <v>123</v>
      </c>
      <c r="D4698" t="b">
        <v>1</v>
      </c>
      <c r="E4698" t="b">
        <v>0</v>
      </c>
      <c r="F4698" t="s">
        <v>106</v>
      </c>
      <c r="G4698" t="b">
        <v>1</v>
      </c>
      <c r="H4698" t="s">
        <v>71</v>
      </c>
      <c r="I4698" t="b">
        <v>1</v>
      </c>
      <c r="J4698" t="s">
        <v>70</v>
      </c>
      <c r="K4698" t="b">
        <v>0</v>
      </c>
      <c r="L4698">
        <v>1</v>
      </c>
      <c r="M4698" t="b">
        <v>0</v>
      </c>
      <c r="N4698" t="b">
        <v>1</v>
      </c>
      <c r="O4698" t="b">
        <v>1</v>
      </c>
      <c r="P4698" t="s">
        <v>88</v>
      </c>
      <c r="Q4698" t="s">
        <v>1327</v>
      </c>
      <c r="R4698" t="s">
        <v>1326</v>
      </c>
      <c r="S4698" t="s">
        <v>219</v>
      </c>
      <c r="T4698" t="s">
        <v>1325</v>
      </c>
      <c r="U4698">
        <v>143</v>
      </c>
      <c r="V4698">
        <v>3</v>
      </c>
    </row>
    <row r="4699" spans="1:22" x14ac:dyDescent="0.35">
      <c r="A4699" t="s">
        <v>1324</v>
      </c>
      <c r="B4699" t="s">
        <v>74</v>
      </c>
      <c r="C4699" t="s">
        <v>82</v>
      </c>
      <c r="D4699" t="b">
        <v>1</v>
      </c>
      <c r="E4699" t="b">
        <v>1</v>
      </c>
      <c r="F4699" t="s">
        <v>106</v>
      </c>
      <c r="G4699" t="b">
        <v>1</v>
      </c>
      <c r="H4699" t="s">
        <v>71</v>
      </c>
      <c r="I4699" t="b">
        <v>1</v>
      </c>
      <c r="J4699" t="s">
        <v>70</v>
      </c>
      <c r="K4699" t="b">
        <v>1</v>
      </c>
      <c r="L4699">
        <v>2</v>
      </c>
      <c r="M4699" t="b">
        <v>0</v>
      </c>
      <c r="N4699" t="b">
        <v>1</v>
      </c>
      <c r="O4699" t="b">
        <v>1</v>
      </c>
      <c r="P4699" t="s">
        <v>69</v>
      </c>
      <c r="Q4699" t="s">
        <v>1323</v>
      </c>
      <c r="R4699" t="s">
        <v>1322</v>
      </c>
      <c r="S4699" t="s">
        <v>290</v>
      </c>
      <c r="T4699" t="s">
        <v>1321</v>
      </c>
      <c r="U4699">
        <v>143</v>
      </c>
      <c r="V4699">
        <v>4</v>
      </c>
    </row>
    <row r="4700" spans="1:22" x14ac:dyDescent="0.35">
      <c r="A4700" t="s">
        <v>1320</v>
      </c>
      <c r="B4700" t="s">
        <v>111</v>
      </c>
      <c r="C4700" t="s">
        <v>82</v>
      </c>
      <c r="D4700" t="b">
        <v>1</v>
      </c>
      <c r="E4700" t="b">
        <v>1</v>
      </c>
      <c r="F4700" t="s">
        <v>106</v>
      </c>
      <c r="G4700" t="b">
        <v>1</v>
      </c>
      <c r="H4700" t="s">
        <v>71</v>
      </c>
      <c r="I4700" t="b">
        <v>0</v>
      </c>
      <c r="J4700" t="s">
        <v>70</v>
      </c>
      <c r="K4700" t="b">
        <v>1</v>
      </c>
      <c r="L4700">
        <v>2</v>
      </c>
      <c r="M4700" t="b">
        <v>0</v>
      </c>
      <c r="N4700" t="b">
        <v>1</v>
      </c>
      <c r="O4700" t="b">
        <v>1</v>
      </c>
      <c r="P4700" t="s">
        <v>88</v>
      </c>
      <c r="Q4700" t="s">
        <v>1319</v>
      </c>
      <c r="R4700" t="s">
        <v>1201</v>
      </c>
      <c r="S4700" t="s">
        <v>401</v>
      </c>
      <c r="T4700" t="s">
        <v>1243</v>
      </c>
      <c r="U4700">
        <v>143</v>
      </c>
      <c r="V4700">
        <v>4</v>
      </c>
    </row>
    <row r="4701" spans="1:22" x14ac:dyDescent="0.35">
      <c r="A4701" t="s">
        <v>1318</v>
      </c>
      <c r="B4701" t="s">
        <v>111</v>
      </c>
      <c r="C4701" t="s">
        <v>82</v>
      </c>
      <c r="D4701" t="b">
        <v>1</v>
      </c>
      <c r="E4701" t="b">
        <v>1</v>
      </c>
      <c r="F4701" t="s">
        <v>101</v>
      </c>
      <c r="G4701" t="b">
        <v>1</v>
      </c>
      <c r="H4701" t="s">
        <v>71</v>
      </c>
      <c r="I4701" t="b">
        <v>1</v>
      </c>
      <c r="J4701" t="s">
        <v>70</v>
      </c>
      <c r="K4701" t="b">
        <v>1</v>
      </c>
      <c r="L4701">
        <v>2</v>
      </c>
      <c r="M4701" t="b">
        <v>1</v>
      </c>
      <c r="N4701" t="b">
        <v>1</v>
      </c>
      <c r="O4701" t="b">
        <v>1</v>
      </c>
      <c r="P4701" t="s">
        <v>69</v>
      </c>
      <c r="Q4701" t="s">
        <v>1317</v>
      </c>
      <c r="R4701" t="s">
        <v>1316</v>
      </c>
      <c r="S4701" t="s">
        <v>6</v>
      </c>
      <c r="T4701" t="s">
        <v>1315</v>
      </c>
      <c r="U4701">
        <v>143</v>
      </c>
      <c r="V4701">
        <v>4.5</v>
      </c>
    </row>
    <row r="4702" spans="1:22" x14ac:dyDescent="0.35">
      <c r="A4702" t="s">
        <v>1314</v>
      </c>
      <c r="B4702" t="s">
        <v>90</v>
      </c>
      <c r="C4702" t="s">
        <v>82</v>
      </c>
      <c r="D4702" t="b">
        <v>1</v>
      </c>
      <c r="E4702" t="b">
        <v>1</v>
      </c>
      <c r="F4702" t="s">
        <v>72</v>
      </c>
      <c r="G4702" t="b">
        <v>1</v>
      </c>
      <c r="H4702" t="s">
        <v>100</v>
      </c>
      <c r="I4702" t="b">
        <v>0</v>
      </c>
      <c r="J4702" t="s">
        <v>70</v>
      </c>
      <c r="K4702" t="b">
        <v>1</v>
      </c>
      <c r="L4702">
        <v>1</v>
      </c>
      <c r="M4702" t="b">
        <v>0</v>
      </c>
      <c r="N4702" t="b">
        <v>1</v>
      </c>
      <c r="O4702" t="b">
        <v>1</v>
      </c>
      <c r="P4702" t="s">
        <v>88</v>
      </c>
      <c r="Q4702" t="s">
        <v>1313</v>
      </c>
      <c r="R4702" t="s">
        <v>1312</v>
      </c>
      <c r="S4702" t="s">
        <v>85</v>
      </c>
      <c r="T4702" t="s">
        <v>1311</v>
      </c>
      <c r="U4702">
        <v>143</v>
      </c>
      <c r="V4702">
        <v>4</v>
      </c>
    </row>
    <row r="4703" spans="1:22" x14ac:dyDescent="0.35">
      <c r="A4703" t="s">
        <v>1310</v>
      </c>
      <c r="B4703" t="s">
        <v>74</v>
      </c>
      <c r="C4703" t="s">
        <v>82</v>
      </c>
      <c r="D4703" t="b">
        <v>1</v>
      </c>
      <c r="E4703" t="b">
        <v>1</v>
      </c>
      <c r="F4703" t="s">
        <v>106</v>
      </c>
      <c r="G4703" t="b">
        <v>1</v>
      </c>
      <c r="H4703" t="s">
        <v>71</v>
      </c>
      <c r="I4703" t="b">
        <v>1</v>
      </c>
      <c r="J4703" t="s">
        <v>70</v>
      </c>
      <c r="K4703" t="b">
        <v>1</v>
      </c>
      <c r="L4703">
        <v>2</v>
      </c>
      <c r="M4703" t="b">
        <v>1</v>
      </c>
      <c r="N4703" t="b">
        <v>1</v>
      </c>
      <c r="O4703" t="b">
        <v>1</v>
      </c>
      <c r="P4703" t="s">
        <v>69</v>
      </c>
      <c r="Q4703" t="s">
        <v>1309</v>
      </c>
      <c r="R4703" t="s">
        <v>1308</v>
      </c>
      <c r="S4703" t="s">
        <v>161</v>
      </c>
      <c r="T4703" t="s">
        <v>846</v>
      </c>
      <c r="U4703">
        <v>143</v>
      </c>
      <c r="V4703">
        <v>3</v>
      </c>
    </row>
    <row r="4704" spans="1:22" x14ac:dyDescent="0.35">
      <c r="A4704" t="s">
        <v>1307</v>
      </c>
      <c r="B4704" t="s">
        <v>90</v>
      </c>
      <c r="C4704" t="s">
        <v>426</v>
      </c>
      <c r="D4704" t="b">
        <v>1</v>
      </c>
      <c r="E4704" t="b">
        <v>1</v>
      </c>
      <c r="F4704" t="s">
        <v>106</v>
      </c>
      <c r="G4704" t="b">
        <v>0</v>
      </c>
      <c r="H4704" t="s">
        <v>71</v>
      </c>
      <c r="I4704" t="b">
        <v>0</v>
      </c>
      <c r="J4704" t="s">
        <v>70</v>
      </c>
      <c r="K4704" t="b">
        <v>1</v>
      </c>
      <c r="L4704">
        <v>2</v>
      </c>
      <c r="M4704" t="b">
        <v>0</v>
      </c>
      <c r="N4704" t="b">
        <v>0</v>
      </c>
      <c r="O4704" t="b">
        <v>1</v>
      </c>
      <c r="P4704" t="s">
        <v>69</v>
      </c>
      <c r="Q4704" t="s">
        <v>1306</v>
      </c>
      <c r="R4704" t="s">
        <v>1305</v>
      </c>
      <c r="S4704" t="s">
        <v>6</v>
      </c>
      <c r="T4704" t="s">
        <v>1304</v>
      </c>
      <c r="U4704">
        <v>143</v>
      </c>
      <c r="V4704">
        <v>4.5</v>
      </c>
    </row>
    <row r="4705" spans="1:22" x14ac:dyDescent="0.35">
      <c r="A4705" t="s">
        <v>1303</v>
      </c>
      <c r="B4705" t="s">
        <v>90</v>
      </c>
      <c r="C4705" t="s">
        <v>82</v>
      </c>
      <c r="D4705" t="b">
        <v>1</v>
      </c>
      <c r="E4705" t="b">
        <v>1</v>
      </c>
      <c r="F4705" t="s">
        <v>106</v>
      </c>
      <c r="G4705" t="b">
        <v>0</v>
      </c>
      <c r="H4705" t="s">
        <v>100</v>
      </c>
      <c r="I4705" t="b">
        <v>0</v>
      </c>
      <c r="J4705" t="s">
        <v>70</v>
      </c>
      <c r="K4705" t="b">
        <v>1</v>
      </c>
      <c r="L4705">
        <v>1</v>
      </c>
      <c r="M4705" t="b">
        <v>0</v>
      </c>
      <c r="N4705" t="b">
        <v>1</v>
      </c>
      <c r="O4705" t="b">
        <v>1</v>
      </c>
      <c r="P4705" t="s">
        <v>88</v>
      </c>
      <c r="Q4705" t="s">
        <v>1302</v>
      </c>
      <c r="R4705" t="s">
        <v>1255</v>
      </c>
      <c r="S4705" t="s">
        <v>66</v>
      </c>
      <c r="T4705" t="s">
        <v>1301</v>
      </c>
      <c r="U4705">
        <v>143</v>
      </c>
      <c r="V4705">
        <v>3.5</v>
      </c>
    </row>
    <row r="4706" spans="1:22" x14ac:dyDescent="0.35">
      <c r="A4706" t="s">
        <v>1300</v>
      </c>
      <c r="B4706" t="s">
        <v>74</v>
      </c>
      <c r="C4706" t="s">
        <v>82</v>
      </c>
      <c r="D4706" t="b">
        <v>1</v>
      </c>
      <c r="E4706" t="b">
        <v>1</v>
      </c>
      <c r="F4706" t="s">
        <v>72</v>
      </c>
      <c r="G4706" t="b">
        <v>1</v>
      </c>
      <c r="H4706" t="s">
        <v>71</v>
      </c>
      <c r="I4706" t="b">
        <v>1</v>
      </c>
      <c r="J4706" t="s">
        <v>70</v>
      </c>
      <c r="K4706" t="b">
        <v>1</v>
      </c>
      <c r="L4706">
        <v>2</v>
      </c>
      <c r="M4706" t="b">
        <v>1</v>
      </c>
      <c r="N4706" t="b">
        <v>1</v>
      </c>
      <c r="O4706" t="b">
        <v>1</v>
      </c>
      <c r="P4706" t="s">
        <v>88</v>
      </c>
      <c r="Q4706" t="s">
        <v>1299</v>
      </c>
      <c r="R4706" t="s">
        <v>1298</v>
      </c>
      <c r="S4706" t="s">
        <v>77</v>
      </c>
      <c r="T4706" t="s">
        <v>1297</v>
      </c>
      <c r="U4706">
        <v>143</v>
      </c>
      <c r="V4706">
        <v>4</v>
      </c>
    </row>
    <row r="4707" spans="1:22" x14ac:dyDescent="0.35">
      <c r="A4707" t="s">
        <v>1296</v>
      </c>
      <c r="B4707" t="s">
        <v>90</v>
      </c>
      <c r="C4707" t="s">
        <v>1295</v>
      </c>
      <c r="E4707" t="b">
        <v>1</v>
      </c>
      <c r="F4707" t="s">
        <v>1052</v>
      </c>
      <c r="G4707" t="b">
        <v>0</v>
      </c>
      <c r="H4707" t="s">
        <v>80</v>
      </c>
      <c r="I4707" t="b">
        <v>0</v>
      </c>
      <c r="J4707" t="s">
        <v>70</v>
      </c>
      <c r="K4707" t="b">
        <v>1</v>
      </c>
      <c r="L4707">
        <v>2</v>
      </c>
      <c r="M4707" t="b">
        <v>1</v>
      </c>
      <c r="N4707" t="b">
        <v>1</v>
      </c>
      <c r="O4707" t="b">
        <v>1</v>
      </c>
      <c r="P4707" t="s">
        <v>69</v>
      </c>
      <c r="Q4707" t="s">
        <v>1294</v>
      </c>
      <c r="R4707" t="s">
        <v>1293</v>
      </c>
      <c r="S4707" t="s">
        <v>120</v>
      </c>
      <c r="T4707" t="s">
        <v>1292</v>
      </c>
      <c r="U4707">
        <v>143</v>
      </c>
      <c r="V4707">
        <v>3</v>
      </c>
    </row>
    <row r="4708" spans="1:22" x14ac:dyDescent="0.35">
      <c r="A4708" t="s">
        <v>1291</v>
      </c>
      <c r="B4708" t="s">
        <v>90</v>
      </c>
      <c r="C4708" t="s">
        <v>82</v>
      </c>
      <c r="D4708" t="b">
        <v>1</v>
      </c>
      <c r="E4708" t="b">
        <v>1</v>
      </c>
      <c r="F4708" t="s">
        <v>106</v>
      </c>
      <c r="G4708" t="b">
        <v>1</v>
      </c>
      <c r="H4708" t="s">
        <v>100</v>
      </c>
      <c r="I4708" t="b">
        <v>0</v>
      </c>
      <c r="J4708" t="s">
        <v>70</v>
      </c>
      <c r="K4708" t="b">
        <v>1</v>
      </c>
      <c r="L4708">
        <v>2</v>
      </c>
      <c r="M4708" t="b">
        <v>1</v>
      </c>
      <c r="N4708" t="b">
        <v>1</v>
      </c>
      <c r="O4708" t="b">
        <v>1</v>
      </c>
      <c r="P4708" t="s">
        <v>69</v>
      </c>
      <c r="Q4708" t="s">
        <v>1290</v>
      </c>
      <c r="R4708" t="s">
        <v>381</v>
      </c>
      <c r="S4708" t="s">
        <v>6</v>
      </c>
      <c r="T4708" t="s">
        <v>1289</v>
      </c>
      <c r="U4708">
        <v>143</v>
      </c>
      <c r="V4708">
        <v>4</v>
      </c>
    </row>
    <row r="4709" spans="1:22" x14ac:dyDescent="0.35">
      <c r="A4709" t="s">
        <v>1288</v>
      </c>
      <c r="B4709" t="s">
        <v>90</v>
      </c>
      <c r="C4709" t="s">
        <v>82</v>
      </c>
      <c r="D4709" t="b">
        <v>1</v>
      </c>
      <c r="E4709" t="b">
        <v>1</v>
      </c>
      <c r="F4709" t="s">
        <v>435</v>
      </c>
      <c r="G4709" t="b">
        <v>0</v>
      </c>
      <c r="H4709" t="s">
        <v>100</v>
      </c>
      <c r="I4709" t="b">
        <v>0</v>
      </c>
      <c r="J4709" t="s">
        <v>70</v>
      </c>
      <c r="K4709" t="b">
        <v>0</v>
      </c>
      <c r="L4709">
        <v>1</v>
      </c>
      <c r="M4709" t="b">
        <v>0</v>
      </c>
      <c r="N4709" t="b">
        <v>0</v>
      </c>
      <c r="O4709" t="b">
        <v>1</v>
      </c>
      <c r="P4709" t="s">
        <v>69</v>
      </c>
      <c r="Q4709" t="s">
        <v>1287</v>
      </c>
      <c r="R4709" t="s">
        <v>1286</v>
      </c>
      <c r="S4709" t="s">
        <v>85</v>
      </c>
      <c r="T4709" t="s">
        <v>1285</v>
      </c>
      <c r="U4709">
        <v>143</v>
      </c>
      <c r="V4709">
        <v>4.5</v>
      </c>
    </row>
    <row r="4710" spans="1:22" x14ac:dyDescent="0.35">
      <c r="A4710" t="s">
        <v>1284</v>
      </c>
      <c r="B4710" t="s">
        <v>74</v>
      </c>
      <c r="C4710" t="s">
        <v>82</v>
      </c>
      <c r="D4710" t="b">
        <v>1</v>
      </c>
      <c r="E4710" t="b">
        <v>1</v>
      </c>
      <c r="F4710" t="s">
        <v>1198</v>
      </c>
      <c r="G4710" t="b">
        <v>0</v>
      </c>
      <c r="H4710" t="s">
        <v>71</v>
      </c>
      <c r="I4710" t="b">
        <v>0</v>
      </c>
      <c r="J4710" t="s">
        <v>70</v>
      </c>
      <c r="K4710" t="b">
        <v>1</v>
      </c>
      <c r="L4710">
        <v>2</v>
      </c>
      <c r="M4710" t="b">
        <v>0</v>
      </c>
      <c r="N4710" t="b">
        <v>0</v>
      </c>
      <c r="O4710" t="b">
        <v>1</v>
      </c>
      <c r="P4710" t="s">
        <v>88</v>
      </c>
      <c r="Q4710" t="s">
        <v>1283</v>
      </c>
      <c r="R4710" t="s">
        <v>954</v>
      </c>
      <c r="S4710" t="s">
        <v>166</v>
      </c>
      <c r="T4710" t="s">
        <v>1282</v>
      </c>
      <c r="U4710">
        <v>143</v>
      </c>
      <c r="V4710">
        <v>4</v>
      </c>
    </row>
    <row r="4711" spans="1:22" x14ac:dyDescent="0.35">
      <c r="A4711" t="s">
        <v>1281</v>
      </c>
      <c r="B4711" t="s">
        <v>74</v>
      </c>
      <c r="C4711" t="s">
        <v>82</v>
      </c>
      <c r="D4711" t="b">
        <v>1</v>
      </c>
      <c r="E4711" t="b">
        <v>0</v>
      </c>
      <c r="F4711" t="s">
        <v>771</v>
      </c>
      <c r="G4711" t="b">
        <v>1</v>
      </c>
      <c r="H4711" t="s">
        <v>71</v>
      </c>
      <c r="I4711" t="b">
        <v>1</v>
      </c>
      <c r="J4711" t="s">
        <v>70</v>
      </c>
      <c r="K4711" t="b">
        <v>1</v>
      </c>
      <c r="L4711">
        <v>2</v>
      </c>
      <c r="M4711" t="b">
        <v>1</v>
      </c>
      <c r="N4711" t="b">
        <v>1</v>
      </c>
      <c r="O4711" t="b">
        <v>1</v>
      </c>
      <c r="P4711" t="s">
        <v>69</v>
      </c>
      <c r="Q4711" t="s">
        <v>1280</v>
      </c>
      <c r="R4711" t="s">
        <v>1279</v>
      </c>
      <c r="S4711" t="s">
        <v>77</v>
      </c>
      <c r="T4711" t="s">
        <v>1278</v>
      </c>
      <c r="U4711">
        <v>143</v>
      </c>
      <c r="V4711">
        <v>3.5</v>
      </c>
    </row>
    <row r="4712" spans="1:22" x14ac:dyDescent="0.35">
      <c r="A4712" t="s">
        <v>1277</v>
      </c>
      <c r="B4712" t="s">
        <v>74</v>
      </c>
      <c r="C4712" t="s">
        <v>82</v>
      </c>
      <c r="D4712" t="b">
        <v>1</v>
      </c>
      <c r="E4712" t="b">
        <v>1</v>
      </c>
      <c r="F4712" t="s">
        <v>106</v>
      </c>
      <c r="G4712" t="b">
        <v>1</v>
      </c>
      <c r="H4712" t="s">
        <v>80</v>
      </c>
      <c r="I4712" t="b">
        <v>1</v>
      </c>
      <c r="J4712" t="s">
        <v>70</v>
      </c>
      <c r="K4712" t="b">
        <v>1</v>
      </c>
      <c r="L4712">
        <v>2</v>
      </c>
      <c r="M4712" t="b">
        <v>0</v>
      </c>
      <c r="N4712" t="b">
        <v>1</v>
      </c>
      <c r="O4712" t="b">
        <v>1</v>
      </c>
      <c r="P4712" t="s">
        <v>69</v>
      </c>
      <c r="Q4712" t="s">
        <v>1276</v>
      </c>
      <c r="R4712" t="s">
        <v>1275</v>
      </c>
      <c r="S4712" t="s">
        <v>290</v>
      </c>
      <c r="T4712" t="s">
        <v>1274</v>
      </c>
      <c r="U4712">
        <v>143</v>
      </c>
      <c r="V4712">
        <v>2.5</v>
      </c>
    </row>
    <row r="4713" spans="1:22" x14ac:dyDescent="0.35">
      <c r="A4713" t="s">
        <v>1273</v>
      </c>
      <c r="B4713" t="s">
        <v>111</v>
      </c>
      <c r="C4713" t="s">
        <v>73</v>
      </c>
      <c r="D4713" t="b">
        <v>1</v>
      </c>
      <c r="E4713" t="b">
        <v>1</v>
      </c>
      <c r="F4713" t="s">
        <v>106</v>
      </c>
      <c r="G4713" t="b">
        <v>0</v>
      </c>
      <c r="H4713" t="s">
        <v>71</v>
      </c>
      <c r="I4713" t="b">
        <v>1</v>
      </c>
      <c r="J4713" t="s">
        <v>70</v>
      </c>
      <c r="K4713" t="b">
        <v>1</v>
      </c>
      <c r="L4713">
        <v>1</v>
      </c>
      <c r="M4713" t="b">
        <v>0</v>
      </c>
      <c r="N4713" t="b">
        <v>0</v>
      </c>
      <c r="O4713" t="b">
        <v>1</v>
      </c>
      <c r="P4713" t="s">
        <v>69</v>
      </c>
      <c r="Q4713" t="s">
        <v>1272</v>
      </c>
      <c r="R4713" t="s">
        <v>1271</v>
      </c>
      <c r="S4713" t="s">
        <v>161</v>
      </c>
      <c r="T4713" t="s">
        <v>1270</v>
      </c>
      <c r="U4713">
        <v>143</v>
      </c>
      <c r="V4713">
        <v>3.5</v>
      </c>
    </row>
    <row r="4714" spans="1:22" x14ac:dyDescent="0.35">
      <c r="A4714" t="s">
        <v>1269</v>
      </c>
      <c r="B4714" t="s">
        <v>74</v>
      </c>
      <c r="C4714" t="s">
        <v>82</v>
      </c>
      <c r="D4714" t="b">
        <v>1</v>
      </c>
      <c r="E4714" t="b">
        <v>1</v>
      </c>
      <c r="F4714" t="s">
        <v>106</v>
      </c>
      <c r="G4714" t="b">
        <v>1</v>
      </c>
      <c r="H4714" t="s">
        <v>71</v>
      </c>
      <c r="I4714" t="b">
        <v>1</v>
      </c>
      <c r="J4714" t="s">
        <v>70</v>
      </c>
      <c r="K4714" t="b">
        <v>1</v>
      </c>
      <c r="L4714">
        <v>2</v>
      </c>
      <c r="M4714" t="b">
        <v>1</v>
      </c>
      <c r="N4714" t="b">
        <v>1</v>
      </c>
      <c r="O4714" t="b">
        <v>1</v>
      </c>
      <c r="P4714" t="s">
        <v>69</v>
      </c>
      <c r="Q4714" t="s">
        <v>1268</v>
      </c>
      <c r="R4714" t="s">
        <v>1267</v>
      </c>
      <c r="S4714" t="s">
        <v>77</v>
      </c>
      <c r="T4714" t="s">
        <v>1266</v>
      </c>
      <c r="U4714">
        <v>143</v>
      </c>
      <c r="V4714">
        <v>3.5</v>
      </c>
    </row>
    <row r="4715" spans="1:22" x14ac:dyDescent="0.35">
      <c r="A4715" t="s">
        <v>1265</v>
      </c>
      <c r="B4715" t="s">
        <v>90</v>
      </c>
      <c r="C4715" t="s">
        <v>82</v>
      </c>
      <c r="D4715" t="b">
        <v>1</v>
      </c>
      <c r="E4715" t="b">
        <v>1</v>
      </c>
      <c r="F4715" t="s">
        <v>106</v>
      </c>
      <c r="G4715" t="b">
        <v>1</v>
      </c>
      <c r="H4715" t="s">
        <v>71</v>
      </c>
      <c r="I4715" t="b">
        <v>1</v>
      </c>
      <c r="J4715" t="s">
        <v>70</v>
      </c>
      <c r="K4715" t="b">
        <v>1</v>
      </c>
      <c r="L4715">
        <v>1</v>
      </c>
      <c r="M4715" t="b">
        <v>1</v>
      </c>
      <c r="N4715" t="b">
        <v>1</v>
      </c>
      <c r="O4715" t="b">
        <v>1</v>
      </c>
      <c r="P4715" t="s">
        <v>69</v>
      </c>
      <c r="Q4715" t="s">
        <v>1264</v>
      </c>
      <c r="R4715" t="s">
        <v>1263</v>
      </c>
      <c r="S4715" t="s">
        <v>85</v>
      </c>
      <c r="T4715" t="s">
        <v>1262</v>
      </c>
      <c r="U4715">
        <v>143</v>
      </c>
      <c r="V4715">
        <v>4</v>
      </c>
    </row>
    <row r="4716" spans="1:22" x14ac:dyDescent="0.35">
      <c r="A4716" t="s">
        <v>1261</v>
      </c>
      <c r="B4716" t="s">
        <v>90</v>
      </c>
      <c r="C4716" t="s">
        <v>138</v>
      </c>
      <c r="D4716" t="b">
        <v>1</v>
      </c>
      <c r="E4716" t="b">
        <v>1</v>
      </c>
      <c r="F4716" t="s">
        <v>106</v>
      </c>
      <c r="G4716" t="b">
        <v>0</v>
      </c>
      <c r="H4716" t="s">
        <v>71</v>
      </c>
      <c r="I4716" t="b">
        <v>0</v>
      </c>
      <c r="J4716" t="s">
        <v>70</v>
      </c>
      <c r="K4716" t="b">
        <v>1</v>
      </c>
      <c r="L4716">
        <v>2</v>
      </c>
      <c r="M4716" t="b">
        <v>0</v>
      </c>
      <c r="N4716" t="b">
        <v>0</v>
      </c>
      <c r="O4716" t="b">
        <v>1</v>
      </c>
      <c r="P4716" t="s">
        <v>69</v>
      </c>
      <c r="Q4716" t="s">
        <v>1260</v>
      </c>
      <c r="R4716" t="s">
        <v>1259</v>
      </c>
      <c r="S4716" t="s">
        <v>6</v>
      </c>
      <c r="T4716" t="s">
        <v>1258</v>
      </c>
      <c r="U4716">
        <v>143</v>
      </c>
      <c r="V4716">
        <v>3.5</v>
      </c>
    </row>
    <row r="4717" spans="1:22" x14ac:dyDescent="0.35">
      <c r="A4717" t="s">
        <v>1257</v>
      </c>
      <c r="B4717" t="s">
        <v>111</v>
      </c>
      <c r="C4717" t="s">
        <v>123</v>
      </c>
      <c r="D4717" t="b">
        <v>1</v>
      </c>
      <c r="E4717" t="b">
        <v>1</v>
      </c>
      <c r="F4717" t="s">
        <v>106</v>
      </c>
      <c r="G4717" t="b">
        <v>1</v>
      </c>
      <c r="H4717" t="s">
        <v>71</v>
      </c>
      <c r="I4717" t="b">
        <v>0</v>
      </c>
      <c r="J4717" t="s">
        <v>70</v>
      </c>
      <c r="K4717" t="b">
        <v>1</v>
      </c>
      <c r="L4717">
        <v>2</v>
      </c>
      <c r="M4717" t="b">
        <v>0</v>
      </c>
      <c r="N4717" t="b">
        <v>1</v>
      </c>
      <c r="O4717" t="b">
        <v>1</v>
      </c>
      <c r="P4717" t="s">
        <v>69</v>
      </c>
      <c r="Q4717" t="s">
        <v>1256</v>
      </c>
      <c r="R4717" t="s">
        <v>1255</v>
      </c>
      <c r="S4717" t="s">
        <v>507</v>
      </c>
      <c r="T4717" t="s">
        <v>1254</v>
      </c>
      <c r="U4717">
        <v>143</v>
      </c>
      <c r="V4717">
        <v>4</v>
      </c>
    </row>
    <row r="4718" spans="1:22" x14ac:dyDescent="0.35">
      <c r="A4718" t="s">
        <v>1253</v>
      </c>
      <c r="B4718" t="s">
        <v>90</v>
      </c>
      <c r="C4718" t="s">
        <v>82</v>
      </c>
      <c r="D4718" t="b">
        <v>1</v>
      </c>
      <c r="E4718" t="b">
        <v>1</v>
      </c>
      <c r="F4718" t="s">
        <v>106</v>
      </c>
      <c r="G4718" t="b">
        <v>0</v>
      </c>
      <c r="H4718" t="s">
        <v>71</v>
      </c>
      <c r="I4718" t="b">
        <v>1</v>
      </c>
      <c r="J4718" t="s">
        <v>70</v>
      </c>
      <c r="K4718" t="b">
        <v>1</v>
      </c>
      <c r="L4718">
        <v>1</v>
      </c>
      <c r="M4718" t="b">
        <v>0</v>
      </c>
      <c r="N4718" t="b">
        <v>0</v>
      </c>
      <c r="O4718" t="b">
        <v>1</v>
      </c>
      <c r="P4718" t="s">
        <v>88</v>
      </c>
      <c r="Q4718" t="s">
        <v>1252</v>
      </c>
      <c r="R4718" t="s">
        <v>1251</v>
      </c>
      <c r="S4718" t="s">
        <v>6</v>
      </c>
      <c r="T4718" t="s">
        <v>1250</v>
      </c>
      <c r="U4718">
        <v>143</v>
      </c>
      <c r="V4718">
        <v>4</v>
      </c>
    </row>
    <row r="4719" spans="1:22" x14ac:dyDescent="0.35">
      <c r="A4719" t="s">
        <v>1249</v>
      </c>
      <c r="B4719" t="s">
        <v>111</v>
      </c>
      <c r="C4719" t="s">
        <v>82</v>
      </c>
      <c r="D4719" t="b">
        <v>1</v>
      </c>
      <c r="E4719" t="b">
        <v>1</v>
      </c>
      <c r="F4719" t="s">
        <v>89</v>
      </c>
      <c r="G4719" t="b">
        <v>1</v>
      </c>
      <c r="H4719" t="s">
        <v>71</v>
      </c>
      <c r="I4719" t="b">
        <v>1</v>
      </c>
      <c r="J4719" t="s">
        <v>70</v>
      </c>
      <c r="K4719" t="b">
        <v>0</v>
      </c>
      <c r="L4719">
        <v>1</v>
      </c>
      <c r="M4719" t="b">
        <v>0</v>
      </c>
      <c r="N4719" t="b">
        <v>0</v>
      </c>
      <c r="O4719" t="b">
        <v>1</v>
      </c>
      <c r="P4719" t="s">
        <v>69</v>
      </c>
      <c r="Q4719" t="s">
        <v>1248</v>
      </c>
      <c r="R4719" t="s">
        <v>1247</v>
      </c>
      <c r="S4719" t="s">
        <v>275</v>
      </c>
      <c r="T4719" t="s">
        <v>1246</v>
      </c>
      <c r="U4719">
        <v>143</v>
      </c>
      <c r="V4719">
        <v>3</v>
      </c>
    </row>
    <row r="4720" spans="1:22" x14ac:dyDescent="0.35">
      <c r="A4720" t="s">
        <v>1245</v>
      </c>
      <c r="B4720" t="s">
        <v>111</v>
      </c>
      <c r="C4720" t="s">
        <v>82</v>
      </c>
      <c r="D4720" t="b">
        <v>1</v>
      </c>
      <c r="E4720" t="b">
        <v>1</v>
      </c>
      <c r="F4720" t="s">
        <v>106</v>
      </c>
      <c r="G4720" t="b">
        <v>1</v>
      </c>
      <c r="H4720" t="s">
        <v>71</v>
      </c>
      <c r="I4720" t="b">
        <v>1</v>
      </c>
      <c r="J4720" t="s">
        <v>70</v>
      </c>
      <c r="K4720" t="b">
        <v>1</v>
      </c>
      <c r="L4720">
        <v>2</v>
      </c>
      <c r="M4720" t="b">
        <v>0</v>
      </c>
      <c r="N4720" t="b">
        <v>1</v>
      </c>
      <c r="O4720" t="b">
        <v>1</v>
      </c>
      <c r="P4720" t="s">
        <v>88</v>
      </c>
      <c r="Q4720" t="s">
        <v>1244</v>
      </c>
      <c r="R4720" t="s">
        <v>703</v>
      </c>
      <c r="S4720" t="s">
        <v>275</v>
      </c>
      <c r="T4720" t="s">
        <v>1243</v>
      </c>
      <c r="U4720">
        <v>143</v>
      </c>
      <c r="V4720">
        <v>4</v>
      </c>
    </row>
    <row r="4721" spans="1:22" x14ac:dyDescent="0.35">
      <c r="A4721" t="s">
        <v>1242</v>
      </c>
      <c r="B4721" t="s">
        <v>74</v>
      </c>
      <c r="C4721" t="s">
        <v>1241</v>
      </c>
      <c r="D4721" t="b">
        <v>1</v>
      </c>
      <c r="E4721" t="b">
        <v>0</v>
      </c>
      <c r="F4721" t="s">
        <v>72</v>
      </c>
      <c r="G4721" t="b">
        <v>1</v>
      </c>
      <c r="H4721" t="s">
        <v>71</v>
      </c>
      <c r="I4721" t="b">
        <v>0</v>
      </c>
      <c r="J4721" t="s">
        <v>70</v>
      </c>
      <c r="K4721" t="b">
        <v>1</v>
      </c>
      <c r="L4721">
        <v>3</v>
      </c>
      <c r="M4721" t="b">
        <v>1</v>
      </c>
      <c r="N4721" t="b">
        <v>1</v>
      </c>
      <c r="O4721" t="b">
        <v>1</v>
      </c>
      <c r="P4721" t="s">
        <v>69</v>
      </c>
      <c r="Q4721" t="s">
        <v>1240</v>
      </c>
      <c r="R4721" t="s">
        <v>1239</v>
      </c>
      <c r="S4721" t="s">
        <v>93</v>
      </c>
      <c r="T4721" t="s">
        <v>1238</v>
      </c>
      <c r="U4721">
        <v>143</v>
      </c>
      <c r="V4721">
        <v>4</v>
      </c>
    </row>
    <row r="4722" spans="1:22" x14ac:dyDescent="0.35">
      <c r="A4722" t="s">
        <v>1237</v>
      </c>
      <c r="B4722" t="s">
        <v>111</v>
      </c>
      <c r="C4722" t="s">
        <v>123</v>
      </c>
      <c r="D4722" t="b">
        <v>1</v>
      </c>
      <c r="E4722" t="b">
        <v>1</v>
      </c>
      <c r="F4722" t="s">
        <v>106</v>
      </c>
      <c r="G4722" t="b">
        <v>0</v>
      </c>
      <c r="H4722" t="s">
        <v>71</v>
      </c>
      <c r="I4722" t="b">
        <v>0</v>
      </c>
      <c r="J4722" t="s">
        <v>70</v>
      </c>
      <c r="K4722" t="b">
        <v>1</v>
      </c>
      <c r="L4722">
        <v>2</v>
      </c>
      <c r="M4722" t="b">
        <v>1</v>
      </c>
      <c r="N4722" t="b">
        <v>1</v>
      </c>
      <c r="O4722" t="b">
        <v>1</v>
      </c>
      <c r="P4722" t="s">
        <v>88</v>
      </c>
      <c r="Q4722" t="s">
        <v>1236</v>
      </c>
      <c r="R4722" t="s">
        <v>609</v>
      </c>
      <c r="S4722" t="s">
        <v>120</v>
      </c>
      <c r="T4722" t="s">
        <v>1235</v>
      </c>
      <c r="U4722">
        <v>143</v>
      </c>
      <c r="V4722">
        <v>4.5</v>
      </c>
    </row>
    <row r="4723" spans="1:22" x14ac:dyDescent="0.35">
      <c r="A4723" t="s">
        <v>1234</v>
      </c>
      <c r="B4723" t="s">
        <v>90</v>
      </c>
      <c r="C4723" t="s">
        <v>82</v>
      </c>
      <c r="D4723" t="b">
        <v>1</v>
      </c>
      <c r="E4723" t="b">
        <v>1</v>
      </c>
      <c r="F4723" t="s">
        <v>359</v>
      </c>
      <c r="G4723" t="b">
        <v>0</v>
      </c>
      <c r="H4723" t="s">
        <v>71</v>
      </c>
      <c r="I4723" t="b">
        <v>1</v>
      </c>
      <c r="J4723" t="s">
        <v>70</v>
      </c>
      <c r="K4723" t="b">
        <v>1</v>
      </c>
      <c r="L4723">
        <v>1</v>
      </c>
      <c r="M4723" t="b">
        <v>0</v>
      </c>
      <c r="N4723" t="b">
        <v>0</v>
      </c>
      <c r="O4723" t="b">
        <v>1</v>
      </c>
      <c r="P4723" t="s">
        <v>69</v>
      </c>
      <c r="Q4723" t="s">
        <v>1233</v>
      </c>
      <c r="R4723" t="s">
        <v>1232</v>
      </c>
      <c r="S4723" t="s">
        <v>85</v>
      </c>
      <c r="T4723" t="s">
        <v>1231</v>
      </c>
      <c r="U4723">
        <v>143</v>
      </c>
      <c r="V4723">
        <v>2.5</v>
      </c>
    </row>
    <row r="4724" spans="1:22" x14ac:dyDescent="0.35">
      <c r="A4724" t="s">
        <v>1230</v>
      </c>
      <c r="B4724" t="s">
        <v>90</v>
      </c>
      <c r="C4724" t="s">
        <v>82</v>
      </c>
      <c r="D4724" t="b">
        <v>1</v>
      </c>
      <c r="E4724" t="b">
        <v>1</v>
      </c>
      <c r="F4724" t="s">
        <v>72</v>
      </c>
      <c r="G4724" t="b">
        <v>0</v>
      </c>
      <c r="H4724" t="s">
        <v>71</v>
      </c>
      <c r="I4724" t="b">
        <v>0</v>
      </c>
      <c r="J4724" t="s">
        <v>70</v>
      </c>
      <c r="K4724" t="b">
        <v>1</v>
      </c>
      <c r="L4724">
        <v>2</v>
      </c>
      <c r="M4724" t="b">
        <v>1</v>
      </c>
      <c r="N4724" t="b">
        <v>1</v>
      </c>
      <c r="O4724" t="b">
        <v>1</v>
      </c>
      <c r="P4724" t="s">
        <v>88</v>
      </c>
      <c r="Q4724" t="s">
        <v>1229</v>
      </c>
      <c r="R4724" t="s">
        <v>1228</v>
      </c>
      <c r="S4724" t="s">
        <v>66</v>
      </c>
      <c r="T4724" t="s">
        <v>1227</v>
      </c>
      <c r="U4724">
        <v>143</v>
      </c>
      <c r="V4724">
        <v>4</v>
      </c>
    </row>
    <row r="4725" spans="1:22" x14ac:dyDescent="0.35">
      <c r="A4725" t="s">
        <v>1226</v>
      </c>
      <c r="B4725" t="s">
        <v>111</v>
      </c>
      <c r="C4725" t="s">
        <v>82</v>
      </c>
      <c r="D4725" t="b">
        <v>1</v>
      </c>
      <c r="E4725" t="b">
        <v>1</v>
      </c>
      <c r="F4725" t="s">
        <v>72</v>
      </c>
      <c r="G4725" t="b">
        <v>1</v>
      </c>
      <c r="H4725" t="s">
        <v>71</v>
      </c>
      <c r="I4725" t="b">
        <v>0</v>
      </c>
      <c r="J4725" t="s">
        <v>70</v>
      </c>
      <c r="K4725" t="b">
        <v>1</v>
      </c>
      <c r="L4725">
        <v>2</v>
      </c>
      <c r="M4725" t="b">
        <v>1</v>
      </c>
      <c r="N4725" t="b">
        <v>1</v>
      </c>
      <c r="O4725" t="b">
        <v>1</v>
      </c>
      <c r="P4725" t="s">
        <v>69</v>
      </c>
      <c r="Q4725" t="s">
        <v>1225</v>
      </c>
      <c r="R4725" t="s">
        <v>1224</v>
      </c>
      <c r="S4725" t="s">
        <v>161</v>
      </c>
      <c r="T4725" t="s">
        <v>1223</v>
      </c>
      <c r="U4725">
        <v>143</v>
      </c>
      <c r="V4725">
        <v>3.5</v>
      </c>
    </row>
    <row r="4726" spans="1:22" x14ac:dyDescent="0.35">
      <c r="A4726" t="s">
        <v>1222</v>
      </c>
      <c r="B4726" t="s">
        <v>74</v>
      </c>
      <c r="C4726" t="s">
        <v>123</v>
      </c>
      <c r="D4726" t="b">
        <v>1</v>
      </c>
      <c r="E4726" t="b">
        <v>0</v>
      </c>
      <c r="F4726" t="s">
        <v>72</v>
      </c>
      <c r="G4726" t="b">
        <v>1</v>
      </c>
      <c r="H4726" t="s">
        <v>71</v>
      </c>
      <c r="I4726" t="b">
        <v>0</v>
      </c>
      <c r="J4726" t="s">
        <v>70</v>
      </c>
      <c r="K4726" t="b">
        <v>1</v>
      </c>
      <c r="L4726">
        <v>2</v>
      </c>
      <c r="M4726" t="b">
        <v>0</v>
      </c>
      <c r="N4726" t="b">
        <v>1</v>
      </c>
      <c r="O4726" t="b">
        <v>1</v>
      </c>
      <c r="P4726" t="s">
        <v>88</v>
      </c>
      <c r="Q4726" t="s">
        <v>1221</v>
      </c>
      <c r="R4726" t="s">
        <v>1220</v>
      </c>
      <c r="S4726" t="s">
        <v>120</v>
      </c>
      <c r="T4726" t="s">
        <v>1219</v>
      </c>
      <c r="U4726">
        <v>143</v>
      </c>
      <c r="V4726">
        <v>3.5</v>
      </c>
    </row>
    <row r="4727" spans="1:22" x14ac:dyDescent="0.35">
      <c r="A4727" t="s">
        <v>1218</v>
      </c>
      <c r="B4727" t="s">
        <v>90</v>
      </c>
      <c r="C4727" t="s">
        <v>82</v>
      </c>
      <c r="D4727" t="b">
        <v>1</v>
      </c>
      <c r="E4727" t="b">
        <v>1</v>
      </c>
      <c r="F4727" t="s">
        <v>89</v>
      </c>
      <c r="G4727" t="b">
        <v>1</v>
      </c>
      <c r="H4727" t="s">
        <v>71</v>
      </c>
      <c r="I4727" t="b">
        <v>1</v>
      </c>
      <c r="J4727" t="s">
        <v>70</v>
      </c>
      <c r="K4727" t="b">
        <v>0</v>
      </c>
      <c r="L4727">
        <v>1</v>
      </c>
      <c r="M4727" t="b">
        <v>0</v>
      </c>
      <c r="N4727" t="b">
        <v>0</v>
      </c>
      <c r="O4727" t="b">
        <v>1</v>
      </c>
      <c r="P4727" t="s">
        <v>69</v>
      </c>
      <c r="Q4727" t="s">
        <v>1217</v>
      </c>
      <c r="R4727" t="s">
        <v>954</v>
      </c>
      <c r="S4727" t="s">
        <v>290</v>
      </c>
      <c r="T4727" t="s">
        <v>1216</v>
      </c>
      <c r="U4727">
        <v>143</v>
      </c>
      <c r="V4727">
        <v>3.5</v>
      </c>
    </row>
    <row r="4728" spans="1:22" x14ac:dyDescent="0.35">
      <c r="A4728" t="s">
        <v>1215</v>
      </c>
      <c r="B4728" t="s">
        <v>74</v>
      </c>
      <c r="C4728" t="s">
        <v>82</v>
      </c>
      <c r="D4728" t="b">
        <v>1</v>
      </c>
      <c r="E4728" t="b">
        <v>1</v>
      </c>
      <c r="F4728" t="s">
        <v>89</v>
      </c>
      <c r="G4728" t="b">
        <v>1</v>
      </c>
      <c r="H4728" t="s">
        <v>71</v>
      </c>
      <c r="I4728" t="b">
        <v>1</v>
      </c>
      <c r="J4728" t="s">
        <v>70</v>
      </c>
      <c r="K4728" t="b">
        <v>1</v>
      </c>
      <c r="L4728">
        <v>2</v>
      </c>
      <c r="M4728" t="b">
        <v>0</v>
      </c>
      <c r="N4728" t="b">
        <v>1</v>
      </c>
      <c r="O4728" t="b">
        <v>1</v>
      </c>
      <c r="P4728" t="s">
        <v>69</v>
      </c>
      <c r="Q4728" t="s">
        <v>1214</v>
      </c>
      <c r="R4728" t="s">
        <v>1213</v>
      </c>
      <c r="S4728" t="s">
        <v>290</v>
      </c>
      <c r="T4728" t="s">
        <v>1212</v>
      </c>
      <c r="U4728">
        <v>143</v>
      </c>
      <c r="V4728">
        <v>2.5</v>
      </c>
    </row>
    <row r="4729" spans="1:22" x14ac:dyDescent="0.35">
      <c r="A4729" t="s">
        <v>1211</v>
      </c>
      <c r="B4729" t="s">
        <v>111</v>
      </c>
      <c r="C4729" t="s">
        <v>138</v>
      </c>
      <c r="D4729" t="b">
        <v>1</v>
      </c>
      <c r="E4729" t="b">
        <v>1</v>
      </c>
      <c r="F4729" t="s">
        <v>555</v>
      </c>
      <c r="G4729" t="b">
        <v>0</v>
      </c>
      <c r="I4729" t="b">
        <v>1</v>
      </c>
      <c r="J4729" t="s">
        <v>70</v>
      </c>
      <c r="K4729" t="b">
        <v>1</v>
      </c>
      <c r="L4729">
        <v>2</v>
      </c>
      <c r="M4729" t="b">
        <v>0</v>
      </c>
      <c r="O4729" t="b">
        <v>1</v>
      </c>
      <c r="P4729" t="s">
        <v>69</v>
      </c>
      <c r="Q4729" t="s">
        <v>1210</v>
      </c>
      <c r="R4729" t="s">
        <v>1209</v>
      </c>
      <c r="S4729" t="s">
        <v>131</v>
      </c>
      <c r="T4729" t="s">
        <v>1208</v>
      </c>
      <c r="U4729">
        <v>143</v>
      </c>
      <c r="V4729">
        <v>4</v>
      </c>
    </row>
    <row r="4730" spans="1:22" x14ac:dyDescent="0.35">
      <c r="A4730" t="s">
        <v>1207</v>
      </c>
      <c r="B4730" t="s">
        <v>90</v>
      </c>
      <c r="C4730" t="s">
        <v>82</v>
      </c>
      <c r="D4730" t="b">
        <v>1</v>
      </c>
      <c r="E4730" t="b">
        <v>1</v>
      </c>
      <c r="F4730" t="s">
        <v>106</v>
      </c>
      <c r="G4730" t="b">
        <v>0</v>
      </c>
      <c r="H4730" t="s">
        <v>71</v>
      </c>
      <c r="I4730" t="b">
        <v>1</v>
      </c>
      <c r="J4730" t="s">
        <v>70</v>
      </c>
      <c r="K4730" t="b">
        <v>1</v>
      </c>
      <c r="L4730">
        <v>1</v>
      </c>
      <c r="M4730" t="b">
        <v>0</v>
      </c>
      <c r="N4730" t="b">
        <v>0</v>
      </c>
      <c r="O4730" t="b">
        <v>1</v>
      </c>
      <c r="P4730" t="s">
        <v>88</v>
      </c>
      <c r="Q4730" t="s">
        <v>1206</v>
      </c>
      <c r="R4730" t="s">
        <v>1205</v>
      </c>
      <c r="S4730" t="s">
        <v>85</v>
      </c>
      <c r="T4730" t="s">
        <v>1204</v>
      </c>
      <c r="U4730">
        <v>143</v>
      </c>
      <c r="V4730">
        <v>3</v>
      </c>
    </row>
    <row r="4731" spans="1:22" x14ac:dyDescent="0.35">
      <c r="A4731" t="s">
        <v>1203</v>
      </c>
      <c r="B4731" t="s">
        <v>111</v>
      </c>
      <c r="C4731" t="s">
        <v>82</v>
      </c>
      <c r="D4731" t="b">
        <v>1</v>
      </c>
      <c r="E4731" t="b">
        <v>1</v>
      </c>
      <c r="F4731" t="s">
        <v>106</v>
      </c>
      <c r="G4731" t="b">
        <v>1</v>
      </c>
      <c r="H4731" t="s">
        <v>71</v>
      </c>
      <c r="I4731" t="b">
        <v>1</v>
      </c>
      <c r="J4731" t="s">
        <v>70</v>
      </c>
      <c r="K4731" t="b">
        <v>1</v>
      </c>
      <c r="L4731">
        <v>1</v>
      </c>
      <c r="M4731" t="b">
        <v>0</v>
      </c>
      <c r="N4731" t="b">
        <v>0</v>
      </c>
      <c r="O4731" t="b">
        <v>1</v>
      </c>
      <c r="P4731" t="s">
        <v>69</v>
      </c>
      <c r="Q4731" t="s">
        <v>1202</v>
      </c>
      <c r="R4731" t="s">
        <v>1201</v>
      </c>
      <c r="S4731" t="s">
        <v>93</v>
      </c>
      <c r="T4731" t="s">
        <v>1200</v>
      </c>
      <c r="U4731">
        <v>143</v>
      </c>
      <c r="V4731">
        <v>3.5</v>
      </c>
    </row>
    <row r="4732" spans="1:22" x14ac:dyDescent="0.35">
      <c r="A4732" t="s">
        <v>1199</v>
      </c>
      <c r="B4732" t="s">
        <v>74</v>
      </c>
      <c r="C4732" t="s">
        <v>82</v>
      </c>
      <c r="D4732" t="b">
        <v>1</v>
      </c>
      <c r="E4732" t="b">
        <v>0</v>
      </c>
      <c r="F4732" t="s">
        <v>1198</v>
      </c>
      <c r="G4732" t="b">
        <v>1</v>
      </c>
      <c r="H4732" t="s">
        <v>80</v>
      </c>
      <c r="I4732" t="b">
        <v>1</v>
      </c>
      <c r="J4732" t="s">
        <v>70</v>
      </c>
      <c r="K4732" t="b">
        <v>1</v>
      </c>
      <c r="L4732">
        <v>2</v>
      </c>
      <c r="M4732" t="b">
        <v>0</v>
      </c>
      <c r="O4732" t="b">
        <v>0</v>
      </c>
      <c r="P4732" t="s">
        <v>88</v>
      </c>
      <c r="Q4732" t="s">
        <v>1197</v>
      </c>
      <c r="R4732" t="s">
        <v>1196</v>
      </c>
      <c r="S4732" t="s">
        <v>93</v>
      </c>
      <c r="T4732" t="s">
        <v>1195</v>
      </c>
      <c r="U4732">
        <v>143</v>
      </c>
      <c r="V4732">
        <v>3.5</v>
      </c>
    </row>
    <row r="4733" spans="1:22" x14ac:dyDescent="0.35">
      <c r="A4733" t="s">
        <v>1194</v>
      </c>
      <c r="B4733" t="s">
        <v>74</v>
      </c>
      <c r="C4733" t="s">
        <v>82</v>
      </c>
      <c r="D4733" t="b">
        <v>1</v>
      </c>
      <c r="E4733" t="b">
        <v>1</v>
      </c>
      <c r="F4733" t="s">
        <v>771</v>
      </c>
      <c r="G4733" t="b">
        <v>1</v>
      </c>
      <c r="H4733" t="s">
        <v>71</v>
      </c>
      <c r="I4733" t="b">
        <v>0</v>
      </c>
      <c r="J4733" t="s">
        <v>70</v>
      </c>
      <c r="K4733" t="b">
        <v>1</v>
      </c>
      <c r="L4733">
        <v>2</v>
      </c>
      <c r="M4733" t="b">
        <v>0</v>
      </c>
      <c r="N4733" t="b">
        <v>1</v>
      </c>
      <c r="O4733" t="b">
        <v>1</v>
      </c>
      <c r="P4733" t="s">
        <v>88</v>
      </c>
      <c r="Q4733" t="s">
        <v>1193</v>
      </c>
      <c r="R4733" t="s">
        <v>1192</v>
      </c>
      <c r="S4733" t="s">
        <v>93</v>
      </c>
      <c r="T4733" t="s">
        <v>1191</v>
      </c>
      <c r="U4733">
        <v>143</v>
      </c>
      <c r="V4733">
        <v>3.5</v>
      </c>
    </row>
    <row r="4734" spans="1:22" x14ac:dyDescent="0.35">
      <c r="A4734" t="s">
        <v>1190</v>
      </c>
      <c r="B4734" t="s">
        <v>74</v>
      </c>
      <c r="C4734" t="s">
        <v>82</v>
      </c>
      <c r="D4734" t="b">
        <v>1</v>
      </c>
      <c r="E4734" t="b">
        <v>1</v>
      </c>
      <c r="F4734" t="s">
        <v>771</v>
      </c>
      <c r="G4734" t="b">
        <v>1</v>
      </c>
      <c r="H4734" t="s">
        <v>71</v>
      </c>
      <c r="I4734" t="b">
        <v>1</v>
      </c>
      <c r="J4734" t="s">
        <v>70</v>
      </c>
      <c r="K4734" t="b">
        <v>1</v>
      </c>
      <c r="L4734">
        <v>2</v>
      </c>
      <c r="M4734" t="b">
        <v>0</v>
      </c>
      <c r="N4734" t="b">
        <v>1</v>
      </c>
      <c r="O4734" t="b">
        <v>1</v>
      </c>
      <c r="P4734" t="s">
        <v>69</v>
      </c>
      <c r="Q4734" t="s">
        <v>1189</v>
      </c>
      <c r="R4734" t="s">
        <v>1188</v>
      </c>
      <c r="S4734" t="s">
        <v>141</v>
      </c>
      <c r="T4734" t="s">
        <v>1187</v>
      </c>
      <c r="U4734">
        <v>143</v>
      </c>
      <c r="V4734">
        <v>3</v>
      </c>
    </row>
    <row r="4735" spans="1:22" x14ac:dyDescent="0.35">
      <c r="A4735" t="s">
        <v>1186</v>
      </c>
      <c r="B4735" t="s">
        <v>90</v>
      </c>
      <c r="C4735" t="s">
        <v>82</v>
      </c>
      <c r="D4735" t="b">
        <v>1</v>
      </c>
      <c r="E4735" t="b">
        <v>1</v>
      </c>
      <c r="F4735" t="s">
        <v>81</v>
      </c>
      <c r="G4735" t="b">
        <v>1</v>
      </c>
      <c r="H4735" t="s">
        <v>100</v>
      </c>
      <c r="I4735" t="b">
        <v>0</v>
      </c>
      <c r="J4735" t="s">
        <v>70</v>
      </c>
      <c r="K4735" t="b">
        <v>1</v>
      </c>
      <c r="L4735">
        <v>1</v>
      </c>
      <c r="M4735" t="b">
        <v>0</v>
      </c>
      <c r="N4735" t="b">
        <v>1</v>
      </c>
      <c r="O4735" t="b">
        <v>1</v>
      </c>
      <c r="P4735" t="s">
        <v>69</v>
      </c>
      <c r="Q4735" t="s">
        <v>1185</v>
      </c>
      <c r="R4735" t="s">
        <v>703</v>
      </c>
      <c r="S4735" t="s">
        <v>6</v>
      </c>
      <c r="T4735" t="s">
        <v>1184</v>
      </c>
      <c r="U4735">
        <v>142</v>
      </c>
      <c r="V4735">
        <v>3</v>
      </c>
    </row>
    <row r="4736" spans="1:22" x14ac:dyDescent="0.35">
      <c r="A4736" t="s">
        <v>1183</v>
      </c>
      <c r="B4736" t="s">
        <v>74</v>
      </c>
      <c r="C4736" t="s">
        <v>82</v>
      </c>
      <c r="D4736" t="b">
        <v>1</v>
      </c>
      <c r="E4736" t="b">
        <v>1</v>
      </c>
      <c r="F4736" t="s">
        <v>72</v>
      </c>
      <c r="G4736" t="b">
        <v>1</v>
      </c>
      <c r="H4736" t="s">
        <v>71</v>
      </c>
      <c r="I4736" t="b">
        <v>1</v>
      </c>
      <c r="J4736" t="s">
        <v>70</v>
      </c>
      <c r="K4736" t="b">
        <v>1</v>
      </c>
      <c r="L4736">
        <v>2</v>
      </c>
      <c r="M4736" t="b">
        <v>1</v>
      </c>
      <c r="N4736" t="b">
        <v>1</v>
      </c>
      <c r="O4736" t="b">
        <v>1</v>
      </c>
      <c r="P4736" t="s">
        <v>69</v>
      </c>
      <c r="Q4736" t="s">
        <v>1182</v>
      </c>
      <c r="R4736" t="s">
        <v>1181</v>
      </c>
      <c r="S4736" t="s">
        <v>323</v>
      </c>
      <c r="T4736" t="s">
        <v>1180</v>
      </c>
      <c r="U4736">
        <v>142</v>
      </c>
      <c r="V4736">
        <v>3</v>
      </c>
    </row>
    <row r="4737" spans="1:22" x14ac:dyDescent="0.35">
      <c r="A4737" t="s">
        <v>1179</v>
      </c>
      <c r="B4737" t="s">
        <v>74</v>
      </c>
      <c r="C4737" t="s">
        <v>82</v>
      </c>
      <c r="D4737" t="b">
        <v>1</v>
      </c>
      <c r="E4737" t="b">
        <v>1</v>
      </c>
      <c r="F4737" t="s">
        <v>106</v>
      </c>
      <c r="G4737" t="b">
        <v>1</v>
      </c>
      <c r="H4737" t="s">
        <v>71</v>
      </c>
      <c r="I4737" t="b">
        <v>1</v>
      </c>
      <c r="J4737" t="s">
        <v>70</v>
      </c>
      <c r="K4737" t="b">
        <v>1</v>
      </c>
      <c r="L4737">
        <v>2</v>
      </c>
      <c r="M4737" t="b">
        <v>1</v>
      </c>
      <c r="N4737" t="b">
        <v>1</v>
      </c>
      <c r="O4737" t="b">
        <v>1</v>
      </c>
      <c r="P4737" t="s">
        <v>69</v>
      </c>
      <c r="Q4737" t="s">
        <v>1178</v>
      </c>
      <c r="R4737" t="s">
        <v>126</v>
      </c>
      <c r="S4737" t="s">
        <v>1177</v>
      </c>
      <c r="T4737" t="s">
        <v>1176</v>
      </c>
      <c r="U4737">
        <v>142</v>
      </c>
      <c r="V4737">
        <v>3.5</v>
      </c>
    </row>
    <row r="4738" spans="1:22" x14ac:dyDescent="0.35">
      <c r="A4738" t="s">
        <v>1175</v>
      </c>
      <c r="B4738" t="s">
        <v>90</v>
      </c>
      <c r="C4738" t="s">
        <v>82</v>
      </c>
      <c r="D4738" t="b">
        <v>1</v>
      </c>
      <c r="E4738" t="b">
        <v>1</v>
      </c>
      <c r="F4738" t="s">
        <v>106</v>
      </c>
      <c r="G4738" t="b">
        <v>0</v>
      </c>
      <c r="H4738" t="s">
        <v>100</v>
      </c>
      <c r="I4738" t="b">
        <v>0</v>
      </c>
      <c r="J4738" t="s">
        <v>70</v>
      </c>
      <c r="K4738" t="b">
        <v>1</v>
      </c>
      <c r="L4738">
        <v>2</v>
      </c>
      <c r="M4738" t="b">
        <v>1</v>
      </c>
      <c r="N4738" t="b">
        <v>1</v>
      </c>
      <c r="O4738" t="b">
        <v>1</v>
      </c>
      <c r="P4738" t="s">
        <v>88</v>
      </c>
      <c r="Q4738" t="s">
        <v>1174</v>
      </c>
      <c r="R4738" t="s">
        <v>1173</v>
      </c>
      <c r="S4738" t="s">
        <v>6</v>
      </c>
      <c r="T4738" t="s">
        <v>1172</v>
      </c>
      <c r="U4738">
        <v>142</v>
      </c>
      <c r="V4738">
        <v>4</v>
      </c>
    </row>
    <row r="4739" spans="1:22" x14ac:dyDescent="0.35">
      <c r="A4739" t="s">
        <v>1171</v>
      </c>
      <c r="B4739" t="s">
        <v>90</v>
      </c>
      <c r="C4739" t="s">
        <v>123</v>
      </c>
      <c r="D4739" t="b">
        <v>1</v>
      </c>
      <c r="E4739" t="b">
        <v>1</v>
      </c>
      <c r="F4739" t="s">
        <v>106</v>
      </c>
      <c r="G4739" t="b">
        <v>0</v>
      </c>
      <c r="H4739" t="s">
        <v>71</v>
      </c>
      <c r="I4739" t="b">
        <v>0</v>
      </c>
      <c r="J4739" t="s">
        <v>70</v>
      </c>
      <c r="K4739" t="b">
        <v>1</v>
      </c>
      <c r="L4739">
        <v>2</v>
      </c>
      <c r="M4739" t="b">
        <v>1</v>
      </c>
      <c r="N4739" t="b">
        <v>1</v>
      </c>
      <c r="O4739" t="b">
        <v>1</v>
      </c>
      <c r="P4739" t="s">
        <v>69</v>
      </c>
      <c r="Q4739" t="s">
        <v>1170</v>
      </c>
      <c r="R4739" t="s">
        <v>1169</v>
      </c>
      <c r="S4739" t="s">
        <v>120</v>
      </c>
      <c r="T4739" t="s">
        <v>1168</v>
      </c>
      <c r="U4739">
        <v>142</v>
      </c>
      <c r="V4739">
        <v>3.5</v>
      </c>
    </row>
    <row r="4740" spans="1:22" x14ac:dyDescent="0.35">
      <c r="A4740" t="s">
        <v>1167</v>
      </c>
      <c r="B4740" t="s">
        <v>90</v>
      </c>
      <c r="C4740" t="s">
        <v>82</v>
      </c>
      <c r="D4740" t="b">
        <v>1</v>
      </c>
      <c r="E4740" t="b">
        <v>1</v>
      </c>
      <c r="F4740" t="s">
        <v>1166</v>
      </c>
      <c r="G4740" t="b">
        <v>0</v>
      </c>
      <c r="H4740" t="s">
        <v>71</v>
      </c>
      <c r="I4740" t="b">
        <v>1</v>
      </c>
      <c r="J4740" t="s">
        <v>70</v>
      </c>
      <c r="K4740" t="b">
        <v>0</v>
      </c>
      <c r="L4740">
        <v>1</v>
      </c>
      <c r="M4740" t="b">
        <v>0</v>
      </c>
      <c r="N4740" t="b">
        <v>0</v>
      </c>
      <c r="O4740" t="b">
        <v>1</v>
      </c>
      <c r="P4740" t="s">
        <v>69</v>
      </c>
      <c r="Q4740" t="s">
        <v>1165</v>
      </c>
      <c r="R4740" t="s">
        <v>1164</v>
      </c>
      <c r="S4740" t="s">
        <v>239</v>
      </c>
      <c r="T4740" t="s">
        <v>1163</v>
      </c>
      <c r="U4740">
        <v>142</v>
      </c>
      <c r="V4740">
        <v>3.5</v>
      </c>
    </row>
    <row r="4741" spans="1:22" x14ac:dyDescent="0.35">
      <c r="A4741" t="s">
        <v>1162</v>
      </c>
      <c r="B4741" t="s">
        <v>90</v>
      </c>
      <c r="C4741" t="s">
        <v>82</v>
      </c>
      <c r="D4741" t="b">
        <v>1</v>
      </c>
      <c r="E4741" t="b">
        <v>1</v>
      </c>
      <c r="F4741" t="s">
        <v>106</v>
      </c>
      <c r="G4741" t="b">
        <v>0</v>
      </c>
      <c r="H4741" t="s">
        <v>100</v>
      </c>
      <c r="I4741" t="b">
        <v>0</v>
      </c>
      <c r="J4741" t="s">
        <v>70</v>
      </c>
      <c r="K4741" t="b">
        <v>1</v>
      </c>
      <c r="L4741">
        <v>2</v>
      </c>
      <c r="M4741" t="b">
        <v>0</v>
      </c>
      <c r="N4741" t="b">
        <v>1</v>
      </c>
      <c r="O4741" t="b">
        <v>1</v>
      </c>
      <c r="P4741" t="s">
        <v>88</v>
      </c>
      <c r="Q4741" t="s">
        <v>1161</v>
      </c>
      <c r="R4741" t="s">
        <v>1160</v>
      </c>
      <c r="S4741" t="s">
        <v>85</v>
      </c>
      <c r="T4741" t="s">
        <v>1159</v>
      </c>
      <c r="U4741">
        <v>142</v>
      </c>
      <c r="V4741">
        <v>4.5</v>
      </c>
    </row>
    <row r="4742" spans="1:22" x14ac:dyDescent="0.35">
      <c r="A4742" t="s">
        <v>1158</v>
      </c>
      <c r="B4742" t="s">
        <v>74</v>
      </c>
      <c r="C4742" t="s">
        <v>360</v>
      </c>
      <c r="D4742" t="b">
        <v>1</v>
      </c>
      <c r="E4742" t="b">
        <v>0</v>
      </c>
      <c r="F4742" t="s">
        <v>555</v>
      </c>
      <c r="G4742" t="b">
        <v>0</v>
      </c>
      <c r="H4742" t="s">
        <v>80</v>
      </c>
      <c r="I4742" t="b">
        <v>1</v>
      </c>
      <c r="J4742" t="s">
        <v>70</v>
      </c>
      <c r="K4742" t="b">
        <v>1</v>
      </c>
      <c r="L4742">
        <v>2</v>
      </c>
      <c r="M4742" t="b">
        <v>0</v>
      </c>
      <c r="O4742" t="b">
        <v>1</v>
      </c>
      <c r="P4742" t="s">
        <v>69</v>
      </c>
      <c r="Q4742" t="s">
        <v>1157</v>
      </c>
      <c r="R4742" t="s">
        <v>1156</v>
      </c>
      <c r="S4742" t="s">
        <v>66</v>
      </c>
      <c r="T4742" t="s">
        <v>1155</v>
      </c>
      <c r="U4742">
        <v>142</v>
      </c>
      <c r="V4742">
        <v>3.5</v>
      </c>
    </row>
    <row r="4743" spans="1:22" x14ac:dyDescent="0.35">
      <c r="A4743" t="s">
        <v>1154</v>
      </c>
      <c r="B4743" t="s">
        <v>90</v>
      </c>
      <c r="C4743" t="s">
        <v>82</v>
      </c>
      <c r="D4743" t="b">
        <v>1</v>
      </c>
      <c r="E4743" t="b">
        <v>1</v>
      </c>
      <c r="F4743" t="s">
        <v>319</v>
      </c>
      <c r="G4743" t="b">
        <v>0</v>
      </c>
      <c r="H4743" t="s">
        <v>71</v>
      </c>
      <c r="I4743" t="b">
        <v>1</v>
      </c>
      <c r="J4743" t="s">
        <v>70</v>
      </c>
      <c r="K4743" t="b">
        <v>1</v>
      </c>
      <c r="L4743">
        <v>1</v>
      </c>
      <c r="M4743" t="b">
        <v>0</v>
      </c>
      <c r="N4743" t="b">
        <v>0</v>
      </c>
      <c r="O4743" t="b">
        <v>1</v>
      </c>
      <c r="P4743" t="s">
        <v>69</v>
      </c>
      <c r="Q4743" t="s">
        <v>1153</v>
      </c>
      <c r="R4743" t="s">
        <v>1152</v>
      </c>
      <c r="S4743" t="s">
        <v>6</v>
      </c>
      <c r="T4743" t="s">
        <v>1151</v>
      </c>
      <c r="U4743">
        <v>142</v>
      </c>
      <c r="V4743">
        <v>4</v>
      </c>
    </row>
    <row r="4744" spans="1:22" x14ac:dyDescent="0.35">
      <c r="A4744" t="s">
        <v>1150</v>
      </c>
      <c r="B4744" t="s">
        <v>74</v>
      </c>
      <c r="C4744" t="s">
        <v>82</v>
      </c>
      <c r="D4744" t="b">
        <v>1</v>
      </c>
      <c r="E4744" t="b">
        <v>1</v>
      </c>
      <c r="F4744" t="s">
        <v>72</v>
      </c>
      <c r="G4744" t="b">
        <v>0</v>
      </c>
      <c r="H4744" t="s">
        <v>71</v>
      </c>
      <c r="I4744" t="b">
        <v>0</v>
      </c>
      <c r="J4744" t="s">
        <v>70</v>
      </c>
      <c r="K4744" t="b">
        <v>1</v>
      </c>
      <c r="L4744">
        <v>2</v>
      </c>
      <c r="M4744" t="b">
        <v>1</v>
      </c>
      <c r="N4744" t="b">
        <v>1</v>
      </c>
      <c r="O4744" t="b">
        <v>1</v>
      </c>
      <c r="P4744" t="s">
        <v>69</v>
      </c>
      <c r="Q4744" t="s">
        <v>1149</v>
      </c>
      <c r="R4744" t="s">
        <v>1148</v>
      </c>
      <c r="S4744" t="s">
        <v>6</v>
      </c>
      <c r="T4744" t="s">
        <v>1147</v>
      </c>
      <c r="U4744">
        <v>142</v>
      </c>
      <c r="V4744">
        <v>4</v>
      </c>
    </row>
    <row r="4745" spans="1:22" x14ac:dyDescent="0.35">
      <c r="A4745" t="s">
        <v>1146</v>
      </c>
      <c r="B4745" t="s">
        <v>74</v>
      </c>
      <c r="C4745" t="s">
        <v>440</v>
      </c>
      <c r="D4745" t="b">
        <v>1</v>
      </c>
      <c r="E4745" t="b">
        <v>0</v>
      </c>
      <c r="F4745" t="s">
        <v>72</v>
      </c>
      <c r="G4745" t="b">
        <v>0</v>
      </c>
      <c r="H4745" t="s">
        <v>71</v>
      </c>
      <c r="I4745" t="b">
        <v>0</v>
      </c>
      <c r="J4745" t="s">
        <v>70</v>
      </c>
      <c r="K4745" t="b">
        <v>1</v>
      </c>
      <c r="L4745">
        <v>3</v>
      </c>
      <c r="M4745" t="b">
        <v>1</v>
      </c>
      <c r="N4745" t="b">
        <v>1</v>
      </c>
      <c r="O4745" t="b">
        <v>0</v>
      </c>
      <c r="P4745" t="s">
        <v>88</v>
      </c>
      <c r="Q4745" t="s">
        <v>1145</v>
      </c>
      <c r="R4745" t="s">
        <v>1144</v>
      </c>
      <c r="S4745" t="s">
        <v>66</v>
      </c>
      <c r="T4745" t="s">
        <v>1143</v>
      </c>
      <c r="U4745">
        <v>142</v>
      </c>
      <c r="V4745">
        <v>4</v>
      </c>
    </row>
    <row r="4746" spans="1:22" x14ac:dyDescent="0.35">
      <c r="A4746" t="s">
        <v>1142</v>
      </c>
      <c r="B4746" t="s">
        <v>111</v>
      </c>
      <c r="C4746" t="s">
        <v>82</v>
      </c>
      <c r="D4746" t="b">
        <v>1</v>
      </c>
      <c r="E4746" t="b">
        <v>1</v>
      </c>
      <c r="F4746" t="s">
        <v>89</v>
      </c>
      <c r="G4746" t="b">
        <v>0</v>
      </c>
      <c r="H4746" t="s">
        <v>71</v>
      </c>
      <c r="I4746" t="b">
        <v>1</v>
      </c>
      <c r="J4746" t="s">
        <v>70</v>
      </c>
      <c r="K4746" t="b">
        <v>0</v>
      </c>
      <c r="L4746">
        <v>2</v>
      </c>
      <c r="M4746" t="b">
        <v>0</v>
      </c>
      <c r="N4746" t="b">
        <v>1</v>
      </c>
      <c r="O4746" t="b">
        <v>1</v>
      </c>
      <c r="P4746" t="s">
        <v>88</v>
      </c>
      <c r="Q4746" t="e">
        <f>-httBl6DSZiUtDX4SQWtag</f>
        <v>#NAME?</v>
      </c>
      <c r="R4746" t="s">
        <v>1141</v>
      </c>
      <c r="S4746" t="s">
        <v>66</v>
      </c>
      <c r="T4746" t="s">
        <v>1140</v>
      </c>
      <c r="U4746">
        <v>142</v>
      </c>
      <c r="V4746">
        <v>4</v>
      </c>
    </row>
    <row r="4747" spans="1:22" x14ac:dyDescent="0.35">
      <c r="A4747" t="s">
        <v>1139</v>
      </c>
      <c r="B4747" t="s">
        <v>74</v>
      </c>
      <c r="C4747" t="s">
        <v>222</v>
      </c>
      <c r="D4747" t="b">
        <v>1</v>
      </c>
      <c r="E4747" t="b">
        <v>1</v>
      </c>
      <c r="F4747" t="s">
        <v>106</v>
      </c>
      <c r="G4747" t="b">
        <v>1</v>
      </c>
      <c r="H4747" t="s">
        <v>71</v>
      </c>
      <c r="I4747" t="b">
        <v>1</v>
      </c>
      <c r="J4747" t="s">
        <v>70</v>
      </c>
      <c r="K4747" t="b">
        <v>1</v>
      </c>
      <c r="L4747">
        <v>2</v>
      </c>
      <c r="M4747" t="b">
        <v>1</v>
      </c>
      <c r="N4747" t="b">
        <v>1</v>
      </c>
      <c r="O4747" t="b">
        <v>1</v>
      </c>
      <c r="P4747" t="s">
        <v>69</v>
      </c>
      <c r="Q4747" t="s">
        <v>1138</v>
      </c>
      <c r="R4747" t="s">
        <v>1137</v>
      </c>
      <c r="S4747" t="s">
        <v>120</v>
      </c>
      <c r="T4747" t="s">
        <v>1136</v>
      </c>
      <c r="U4747">
        <v>142</v>
      </c>
      <c r="V4747">
        <v>3.5</v>
      </c>
    </row>
    <row r="4748" spans="1:22" x14ac:dyDescent="0.35">
      <c r="A4748" t="s">
        <v>1135</v>
      </c>
      <c r="B4748" t="s">
        <v>111</v>
      </c>
      <c r="C4748" t="s">
        <v>360</v>
      </c>
      <c r="D4748" t="b">
        <v>1</v>
      </c>
      <c r="E4748" t="b">
        <v>1</v>
      </c>
      <c r="F4748" t="s">
        <v>106</v>
      </c>
      <c r="G4748" t="b">
        <v>0</v>
      </c>
      <c r="H4748" t="s">
        <v>71</v>
      </c>
      <c r="I4748" t="b">
        <v>1</v>
      </c>
      <c r="J4748" t="s">
        <v>70</v>
      </c>
      <c r="K4748" t="b">
        <v>1</v>
      </c>
      <c r="L4748">
        <v>1</v>
      </c>
      <c r="M4748" t="b">
        <v>0</v>
      </c>
      <c r="N4748" t="b">
        <v>0</v>
      </c>
      <c r="O4748" t="b">
        <v>1</v>
      </c>
      <c r="P4748" t="s">
        <v>69</v>
      </c>
      <c r="Q4748" t="s">
        <v>1134</v>
      </c>
      <c r="R4748" t="s">
        <v>1133</v>
      </c>
      <c r="S4748" t="s">
        <v>77</v>
      </c>
      <c r="T4748" t="s">
        <v>1132</v>
      </c>
      <c r="U4748">
        <v>142</v>
      </c>
      <c r="V4748">
        <v>4.5</v>
      </c>
    </row>
    <row r="4749" spans="1:22" x14ac:dyDescent="0.35">
      <c r="A4749" t="s">
        <v>1131</v>
      </c>
      <c r="B4749" t="s">
        <v>74</v>
      </c>
      <c r="C4749" t="s">
        <v>82</v>
      </c>
      <c r="D4749" t="b">
        <v>1</v>
      </c>
      <c r="E4749" t="b">
        <v>1</v>
      </c>
      <c r="F4749" t="s">
        <v>106</v>
      </c>
      <c r="G4749" t="b">
        <v>0</v>
      </c>
      <c r="H4749" t="s">
        <v>71</v>
      </c>
      <c r="I4749" t="b">
        <v>0</v>
      </c>
      <c r="J4749" t="s">
        <v>70</v>
      </c>
      <c r="K4749" t="b">
        <v>1</v>
      </c>
      <c r="L4749">
        <v>2</v>
      </c>
      <c r="M4749" t="b">
        <v>1</v>
      </c>
      <c r="N4749" t="b">
        <v>1</v>
      </c>
      <c r="O4749" t="b">
        <v>1</v>
      </c>
      <c r="P4749" t="s">
        <v>88</v>
      </c>
      <c r="Q4749" t="s">
        <v>1130</v>
      </c>
      <c r="R4749" t="s">
        <v>194</v>
      </c>
      <c r="S4749" t="s">
        <v>161</v>
      </c>
      <c r="T4749" t="s">
        <v>1129</v>
      </c>
      <c r="U4749">
        <v>142</v>
      </c>
      <c r="V4749">
        <v>4</v>
      </c>
    </row>
    <row r="4750" spans="1:22" x14ac:dyDescent="0.35">
      <c r="A4750" t="s">
        <v>1128</v>
      </c>
      <c r="B4750" t="s">
        <v>90</v>
      </c>
      <c r="C4750" t="s">
        <v>440</v>
      </c>
      <c r="D4750" t="b">
        <v>0</v>
      </c>
      <c r="E4750" t="b">
        <v>0</v>
      </c>
      <c r="F4750" t="s">
        <v>72</v>
      </c>
      <c r="G4750" t="b">
        <v>0</v>
      </c>
      <c r="H4750" t="s">
        <v>71</v>
      </c>
      <c r="I4750" t="b">
        <v>1</v>
      </c>
      <c r="J4750" t="s">
        <v>70</v>
      </c>
      <c r="K4750" t="b">
        <v>0</v>
      </c>
      <c r="L4750">
        <v>2</v>
      </c>
      <c r="M4750" t="b">
        <v>1</v>
      </c>
      <c r="N4750" t="b">
        <v>1</v>
      </c>
      <c r="O4750" t="b">
        <v>0</v>
      </c>
      <c r="P4750" t="s">
        <v>88</v>
      </c>
      <c r="Q4750" t="s">
        <v>1127</v>
      </c>
      <c r="R4750" t="s">
        <v>1126</v>
      </c>
      <c r="S4750" t="s">
        <v>66</v>
      </c>
      <c r="T4750" t="s">
        <v>1125</v>
      </c>
      <c r="U4750">
        <v>142</v>
      </c>
      <c r="V4750">
        <v>4.5</v>
      </c>
    </row>
    <row r="4751" spans="1:22" x14ac:dyDescent="0.35">
      <c r="A4751" t="s">
        <v>1124</v>
      </c>
      <c r="B4751" t="s">
        <v>74</v>
      </c>
      <c r="C4751" t="s">
        <v>82</v>
      </c>
      <c r="D4751" t="b">
        <v>1</v>
      </c>
      <c r="E4751" t="b">
        <v>1</v>
      </c>
      <c r="F4751" t="s">
        <v>771</v>
      </c>
      <c r="G4751" t="b">
        <v>1</v>
      </c>
      <c r="H4751" t="s">
        <v>71</v>
      </c>
      <c r="I4751" t="b">
        <v>1</v>
      </c>
      <c r="J4751" t="s">
        <v>70</v>
      </c>
      <c r="K4751" t="b">
        <v>1</v>
      </c>
      <c r="L4751">
        <v>2</v>
      </c>
      <c r="M4751" t="b">
        <v>0</v>
      </c>
      <c r="N4751" t="b">
        <v>1</v>
      </c>
      <c r="O4751" t="b">
        <v>1</v>
      </c>
      <c r="P4751" t="s">
        <v>69</v>
      </c>
      <c r="Q4751" t="s">
        <v>1123</v>
      </c>
      <c r="R4751" t="s">
        <v>1122</v>
      </c>
      <c r="S4751" t="s">
        <v>239</v>
      </c>
      <c r="T4751" t="s">
        <v>140</v>
      </c>
      <c r="U4751">
        <v>142</v>
      </c>
      <c r="V4751">
        <v>3</v>
      </c>
    </row>
    <row r="4752" spans="1:22" x14ac:dyDescent="0.35">
      <c r="A4752" t="s">
        <v>1121</v>
      </c>
      <c r="B4752" t="s">
        <v>74</v>
      </c>
      <c r="C4752" t="s">
        <v>1120</v>
      </c>
      <c r="D4752" t="b">
        <v>1</v>
      </c>
      <c r="E4752" t="b">
        <v>0</v>
      </c>
      <c r="F4752" t="s">
        <v>173</v>
      </c>
      <c r="G4752" t="b">
        <v>1</v>
      </c>
      <c r="H4752" t="s">
        <v>100</v>
      </c>
      <c r="I4752" t="b">
        <v>1</v>
      </c>
      <c r="J4752" t="s">
        <v>70</v>
      </c>
      <c r="K4752" t="b">
        <v>1</v>
      </c>
      <c r="L4752">
        <v>2</v>
      </c>
      <c r="M4752" t="b">
        <v>1</v>
      </c>
      <c r="N4752" t="b">
        <v>1</v>
      </c>
      <c r="O4752" t="b">
        <v>1</v>
      </c>
      <c r="P4752" t="s">
        <v>69</v>
      </c>
      <c r="Q4752" t="s">
        <v>1119</v>
      </c>
      <c r="R4752" t="s">
        <v>1118</v>
      </c>
      <c r="S4752" t="s">
        <v>6</v>
      </c>
      <c r="T4752" t="s">
        <v>1117</v>
      </c>
      <c r="U4752">
        <v>142</v>
      </c>
      <c r="V4752">
        <v>4</v>
      </c>
    </row>
    <row r="4753" spans="1:22" x14ac:dyDescent="0.35">
      <c r="A4753" t="s">
        <v>1116</v>
      </c>
      <c r="B4753" t="s">
        <v>111</v>
      </c>
      <c r="C4753" t="s">
        <v>138</v>
      </c>
      <c r="D4753" t="b">
        <v>1</v>
      </c>
      <c r="E4753" t="b">
        <v>1</v>
      </c>
      <c r="F4753" t="s">
        <v>89</v>
      </c>
      <c r="G4753" t="b">
        <v>0</v>
      </c>
      <c r="H4753" t="s">
        <v>71</v>
      </c>
      <c r="I4753" t="b">
        <v>1</v>
      </c>
      <c r="J4753" t="s">
        <v>70</v>
      </c>
      <c r="K4753" t="b">
        <v>1</v>
      </c>
      <c r="L4753">
        <v>1</v>
      </c>
      <c r="M4753" t="b">
        <v>0</v>
      </c>
      <c r="N4753" t="b">
        <v>0</v>
      </c>
      <c r="O4753" t="b">
        <v>1</v>
      </c>
      <c r="P4753" t="s">
        <v>88</v>
      </c>
      <c r="Q4753" t="s">
        <v>1115</v>
      </c>
      <c r="R4753" t="s">
        <v>1114</v>
      </c>
      <c r="S4753" t="s">
        <v>85</v>
      </c>
      <c r="T4753" t="s">
        <v>1113</v>
      </c>
      <c r="U4753">
        <v>142</v>
      </c>
      <c r="V4753">
        <v>4.5</v>
      </c>
    </row>
    <row r="4754" spans="1:22" x14ac:dyDescent="0.35">
      <c r="A4754" t="s">
        <v>1112</v>
      </c>
      <c r="B4754" t="s">
        <v>74</v>
      </c>
      <c r="C4754" t="s">
        <v>82</v>
      </c>
      <c r="D4754" t="b">
        <v>1</v>
      </c>
      <c r="E4754" t="b">
        <v>1</v>
      </c>
      <c r="F4754" t="s">
        <v>106</v>
      </c>
      <c r="G4754" t="b">
        <v>1</v>
      </c>
      <c r="H4754" t="s">
        <v>71</v>
      </c>
      <c r="I4754" t="b">
        <v>1</v>
      </c>
      <c r="J4754" t="s">
        <v>70</v>
      </c>
      <c r="K4754" t="b">
        <v>1</v>
      </c>
      <c r="L4754">
        <v>2</v>
      </c>
      <c r="M4754" t="b">
        <v>1</v>
      </c>
      <c r="N4754" t="b">
        <v>1</v>
      </c>
      <c r="O4754" t="b">
        <v>1</v>
      </c>
      <c r="P4754" t="s">
        <v>88</v>
      </c>
      <c r="Q4754" t="s">
        <v>1111</v>
      </c>
      <c r="R4754" t="s">
        <v>98</v>
      </c>
      <c r="S4754" t="s">
        <v>85</v>
      </c>
      <c r="T4754" t="s">
        <v>1110</v>
      </c>
      <c r="U4754">
        <v>142</v>
      </c>
      <c r="V4754">
        <v>3.5</v>
      </c>
    </row>
    <row r="4755" spans="1:22" x14ac:dyDescent="0.35">
      <c r="A4755" t="s">
        <v>1109</v>
      </c>
      <c r="B4755" t="s">
        <v>74</v>
      </c>
      <c r="C4755" t="s">
        <v>82</v>
      </c>
      <c r="D4755" t="b">
        <v>1</v>
      </c>
      <c r="E4755" t="b">
        <v>0</v>
      </c>
      <c r="F4755" t="s">
        <v>106</v>
      </c>
      <c r="G4755" t="b">
        <v>1</v>
      </c>
      <c r="H4755" t="s">
        <v>71</v>
      </c>
      <c r="I4755" t="b">
        <v>1</v>
      </c>
      <c r="J4755" t="s">
        <v>70</v>
      </c>
      <c r="K4755" t="b">
        <v>1</v>
      </c>
      <c r="L4755">
        <v>2</v>
      </c>
      <c r="M4755" t="b">
        <v>1</v>
      </c>
      <c r="N4755" t="b">
        <v>1</v>
      </c>
      <c r="O4755" t="b">
        <v>1</v>
      </c>
      <c r="P4755" t="s">
        <v>69</v>
      </c>
      <c r="Q4755" t="s">
        <v>1108</v>
      </c>
      <c r="R4755" t="s">
        <v>1107</v>
      </c>
      <c r="S4755" t="s">
        <v>77</v>
      </c>
      <c r="T4755" t="s">
        <v>1106</v>
      </c>
      <c r="U4755">
        <v>142</v>
      </c>
      <c r="V4755">
        <v>3.5</v>
      </c>
    </row>
    <row r="4756" spans="1:22" x14ac:dyDescent="0.35">
      <c r="A4756" t="s">
        <v>1105</v>
      </c>
      <c r="B4756" t="s">
        <v>74</v>
      </c>
      <c r="C4756" t="s">
        <v>123</v>
      </c>
      <c r="D4756" t="b">
        <v>1</v>
      </c>
      <c r="E4756" t="b">
        <v>1</v>
      </c>
      <c r="F4756" t="s">
        <v>72</v>
      </c>
      <c r="G4756" t="b">
        <v>1</v>
      </c>
      <c r="H4756" t="s">
        <v>71</v>
      </c>
      <c r="I4756" t="b">
        <v>1</v>
      </c>
      <c r="J4756" t="s">
        <v>70</v>
      </c>
      <c r="K4756" t="b">
        <v>1</v>
      </c>
      <c r="L4756">
        <v>2</v>
      </c>
      <c r="M4756" t="b">
        <v>1</v>
      </c>
      <c r="N4756" t="b">
        <v>1</v>
      </c>
      <c r="O4756" t="b">
        <v>1</v>
      </c>
      <c r="P4756" t="s">
        <v>69</v>
      </c>
      <c r="Q4756" t="s">
        <v>1104</v>
      </c>
      <c r="R4756" t="s">
        <v>194</v>
      </c>
      <c r="S4756" t="s">
        <v>120</v>
      </c>
      <c r="T4756" t="s">
        <v>1103</v>
      </c>
      <c r="U4756">
        <v>142</v>
      </c>
      <c r="V4756">
        <v>3</v>
      </c>
    </row>
    <row r="4757" spans="1:22" x14ac:dyDescent="0.35">
      <c r="A4757" t="s">
        <v>1102</v>
      </c>
      <c r="B4757" t="s">
        <v>111</v>
      </c>
      <c r="C4757" t="s">
        <v>82</v>
      </c>
      <c r="D4757" t="b">
        <v>1</v>
      </c>
      <c r="E4757" t="b">
        <v>1</v>
      </c>
      <c r="F4757" t="s">
        <v>89</v>
      </c>
      <c r="G4757" t="b">
        <v>1</v>
      </c>
      <c r="H4757" t="s">
        <v>71</v>
      </c>
      <c r="I4757" t="b">
        <v>0</v>
      </c>
      <c r="J4757" t="s">
        <v>70</v>
      </c>
      <c r="K4757" t="b">
        <v>1</v>
      </c>
      <c r="L4757">
        <v>2</v>
      </c>
      <c r="M4757" t="b">
        <v>0</v>
      </c>
      <c r="N4757" t="b">
        <v>0</v>
      </c>
      <c r="O4757" t="b">
        <v>1</v>
      </c>
      <c r="P4757" t="s">
        <v>88</v>
      </c>
      <c r="Q4757" t="s">
        <v>1101</v>
      </c>
      <c r="R4757" t="s">
        <v>1100</v>
      </c>
      <c r="S4757" t="s">
        <v>6</v>
      </c>
      <c r="T4757" t="s">
        <v>1099</v>
      </c>
      <c r="U4757">
        <v>142</v>
      </c>
      <c r="V4757">
        <v>3.5</v>
      </c>
    </row>
    <row r="4758" spans="1:22" x14ac:dyDescent="0.35">
      <c r="A4758" t="s">
        <v>1098</v>
      </c>
      <c r="B4758" t="s">
        <v>90</v>
      </c>
      <c r="C4758" t="s">
        <v>82</v>
      </c>
      <c r="D4758" t="b">
        <v>1</v>
      </c>
      <c r="E4758" t="b">
        <v>1</v>
      </c>
      <c r="F4758" t="s">
        <v>766</v>
      </c>
      <c r="G4758" t="b">
        <v>0</v>
      </c>
      <c r="H4758" t="s">
        <v>100</v>
      </c>
      <c r="I4758" t="b">
        <v>1</v>
      </c>
      <c r="J4758" t="s">
        <v>70</v>
      </c>
      <c r="K4758" t="b">
        <v>1</v>
      </c>
      <c r="L4758">
        <v>1</v>
      </c>
      <c r="M4758" t="b">
        <v>0</v>
      </c>
      <c r="N4758" t="b">
        <v>0</v>
      </c>
      <c r="O4758" t="b">
        <v>1</v>
      </c>
      <c r="P4758" t="s">
        <v>69</v>
      </c>
      <c r="Q4758" t="s">
        <v>1097</v>
      </c>
      <c r="R4758" t="s">
        <v>1096</v>
      </c>
      <c r="S4758" t="s">
        <v>6</v>
      </c>
      <c r="T4758" t="s">
        <v>1095</v>
      </c>
      <c r="U4758">
        <v>142</v>
      </c>
      <c r="V4758">
        <v>4</v>
      </c>
    </row>
    <row r="4759" spans="1:22" x14ac:dyDescent="0.35">
      <c r="A4759" t="s">
        <v>1094</v>
      </c>
      <c r="B4759" t="s">
        <v>74</v>
      </c>
      <c r="C4759" t="s">
        <v>297</v>
      </c>
      <c r="D4759" t="b">
        <v>1</v>
      </c>
      <c r="E4759" t="b">
        <v>0</v>
      </c>
      <c r="F4759" t="s">
        <v>72</v>
      </c>
      <c r="G4759" t="b">
        <v>1</v>
      </c>
      <c r="H4759" t="s">
        <v>71</v>
      </c>
      <c r="I4759" t="b">
        <v>1</v>
      </c>
      <c r="J4759" t="s">
        <v>70</v>
      </c>
      <c r="K4759" t="b">
        <v>1</v>
      </c>
      <c r="L4759">
        <v>2</v>
      </c>
      <c r="M4759" t="b">
        <v>1</v>
      </c>
      <c r="N4759" t="b">
        <v>1</v>
      </c>
      <c r="O4759" t="b">
        <v>1</v>
      </c>
      <c r="P4759" t="s">
        <v>88</v>
      </c>
      <c r="Q4759" t="s">
        <v>1093</v>
      </c>
      <c r="R4759" t="s">
        <v>295</v>
      </c>
      <c r="S4759" t="s">
        <v>85</v>
      </c>
      <c r="T4759" t="s">
        <v>1092</v>
      </c>
      <c r="U4759">
        <v>142</v>
      </c>
      <c r="V4759">
        <v>3.5</v>
      </c>
    </row>
    <row r="4760" spans="1:22" x14ac:dyDescent="0.35">
      <c r="A4760" t="s">
        <v>1091</v>
      </c>
      <c r="B4760" t="s">
        <v>90</v>
      </c>
      <c r="C4760" t="s">
        <v>82</v>
      </c>
      <c r="D4760" t="b">
        <v>1</v>
      </c>
      <c r="E4760" t="b">
        <v>1</v>
      </c>
      <c r="F4760" t="s">
        <v>106</v>
      </c>
      <c r="G4760" t="b">
        <v>0</v>
      </c>
      <c r="H4760" t="s">
        <v>71</v>
      </c>
      <c r="I4760" t="b">
        <v>1</v>
      </c>
      <c r="J4760" t="s">
        <v>70</v>
      </c>
      <c r="K4760" t="b">
        <v>1</v>
      </c>
      <c r="L4760">
        <v>1</v>
      </c>
      <c r="M4760" t="b">
        <v>0</v>
      </c>
      <c r="N4760" t="b">
        <v>1</v>
      </c>
      <c r="O4760" t="b">
        <v>1</v>
      </c>
      <c r="P4760" t="s">
        <v>69</v>
      </c>
      <c r="Q4760" t="s">
        <v>1090</v>
      </c>
      <c r="R4760" t="s">
        <v>1089</v>
      </c>
      <c r="S4760" t="s">
        <v>93</v>
      </c>
      <c r="T4760" t="s">
        <v>1088</v>
      </c>
      <c r="U4760">
        <v>142</v>
      </c>
      <c r="V4760">
        <v>4</v>
      </c>
    </row>
    <row r="4761" spans="1:22" x14ac:dyDescent="0.35">
      <c r="A4761" t="s">
        <v>1087</v>
      </c>
      <c r="B4761" t="s">
        <v>90</v>
      </c>
      <c r="C4761" t="s">
        <v>123</v>
      </c>
      <c r="D4761" t="b">
        <v>1</v>
      </c>
      <c r="E4761" t="b">
        <v>1</v>
      </c>
      <c r="F4761" t="s">
        <v>89</v>
      </c>
      <c r="G4761" t="b">
        <v>0</v>
      </c>
      <c r="H4761" t="s">
        <v>71</v>
      </c>
      <c r="I4761" t="b">
        <v>0</v>
      </c>
      <c r="J4761" t="s">
        <v>70</v>
      </c>
      <c r="K4761" t="b">
        <v>0</v>
      </c>
      <c r="L4761">
        <v>1</v>
      </c>
      <c r="M4761" t="b">
        <v>0</v>
      </c>
      <c r="N4761" t="b">
        <v>0</v>
      </c>
      <c r="O4761" t="b">
        <v>1</v>
      </c>
      <c r="P4761" t="s">
        <v>88</v>
      </c>
      <c r="Q4761" t="s">
        <v>1086</v>
      </c>
      <c r="R4761" t="s">
        <v>1085</v>
      </c>
      <c r="S4761" t="s">
        <v>120</v>
      </c>
      <c r="T4761" t="s">
        <v>1084</v>
      </c>
      <c r="U4761">
        <v>142</v>
      </c>
      <c r="V4761">
        <v>4</v>
      </c>
    </row>
    <row r="4762" spans="1:22" x14ac:dyDescent="0.35">
      <c r="A4762" t="s">
        <v>1083</v>
      </c>
      <c r="B4762" t="s">
        <v>74</v>
      </c>
      <c r="C4762" t="s">
        <v>82</v>
      </c>
      <c r="D4762" t="b">
        <v>1</v>
      </c>
      <c r="E4762" t="b">
        <v>1</v>
      </c>
      <c r="F4762" t="s">
        <v>106</v>
      </c>
      <c r="G4762" t="b">
        <v>1</v>
      </c>
      <c r="H4762" t="s">
        <v>71</v>
      </c>
      <c r="I4762" t="b">
        <v>0</v>
      </c>
      <c r="J4762" t="s">
        <v>70</v>
      </c>
      <c r="K4762" t="b">
        <v>1</v>
      </c>
      <c r="L4762">
        <v>2</v>
      </c>
      <c r="M4762" t="b">
        <v>1</v>
      </c>
      <c r="N4762" t="b">
        <v>1</v>
      </c>
      <c r="O4762" t="b">
        <v>1</v>
      </c>
      <c r="P4762" t="s">
        <v>88</v>
      </c>
      <c r="Q4762" t="s">
        <v>1082</v>
      </c>
      <c r="R4762" t="s">
        <v>98</v>
      </c>
      <c r="S4762" t="s">
        <v>189</v>
      </c>
      <c r="T4762" t="s">
        <v>1081</v>
      </c>
      <c r="U4762">
        <v>142</v>
      </c>
      <c r="V4762">
        <v>3.5</v>
      </c>
    </row>
    <row r="4763" spans="1:22" x14ac:dyDescent="0.35">
      <c r="A4763" t="s">
        <v>1080</v>
      </c>
      <c r="B4763" t="s">
        <v>74</v>
      </c>
      <c r="C4763" t="s">
        <v>212</v>
      </c>
      <c r="E4763" t="b">
        <v>0</v>
      </c>
      <c r="F4763" t="s">
        <v>81</v>
      </c>
      <c r="G4763" t="b">
        <v>1</v>
      </c>
      <c r="H4763" t="s">
        <v>71</v>
      </c>
      <c r="I4763" t="b">
        <v>1</v>
      </c>
      <c r="J4763" t="s">
        <v>70</v>
      </c>
      <c r="K4763" t="b">
        <v>1</v>
      </c>
      <c r="L4763">
        <v>2</v>
      </c>
      <c r="M4763" t="b">
        <v>1</v>
      </c>
      <c r="N4763" t="b">
        <v>1</v>
      </c>
      <c r="O4763" t="b">
        <v>1</v>
      </c>
      <c r="P4763" t="s">
        <v>69</v>
      </c>
      <c r="Q4763" t="s">
        <v>1079</v>
      </c>
      <c r="R4763" t="s">
        <v>1078</v>
      </c>
      <c r="S4763" t="s">
        <v>120</v>
      </c>
      <c r="T4763" t="s">
        <v>1077</v>
      </c>
      <c r="U4763">
        <v>142</v>
      </c>
      <c r="V4763">
        <v>3.5</v>
      </c>
    </row>
    <row r="4764" spans="1:22" x14ac:dyDescent="0.35">
      <c r="A4764" t="s">
        <v>1076</v>
      </c>
      <c r="B4764" t="s">
        <v>90</v>
      </c>
      <c r="C4764" t="s">
        <v>123</v>
      </c>
      <c r="D4764" t="b">
        <v>1</v>
      </c>
      <c r="E4764" t="b">
        <v>1</v>
      </c>
      <c r="F4764" t="s">
        <v>106</v>
      </c>
      <c r="G4764" t="b">
        <v>0</v>
      </c>
      <c r="H4764" t="s">
        <v>80</v>
      </c>
      <c r="I4764" t="b">
        <v>0</v>
      </c>
      <c r="J4764" t="s">
        <v>70</v>
      </c>
      <c r="K4764" t="b">
        <v>1</v>
      </c>
      <c r="L4764">
        <v>2</v>
      </c>
      <c r="M4764" t="b">
        <v>1</v>
      </c>
      <c r="N4764" t="b">
        <v>1</v>
      </c>
      <c r="O4764" t="b">
        <v>1</v>
      </c>
      <c r="P4764" t="s">
        <v>88</v>
      </c>
      <c r="Q4764" t="s">
        <v>1075</v>
      </c>
      <c r="R4764" t="s">
        <v>381</v>
      </c>
      <c r="S4764" t="s">
        <v>1074</v>
      </c>
      <c r="T4764" t="s">
        <v>1073</v>
      </c>
      <c r="U4764">
        <v>142</v>
      </c>
      <c r="V4764">
        <v>4</v>
      </c>
    </row>
    <row r="4765" spans="1:22" x14ac:dyDescent="0.35">
      <c r="A4765" t="s">
        <v>1072</v>
      </c>
      <c r="B4765" t="s">
        <v>90</v>
      </c>
      <c r="C4765" t="s">
        <v>82</v>
      </c>
      <c r="D4765" t="b">
        <v>1</v>
      </c>
      <c r="E4765" t="b">
        <v>1</v>
      </c>
      <c r="F4765" t="s">
        <v>89</v>
      </c>
      <c r="G4765" t="b">
        <v>0</v>
      </c>
      <c r="H4765" t="s">
        <v>71</v>
      </c>
      <c r="I4765" t="b">
        <v>1</v>
      </c>
      <c r="J4765" t="s">
        <v>70</v>
      </c>
      <c r="K4765" t="b">
        <v>1</v>
      </c>
      <c r="L4765">
        <v>1</v>
      </c>
      <c r="M4765" t="b">
        <v>0</v>
      </c>
      <c r="N4765" t="b">
        <v>0</v>
      </c>
      <c r="O4765" t="b">
        <v>1</v>
      </c>
      <c r="P4765" t="s">
        <v>88</v>
      </c>
      <c r="Q4765" t="s">
        <v>1071</v>
      </c>
      <c r="R4765" t="s">
        <v>548</v>
      </c>
      <c r="S4765" t="s">
        <v>290</v>
      </c>
      <c r="T4765" t="s">
        <v>1070</v>
      </c>
      <c r="U4765">
        <v>142</v>
      </c>
      <c r="V4765">
        <v>4.5</v>
      </c>
    </row>
    <row r="4766" spans="1:22" x14ac:dyDescent="0.35">
      <c r="A4766" t="s">
        <v>1069</v>
      </c>
      <c r="B4766" t="s">
        <v>90</v>
      </c>
      <c r="C4766" t="s">
        <v>82</v>
      </c>
      <c r="D4766" t="b">
        <v>1</v>
      </c>
      <c r="E4766" t="b">
        <v>1</v>
      </c>
      <c r="F4766" t="s">
        <v>106</v>
      </c>
      <c r="G4766" t="b">
        <v>1</v>
      </c>
      <c r="H4766" t="s">
        <v>71</v>
      </c>
      <c r="I4766" t="b">
        <v>1</v>
      </c>
      <c r="J4766" t="s">
        <v>70</v>
      </c>
      <c r="K4766" t="b">
        <v>1</v>
      </c>
      <c r="L4766">
        <v>2</v>
      </c>
      <c r="M4766" t="b">
        <v>0</v>
      </c>
      <c r="N4766" t="b">
        <v>1</v>
      </c>
      <c r="O4766" t="b">
        <v>1</v>
      </c>
      <c r="P4766" t="s">
        <v>88</v>
      </c>
      <c r="Q4766" t="e">
        <f>-wDNRL4lm1UgeFLG9KcrjQ</f>
        <v>#NAME?</v>
      </c>
      <c r="R4766" t="s">
        <v>1068</v>
      </c>
      <c r="S4766" t="s">
        <v>6</v>
      </c>
      <c r="T4766" t="s">
        <v>1067</v>
      </c>
      <c r="U4766">
        <v>142</v>
      </c>
      <c r="V4766">
        <v>3.5</v>
      </c>
    </row>
    <row r="4767" spans="1:22" x14ac:dyDescent="0.35">
      <c r="A4767" t="s">
        <v>1066</v>
      </c>
      <c r="B4767" t="s">
        <v>111</v>
      </c>
      <c r="C4767" t="s">
        <v>82</v>
      </c>
      <c r="D4767" t="b">
        <v>1</v>
      </c>
      <c r="E4767" t="b">
        <v>1</v>
      </c>
      <c r="F4767" t="s">
        <v>106</v>
      </c>
      <c r="G4767" t="b">
        <v>1</v>
      </c>
      <c r="H4767" t="s">
        <v>71</v>
      </c>
      <c r="I4767" t="b">
        <v>0</v>
      </c>
      <c r="J4767" t="s">
        <v>70</v>
      </c>
      <c r="K4767" t="b">
        <v>1</v>
      </c>
      <c r="L4767">
        <v>1</v>
      </c>
      <c r="M4767" t="b">
        <v>0</v>
      </c>
      <c r="N4767" t="b">
        <v>1</v>
      </c>
      <c r="O4767" t="b">
        <v>1</v>
      </c>
      <c r="P4767" t="s">
        <v>88</v>
      </c>
      <c r="Q4767" t="s">
        <v>1065</v>
      </c>
      <c r="R4767" t="s">
        <v>1064</v>
      </c>
      <c r="S4767" t="s">
        <v>6</v>
      </c>
      <c r="T4767" t="s">
        <v>1063</v>
      </c>
      <c r="U4767">
        <v>141</v>
      </c>
      <c r="V4767">
        <v>4.5</v>
      </c>
    </row>
    <row r="4768" spans="1:22" x14ac:dyDescent="0.35">
      <c r="A4768" t="s">
        <v>1062</v>
      </c>
      <c r="B4768" t="s">
        <v>74</v>
      </c>
      <c r="C4768" t="s">
        <v>1061</v>
      </c>
      <c r="D4768" t="b">
        <v>1</v>
      </c>
      <c r="E4768" t="b">
        <v>0</v>
      </c>
      <c r="F4768" t="s">
        <v>106</v>
      </c>
      <c r="G4768" t="b">
        <v>0</v>
      </c>
      <c r="H4768" t="s">
        <v>71</v>
      </c>
      <c r="I4768" t="b">
        <v>1</v>
      </c>
      <c r="J4768" t="s">
        <v>235</v>
      </c>
      <c r="K4768" t="b">
        <v>1</v>
      </c>
      <c r="L4768">
        <v>3</v>
      </c>
      <c r="M4768" t="b">
        <v>1</v>
      </c>
      <c r="N4768" t="b">
        <v>1</v>
      </c>
      <c r="O4768" t="b">
        <v>0</v>
      </c>
      <c r="P4768" t="s">
        <v>69</v>
      </c>
      <c r="Q4768" t="s">
        <v>1060</v>
      </c>
      <c r="R4768" t="s">
        <v>1059</v>
      </c>
      <c r="S4768" t="s">
        <v>120</v>
      </c>
      <c r="T4768" t="s">
        <v>1058</v>
      </c>
      <c r="U4768">
        <v>141</v>
      </c>
      <c r="V4768">
        <v>3.5</v>
      </c>
    </row>
    <row r="4769" spans="1:22" x14ac:dyDescent="0.35">
      <c r="A4769" t="s">
        <v>1057</v>
      </c>
      <c r="B4769" t="s">
        <v>90</v>
      </c>
      <c r="C4769" t="s">
        <v>82</v>
      </c>
      <c r="D4769" t="b">
        <v>1</v>
      </c>
      <c r="E4769" t="b">
        <v>1</v>
      </c>
      <c r="F4769" t="s">
        <v>720</v>
      </c>
      <c r="G4769" t="b">
        <v>0</v>
      </c>
      <c r="H4769" t="s">
        <v>71</v>
      </c>
      <c r="I4769" t="b">
        <v>0</v>
      </c>
      <c r="J4769" t="s">
        <v>70</v>
      </c>
      <c r="K4769" t="b">
        <v>1</v>
      </c>
      <c r="L4769">
        <v>2</v>
      </c>
      <c r="M4769" t="b">
        <v>0</v>
      </c>
      <c r="N4769" t="b">
        <v>1</v>
      </c>
      <c r="O4769" t="b">
        <v>1</v>
      </c>
      <c r="P4769" t="s">
        <v>88</v>
      </c>
      <c r="Q4769" t="s">
        <v>1056</v>
      </c>
      <c r="R4769" t="s">
        <v>1055</v>
      </c>
      <c r="S4769" t="s">
        <v>66</v>
      </c>
      <c r="T4769" t="s">
        <v>1054</v>
      </c>
      <c r="U4769">
        <v>141</v>
      </c>
      <c r="V4769">
        <v>4</v>
      </c>
    </row>
    <row r="4770" spans="1:22" x14ac:dyDescent="0.35">
      <c r="A4770" t="s">
        <v>1053</v>
      </c>
      <c r="B4770" t="s">
        <v>74</v>
      </c>
      <c r="C4770" t="s">
        <v>82</v>
      </c>
      <c r="D4770" t="b">
        <v>1</v>
      </c>
      <c r="E4770" t="b">
        <v>1</v>
      </c>
      <c r="F4770" t="s">
        <v>1052</v>
      </c>
      <c r="G4770" t="b">
        <v>1</v>
      </c>
      <c r="H4770" t="s">
        <v>80</v>
      </c>
      <c r="I4770" t="b">
        <v>0</v>
      </c>
      <c r="J4770" t="s">
        <v>70</v>
      </c>
      <c r="K4770" t="b">
        <v>1</v>
      </c>
      <c r="L4770">
        <v>2</v>
      </c>
      <c r="M4770" t="b">
        <v>0</v>
      </c>
      <c r="N4770" t="b">
        <v>1</v>
      </c>
      <c r="O4770" t="b">
        <v>1</v>
      </c>
      <c r="P4770" t="s">
        <v>69</v>
      </c>
      <c r="Q4770" t="s">
        <v>1051</v>
      </c>
      <c r="R4770" t="s">
        <v>584</v>
      </c>
      <c r="S4770" t="s">
        <v>6</v>
      </c>
      <c r="T4770" t="s">
        <v>1050</v>
      </c>
      <c r="U4770">
        <v>141</v>
      </c>
      <c r="V4770">
        <v>2.5</v>
      </c>
    </row>
    <row r="4771" spans="1:22" x14ac:dyDescent="0.35">
      <c r="A4771" t="s">
        <v>1049</v>
      </c>
      <c r="B4771" t="s">
        <v>74</v>
      </c>
      <c r="C4771" t="s">
        <v>259</v>
      </c>
      <c r="D4771" t="b">
        <v>1</v>
      </c>
      <c r="E4771" t="b">
        <v>0</v>
      </c>
      <c r="F4771" t="s">
        <v>72</v>
      </c>
      <c r="G4771" t="b">
        <v>1</v>
      </c>
      <c r="H4771" t="s">
        <v>71</v>
      </c>
      <c r="I4771" t="b">
        <v>1</v>
      </c>
      <c r="J4771" t="s">
        <v>235</v>
      </c>
      <c r="K4771" t="b">
        <v>1</v>
      </c>
      <c r="L4771">
        <v>3</v>
      </c>
      <c r="M4771" t="b">
        <v>1</v>
      </c>
      <c r="N4771" t="b">
        <v>1</v>
      </c>
      <c r="O4771" t="b">
        <v>1</v>
      </c>
      <c r="P4771" t="s">
        <v>69</v>
      </c>
      <c r="Q4771" t="s">
        <v>1048</v>
      </c>
      <c r="R4771" t="s">
        <v>1047</v>
      </c>
      <c r="S4771" t="s">
        <v>66</v>
      </c>
      <c r="T4771" t="s">
        <v>1046</v>
      </c>
      <c r="U4771">
        <v>141</v>
      </c>
      <c r="V4771">
        <v>4</v>
      </c>
    </row>
    <row r="4772" spans="1:22" x14ac:dyDescent="0.35">
      <c r="A4772" t="s">
        <v>1045</v>
      </c>
      <c r="B4772" t="s">
        <v>74</v>
      </c>
      <c r="C4772" t="s">
        <v>82</v>
      </c>
      <c r="D4772" t="b">
        <v>1</v>
      </c>
      <c r="E4772" t="b">
        <v>1</v>
      </c>
      <c r="F4772" t="s">
        <v>89</v>
      </c>
      <c r="G4772" t="b">
        <v>0</v>
      </c>
      <c r="H4772" t="s">
        <v>100</v>
      </c>
      <c r="I4772" t="b">
        <v>0</v>
      </c>
      <c r="J4772" t="s">
        <v>70</v>
      </c>
      <c r="K4772" t="b">
        <v>1</v>
      </c>
      <c r="L4772">
        <v>2</v>
      </c>
      <c r="M4772" t="b">
        <v>0</v>
      </c>
      <c r="N4772" t="b">
        <v>1</v>
      </c>
      <c r="O4772" t="b">
        <v>1</v>
      </c>
      <c r="P4772" t="s">
        <v>88</v>
      </c>
      <c r="Q4772" t="s">
        <v>1044</v>
      </c>
      <c r="R4772" t="s">
        <v>1043</v>
      </c>
      <c r="S4772" t="s">
        <v>161</v>
      </c>
      <c r="T4772" t="s">
        <v>1042</v>
      </c>
      <c r="U4772">
        <v>141</v>
      </c>
      <c r="V4772">
        <v>3</v>
      </c>
    </row>
    <row r="4773" spans="1:22" x14ac:dyDescent="0.35">
      <c r="A4773" t="s">
        <v>1041</v>
      </c>
      <c r="B4773" t="s">
        <v>74</v>
      </c>
      <c r="C4773" t="s">
        <v>73</v>
      </c>
      <c r="D4773" t="b">
        <v>1</v>
      </c>
      <c r="E4773" t="b">
        <v>0</v>
      </c>
      <c r="F4773" t="s">
        <v>541</v>
      </c>
      <c r="G4773" t="b">
        <v>1</v>
      </c>
      <c r="H4773" t="s">
        <v>71</v>
      </c>
      <c r="I4773" t="b">
        <v>1</v>
      </c>
      <c r="J4773" t="s">
        <v>70</v>
      </c>
      <c r="K4773" t="b">
        <v>1</v>
      </c>
      <c r="L4773">
        <v>2</v>
      </c>
      <c r="M4773" t="b">
        <v>1</v>
      </c>
      <c r="N4773" t="b">
        <v>1</v>
      </c>
      <c r="O4773" t="b">
        <v>1</v>
      </c>
      <c r="P4773" t="s">
        <v>69</v>
      </c>
      <c r="Q4773" t="s">
        <v>1040</v>
      </c>
      <c r="R4773" t="s">
        <v>1039</v>
      </c>
      <c r="S4773" t="s">
        <v>66</v>
      </c>
      <c r="T4773" t="s">
        <v>1038</v>
      </c>
      <c r="U4773">
        <v>141</v>
      </c>
      <c r="V4773">
        <v>3.5</v>
      </c>
    </row>
    <row r="4774" spans="1:22" x14ac:dyDescent="0.35">
      <c r="A4774" t="s">
        <v>1037</v>
      </c>
      <c r="B4774" t="s">
        <v>74</v>
      </c>
      <c r="C4774" t="s">
        <v>82</v>
      </c>
      <c r="D4774" t="b">
        <v>1</v>
      </c>
      <c r="E4774" t="b">
        <v>1</v>
      </c>
      <c r="F4774" t="s">
        <v>72</v>
      </c>
      <c r="G4774" t="b">
        <v>1</v>
      </c>
      <c r="H4774" t="s">
        <v>71</v>
      </c>
      <c r="I4774" t="b">
        <v>1</v>
      </c>
      <c r="J4774" t="s">
        <v>70</v>
      </c>
      <c r="K4774" t="b">
        <v>1</v>
      </c>
      <c r="L4774">
        <v>2</v>
      </c>
      <c r="M4774" t="b">
        <v>1</v>
      </c>
      <c r="N4774" t="b">
        <v>1</v>
      </c>
      <c r="O4774" t="b">
        <v>1</v>
      </c>
      <c r="P4774" t="s">
        <v>69</v>
      </c>
      <c r="Q4774" t="s">
        <v>1036</v>
      </c>
      <c r="R4774" t="s">
        <v>962</v>
      </c>
      <c r="S4774" t="s">
        <v>6</v>
      </c>
      <c r="T4774" t="s">
        <v>1035</v>
      </c>
      <c r="U4774">
        <v>141</v>
      </c>
      <c r="V4774">
        <v>3.5</v>
      </c>
    </row>
    <row r="4775" spans="1:22" x14ac:dyDescent="0.35">
      <c r="A4775" t="s">
        <v>1034</v>
      </c>
      <c r="B4775" t="s">
        <v>74</v>
      </c>
      <c r="C4775" t="s">
        <v>82</v>
      </c>
      <c r="D4775" t="b">
        <v>1</v>
      </c>
      <c r="E4775" t="b">
        <v>1</v>
      </c>
      <c r="F4775" t="s">
        <v>417</v>
      </c>
      <c r="G4775" t="b">
        <v>0</v>
      </c>
      <c r="H4775" t="s">
        <v>71</v>
      </c>
      <c r="I4775" t="b">
        <v>1</v>
      </c>
      <c r="J4775" t="s">
        <v>70</v>
      </c>
      <c r="K4775" t="b">
        <v>1</v>
      </c>
      <c r="L4775">
        <v>2</v>
      </c>
      <c r="M4775" t="b">
        <v>1</v>
      </c>
      <c r="N4775" t="b">
        <v>1</v>
      </c>
      <c r="O4775" t="b">
        <v>1</v>
      </c>
      <c r="P4775" t="s">
        <v>69</v>
      </c>
      <c r="Q4775" t="s">
        <v>1033</v>
      </c>
      <c r="R4775" t="s">
        <v>1032</v>
      </c>
      <c r="S4775" t="s">
        <v>161</v>
      </c>
      <c r="T4775" t="s">
        <v>676</v>
      </c>
      <c r="U4775">
        <v>141</v>
      </c>
      <c r="V4775">
        <v>3.5</v>
      </c>
    </row>
    <row r="4776" spans="1:22" x14ac:dyDescent="0.35">
      <c r="A4776" t="s">
        <v>1031</v>
      </c>
      <c r="B4776" t="s">
        <v>74</v>
      </c>
      <c r="C4776" t="s">
        <v>82</v>
      </c>
      <c r="D4776" t="b">
        <v>1</v>
      </c>
      <c r="E4776" t="b">
        <v>1</v>
      </c>
      <c r="F4776" t="s">
        <v>72</v>
      </c>
      <c r="G4776" t="b">
        <v>1</v>
      </c>
      <c r="H4776" t="s">
        <v>71</v>
      </c>
      <c r="I4776" t="b">
        <v>0</v>
      </c>
      <c r="J4776" t="s">
        <v>70</v>
      </c>
      <c r="K4776" t="b">
        <v>1</v>
      </c>
      <c r="L4776">
        <v>2</v>
      </c>
      <c r="M4776" t="b">
        <v>1</v>
      </c>
      <c r="N4776" t="b">
        <v>1</v>
      </c>
      <c r="O4776" t="b">
        <v>1</v>
      </c>
      <c r="P4776" t="s">
        <v>69</v>
      </c>
      <c r="Q4776" t="s">
        <v>1030</v>
      </c>
      <c r="R4776" t="s">
        <v>1029</v>
      </c>
      <c r="S4776" t="s">
        <v>141</v>
      </c>
      <c r="T4776" t="s">
        <v>1028</v>
      </c>
      <c r="U4776">
        <v>141</v>
      </c>
      <c r="V4776">
        <v>3.5</v>
      </c>
    </row>
    <row r="4777" spans="1:22" x14ac:dyDescent="0.35">
      <c r="A4777" t="s">
        <v>1027</v>
      </c>
      <c r="B4777" t="s">
        <v>90</v>
      </c>
      <c r="C4777" t="s">
        <v>250</v>
      </c>
      <c r="D4777" t="b">
        <v>1</v>
      </c>
      <c r="E4777" t="b">
        <v>1</v>
      </c>
      <c r="F4777" t="s">
        <v>555</v>
      </c>
      <c r="G4777" t="b">
        <v>0</v>
      </c>
      <c r="H4777" t="s">
        <v>71</v>
      </c>
      <c r="I4777" t="b">
        <v>1</v>
      </c>
      <c r="J4777" t="s">
        <v>70</v>
      </c>
      <c r="K4777" t="b">
        <v>1</v>
      </c>
      <c r="L4777">
        <v>1</v>
      </c>
      <c r="M4777" t="b">
        <v>0</v>
      </c>
      <c r="N4777" t="b">
        <v>0</v>
      </c>
      <c r="O4777" t="b">
        <v>1</v>
      </c>
      <c r="P4777" t="s">
        <v>69</v>
      </c>
      <c r="Q4777" t="s">
        <v>1026</v>
      </c>
      <c r="R4777" t="s">
        <v>1025</v>
      </c>
      <c r="S4777" t="s">
        <v>120</v>
      </c>
      <c r="T4777" t="s">
        <v>1024</v>
      </c>
      <c r="U4777">
        <v>141</v>
      </c>
      <c r="V4777">
        <v>4</v>
      </c>
    </row>
    <row r="4778" spans="1:22" x14ac:dyDescent="0.35">
      <c r="A4778" t="s">
        <v>1023</v>
      </c>
      <c r="B4778" t="s">
        <v>90</v>
      </c>
      <c r="C4778" t="s">
        <v>250</v>
      </c>
      <c r="D4778" t="b">
        <v>1</v>
      </c>
      <c r="E4778" t="b">
        <v>1</v>
      </c>
      <c r="F4778" t="s">
        <v>1022</v>
      </c>
      <c r="G4778" t="b">
        <v>0</v>
      </c>
      <c r="H4778" t="s">
        <v>100</v>
      </c>
      <c r="I4778" t="b">
        <v>0</v>
      </c>
      <c r="J4778" t="s">
        <v>70</v>
      </c>
      <c r="K4778" t="b">
        <v>0</v>
      </c>
      <c r="L4778">
        <v>1</v>
      </c>
      <c r="M4778" t="b">
        <v>0</v>
      </c>
      <c r="N4778" t="b">
        <v>0</v>
      </c>
      <c r="O4778" t="b">
        <v>1</v>
      </c>
      <c r="P4778" t="s">
        <v>88</v>
      </c>
      <c r="Q4778" t="s">
        <v>1021</v>
      </c>
      <c r="R4778" t="s">
        <v>1020</v>
      </c>
      <c r="S4778" t="s">
        <v>120</v>
      </c>
      <c r="T4778" t="s">
        <v>1019</v>
      </c>
      <c r="U4778">
        <v>141</v>
      </c>
      <c r="V4778">
        <v>3.5</v>
      </c>
    </row>
    <row r="4779" spans="1:22" x14ac:dyDescent="0.35">
      <c r="A4779" t="s">
        <v>1018</v>
      </c>
      <c r="B4779" t="s">
        <v>74</v>
      </c>
      <c r="C4779" t="s">
        <v>73</v>
      </c>
      <c r="D4779" t="b">
        <v>1</v>
      </c>
      <c r="E4779" t="b">
        <v>0</v>
      </c>
      <c r="F4779" t="s">
        <v>72</v>
      </c>
      <c r="G4779" t="b">
        <v>0</v>
      </c>
      <c r="H4779" t="s">
        <v>71</v>
      </c>
      <c r="I4779" t="b">
        <v>1</v>
      </c>
      <c r="J4779" t="s">
        <v>70</v>
      </c>
      <c r="K4779" t="b">
        <v>1</v>
      </c>
      <c r="L4779">
        <v>2</v>
      </c>
      <c r="M4779" t="b">
        <v>0</v>
      </c>
      <c r="N4779" t="b">
        <v>1</v>
      </c>
      <c r="O4779" t="b">
        <v>1</v>
      </c>
      <c r="P4779" t="s">
        <v>88</v>
      </c>
      <c r="Q4779" t="s">
        <v>1017</v>
      </c>
      <c r="R4779" t="s">
        <v>1016</v>
      </c>
      <c r="S4779" t="s">
        <v>1015</v>
      </c>
      <c r="T4779" t="s">
        <v>1014</v>
      </c>
      <c r="U4779">
        <v>141</v>
      </c>
      <c r="V4779">
        <v>4</v>
      </c>
    </row>
    <row r="4780" spans="1:22" x14ac:dyDescent="0.35">
      <c r="A4780" t="s">
        <v>1013</v>
      </c>
      <c r="B4780" t="s">
        <v>90</v>
      </c>
      <c r="C4780" t="s">
        <v>82</v>
      </c>
      <c r="D4780" t="b">
        <v>1</v>
      </c>
      <c r="E4780" t="b">
        <v>1</v>
      </c>
      <c r="F4780" t="s">
        <v>89</v>
      </c>
      <c r="G4780" t="b">
        <v>0</v>
      </c>
      <c r="H4780" t="s">
        <v>71</v>
      </c>
      <c r="I4780" t="b">
        <v>1</v>
      </c>
      <c r="J4780" t="s">
        <v>70</v>
      </c>
      <c r="K4780" t="b">
        <v>1</v>
      </c>
      <c r="L4780">
        <v>1</v>
      </c>
      <c r="M4780" t="b">
        <v>0</v>
      </c>
      <c r="N4780" t="b">
        <v>0</v>
      </c>
      <c r="O4780" t="b">
        <v>1</v>
      </c>
      <c r="P4780" t="s">
        <v>69</v>
      </c>
      <c r="Q4780" t="s">
        <v>1012</v>
      </c>
      <c r="R4780" t="s">
        <v>1011</v>
      </c>
      <c r="S4780" t="s">
        <v>85</v>
      </c>
      <c r="T4780" t="s">
        <v>1010</v>
      </c>
      <c r="U4780">
        <v>141</v>
      </c>
      <c r="V4780">
        <v>3.5</v>
      </c>
    </row>
    <row r="4781" spans="1:22" x14ac:dyDescent="0.35">
      <c r="A4781" t="s">
        <v>1009</v>
      </c>
      <c r="B4781" t="s">
        <v>74</v>
      </c>
      <c r="C4781" t="s">
        <v>82</v>
      </c>
      <c r="D4781" t="b">
        <v>1</v>
      </c>
      <c r="E4781" t="b">
        <v>1</v>
      </c>
      <c r="F4781" t="s">
        <v>720</v>
      </c>
      <c r="G4781" t="b">
        <v>1</v>
      </c>
      <c r="H4781" t="s">
        <v>71</v>
      </c>
      <c r="I4781" t="b">
        <v>0</v>
      </c>
      <c r="J4781" t="s">
        <v>70</v>
      </c>
      <c r="K4781" t="b">
        <v>1</v>
      </c>
      <c r="L4781">
        <v>2</v>
      </c>
      <c r="M4781" t="b">
        <v>1</v>
      </c>
      <c r="N4781" t="b">
        <v>1</v>
      </c>
      <c r="O4781" t="b">
        <v>1</v>
      </c>
      <c r="P4781" t="s">
        <v>88</v>
      </c>
      <c r="Q4781" t="s">
        <v>1008</v>
      </c>
      <c r="R4781" t="s">
        <v>98</v>
      </c>
      <c r="S4781" t="s">
        <v>401</v>
      </c>
      <c r="T4781" t="s">
        <v>1007</v>
      </c>
      <c r="U4781">
        <v>141</v>
      </c>
      <c r="V4781">
        <v>3.5</v>
      </c>
    </row>
    <row r="4782" spans="1:22" x14ac:dyDescent="0.35">
      <c r="A4782" t="s">
        <v>1006</v>
      </c>
      <c r="B4782" t="s">
        <v>90</v>
      </c>
      <c r="C4782" t="s">
        <v>82</v>
      </c>
      <c r="D4782" t="b">
        <v>1</v>
      </c>
      <c r="E4782" t="b">
        <v>1</v>
      </c>
      <c r="F4782" t="s">
        <v>106</v>
      </c>
      <c r="G4782" t="b">
        <v>0</v>
      </c>
      <c r="H4782" t="s">
        <v>71</v>
      </c>
      <c r="I4782" t="b">
        <v>0</v>
      </c>
      <c r="J4782" t="s">
        <v>70</v>
      </c>
      <c r="K4782" t="b">
        <v>1</v>
      </c>
      <c r="L4782">
        <v>2</v>
      </c>
      <c r="M4782" t="b">
        <v>1</v>
      </c>
      <c r="N4782" t="b">
        <v>0</v>
      </c>
      <c r="O4782" t="b">
        <v>1</v>
      </c>
      <c r="P4782" t="s">
        <v>88</v>
      </c>
      <c r="Q4782" t="s">
        <v>1005</v>
      </c>
      <c r="R4782" t="s">
        <v>1004</v>
      </c>
      <c r="S4782" t="s">
        <v>161</v>
      </c>
      <c r="T4782" t="s">
        <v>1003</v>
      </c>
      <c r="U4782">
        <v>141</v>
      </c>
      <c r="V4782">
        <v>4</v>
      </c>
    </row>
    <row r="4783" spans="1:22" x14ac:dyDescent="0.35">
      <c r="A4783" t="s">
        <v>1002</v>
      </c>
      <c r="B4783" t="s">
        <v>74</v>
      </c>
      <c r="C4783" t="s">
        <v>491</v>
      </c>
      <c r="D4783" t="b">
        <v>1</v>
      </c>
      <c r="E4783" t="b">
        <v>0</v>
      </c>
      <c r="F4783" t="s">
        <v>72</v>
      </c>
      <c r="G4783" t="b">
        <v>0</v>
      </c>
      <c r="H4783" t="s">
        <v>71</v>
      </c>
      <c r="I4783" t="b">
        <v>0</v>
      </c>
      <c r="J4783" t="s">
        <v>235</v>
      </c>
      <c r="K4783" t="b">
        <v>1</v>
      </c>
      <c r="L4783">
        <v>4</v>
      </c>
      <c r="M4783" t="b">
        <v>1</v>
      </c>
      <c r="N4783" t="b">
        <v>1</v>
      </c>
      <c r="O4783" t="b">
        <v>0</v>
      </c>
      <c r="P4783" t="s">
        <v>88</v>
      </c>
      <c r="Q4783" t="s">
        <v>1001</v>
      </c>
      <c r="R4783" t="s">
        <v>1000</v>
      </c>
      <c r="S4783" t="s">
        <v>6</v>
      </c>
      <c r="T4783" t="s">
        <v>999</v>
      </c>
      <c r="U4783">
        <v>141</v>
      </c>
      <c r="V4783">
        <v>3.5</v>
      </c>
    </row>
    <row r="4784" spans="1:22" x14ac:dyDescent="0.35">
      <c r="A4784" t="s">
        <v>998</v>
      </c>
      <c r="B4784" t="s">
        <v>90</v>
      </c>
      <c r="C4784" t="s">
        <v>123</v>
      </c>
      <c r="D4784" t="b">
        <v>1</v>
      </c>
      <c r="E4784" t="b">
        <v>1</v>
      </c>
      <c r="F4784" t="s">
        <v>541</v>
      </c>
      <c r="G4784" t="b">
        <v>0</v>
      </c>
      <c r="H4784" t="s">
        <v>71</v>
      </c>
      <c r="I4784" t="b">
        <v>1</v>
      </c>
      <c r="J4784" t="s">
        <v>70</v>
      </c>
      <c r="K4784" t="b">
        <v>0</v>
      </c>
      <c r="L4784">
        <v>2</v>
      </c>
      <c r="M4784" t="b">
        <v>1</v>
      </c>
      <c r="N4784" t="b">
        <v>1</v>
      </c>
      <c r="O4784" t="b">
        <v>1</v>
      </c>
      <c r="P4784" t="s">
        <v>69</v>
      </c>
      <c r="Q4784" t="s">
        <v>997</v>
      </c>
      <c r="R4784" t="s">
        <v>996</v>
      </c>
      <c r="S4784" t="s">
        <v>120</v>
      </c>
      <c r="T4784" t="s">
        <v>995</v>
      </c>
      <c r="U4784">
        <v>141</v>
      </c>
      <c r="V4784">
        <v>3.5</v>
      </c>
    </row>
    <row r="4785" spans="1:22" x14ac:dyDescent="0.35">
      <c r="A4785" t="s">
        <v>994</v>
      </c>
      <c r="B4785" t="s">
        <v>74</v>
      </c>
      <c r="C4785" t="s">
        <v>82</v>
      </c>
      <c r="D4785" t="b">
        <v>1</v>
      </c>
      <c r="E4785" t="b">
        <v>1</v>
      </c>
      <c r="F4785" t="s">
        <v>106</v>
      </c>
      <c r="G4785" t="b">
        <v>1</v>
      </c>
      <c r="H4785" t="s">
        <v>80</v>
      </c>
      <c r="I4785" t="b">
        <v>1</v>
      </c>
      <c r="J4785" t="s">
        <v>70</v>
      </c>
      <c r="K4785" t="b">
        <v>1</v>
      </c>
      <c r="L4785">
        <v>2</v>
      </c>
      <c r="M4785" t="b">
        <v>0</v>
      </c>
      <c r="N4785" t="b">
        <v>1</v>
      </c>
      <c r="O4785" t="b">
        <v>1</v>
      </c>
      <c r="P4785" t="s">
        <v>88</v>
      </c>
      <c r="Q4785" t="s">
        <v>993</v>
      </c>
      <c r="R4785" t="s">
        <v>992</v>
      </c>
      <c r="S4785" t="s">
        <v>229</v>
      </c>
      <c r="T4785" t="s">
        <v>991</v>
      </c>
      <c r="U4785">
        <v>141</v>
      </c>
      <c r="V4785">
        <v>3</v>
      </c>
    </row>
    <row r="4786" spans="1:22" x14ac:dyDescent="0.35">
      <c r="A4786" t="s">
        <v>990</v>
      </c>
      <c r="B4786" t="s">
        <v>74</v>
      </c>
      <c r="C4786" t="s">
        <v>82</v>
      </c>
      <c r="D4786" t="b">
        <v>1</v>
      </c>
      <c r="E4786" t="b">
        <v>1</v>
      </c>
      <c r="F4786" t="s">
        <v>101</v>
      </c>
      <c r="G4786" t="b">
        <v>1</v>
      </c>
      <c r="H4786" t="s">
        <v>71</v>
      </c>
      <c r="I4786" t="b">
        <v>0</v>
      </c>
      <c r="J4786" t="s">
        <v>70</v>
      </c>
      <c r="K4786" t="b">
        <v>1</v>
      </c>
      <c r="L4786">
        <v>2</v>
      </c>
      <c r="M4786" t="b">
        <v>0</v>
      </c>
      <c r="N4786" t="b">
        <v>1</v>
      </c>
      <c r="O4786" t="b">
        <v>1</v>
      </c>
      <c r="P4786" t="s">
        <v>88</v>
      </c>
      <c r="Q4786" t="s">
        <v>989</v>
      </c>
      <c r="R4786" t="s">
        <v>988</v>
      </c>
      <c r="S4786" t="s">
        <v>6</v>
      </c>
      <c r="T4786" t="s">
        <v>987</v>
      </c>
      <c r="U4786">
        <v>141</v>
      </c>
      <c r="V4786">
        <v>3</v>
      </c>
    </row>
    <row r="4787" spans="1:22" x14ac:dyDescent="0.35">
      <c r="A4787" t="s">
        <v>986</v>
      </c>
      <c r="B4787" t="s">
        <v>74</v>
      </c>
      <c r="C4787" t="s">
        <v>73</v>
      </c>
      <c r="D4787" t="b">
        <v>1</v>
      </c>
      <c r="E4787" t="b">
        <v>0</v>
      </c>
      <c r="F4787" t="s">
        <v>81</v>
      </c>
      <c r="G4787" t="b">
        <v>1</v>
      </c>
      <c r="H4787" t="s">
        <v>554</v>
      </c>
      <c r="I4787" t="b">
        <v>1</v>
      </c>
      <c r="J4787" t="s">
        <v>70</v>
      </c>
      <c r="K4787" t="b">
        <v>1</v>
      </c>
      <c r="L4787">
        <v>2</v>
      </c>
      <c r="M4787" t="b">
        <v>1</v>
      </c>
      <c r="N4787" t="b">
        <v>1</v>
      </c>
      <c r="O4787" t="b">
        <v>1</v>
      </c>
      <c r="P4787" t="s">
        <v>69</v>
      </c>
      <c r="Q4787" t="s">
        <v>985</v>
      </c>
      <c r="R4787" t="s">
        <v>984</v>
      </c>
      <c r="S4787" t="s">
        <v>93</v>
      </c>
      <c r="T4787" t="s">
        <v>983</v>
      </c>
      <c r="U4787">
        <v>141</v>
      </c>
      <c r="V4787">
        <v>3</v>
      </c>
    </row>
    <row r="4788" spans="1:22" x14ac:dyDescent="0.35">
      <c r="A4788" t="s">
        <v>982</v>
      </c>
      <c r="B4788" t="s">
        <v>111</v>
      </c>
      <c r="C4788" t="s">
        <v>82</v>
      </c>
      <c r="D4788" t="b">
        <v>1</v>
      </c>
      <c r="E4788" t="b">
        <v>1</v>
      </c>
      <c r="F4788" t="s">
        <v>106</v>
      </c>
      <c r="G4788" t="b">
        <v>1</v>
      </c>
      <c r="H4788" t="s">
        <v>71</v>
      </c>
      <c r="I4788" t="b">
        <v>0</v>
      </c>
      <c r="J4788" t="s">
        <v>70</v>
      </c>
      <c r="K4788" t="b">
        <v>1</v>
      </c>
      <c r="L4788">
        <v>2</v>
      </c>
      <c r="M4788" t="b">
        <v>1</v>
      </c>
      <c r="N4788" t="b">
        <v>1</v>
      </c>
      <c r="O4788" t="b">
        <v>1</v>
      </c>
      <c r="P4788" t="s">
        <v>88</v>
      </c>
      <c r="Q4788" t="s">
        <v>981</v>
      </c>
      <c r="R4788" t="s">
        <v>593</v>
      </c>
      <c r="S4788" t="s">
        <v>6</v>
      </c>
      <c r="T4788" t="s">
        <v>980</v>
      </c>
      <c r="U4788">
        <v>141</v>
      </c>
      <c r="V4788">
        <v>4</v>
      </c>
    </row>
    <row r="4789" spans="1:22" x14ac:dyDescent="0.35">
      <c r="A4789" t="s">
        <v>979</v>
      </c>
      <c r="B4789" t="s">
        <v>90</v>
      </c>
      <c r="C4789" t="s">
        <v>978</v>
      </c>
      <c r="D4789" t="b">
        <v>1</v>
      </c>
      <c r="E4789" t="b">
        <v>1</v>
      </c>
      <c r="F4789" t="s">
        <v>474</v>
      </c>
      <c r="G4789" t="b">
        <v>0</v>
      </c>
      <c r="H4789" t="s">
        <v>71</v>
      </c>
      <c r="I4789" t="b">
        <v>1</v>
      </c>
      <c r="J4789" t="s">
        <v>70</v>
      </c>
      <c r="K4789" t="b">
        <v>1</v>
      </c>
      <c r="L4789">
        <v>1</v>
      </c>
      <c r="M4789" t="b">
        <v>0</v>
      </c>
      <c r="N4789" t="b">
        <v>0</v>
      </c>
      <c r="O4789" t="b">
        <v>1</v>
      </c>
      <c r="P4789" t="s">
        <v>69</v>
      </c>
      <c r="Q4789" t="s">
        <v>977</v>
      </c>
      <c r="R4789" t="s">
        <v>976</v>
      </c>
      <c r="S4789" t="s">
        <v>6</v>
      </c>
      <c r="T4789" t="s">
        <v>975</v>
      </c>
      <c r="U4789">
        <v>141</v>
      </c>
      <c r="V4789">
        <v>4.5</v>
      </c>
    </row>
    <row r="4790" spans="1:22" x14ac:dyDescent="0.35">
      <c r="A4790" t="s">
        <v>974</v>
      </c>
      <c r="B4790" t="s">
        <v>90</v>
      </c>
      <c r="C4790" t="s">
        <v>123</v>
      </c>
      <c r="E4790" t="b">
        <v>0</v>
      </c>
      <c r="F4790" t="s">
        <v>106</v>
      </c>
      <c r="G4790" t="b">
        <v>0</v>
      </c>
      <c r="H4790" t="s">
        <v>71</v>
      </c>
      <c r="I4790" t="b">
        <v>0</v>
      </c>
      <c r="J4790" t="s">
        <v>70</v>
      </c>
      <c r="L4790">
        <v>2</v>
      </c>
      <c r="M4790" t="b">
        <v>0</v>
      </c>
      <c r="N4790" t="b">
        <v>0</v>
      </c>
      <c r="O4790" t="b">
        <v>1</v>
      </c>
      <c r="P4790" t="s">
        <v>88</v>
      </c>
      <c r="Q4790" t="s">
        <v>973</v>
      </c>
      <c r="R4790" t="s">
        <v>972</v>
      </c>
      <c r="S4790" t="s">
        <v>120</v>
      </c>
      <c r="T4790" t="s">
        <v>971</v>
      </c>
      <c r="U4790">
        <v>141</v>
      </c>
      <c r="V4790">
        <v>4</v>
      </c>
    </row>
    <row r="4791" spans="1:22" x14ac:dyDescent="0.35">
      <c r="A4791" t="s">
        <v>970</v>
      </c>
      <c r="B4791" t="s">
        <v>74</v>
      </c>
      <c r="C4791" t="s">
        <v>138</v>
      </c>
      <c r="D4791" t="b">
        <v>1</v>
      </c>
      <c r="E4791" t="b">
        <v>1</v>
      </c>
      <c r="F4791" t="s">
        <v>106</v>
      </c>
      <c r="G4791" t="b">
        <v>1</v>
      </c>
      <c r="H4791" t="s">
        <v>71</v>
      </c>
      <c r="I4791" t="b">
        <v>1</v>
      </c>
      <c r="J4791" t="s">
        <v>70</v>
      </c>
      <c r="K4791" t="b">
        <v>1</v>
      </c>
      <c r="L4791">
        <v>3</v>
      </c>
      <c r="M4791" t="b">
        <v>1</v>
      </c>
      <c r="N4791" t="b">
        <v>1</v>
      </c>
      <c r="O4791" t="b">
        <v>1</v>
      </c>
      <c r="P4791" t="s">
        <v>69</v>
      </c>
      <c r="Q4791" t="s">
        <v>969</v>
      </c>
      <c r="R4791" t="s">
        <v>968</v>
      </c>
      <c r="S4791" t="s">
        <v>967</v>
      </c>
      <c r="T4791" t="s">
        <v>966</v>
      </c>
      <c r="U4791">
        <v>141</v>
      </c>
      <c r="V4791">
        <v>3.5</v>
      </c>
    </row>
    <row r="4792" spans="1:22" x14ac:dyDescent="0.35">
      <c r="A4792" t="s">
        <v>965</v>
      </c>
      <c r="B4792" t="s">
        <v>74</v>
      </c>
      <c r="C4792" t="s">
        <v>964</v>
      </c>
      <c r="D4792" t="b">
        <v>1</v>
      </c>
      <c r="E4792" t="b">
        <v>1</v>
      </c>
      <c r="F4792" t="s">
        <v>72</v>
      </c>
      <c r="G4792" t="b">
        <v>0</v>
      </c>
      <c r="H4792" t="s">
        <v>80</v>
      </c>
      <c r="I4792" t="b">
        <v>0</v>
      </c>
      <c r="J4792" t="s">
        <v>70</v>
      </c>
      <c r="K4792" t="b">
        <v>1</v>
      </c>
      <c r="L4792">
        <v>2</v>
      </c>
      <c r="M4792" t="b">
        <v>0</v>
      </c>
      <c r="N4792" t="b">
        <v>1</v>
      </c>
      <c r="O4792" t="b">
        <v>1</v>
      </c>
      <c r="P4792" t="s">
        <v>88</v>
      </c>
      <c r="Q4792" t="s">
        <v>963</v>
      </c>
      <c r="R4792" t="s">
        <v>962</v>
      </c>
      <c r="S4792" t="s">
        <v>131</v>
      </c>
      <c r="T4792" t="s">
        <v>961</v>
      </c>
      <c r="U4792">
        <v>141</v>
      </c>
      <c r="V4792">
        <v>4</v>
      </c>
    </row>
    <row r="4793" spans="1:22" x14ac:dyDescent="0.35">
      <c r="A4793" t="s">
        <v>960</v>
      </c>
      <c r="B4793" t="s">
        <v>90</v>
      </c>
      <c r="C4793" t="s">
        <v>82</v>
      </c>
      <c r="D4793" t="b">
        <v>1</v>
      </c>
      <c r="E4793" t="b">
        <v>1</v>
      </c>
      <c r="F4793" t="s">
        <v>106</v>
      </c>
      <c r="G4793" t="b">
        <v>1</v>
      </c>
      <c r="H4793" t="s">
        <v>71</v>
      </c>
      <c r="I4793" t="b">
        <v>0</v>
      </c>
      <c r="J4793" t="s">
        <v>70</v>
      </c>
      <c r="K4793" t="b">
        <v>1</v>
      </c>
      <c r="L4793">
        <v>1</v>
      </c>
      <c r="M4793" t="b">
        <v>0</v>
      </c>
      <c r="N4793" t="b">
        <v>0</v>
      </c>
      <c r="O4793" t="b">
        <v>1</v>
      </c>
      <c r="P4793" t="s">
        <v>88</v>
      </c>
      <c r="Q4793" t="s">
        <v>959</v>
      </c>
      <c r="R4793" t="s">
        <v>958</v>
      </c>
      <c r="S4793" t="s">
        <v>6</v>
      </c>
      <c r="T4793" t="s">
        <v>957</v>
      </c>
      <c r="U4793">
        <v>141</v>
      </c>
      <c r="V4793">
        <v>3.5</v>
      </c>
    </row>
    <row r="4794" spans="1:22" x14ac:dyDescent="0.35">
      <c r="A4794" t="s">
        <v>956</v>
      </c>
      <c r="B4794" t="s">
        <v>90</v>
      </c>
      <c r="C4794" t="s">
        <v>138</v>
      </c>
      <c r="D4794" t="b">
        <v>1</v>
      </c>
      <c r="E4794" t="b">
        <v>1</v>
      </c>
      <c r="F4794" t="s">
        <v>106</v>
      </c>
      <c r="G4794" t="b">
        <v>1</v>
      </c>
      <c r="H4794" t="s">
        <v>100</v>
      </c>
      <c r="I4794" t="b">
        <v>0</v>
      </c>
      <c r="J4794" t="s">
        <v>70</v>
      </c>
      <c r="K4794" t="b">
        <v>0</v>
      </c>
      <c r="L4794">
        <v>1</v>
      </c>
      <c r="M4794" t="b">
        <v>0</v>
      </c>
      <c r="N4794" t="b">
        <v>0</v>
      </c>
      <c r="O4794" t="b">
        <v>1</v>
      </c>
      <c r="P4794" t="s">
        <v>69</v>
      </c>
      <c r="Q4794" t="s">
        <v>955</v>
      </c>
      <c r="R4794" t="s">
        <v>954</v>
      </c>
      <c r="S4794" t="s">
        <v>6</v>
      </c>
      <c r="T4794" t="s">
        <v>953</v>
      </c>
      <c r="U4794">
        <v>141</v>
      </c>
      <c r="V4794">
        <v>4</v>
      </c>
    </row>
    <row r="4795" spans="1:22" x14ac:dyDescent="0.35">
      <c r="A4795" t="s">
        <v>952</v>
      </c>
      <c r="B4795" t="s">
        <v>111</v>
      </c>
      <c r="C4795" t="s">
        <v>82</v>
      </c>
      <c r="D4795" t="b">
        <v>1</v>
      </c>
      <c r="E4795" t="b">
        <v>1</v>
      </c>
      <c r="F4795" t="s">
        <v>106</v>
      </c>
      <c r="G4795" t="b">
        <v>1</v>
      </c>
      <c r="H4795" t="s">
        <v>71</v>
      </c>
      <c r="I4795" t="b">
        <v>0</v>
      </c>
      <c r="J4795" t="s">
        <v>70</v>
      </c>
      <c r="K4795" t="b">
        <v>1</v>
      </c>
      <c r="L4795">
        <v>2</v>
      </c>
      <c r="M4795" t="b">
        <v>0</v>
      </c>
      <c r="N4795" t="b">
        <v>1</v>
      </c>
      <c r="O4795" t="b">
        <v>1</v>
      </c>
      <c r="P4795" t="s">
        <v>88</v>
      </c>
      <c r="Q4795" t="s">
        <v>951</v>
      </c>
      <c r="R4795" t="s">
        <v>950</v>
      </c>
      <c r="S4795" t="s">
        <v>77</v>
      </c>
      <c r="T4795" t="s">
        <v>949</v>
      </c>
      <c r="U4795">
        <v>141</v>
      </c>
      <c r="V4795">
        <v>3.5</v>
      </c>
    </row>
    <row r="4796" spans="1:22" x14ac:dyDescent="0.35">
      <c r="A4796" t="s">
        <v>948</v>
      </c>
      <c r="B4796" t="s">
        <v>74</v>
      </c>
      <c r="C4796" t="s">
        <v>123</v>
      </c>
      <c r="D4796" t="b">
        <v>1</v>
      </c>
      <c r="E4796" t="b">
        <v>1</v>
      </c>
      <c r="F4796" t="s">
        <v>106</v>
      </c>
      <c r="G4796" t="b">
        <v>0</v>
      </c>
      <c r="H4796" t="s">
        <v>71</v>
      </c>
      <c r="I4796" t="b">
        <v>0</v>
      </c>
      <c r="J4796" t="s">
        <v>70</v>
      </c>
      <c r="K4796" t="b">
        <v>1</v>
      </c>
      <c r="L4796">
        <v>2</v>
      </c>
      <c r="M4796" t="b">
        <v>1</v>
      </c>
      <c r="N4796" t="b">
        <v>1</v>
      </c>
      <c r="O4796" t="b">
        <v>1</v>
      </c>
      <c r="P4796" t="s">
        <v>88</v>
      </c>
      <c r="Q4796" t="s">
        <v>947</v>
      </c>
      <c r="R4796" t="s">
        <v>508</v>
      </c>
      <c r="S4796" t="s">
        <v>219</v>
      </c>
      <c r="T4796" t="s">
        <v>946</v>
      </c>
      <c r="U4796">
        <v>141</v>
      </c>
      <c r="V4796">
        <v>2.5</v>
      </c>
    </row>
    <row r="4797" spans="1:22" x14ac:dyDescent="0.35">
      <c r="A4797" t="s">
        <v>945</v>
      </c>
      <c r="B4797" t="s">
        <v>74</v>
      </c>
      <c r="C4797" t="s">
        <v>82</v>
      </c>
      <c r="D4797" t="b">
        <v>1</v>
      </c>
      <c r="E4797" t="b">
        <v>1</v>
      </c>
      <c r="F4797" t="s">
        <v>106</v>
      </c>
      <c r="G4797" t="b">
        <v>1</v>
      </c>
      <c r="H4797" t="s">
        <v>71</v>
      </c>
      <c r="I4797" t="b">
        <v>1</v>
      </c>
      <c r="J4797" t="s">
        <v>70</v>
      </c>
      <c r="K4797" t="b">
        <v>1</v>
      </c>
      <c r="L4797">
        <v>2</v>
      </c>
      <c r="M4797" t="b">
        <v>1</v>
      </c>
      <c r="N4797" t="b">
        <v>1</v>
      </c>
      <c r="O4797" t="b">
        <v>1</v>
      </c>
      <c r="P4797" t="s">
        <v>88</v>
      </c>
      <c r="Q4797" t="s">
        <v>944</v>
      </c>
      <c r="R4797" t="s">
        <v>98</v>
      </c>
      <c r="S4797" t="s">
        <v>161</v>
      </c>
      <c r="T4797" t="s">
        <v>943</v>
      </c>
      <c r="U4797">
        <v>141</v>
      </c>
      <c r="V4797">
        <v>3.5</v>
      </c>
    </row>
    <row r="4798" spans="1:22" x14ac:dyDescent="0.35">
      <c r="A4798" t="s">
        <v>942</v>
      </c>
      <c r="B4798" t="s">
        <v>90</v>
      </c>
      <c r="C4798" t="s">
        <v>82</v>
      </c>
      <c r="D4798" t="b">
        <v>1</v>
      </c>
      <c r="E4798" t="b">
        <v>1</v>
      </c>
      <c r="F4798" t="s">
        <v>106</v>
      </c>
      <c r="G4798" t="b">
        <v>1</v>
      </c>
      <c r="H4798" t="s">
        <v>71</v>
      </c>
      <c r="I4798" t="b">
        <v>0</v>
      </c>
      <c r="J4798" t="s">
        <v>70</v>
      </c>
      <c r="K4798" t="b">
        <v>1</v>
      </c>
      <c r="L4798">
        <v>1</v>
      </c>
      <c r="M4798" t="b">
        <v>0</v>
      </c>
      <c r="N4798" t="b">
        <v>0</v>
      </c>
      <c r="O4798" t="b">
        <v>1</v>
      </c>
      <c r="P4798" t="s">
        <v>69</v>
      </c>
      <c r="Q4798" t="s">
        <v>941</v>
      </c>
      <c r="R4798" t="s">
        <v>940</v>
      </c>
      <c r="S4798" t="s">
        <v>161</v>
      </c>
      <c r="T4798" t="s">
        <v>939</v>
      </c>
      <c r="U4798">
        <v>141</v>
      </c>
      <c r="V4798">
        <v>4</v>
      </c>
    </row>
    <row r="4799" spans="1:22" x14ac:dyDescent="0.35">
      <c r="A4799" t="s">
        <v>938</v>
      </c>
      <c r="B4799" t="s">
        <v>90</v>
      </c>
      <c r="C4799" t="s">
        <v>82</v>
      </c>
      <c r="D4799" t="b">
        <v>1</v>
      </c>
      <c r="E4799" t="b">
        <v>1</v>
      </c>
      <c r="F4799" t="s">
        <v>128</v>
      </c>
      <c r="G4799" t="b">
        <v>0</v>
      </c>
      <c r="H4799" t="s">
        <v>71</v>
      </c>
      <c r="I4799" t="b">
        <v>1</v>
      </c>
      <c r="J4799" t="s">
        <v>70</v>
      </c>
      <c r="K4799" t="b">
        <v>1</v>
      </c>
      <c r="L4799">
        <v>1</v>
      </c>
      <c r="M4799" t="b">
        <v>0</v>
      </c>
      <c r="N4799" t="b">
        <v>0</v>
      </c>
      <c r="O4799" t="b">
        <v>1</v>
      </c>
      <c r="P4799" t="s">
        <v>69</v>
      </c>
      <c r="Q4799" t="s">
        <v>937</v>
      </c>
      <c r="R4799" t="s">
        <v>936</v>
      </c>
      <c r="S4799" t="s">
        <v>161</v>
      </c>
      <c r="T4799" t="s">
        <v>935</v>
      </c>
      <c r="U4799">
        <v>141</v>
      </c>
      <c r="V4799">
        <v>4</v>
      </c>
    </row>
    <row r="4800" spans="1:22" x14ac:dyDescent="0.35">
      <c r="A4800" t="s">
        <v>934</v>
      </c>
      <c r="B4800" t="s">
        <v>74</v>
      </c>
      <c r="C4800" t="s">
        <v>123</v>
      </c>
      <c r="D4800" t="b">
        <v>1</v>
      </c>
      <c r="E4800" t="b">
        <v>0</v>
      </c>
      <c r="F4800" t="s">
        <v>771</v>
      </c>
      <c r="G4800" t="b">
        <v>1</v>
      </c>
      <c r="H4800" t="s">
        <v>71</v>
      </c>
      <c r="I4800" t="b">
        <v>1</v>
      </c>
      <c r="J4800" t="s">
        <v>70</v>
      </c>
      <c r="K4800" t="b">
        <v>1</v>
      </c>
      <c r="L4800">
        <v>2</v>
      </c>
      <c r="M4800" t="b">
        <v>1</v>
      </c>
      <c r="N4800" t="b">
        <v>1</v>
      </c>
      <c r="O4800" t="b">
        <v>1</v>
      </c>
      <c r="P4800" t="s">
        <v>69</v>
      </c>
      <c r="Q4800" t="s">
        <v>933</v>
      </c>
      <c r="R4800" t="s">
        <v>932</v>
      </c>
      <c r="S4800" t="s">
        <v>285</v>
      </c>
      <c r="T4800" t="s">
        <v>931</v>
      </c>
      <c r="U4800">
        <v>141</v>
      </c>
      <c r="V4800">
        <v>3.5</v>
      </c>
    </row>
    <row r="4801" spans="1:22" x14ac:dyDescent="0.35">
      <c r="A4801" t="s">
        <v>930</v>
      </c>
      <c r="B4801" t="s">
        <v>74</v>
      </c>
      <c r="C4801" t="s">
        <v>82</v>
      </c>
      <c r="D4801" t="b">
        <v>1</v>
      </c>
      <c r="E4801" t="b">
        <v>0</v>
      </c>
      <c r="F4801" t="s">
        <v>929</v>
      </c>
      <c r="G4801" t="b">
        <v>1</v>
      </c>
      <c r="H4801" t="s">
        <v>71</v>
      </c>
      <c r="I4801" t="b">
        <v>1</v>
      </c>
      <c r="J4801" t="s">
        <v>70</v>
      </c>
      <c r="K4801" t="b">
        <v>1</v>
      </c>
      <c r="L4801">
        <v>1</v>
      </c>
      <c r="M4801" t="b">
        <v>0</v>
      </c>
      <c r="N4801" t="b">
        <v>1</v>
      </c>
      <c r="O4801" t="b">
        <v>1</v>
      </c>
      <c r="P4801" t="s">
        <v>69</v>
      </c>
      <c r="Q4801" t="s">
        <v>928</v>
      </c>
      <c r="R4801" t="s">
        <v>927</v>
      </c>
      <c r="S4801" t="s">
        <v>290</v>
      </c>
      <c r="T4801" t="s">
        <v>926</v>
      </c>
      <c r="U4801">
        <v>141</v>
      </c>
      <c r="V4801">
        <v>3.5</v>
      </c>
    </row>
    <row r="4802" spans="1:22" x14ac:dyDescent="0.35">
      <c r="A4802" t="s">
        <v>925</v>
      </c>
      <c r="B4802" t="s">
        <v>74</v>
      </c>
      <c r="C4802" t="s">
        <v>82</v>
      </c>
      <c r="D4802" t="b">
        <v>1</v>
      </c>
      <c r="E4802" t="b">
        <v>0</v>
      </c>
      <c r="F4802" t="s">
        <v>81</v>
      </c>
      <c r="G4802" t="b">
        <v>1</v>
      </c>
      <c r="H4802" t="s">
        <v>71</v>
      </c>
      <c r="I4802" t="b">
        <v>1</v>
      </c>
      <c r="J4802" t="s">
        <v>70</v>
      </c>
      <c r="K4802" t="b">
        <v>1</v>
      </c>
      <c r="L4802">
        <v>2</v>
      </c>
      <c r="M4802" t="b">
        <v>0</v>
      </c>
      <c r="N4802" t="b">
        <v>1</v>
      </c>
      <c r="O4802" t="b">
        <v>1</v>
      </c>
      <c r="P4802" t="s">
        <v>69</v>
      </c>
      <c r="Q4802" t="s">
        <v>924</v>
      </c>
      <c r="R4802" t="s">
        <v>923</v>
      </c>
      <c r="S4802" t="s">
        <v>290</v>
      </c>
      <c r="T4802" t="s">
        <v>922</v>
      </c>
      <c r="U4802">
        <v>141</v>
      </c>
      <c r="V4802">
        <v>3</v>
      </c>
    </row>
    <row r="4803" spans="1:22" x14ac:dyDescent="0.35">
      <c r="A4803" t="s">
        <v>921</v>
      </c>
      <c r="B4803" t="s">
        <v>111</v>
      </c>
      <c r="C4803" t="s">
        <v>82</v>
      </c>
      <c r="D4803" t="b">
        <v>1</v>
      </c>
      <c r="E4803" t="b">
        <v>1</v>
      </c>
      <c r="F4803" t="s">
        <v>106</v>
      </c>
      <c r="G4803" t="b">
        <v>0</v>
      </c>
      <c r="H4803" t="s">
        <v>100</v>
      </c>
      <c r="I4803" t="b">
        <v>0</v>
      </c>
      <c r="J4803" t="s">
        <v>70</v>
      </c>
      <c r="K4803" t="b">
        <v>1</v>
      </c>
      <c r="L4803">
        <v>2</v>
      </c>
      <c r="M4803" t="b">
        <v>1</v>
      </c>
      <c r="N4803" t="b">
        <v>1</v>
      </c>
      <c r="O4803" t="b">
        <v>1</v>
      </c>
      <c r="P4803" t="s">
        <v>88</v>
      </c>
      <c r="Q4803" t="s">
        <v>920</v>
      </c>
      <c r="R4803" t="s">
        <v>508</v>
      </c>
      <c r="S4803" t="s">
        <v>6</v>
      </c>
      <c r="T4803" t="s">
        <v>919</v>
      </c>
      <c r="U4803">
        <v>141</v>
      </c>
      <c r="V4803">
        <v>3.5</v>
      </c>
    </row>
    <row r="4804" spans="1:22" x14ac:dyDescent="0.35">
      <c r="A4804" t="s">
        <v>918</v>
      </c>
      <c r="B4804" t="s">
        <v>111</v>
      </c>
      <c r="C4804" t="s">
        <v>440</v>
      </c>
      <c r="D4804" t="b">
        <v>1</v>
      </c>
      <c r="E4804" t="b">
        <v>1</v>
      </c>
      <c r="F4804" t="s">
        <v>106</v>
      </c>
      <c r="G4804" t="b">
        <v>1</v>
      </c>
      <c r="H4804" t="s">
        <v>100</v>
      </c>
      <c r="I4804" t="b">
        <v>1</v>
      </c>
      <c r="J4804" t="s">
        <v>70</v>
      </c>
      <c r="K4804" t="b">
        <v>1</v>
      </c>
      <c r="L4804">
        <v>2</v>
      </c>
      <c r="M4804" t="b">
        <v>1</v>
      </c>
      <c r="N4804" t="b">
        <v>1</v>
      </c>
      <c r="O4804" t="b">
        <v>1</v>
      </c>
      <c r="P4804" t="s">
        <v>69</v>
      </c>
      <c r="Q4804" t="s">
        <v>917</v>
      </c>
      <c r="R4804" t="s">
        <v>916</v>
      </c>
      <c r="S4804" t="s">
        <v>915</v>
      </c>
      <c r="T4804" t="s">
        <v>914</v>
      </c>
      <c r="U4804">
        <v>141</v>
      </c>
      <c r="V4804">
        <v>4.5</v>
      </c>
    </row>
    <row r="4805" spans="1:22" x14ac:dyDescent="0.35">
      <c r="A4805" t="s">
        <v>913</v>
      </c>
      <c r="B4805" t="s">
        <v>74</v>
      </c>
      <c r="C4805" t="s">
        <v>82</v>
      </c>
      <c r="D4805" t="b">
        <v>1</v>
      </c>
      <c r="E4805" t="b">
        <v>1</v>
      </c>
      <c r="F4805" t="s">
        <v>72</v>
      </c>
      <c r="G4805" t="b">
        <v>1</v>
      </c>
      <c r="H4805" t="s">
        <v>71</v>
      </c>
      <c r="I4805" t="b">
        <v>0</v>
      </c>
      <c r="J4805" t="s">
        <v>70</v>
      </c>
      <c r="K4805" t="b">
        <v>1</v>
      </c>
      <c r="L4805">
        <v>2</v>
      </c>
      <c r="M4805" t="b">
        <v>1</v>
      </c>
      <c r="N4805" t="b">
        <v>1</v>
      </c>
      <c r="O4805" t="b">
        <v>1</v>
      </c>
      <c r="P4805" t="s">
        <v>88</v>
      </c>
      <c r="Q4805" t="s">
        <v>912</v>
      </c>
      <c r="R4805" t="s">
        <v>295</v>
      </c>
      <c r="S4805" t="s">
        <v>275</v>
      </c>
      <c r="T4805" t="s">
        <v>911</v>
      </c>
      <c r="U4805">
        <v>141</v>
      </c>
      <c r="V4805">
        <v>4</v>
      </c>
    </row>
    <row r="4806" spans="1:22" x14ac:dyDescent="0.35">
      <c r="A4806" t="s">
        <v>910</v>
      </c>
      <c r="B4806" t="s">
        <v>90</v>
      </c>
      <c r="C4806" t="s">
        <v>82</v>
      </c>
      <c r="D4806" t="b">
        <v>1</v>
      </c>
      <c r="E4806" t="b">
        <v>1</v>
      </c>
      <c r="F4806" t="s">
        <v>359</v>
      </c>
      <c r="G4806" t="b">
        <v>1</v>
      </c>
      <c r="H4806" t="s">
        <v>71</v>
      </c>
      <c r="I4806" t="b">
        <v>0</v>
      </c>
      <c r="J4806" t="s">
        <v>70</v>
      </c>
      <c r="K4806" t="b">
        <v>1</v>
      </c>
      <c r="L4806">
        <v>1</v>
      </c>
      <c r="M4806" t="b">
        <v>0</v>
      </c>
      <c r="N4806" t="b">
        <v>0</v>
      </c>
      <c r="O4806" t="b">
        <v>1</v>
      </c>
      <c r="P4806" t="s">
        <v>69</v>
      </c>
      <c r="Q4806" t="s">
        <v>909</v>
      </c>
      <c r="R4806" t="s">
        <v>908</v>
      </c>
      <c r="S4806" t="s">
        <v>85</v>
      </c>
      <c r="T4806" t="s">
        <v>907</v>
      </c>
      <c r="U4806">
        <v>141</v>
      </c>
      <c r="V4806">
        <v>4.5</v>
      </c>
    </row>
    <row r="4807" spans="1:22" x14ac:dyDescent="0.35">
      <c r="A4807" t="s">
        <v>906</v>
      </c>
      <c r="B4807" t="s">
        <v>90</v>
      </c>
      <c r="C4807" t="s">
        <v>82</v>
      </c>
      <c r="D4807" t="b">
        <v>1</v>
      </c>
      <c r="E4807" t="b">
        <v>1</v>
      </c>
      <c r="F4807" t="s">
        <v>474</v>
      </c>
      <c r="G4807" t="b">
        <v>0</v>
      </c>
      <c r="H4807" t="s">
        <v>71</v>
      </c>
      <c r="I4807" t="b">
        <v>1</v>
      </c>
      <c r="J4807" t="s">
        <v>70</v>
      </c>
      <c r="K4807" t="b">
        <v>1</v>
      </c>
      <c r="L4807">
        <v>1</v>
      </c>
      <c r="M4807" t="b">
        <v>0</v>
      </c>
      <c r="N4807" t="b">
        <v>0</v>
      </c>
      <c r="O4807" t="b">
        <v>1</v>
      </c>
      <c r="P4807" t="s">
        <v>69</v>
      </c>
      <c r="Q4807" t="e">
        <f>-jZ1TrvY56HFqmxjbpcU2A</f>
        <v>#NAME?</v>
      </c>
      <c r="R4807" t="s">
        <v>905</v>
      </c>
      <c r="S4807" t="s">
        <v>131</v>
      </c>
      <c r="T4807" t="s">
        <v>904</v>
      </c>
      <c r="U4807">
        <v>141</v>
      </c>
      <c r="V4807">
        <v>3.5</v>
      </c>
    </row>
    <row r="4808" spans="1:22" x14ac:dyDescent="0.35">
      <c r="A4808" t="s">
        <v>903</v>
      </c>
      <c r="B4808" t="s">
        <v>74</v>
      </c>
      <c r="C4808" t="s">
        <v>82</v>
      </c>
      <c r="D4808" t="b">
        <v>1</v>
      </c>
      <c r="E4808" t="b">
        <v>1</v>
      </c>
      <c r="F4808" t="s">
        <v>101</v>
      </c>
      <c r="G4808" t="b">
        <v>0</v>
      </c>
      <c r="H4808" t="s">
        <v>71</v>
      </c>
      <c r="I4808" t="b">
        <v>0</v>
      </c>
      <c r="J4808" t="s">
        <v>70</v>
      </c>
      <c r="K4808" t="b">
        <v>1</v>
      </c>
      <c r="L4808">
        <v>2</v>
      </c>
      <c r="M4808" t="b">
        <v>1</v>
      </c>
      <c r="N4808" t="b">
        <v>1</v>
      </c>
      <c r="O4808" t="b">
        <v>1</v>
      </c>
      <c r="P4808" t="s">
        <v>69</v>
      </c>
      <c r="Q4808" t="s">
        <v>902</v>
      </c>
      <c r="R4808" t="s">
        <v>901</v>
      </c>
      <c r="S4808" t="s">
        <v>229</v>
      </c>
      <c r="T4808" t="s">
        <v>900</v>
      </c>
      <c r="U4808">
        <v>141</v>
      </c>
      <c r="V4808">
        <v>3</v>
      </c>
    </row>
    <row r="4809" spans="1:22" x14ac:dyDescent="0.35">
      <c r="A4809" t="s">
        <v>899</v>
      </c>
      <c r="B4809" t="s">
        <v>74</v>
      </c>
      <c r="C4809" t="s">
        <v>898</v>
      </c>
      <c r="D4809" t="b">
        <v>1</v>
      </c>
      <c r="E4809" t="b">
        <v>0</v>
      </c>
      <c r="F4809" t="s">
        <v>449</v>
      </c>
      <c r="G4809" t="b">
        <v>0</v>
      </c>
      <c r="H4809" t="s">
        <v>71</v>
      </c>
      <c r="I4809" t="b">
        <v>0</v>
      </c>
      <c r="J4809" t="s">
        <v>70</v>
      </c>
      <c r="K4809" t="b">
        <v>1</v>
      </c>
      <c r="L4809">
        <v>2</v>
      </c>
      <c r="M4809" t="b">
        <v>1</v>
      </c>
      <c r="N4809" t="b">
        <v>1</v>
      </c>
      <c r="O4809" t="b">
        <v>0</v>
      </c>
      <c r="P4809" t="s">
        <v>88</v>
      </c>
      <c r="Q4809" t="s">
        <v>897</v>
      </c>
      <c r="R4809" t="s">
        <v>896</v>
      </c>
      <c r="S4809" t="s">
        <v>285</v>
      </c>
      <c r="T4809" t="s">
        <v>895</v>
      </c>
      <c r="U4809">
        <v>141</v>
      </c>
      <c r="V4809">
        <v>4</v>
      </c>
    </row>
    <row r="4810" spans="1:22" x14ac:dyDescent="0.35">
      <c r="A4810" t="s">
        <v>894</v>
      </c>
      <c r="B4810" t="s">
        <v>74</v>
      </c>
      <c r="C4810" t="s">
        <v>82</v>
      </c>
      <c r="D4810" t="b">
        <v>1</v>
      </c>
      <c r="E4810" t="b">
        <v>1</v>
      </c>
      <c r="F4810" t="s">
        <v>106</v>
      </c>
      <c r="G4810" t="b">
        <v>1</v>
      </c>
      <c r="H4810" t="s">
        <v>71</v>
      </c>
      <c r="I4810" t="b">
        <v>1</v>
      </c>
      <c r="J4810" t="s">
        <v>70</v>
      </c>
      <c r="K4810" t="b">
        <v>1</v>
      </c>
      <c r="L4810">
        <v>2</v>
      </c>
      <c r="M4810" t="b">
        <v>1</v>
      </c>
      <c r="N4810" t="b">
        <v>1</v>
      </c>
      <c r="O4810" t="b">
        <v>1</v>
      </c>
      <c r="P4810" t="s">
        <v>69</v>
      </c>
      <c r="Q4810" t="s">
        <v>893</v>
      </c>
      <c r="R4810" t="s">
        <v>109</v>
      </c>
      <c r="S4810" t="s">
        <v>93</v>
      </c>
      <c r="T4810" t="s">
        <v>892</v>
      </c>
      <c r="U4810">
        <v>141</v>
      </c>
      <c r="V4810">
        <v>3.5</v>
      </c>
    </row>
    <row r="4811" spans="1:22" x14ac:dyDescent="0.35">
      <c r="A4811" t="s">
        <v>891</v>
      </c>
      <c r="B4811" t="s">
        <v>90</v>
      </c>
      <c r="C4811" t="s">
        <v>82</v>
      </c>
      <c r="D4811" t="b">
        <v>1</v>
      </c>
      <c r="E4811" t="b">
        <v>1</v>
      </c>
      <c r="F4811" t="s">
        <v>89</v>
      </c>
      <c r="G4811" t="b">
        <v>1</v>
      </c>
      <c r="H4811" t="s">
        <v>71</v>
      </c>
      <c r="I4811" t="b">
        <v>1</v>
      </c>
      <c r="J4811" t="s">
        <v>70</v>
      </c>
      <c r="K4811" t="b">
        <v>1</v>
      </c>
      <c r="L4811">
        <v>1</v>
      </c>
      <c r="M4811" t="b">
        <v>0</v>
      </c>
      <c r="N4811" t="b">
        <v>0</v>
      </c>
      <c r="O4811" t="b">
        <v>1</v>
      </c>
      <c r="P4811" t="s">
        <v>69</v>
      </c>
      <c r="Q4811" t="s">
        <v>890</v>
      </c>
      <c r="R4811" t="s">
        <v>407</v>
      </c>
      <c r="S4811" t="s">
        <v>161</v>
      </c>
      <c r="T4811" t="s">
        <v>889</v>
      </c>
      <c r="U4811">
        <v>140</v>
      </c>
      <c r="V4811">
        <v>4</v>
      </c>
    </row>
    <row r="4812" spans="1:22" x14ac:dyDescent="0.35">
      <c r="A4812" t="s">
        <v>888</v>
      </c>
      <c r="B4812" t="s">
        <v>74</v>
      </c>
      <c r="C4812" t="s">
        <v>82</v>
      </c>
      <c r="D4812" t="b">
        <v>1</v>
      </c>
      <c r="E4812" t="b">
        <v>1</v>
      </c>
      <c r="F4812" t="s">
        <v>319</v>
      </c>
      <c r="G4812" t="b">
        <v>1</v>
      </c>
      <c r="H4812" t="s">
        <v>71</v>
      </c>
      <c r="I4812" t="b">
        <v>1</v>
      </c>
      <c r="J4812" t="s">
        <v>70</v>
      </c>
      <c r="K4812" t="b">
        <v>1</v>
      </c>
      <c r="L4812">
        <v>2</v>
      </c>
      <c r="M4812" t="b">
        <v>1</v>
      </c>
      <c r="N4812" t="b">
        <v>1</v>
      </c>
      <c r="O4812" t="b">
        <v>1</v>
      </c>
      <c r="P4812" t="s">
        <v>69</v>
      </c>
      <c r="Q4812" t="s">
        <v>887</v>
      </c>
      <c r="R4812" t="s">
        <v>886</v>
      </c>
      <c r="S4812" t="s">
        <v>885</v>
      </c>
      <c r="T4812" t="s">
        <v>884</v>
      </c>
      <c r="U4812">
        <v>140</v>
      </c>
      <c r="V4812">
        <v>3.5</v>
      </c>
    </row>
    <row r="4813" spans="1:22" x14ac:dyDescent="0.35">
      <c r="A4813" t="s">
        <v>883</v>
      </c>
      <c r="B4813" t="s">
        <v>74</v>
      </c>
      <c r="C4813" t="s">
        <v>82</v>
      </c>
      <c r="D4813" t="b">
        <v>1</v>
      </c>
      <c r="E4813" t="b">
        <v>1</v>
      </c>
      <c r="F4813" t="s">
        <v>89</v>
      </c>
      <c r="G4813" t="b">
        <v>0</v>
      </c>
      <c r="H4813" t="s">
        <v>71</v>
      </c>
      <c r="I4813" t="b">
        <v>0</v>
      </c>
      <c r="J4813" t="s">
        <v>70</v>
      </c>
      <c r="K4813" t="b">
        <v>1</v>
      </c>
      <c r="L4813">
        <v>2</v>
      </c>
      <c r="M4813" t="b">
        <v>1</v>
      </c>
      <c r="N4813" t="b">
        <v>1</v>
      </c>
      <c r="O4813" t="b">
        <v>1</v>
      </c>
      <c r="P4813" t="s">
        <v>69</v>
      </c>
      <c r="Q4813" t="s">
        <v>882</v>
      </c>
      <c r="R4813" t="s">
        <v>136</v>
      </c>
      <c r="S4813" t="s">
        <v>131</v>
      </c>
      <c r="T4813" t="s">
        <v>881</v>
      </c>
      <c r="U4813">
        <v>140</v>
      </c>
      <c r="V4813">
        <v>4</v>
      </c>
    </row>
    <row r="4814" spans="1:22" x14ac:dyDescent="0.35">
      <c r="A4814" t="s">
        <v>880</v>
      </c>
      <c r="B4814" t="s">
        <v>90</v>
      </c>
      <c r="C4814" t="s">
        <v>82</v>
      </c>
      <c r="D4814" t="b">
        <v>1</v>
      </c>
      <c r="E4814" t="b">
        <v>1</v>
      </c>
      <c r="F4814" t="s">
        <v>106</v>
      </c>
      <c r="G4814" t="b">
        <v>1</v>
      </c>
      <c r="H4814" t="s">
        <v>71</v>
      </c>
      <c r="I4814" t="b">
        <v>1</v>
      </c>
      <c r="J4814" t="s">
        <v>70</v>
      </c>
      <c r="K4814" t="b">
        <v>1</v>
      </c>
      <c r="L4814">
        <v>1</v>
      </c>
      <c r="M4814" t="b">
        <v>0</v>
      </c>
      <c r="N4814" t="b">
        <v>0</v>
      </c>
      <c r="O4814" t="b">
        <v>1</v>
      </c>
      <c r="P4814" t="s">
        <v>88</v>
      </c>
      <c r="Q4814" t="s">
        <v>879</v>
      </c>
      <c r="R4814" t="s">
        <v>878</v>
      </c>
      <c r="S4814" t="s">
        <v>85</v>
      </c>
      <c r="T4814" t="s">
        <v>877</v>
      </c>
      <c r="U4814">
        <v>140</v>
      </c>
      <c r="V4814">
        <v>4.5</v>
      </c>
    </row>
    <row r="4815" spans="1:22" x14ac:dyDescent="0.35">
      <c r="A4815" t="s">
        <v>876</v>
      </c>
      <c r="B4815" t="s">
        <v>74</v>
      </c>
      <c r="C4815" t="s">
        <v>123</v>
      </c>
      <c r="D4815" t="b">
        <v>1</v>
      </c>
      <c r="E4815" t="b">
        <v>1</v>
      </c>
      <c r="F4815" t="s">
        <v>106</v>
      </c>
      <c r="G4815" t="b">
        <v>1</v>
      </c>
      <c r="H4815" t="s">
        <v>100</v>
      </c>
      <c r="I4815" t="b">
        <v>1</v>
      </c>
      <c r="J4815" t="s">
        <v>70</v>
      </c>
      <c r="K4815" t="b">
        <v>1</v>
      </c>
      <c r="L4815">
        <v>1</v>
      </c>
      <c r="M4815" t="b">
        <v>1</v>
      </c>
      <c r="N4815" t="b">
        <v>1</v>
      </c>
      <c r="O4815" t="b">
        <v>1</v>
      </c>
      <c r="P4815" t="s">
        <v>69</v>
      </c>
      <c r="Q4815" t="s">
        <v>875</v>
      </c>
      <c r="R4815" t="s">
        <v>874</v>
      </c>
      <c r="S4815" t="s">
        <v>120</v>
      </c>
      <c r="T4815" t="s">
        <v>873</v>
      </c>
      <c r="U4815">
        <v>140</v>
      </c>
      <c r="V4815">
        <v>4.5</v>
      </c>
    </row>
    <row r="4816" spans="1:22" x14ac:dyDescent="0.35">
      <c r="A4816" t="s">
        <v>872</v>
      </c>
      <c r="L4816">
        <v>1</v>
      </c>
      <c r="O4816" t="b">
        <v>1</v>
      </c>
      <c r="P4816" t="s">
        <v>88</v>
      </c>
      <c r="Q4816" t="s">
        <v>871</v>
      </c>
      <c r="R4816" t="s">
        <v>870</v>
      </c>
      <c r="S4816" t="s">
        <v>120</v>
      </c>
      <c r="T4816" t="s">
        <v>869</v>
      </c>
      <c r="U4816">
        <v>140</v>
      </c>
      <c r="V4816">
        <v>3.5</v>
      </c>
    </row>
    <row r="4817" spans="1:22" x14ac:dyDescent="0.35">
      <c r="A4817" t="s">
        <v>868</v>
      </c>
      <c r="B4817" t="s">
        <v>74</v>
      </c>
      <c r="C4817" t="s">
        <v>123</v>
      </c>
      <c r="D4817" t="b">
        <v>1</v>
      </c>
      <c r="E4817" t="b">
        <v>1</v>
      </c>
      <c r="F4817" t="s">
        <v>359</v>
      </c>
      <c r="G4817" t="b">
        <v>1</v>
      </c>
      <c r="H4817" t="s">
        <v>71</v>
      </c>
      <c r="I4817" t="b">
        <v>0</v>
      </c>
      <c r="J4817" t="s">
        <v>70</v>
      </c>
      <c r="K4817" t="b">
        <v>1</v>
      </c>
      <c r="L4817">
        <v>2</v>
      </c>
      <c r="M4817" t="b">
        <v>0</v>
      </c>
      <c r="N4817" t="b">
        <v>1</v>
      </c>
      <c r="O4817" t="b">
        <v>1</v>
      </c>
      <c r="P4817" t="s">
        <v>69</v>
      </c>
      <c r="Q4817" t="s">
        <v>867</v>
      </c>
      <c r="R4817" t="s">
        <v>866</v>
      </c>
      <c r="S4817" t="s">
        <v>219</v>
      </c>
      <c r="T4817" t="s">
        <v>865</v>
      </c>
      <c r="U4817">
        <v>140</v>
      </c>
      <c r="V4817">
        <v>2.5</v>
      </c>
    </row>
    <row r="4818" spans="1:22" x14ac:dyDescent="0.35">
      <c r="A4818" t="s">
        <v>864</v>
      </c>
      <c r="B4818" t="s">
        <v>74</v>
      </c>
      <c r="C4818" t="s">
        <v>297</v>
      </c>
      <c r="D4818" t="b">
        <v>1</v>
      </c>
      <c r="E4818" t="b">
        <v>1</v>
      </c>
      <c r="F4818" t="s">
        <v>72</v>
      </c>
      <c r="G4818" t="b">
        <v>1</v>
      </c>
      <c r="H4818" t="s">
        <v>71</v>
      </c>
      <c r="I4818" t="b">
        <v>1</v>
      </c>
      <c r="J4818" t="s">
        <v>70</v>
      </c>
      <c r="K4818" t="b">
        <v>1</v>
      </c>
      <c r="L4818">
        <v>2</v>
      </c>
      <c r="M4818" t="b">
        <v>1</v>
      </c>
      <c r="N4818" t="b">
        <v>1</v>
      </c>
      <c r="O4818" t="b">
        <v>1</v>
      </c>
      <c r="P4818" t="s">
        <v>69</v>
      </c>
      <c r="Q4818" t="s">
        <v>863</v>
      </c>
      <c r="R4818" t="s">
        <v>295</v>
      </c>
      <c r="S4818" t="s">
        <v>85</v>
      </c>
      <c r="T4818" t="s">
        <v>862</v>
      </c>
      <c r="U4818">
        <v>140</v>
      </c>
      <c r="V4818">
        <v>4.5</v>
      </c>
    </row>
    <row r="4819" spans="1:22" x14ac:dyDescent="0.35">
      <c r="A4819" t="s">
        <v>861</v>
      </c>
      <c r="B4819" t="s">
        <v>74</v>
      </c>
      <c r="C4819" t="s">
        <v>82</v>
      </c>
      <c r="D4819" t="b">
        <v>1</v>
      </c>
      <c r="E4819" t="b">
        <v>1</v>
      </c>
      <c r="F4819" t="s">
        <v>106</v>
      </c>
      <c r="G4819" t="b">
        <v>1</v>
      </c>
      <c r="H4819" t="s">
        <v>71</v>
      </c>
      <c r="I4819" t="b">
        <v>1</v>
      </c>
      <c r="J4819" t="s">
        <v>70</v>
      </c>
      <c r="K4819" t="b">
        <v>1</v>
      </c>
      <c r="L4819">
        <v>2</v>
      </c>
      <c r="M4819" t="b">
        <v>0</v>
      </c>
      <c r="N4819" t="b">
        <v>1</v>
      </c>
      <c r="O4819" t="b">
        <v>1</v>
      </c>
      <c r="P4819" t="s">
        <v>88</v>
      </c>
      <c r="Q4819" t="s">
        <v>860</v>
      </c>
      <c r="R4819" t="s">
        <v>859</v>
      </c>
      <c r="S4819" t="s">
        <v>85</v>
      </c>
      <c r="T4819" t="s">
        <v>858</v>
      </c>
      <c r="U4819">
        <v>140</v>
      </c>
      <c r="V4819">
        <v>4</v>
      </c>
    </row>
    <row r="4820" spans="1:22" x14ac:dyDescent="0.35">
      <c r="A4820" t="s">
        <v>857</v>
      </c>
      <c r="B4820" t="s">
        <v>74</v>
      </c>
      <c r="C4820" t="s">
        <v>856</v>
      </c>
      <c r="D4820" t="b">
        <v>1</v>
      </c>
      <c r="E4820" t="b">
        <v>0</v>
      </c>
      <c r="F4820" t="s">
        <v>72</v>
      </c>
      <c r="G4820" t="b">
        <v>1</v>
      </c>
      <c r="H4820" t="s">
        <v>71</v>
      </c>
      <c r="I4820" t="b">
        <v>1</v>
      </c>
      <c r="J4820" t="s">
        <v>70</v>
      </c>
      <c r="K4820" t="b">
        <v>1</v>
      </c>
      <c r="L4820">
        <v>2</v>
      </c>
      <c r="M4820" t="b">
        <v>1</v>
      </c>
      <c r="N4820" t="b">
        <v>1</v>
      </c>
      <c r="O4820" t="b">
        <v>1</v>
      </c>
      <c r="P4820" t="s">
        <v>69</v>
      </c>
      <c r="Q4820" t="s">
        <v>855</v>
      </c>
      <c r="R4820" t="s">
        <v>854</v>
      </c>
      <c r="S4820" t="s">
        <v>85</v>
      </c>
      <c r="T4820" t="s">
        <v>853</v>
      </c>
      <c r="U4820">
        <v>140</v>
      </c>
      <c r="V4820">
        <v>4</v>
      </c>
    </row>
    <row r="4821" spans="1:22" x14ac:dyDescent="0.35">
      <c r="A4821" t="s">
        <v>852</v>
      </c>
      <c r="B4821" t="s">
        <v>90</v>
      </c>
      <c r="C4821" t="s">
        <v>138</v>
      </c>
      <c r="D4821" t="b">
        <v>1</v>
      </c>
      <c r="E4821" t="b">
        <v>1</v>
      </c>
      <c r="F4821" t="s">
        <v>106</v>
      </c>
      <c r="G4821" t="b">
        <v>0</v>
      </c>
      <c r="H4821" t="s">
        <v>100</v>
      </c>
      <c r="I4821" t="b">
        <v>0</v>
      </c>
      <c r="J4821" t="s">
        <v>70</v>
      </c>
      <c r="K4821" t="b">
        <v>1</v>
      </c>
      <c r="L4821">
        <v>1</v>
      </c>
      <c r="M4821" t="b">
        <v>0</v>
      </c>
      <c r="N4821" t="b">
        <v>0</v>
      </c>
      <c r="O4821" t="b">
        <v>1</v>
      </c>
      <c r="P4821" t="s">
        <v>88</v>
      </c>
      <c r="Q4821" t="s">
        <v>851</v>
      </c>
      <c r="R4821" t="s">
        <v>381</v>
      </c>
      <c r="S4821" t="s">
        <v>93</v>
      </c>
      <c r="T4821" t="s">
        <v>850</v>
      </c>
      <c r="U4821">
        <v>140</v>
      </c>
      <c r="V4821">
        <v>3</v>
      </c>
    </row>
    <row r="4822" spans="1:22" x14ac:dyDescent="0.35">
      <c r="A4822" t="s">
        <v>849</v>
      </c>
      <c r="B4822" t="s">
        <v>74</v>
      </c>
      <c r="C4822" t="s">
        <v>82</v>
      </c>
      <c r="D4822" t="b">
        <v>1</v>
      </c>
      <c r="E4822" t="b">
        <v>1</v>
      </c>
      <c r="F4822" t="s">
        <v>106</v>
      </c>
      <c r="G4822" t="b">
        <v>1</v>
      </c>
      <c r="H4822" t="s">
        <v>71</v>
      </c>
      <c r="I4822" t="b">
        <v>1</v>
      </c>
      <c r="J4822" t="s">
        <v>70</v>
      </c>
      <c r="K4822" t="b">
        <v>1</v>
      </c>
      <c r="L4822">
        <v>2</v>
      </c>
      <c r="M4822" t="b">
        <v>1</v>
      </c>
      <c r="N4822" t="b">
        <v>1</v>
      </c>
      <c r="O4822" t="b">
        <v>1</v>
      </c>
      <c r="P4822" t="s">
        <v>69</v>
      </c>
      <c r="Q4822" t="s">
        <v>848</v>
      </c>
      <c r="R4822" t="s">
        <v>847</v>
      </c>
      <c r="S4822" t="s">
        <v>85</v>
      </c>
      <c r="T4822" t="s">
        <v>846</v>
      </c>
      <c r="U4822">
        <v>140</v>
      </c>
      <c r="V4822">
        <v>3</v>
      </c>
    </row>
    <row r="4823" spans="1:22" x14ac:dyDescent="0.35">
      <c r="A4823" t="s">
        <v>845</v>
      </c>
      <c r="B4823" t="s">
        <v>74</v>
      </c>
      <c r="C4823" t="s">
        <v>320</v>
      </c>
      <c r="D4823" t="b">
        <v>1</v>
      </c>
      <c r="E4823" t="b">
        <v>0</v>
      </c>
      <c r="F4823" t="s">
        <v>89</v>
      </c>
      <c r="G4823" t="b">
        <v>1</v>
      </c>
      <c r="H4823" t="s">
        <v>80</v>
      </c>
      <c r="I4823" t="b">
        <v>0</v>
      </c>
      <c r="J4823" t="s">
        <v>70</v>
      </c>
      <c r="K4823" t="b">
        <v>1</v>
      </c>
      <c r="L4823">
        <v>2</v>
      </c>
      <c r="M4823" t="b">
        <v>0</v>
      </c>
      <c r="N4823" t="b">
        <v>1</v>
      </c>
      <c r="O4823" t="b">
        <v>1</v>
      </c>
      <c r="P4823" t="s">
        <v>69</v>
      </c>
      <c r="Q4823" t="s">
        <v>844</v>
      </c>
      <c r="R4823" t="s">
        <v>843</v>
      </c>
      <c r="S4823" t="s">
        <v>6</v>
      </c>
      <c r="T4823" t="s">
        <v>842</v>
      </c>
      <c r="U4823">
        <v>140</v>
      </c>
      <c r="V4823">
        <v>2.5</v>
      </c>
    </row>
    <row r="4824" spans="1:22" x14ac:dyDescent="0.35">
      <c r="A4824" t="s">
        <v>841</v>
      </c>
      <c r="B4824" t="s">
        <v>74</v>
      </c>
      <c r="C4824" t="s">
        <v>82</v>
      </c>
      <c r="D4824" t="b">
        <v>1</v>
      </c>
      <c r="E4824" t="b">
        <v>1</v>
      </c>
      <c r="F4824" t="s">
        <v>106</v>
      </c>
      <c r="G4824" t="b">
        <v>1</v>
      </c>
      <c r="H4824" t="s">
        <v>71</v>
      </c>
      <c r="I4824" t="b">
        <v>0</v>
      </c>
      <c r="J4824" t="s">
        <v>70</v>
      </c>
      <c r="K4824" t="b">
        <v>1</v>
      </c>
      <c r="L4824">
        <v>2</v>
      </c>
      <c r="M4824" t="b">
        <v>1</v>
      </c>
      <c r="N4824" t="b">
        <v>1</v>
      </c>
      <c r="O4824" t="b">
        <v>1</v>
      </c>
      <c r="P4824" t="s">
        <v>69</v>
      </c>
      <c r="Q4824" t="s">
        <v>840</v>
      </c>
      <c r="R4824" t="s">
        <v>839</v>
      </c>
      <c r="S4824" t="s">
        <v>66</v>
      </c>
      <c r="T4824" t="s">
        <v>838</v>
      </c>
      <c r="U4824">
        <v>140</v>
      </c>
      <c r="V4824">
        <v>4</v>
      </c>
    </row>
    <row r="4825" spans="1:22" x14ac:dyDescent="0.35">
      <c r="A4825" t="s">
        <v>837</v>
      </c>
      <c r="B4825" t="s">
        <v>90</v>
      </c>
      <c r="C4825" t="s">
        <v>320</v>
      </c>
      <c r="D4825" t="b">
        <v>1</v>
      </c>
      <c r="E4825" t="b">
        <v>1</v>
      </c>
      <c r="F4825" t="s">
        <v>106</v>
      </c>
      <c r="G4825" t="b">
        <v>1</v>
      </c>
      <c r="H4825" t="s">
        <v>71</v>
      </c>
      <c r="I4825" t="b">
        <v>1</v>
      </c>
      <c r="J4825" t="s">
        <v>70</v>
      </c>
      <c r="K4825" t="b">
        <v>1</v>
      </c>
      <c r="L4825">
        <v>1</v>
      </c>
      <c r="M4825" t="b">
        <v>0</v>
      </c>
      <c r="N4825" t="b">
        <v>0</v>
      </c>
      <c r="O4825" t="b">
        <v>1</v>
      </c>
      <c r="P4825" t="s">
        <v>88</v>
      </c>
      <c r="Q4825" t="s">
        <v>836</v>
      </c>
      <c r="R4825" t="s">
        <v>835</v>
      </c>
      <c r="S4825" t="s">
        <v>93</v>
      </c>
      <c r="T4825" t="s">
        <v>834</v>
      </c>
      <c r="U4825">
        <v>140</v>
      </c>
      <c r="V4825">
        <v>3.5</v>
      </c>
    </row>
    <row r="4826" spans="1:22" x14ac:dyDescent="0.35">
      <c r="A4826" t="s">
        <v>833</v>
      </c>
      <c r="B4826" t="s">
        <v>74</v>
      </c>
      <c r="C4826" t="s">
        <v>82</v>
      </c>
      <c r="D4826" t="b">
        <v>1</v>
      </c>
      <c r="E4826" t="b">
        <v>1</v>
      </c>
      <c r="F4826" t="s">
        <v>101</v>
      </c>
      <c r="G4826" t="b">
        <v>1</v>
      </c>
      <c r="H4826" t="s">
        <v>71</v>
      </c>
      <c r="I4826" t="b">
        <v>1</v>
      </c>
      <c r="J4826" t="s">
        <v>70</v>
      </c>
      <c r="K4826" t="b">
        <v>1</v>
      </c>
      <c r="L4826">
        <v>2</v>
      </c>
      <c r="M4826" t="b">
        <v>1</v>
      </c>
      <c r="N4826" t="b">
        <v>1</v>
      </c>
      <c r="O4826" t="b">
        <v>1</v>
      </c>
      <c r="P4826" t="s">
        <v>88</v>
      </c>
      <c r="Q4826" t="s">
        <v>832</v>
      </c>
      <c r="R4826" t="s">
        <v>831</v>
      </c>
      <c r="S4826" t="s">
        <v>189</v>
      </c>
      <c r="T4826" t="s">
        <v>830</v>
      </c>
      <c r="U4826">
        <v>140</v>
      </c>
      <c r="V4826">
        <v>3.5</v>
      </c>
    </row>
    <row r="4827" spans="1:22" x14ac:dyDescent="0.35">
      <c r="A4827" t="s">
        <v>829</v>
      </c>
      <c r="B4827" t="s">
        <v>90</v>
      </c>
      <c r="C4827" t="s">
        <v>82</v>
      </c>
      <c r="D4827" t="b">
        <v>1</v>
      </c>
      <c r="E4827" t="b">
        <v>1</v>
      </c>
      <c r="F4827" t="s">
        <v>474</v>
      </c>
      <c r="G4827" t="b">
        <v>0</v>
      </c>
      <c r="H4827" t="s">
        <v>80</v>
      </c>
      <c r="I4827" t="b">
        <v>0</v>
      </c>
      <c r="J4827" t="s">
        <v>70</v>
      </c>
      <c r="K4827" t="b">
        <v>1</v>
      </c>
      <c r="L4827">
        <v>1</v>
      </c>
      <c r="M4827" t="b">
        <v>0</v>
      </c>
      <c r="N4827" t="b">
        <v>1</v>
      </c>
      <c r="O4827" t="b">
        <v>0</v>
      </c>
      <c r="P4827" t="s">
        <v>69</v>
      </c>
      <c r="Q4827" t="s">
        <v>828</v>
      </c>
      <c r="R4827" t="s">
        <v>827</v>
      </c>
      <c r="S4827" t="s">
        <v>141</v>
      </c>
      <c r="T4827" t="s">
        <v>826</v>
      </c>
      <c r="U4827">
        <v>140</v>
      </c>
      <c r="V4827">
        <v>4.5</v>
      </c>
    </row>
    <row r="4828" spans="1:22" x14ac:dyDescent="0.35">
      <c r="A4828" t="s">
        <v>825</v>
      </c>
      <c r="B4828" t="s">
        <v>74</v>
      </c>
      <c r="C4828" t="s">
        <v>123</v>
      </c>
      <c r="D4828" t="b">
        <v>1</v>
      </c>
      <c r="E4828" t="b">
        <v>1</v>
      </c>
      <c r="F4828" t="s">
        <v>106</v>
      </c>
      <c r="G4828" t="b">
        <v>0</v>
      </c>
      <c r="H4828" t="s">
        <v>71</v>
      </c>
      <c r="I4828" t="b">
        <v>1</v>
      </c>
      <c r="J4828" t="s">
        <v>70</v>
      </c>
      <c r="K4828" t="b">
        <v>1</v>
      </c>
      <c r="L4828">
        <v>2</v>
      </c>
      <c r="M4828" t="b">
        <v>1</v>
      </c>
      <c r="N4828" t="b">
        <v>1</v>
      </c>
      <c r="O4828" t="b">
        <v>1</v>
      </c>
      <c r="P4828" t="s">
        <v>88</v>
      </c>
      <c r="Q4828" t="s">
        <v>824</v>
      </c>
      <c r="R4828" t="s">
        <v>703</v>
      </c>
      <c r="S4828" t="s">
        <v>120</v>
      </c>
      <c r="T4828" t="s">
        <v>823</v>
      </c>
      <c r="U4828">
        <v>140</v>
      </c>
      <c r="V4828">
        <v>3.5</v>
      </c>
    </row>
    <row r="4829" spans="1:22" x14ac:dyDescent="0.35">
      <c r="A4829" t="s">
        <v>822</v>
      </c>
      <c r="B4829" t="s">
        <v>74</v>
      </c>
      <c r="C4829" t="s">
        <v>82</v>
      </c>
      <c r="D4829" t="b">
        <v>1</v>
      </c>
      <c r="E4829" t="b">
        <v>1</v>
      </c>
      <c r="F4829" t="s">
        <v>106</v>
      </c>
      <c r="G4829" t="b">
        <v>1</v>
      </c>
      <c r="H4829" t="s">
        <v>71</v>
      </c>
      <c r="I4829" t="b">
        <v>1</v>
      </c>
      <c r="J4829" t="s">
        <v>70</v>
      </c>
      <c r="K4829" t="b">
        <v>1</v>
      </c>
      <c r="L4829">
        <v>2</v>
      </c>
      <c r="M4829" t="b">
        <v>1</v>
      </c>
      <c r="N4829" t="b">
        <v>1</v>
      </c>
      <c r="O4829" t="b">
        <v>1</v>
      </c>
      <c r="P4829" t="s">
        <v>69</v>
      </c>
      <c r="Q4829" t="s">
        <v>821</v>
      </c>
      <c r="R4829" t="s">
        <v>820</v>
      </c>
      <c r="S4829" t="s">
        <v>819</v>
      </c>
      <c r="T4829" t="s">
        <v>818</v>
      </c>
      <c r="U4829">
        <v>140</v>
      </c>
      <c r="V4829">
        <v>3.5</v>
      </c>
    </row>
    <row r="4830" spans="1:22" x14ac:dyDescent="0.35">
      <c r="A4830" t="s">
        <v>817</v>
      </c>
      <c r="B4830" t="s">
        <v>111</v>
      </c>
      <c r="C4830" t="s">
        <v>123</v>
      </c>
      <c r="D4830" t="b">
        <v>1</v>
      </c>
      <c r="E4830" t="b">
        <v>1</v>
      </c>
      <c r="F4830" t="s">
        <v>106</v>
      </c>
      <c r="G4830" t="b">
        <v>0</v>
      </c>
      <c r="H4830" t="s">
        <v>80</v>
      </c>
      <c r="I4830" t="b">
        <v>0</v>
      </c>
      <c r="J4830" t="s">
        <v>70</v>
      </c>
      <c r="K4830" t="b">
        <v>1</v>
      </c>
      <c r="L4830">
        <v>2</v>
      </c>
      <c r="M4830" t="b">
        <v>0</v>
      </c>
      <c r="N4830" t="b">
        <v>0</v>
      </c>
      <c r="O4830" t="b">
        <v>1</v>
      </c>
      <c r="P4830" t="s">
        <v>69</v>
      </c>
      <c r="Q4830" t="s">
        <v>816</v>
      </c>
      <c r="R4830" t="s">
        <v>815</v>
      </c>
      <c r="S4830" t="s">
        <v>120</v>
      </c>
      <c r="T4830" t="s">
        <v>814</v>
      </c>
      <c r="U4830">
        <v>140</v>
      </c>
      <c r="V4830">
        <v>3.5</v>
      </c>
    </row>
    <row r="4831" spans="1:22" x14ac:dyDescent="0.35">
      <c r="A4831" t="s">
        <v>813</v>
      </c>
      <c r="B4831" t="s">
        <v>74</v>
      </c>
      <c r="C4831" t="s">
        <v>138</v>
      </c>
      <c r="D4831" t="b">
        <v>1</v>
      </c>
      <c r="E4831" t="b">
        <v>1</v>
      </c>
      <c r="F4831" t="s">
        <v>72</v>
      </c>
      <c r="G4831" t="b">
        <v>1</v>
      </c>
      <c r="H4831" t="s">
        <v>100</v>
      </c>
      <c r="I4831" t="b">
        <v>0</v>
      </c>
      <c r="J4831" t="s">
        <v>70</v>
      </c>
      <c r="K4831" t="b">
        <v>1</v>
      </c>
      <c r="L4831">
        <v>2</v>
      </c>
      <c r="M4831" t="b">
        <v>1</v>
      </c>
      <c r="N4831" t="b">
        <v>1</v>
      </c>
      <c r="O4831" t="b">
        <v>1</v>
      </c>
      <c r="P4831" t="s">
        <v>69</v>
      </c>
      <c r="Q4831" t="s">
        <v>812</v>
      </c>
      <c r="R4831" t="s">
        <v>811</v>
      </c>
      <c r="S4831" t="s">
        <v>6</v>
      </c>
      <c r="T4831" t="s">
        <v>810</v>
      </c>
      <c r="U4831">
        <v>140</v>
      </c>
      <c r="V4831">
        <v>3.5</v>
      </c>
    </row>
    <row r="4832" spans="1:22" x14ac:dyDescent="0.35">
      <c r="A4832" t="s">
        <v>809</v>
      </c>
      <c r="B4832" t="s">
        <v>111</v>
      </c>
      <c r="C4832" t="s">
        <v>82</v>
      </c>
      <c r="D4832" t="b">
        <v>1</v>
      </c>
      <c r="E4832" t="b">
        <v>1</v>
      </c>
      <c r="F4832" t="s">
        <v>106</v>
      </c>
      <c r="G4832" t="b">
        <v>0</v>
      </c>
      <c r="H4832" t="s">
        <v>71</v>
      </c>
      <c r="I4832" t="b">
        <v>0</v>
      </c>
      <c r="J4832" t="s">
        <v>70</v>
      </c>
      <c r="K4832" t="b">
        <v>1</v>
      </c>
      <c r="L4832">
        <v>1</v>
      </c>
      <c r="M4832" t="b">
        <v>0</v>
      </c>
      <c r="N4832" t="b">
        <v>0</v>
      </c>
      <c r="O4832" t="b">
        <v>1</v>
      </c>
      <c r="P4832" t="s">
        <v>88</v>
      </c>
      <c r="Q4832" t="s">
        <v>808</v>
      </c>
      <c r="R4832" t="s">
        <v>778</v>
      </c>
      <c r="S4832" t="s">
        <v>6</v>
      </c>
      <c r="T4832" t="s">
        <v>807</v>
      </c>
      <c r="U4832">
        <v>140</v>
      </c>
      <c r="V4832">
        <v>4</v>
      </c>
    </row>
    <row r="4833" spans="1:22" x14ac:dyDescent="0.35">
      <c r="A4833" t="s">
        <v>806</v>
      </c>
      <c r="B4833" t="s">
        <v>90</v>
      </c>
      <c r="C4833" t="s">
        <v>426</v>
      </c>
      <c r="D4833" t="b">
        <v>1</v>
      </c>
      <c r="E4833" t="b">
        <v>1</v>
      </c>
      <c r="F4833" t="s">
        <v>766</v>
      </c>
      <c r="G4833" t="b">
        <v>0</v>
      </c>
      <c r="H4833" t="s">
        <v>100</v>
      </c>
      <c r="I4833" t="b">
        <v>0</v>
      </c>
      <c r="J4833" t="s">
        <v>70</v>
      </c>
      <c r="K4833" t="b">
        <v>1</v>
      </c>
      <c r="L4833">
        <v>1</v>
      </c>
      <c r="M4833" t="b">
        <v>0</v>
      </c>
      <c r="N4833" t="b">
        <v>0</v>
      </c>
      <c r="O4833" t="b">
        <v>1</v>
      </c>
      <c r="P4833" t="s">
        <v>69</v>
      </c>
      <c r="Q4833" t="s">
        <v>805</v>
      </c>
      <c r="R4833" t="s">
        <v>804</v>
      </c>
      <c r="S4833" t="s">
        <v>189</v>
      </c>
      <c r="T4833" t="s">
        <v>803</v>
      </c>
      <c r="U4833">
        <v>140</v>
      </c>
      <c r="V4833">
        <v>4.5</v>
      </c>
    </row>
    <row r="4834" spans="1:22" x14ac:dyDescent="0.35">
      <c r="A4834" t="s">
        <v>802</v>
      </c>
      <c r="B4834" t="s">
        <v>111</v>
      </c>
      <c r="C4834" t="s">
        <v>82</v>
      </c>
      <c r="D4834" t="b">
        <v>1</v>
      </c>
      <c r="E4834" t="b">
        <v>1</v>
      </c>
      <c r="F4834" t="s">
        <v>771</v>
      </c>
      <c r="G4834" t="b">
        <v>1</v>
      </c>
      <c r="H4834" t="s">
        <v>71</v>
      </c>
      <c r="I4834" t="b">
        <v>1</v>
      </c>
      <c r="J4834" t="s">
        <v>70</v>
      </c>
      <c r="K4834" t="b">
        <v>1</v>
      </c>
      <c r="L4834">
        <v>1</v>
      </c>
      <c r="M4834" t="b">
        <v>1</v>
      </c>
      <c r="N4834" t="b">
        <v>1</v>
      </c>
      <c r="O4834" t="b">
        <v>1</v>
      </c>
      <c r="P4834" t="s">
        <v>69</v>
      </c>
      <c r="Q4834" t="s">
        <v>801</v>
      </c>
      <c r="R4834" t="s">
        <v>800</v>
      </c>
      <c r="S4834" t="s">
        <v>77</v>
      </c>
      <c r="T4834" t="s">
        <v>799</v>
      </c>
      <c r="U4834">
        <v>140</v>
      </c>
      <c r="V4834">
        <v>4</v>
      </c>
    </row>
    <row r="4835" spans="1:22" x14ac:dyDescent="0.35">
      <c r="A4835" t="s">
        <v>798</v>
      </c>
      <c r="B4835" t="s">
        <v>111</v>
      </c>
      <c r="C4835" t="s">
        <v>82</v>
      </c>
      <c r="D4835" t="b">
        <v>1</v>
      </c>
      <c r="E4835" t="b">
        <v>1</v>
      </c>
      <c r="F4835" t="s">
        <v>106</v>
      </c>
      <c r="G4835" t="b">
        <v>1</v>
      </c>
      <c r="H4835" t="s">
        <v>71</v>
      </c>
      <c r="I4835" t="b">
        <v>1</v>
      </c>
      <c r="J4835" t="s">
        <v>70</v>
      </c>
      <c r="K4835" t="b">
        <v>1</v>
      </c>
      <c r="L4835">
        <v>2</v>
      </c>
      <c r="M4835" t="b">
        <v>0</v>
      </c>
      <c r="N4835" t="b">
        <v>0</v>
      </c>
      <c r="O4835" t="b">
        <v>1</v>
      </c>
      <c r="P4835" t="s">
        <v>88</v>
      </c>
      <c r="Q4835" t="s">
        <v>797</v>
      </c>
      <c r="R4835" t="s">
        <v>796</v>
      </c>
      <c r="S4835" t="s">
        <v>161</v>
      </c>
      <c r="T4835" t="s">
        <v>795</v>
      </c>
      <c r="U4835">
        <v>140</v>
      </c>
      <c r="V4835">
        <v>4</v>
      </c>
    </row>
    <row r="4836" spans="1:22" x14ac:dyDescent="0.35">
      <c r="A4836" t="s">
        <v>794</v>
      </c>
      <c r="B4836" t="s">
        <v>74</v>
      </c>
      <c r="C4836" t="s">
        <v>82</v>
      </c>
      <c r="D4836" t="b">
        <v>1</v>
      </c>
      <c r="E4836" t="b">
        <v>1</v>
      </c>
      <c r="F4836" t="s">
        <v>89</v>
      </c>
      <c r="G4836" t="b">
        <v>1</v>
      </c>
      <c r="H4836" t="s">
        <v>71</v>
      </c>
      <c r="I4836" t="b">
        <v>1</v>
      </c>
      <c r="J4836" t="s">
        <v>70</v>
      </c>
      <c r="K4836" t="b">
        <v>1</v>
      </c>
      <c r="L4836">
        <v>2</v>
      </c>
      <c r="M4836" t="b">
        <v>1</v>
      </c>
      <c r="N4836" t="b">
        <v>1</v>
      </c>
      <c r="O4836" t="b">
        <v>1</v>
      </c>
      <c r="P4836" t="s">
        <v>88</v>
      </c>
      <c r="Q4836" t="s">
        <v>793</v>
      </c>
      <c r="R4836" t="s">
        <v>792</v>
      </c>
      <c r="S4836" t="s">
        <v>290</v>
      </c>
      <c r="T4836" t="s">
        <v>791</v>
      </c>
      <c r="U4836">
        <v>140</v>
      </c>
      <c r="V4836">
        <v>3.5</v>
      </c>
    </row>
    <row r="4837" spans="1:22" x14ac:dyDescent="0.35">
      <c r="A4837" t="s">
        <v>790</v>
      </c>
      <c r="B4837" t="s">
        <v>111</v>
      </c>
      <c r="C4837" t="s">
        <v>82</v>
      </c>
      <c r="D4837" t="b">
        <v>1</v>
      </c>
      <c r="E4837" t="b">
        <v>1</v>
      </c>
      <c r="F4837" t="s">
        <v>106</v>
      </c>
      <c r="G4837" t="b">
        <v>0</v>
      </c>
      <c r="H4837" t="s">
        <v>71</v>
      </c>
      <c r="I4837" t="b">
        <v>1</v>
      </c>
      <c r="J4837" t="s">
        <v>70</v>
      </c>
      <c r="K4837" t="b">
        <v>1</v>
      </c>
      <c r="L4837">
        <v>1</v>
      </c>
      <c r="M4837" t="b">
        <v>0</v>
      </c>
      <c r="N4837" t="b">
        <v>0</v>
      </c>
      <c r="O4837" t="b">
        <v>1</v>
      </c>
      <c r="P4837" t="s">
        <v>69</v>
      </c>
      <c r="Q4837" t="s">
        <v>789</v>
      </c>
      <c r="R4837" t="s">
        <v>98</v>
      </c>
      <c r="S4837" t="s">
        <v>239</v>
      </c>
      <c r="T4837" t="s">
        <v>788</v>
      </c>
      <c r="U4837">
        <v>140</v>
      </c>
      <c r="V4837">
        <v>3.5</v>
      </c>
    </row>
    <row r="4838" spans="1:22" x14ac:dyDescent="0.35">
      <c r="A4838" t="s">
        <v>787</v>
      </c>
      <c r="B4838" t="s">
        <v>90</v>
      </c>
      <c r="D4838" t="b">
        <v>1</v>
      </c>
      <c r="F4838" t="s">
        <v>435</v>
      </c>
      <c r="G4838" t="b">
        <v>0</v>
      </c>
      <c r="I4838" t="b">
        <v>1</v>
      </c>
      <c r="L4838">
        <v>2</v>
      </c>
      <c r="M4838" t="b">
        <v>0</v>
      </c>
      <c r="O4838" t="b">
        <v>1</v>
      </c>
      <c r="P4838" t="s">
        <v>69</v>
      </c>
      <c r="Q4838" t="s">
        <v>786</v>
      </c>
      <c r="R4838" t="s">
        <v>785</v>
      </c>
      <c r="S4838" t="s">
        <v>120</v>
      </c>
      <c r="T4838" t="s">
        <v>784</v>
      </c>
      <c r="U4838">
        <v>140</v>
      </c>
      <c r="V4838">
        <v>4</v>
      </c>
    </row>
    <row r="4839" spans="1:22" x14ac:dyDescent="0.35">
      <c r="A4839" t="s">
        <v>783</v>
      </c>
      <c r="B4839" t="s">
        <v>74</v>
      </c>
      <c r="C4839" t="s">
        <v>123</v>
      </c>
      <c r="D4839" t="b">
        <v>1</v>
      </c>
      <c r="E4839" t="b">
        <v>0</v>
      </c>
      <c r="F4839" t="s">
        <v>106</v>
      </c>
      <c r="G4839" t="b">
        <v>0</v>
      </c>
      <c r="H4839" t="s">
        <v>71</v>
      </c>
      <c r="I4839" t="b">
        <v>1</v>
      </c>
      <c r="J4839" t="s">
        <v>70</v>
      </c>
      <c r="K4839" t="b">
        <v>1</v>
      </c>
      <c r="L4839">
        <v>1</v>
      </c>
      <c r="M4839" t="b">
        <v>0</v>
      </c>
      <c r="N4839" t="b">
        <v>1</v>
      </c>
      <c r="O4839" t="b">
        <v>0</v>
      </c>
      <c r="P4839" t="s">
        <v>88</v>
      </c>
      <c r="Q4839" t="s">
        <v>782</v>
      </c>
      <c r="R4839" t="s">
        <v>781</v>
      </c>
      <c r="S4839" t="s">
        <v>285</v>
      </c>
      <c r="T4839" t="s">
        <v>780</v>
      </c>
      <c r="U4839">
        <v>140</v>
      </c>
      <c r="V4839">
        <v>4</v>
      </c>
    </row>
    <row r="4840" spans="1:22" x14ac:dyDescent="0.35">
      <c r="A4840" t="s">
        <v>779</v>
      </c>
      <c r="B4840" t="s">
        <v>90</v>
      </c>
      <c r="C4840" t="s">
        <v>82</v>
      </c>
      <c r="D4840" t="b">
        <v>1</v>
      </c>
      <c r="E4840" t="b">
        <v>1</v>
      </c>
      <c r="F4840" t="s">
        <v>771</v>
      </c>
      <c r="G4840" t="b">
        <v>0</v>
      </c>
      <c r="H4840" t="s">
        <v>71</v>
      </c>
      <c r="I4840" t="b">
        <v>1</v>
      </c>
      <c r="J4840" t="s">
        <v>70</v>
      </c>
      <c r="K4840" t="b">
        <v>1</v>
      </c>
      <c r="L4840">
        <v>1</v>
      </c>
      <c r="M4840" t="b">
        <v>0</v>
      </c>
      <c r="N4840" t="b">
        <v>0</v>
      </c>
      <c r="O4840" t="b">
        <v>1</v>
      </c>
      <c r="P4840" t="s">
        <v>88</v>
      </c>
      <c r="Q4840" t="e">
        <f>-Bf8BQ3yMk8U2f45r2DRKw</f>
        <v>#NAME?</v>
      </c>
      <c r="R4840" t="s">
        <v>778</v>
      </c>
      <c r="S4840" t="s">
        <v>6</v>
      </c>
      <c r="T4840" t="s">
        <v>777</v>
      </c>
      <c r="U4840">
        <v>140</v>
      </c>
      <c r="V4840">
        <v>4</v>
      </c>
    </row>
    <row r="4841" spans="1:22" x14ac:dyDescent="0.35">
      <c r="A4841" t="s">
        <v>776</v>
      </c>
      <c r="B4841" t="s">
        <v>90</v>
      </c>
      <c r="C4841" t="s">
        <v>82</v>
      </c>
      <c r="D4841" t="b">
        <v>1</v>
      </c>
      <c r="E4841" t="b">
        <v>1</v>
      </c>
      <c r="F4841" t="s">
        <v>720</v>
      </c>
      <c r="G4841" t="b">
        <v>1</v>
      </c>
      <c r="H4841" t="s">
        <v>100</v>
      </c>
      <c r="I4841" t="b">
        <v>0</v>
      </c>
      <c r="J4841" t="s">
        <v>70</v>
      </c>
      <c r="K4841" t="b">
        <v>1</v>
      </c>
      <c r="L4841">
        <v>1</v>
      </c>
      <c r="M4841" t="b">
        <v>0</v>
      </c>
      <c r="N4841" t="b">
        <v>1</v>
      </c>
      <c r="O4841" t="b">
        <v>1</v>
      </c>
      <c r="P4841" t="s">
        <v>88</v>
      </c>
      <c r="Q4841" t="s">
        <v>775</v>
      </c>
      <c r="R4841" t="s">
        <v>774</v>
      </c>
      <c r="S4841" t="s">
        <v>6</v>
      </c>
      <c r="T4841" t="s">
        <v>773</v>
      </c>
      <c r="U4841">
        <v>140</v>
      </c>
      <c r="V4841">
        <v>4.5</v>
      </c>
    </row>
    <row r="4842" spans="1:22" x14ac:dyDescent="0.35">
      <c r="A4842" t="s">
        <v>772</v>
      </c>
      <c r="B4842" t="s">
        <v>74</v>
      </c>
      <c r="C4842" t="s">
        <v>82</v>
      </c>
      <c r="D4842" t="b">
        <v>1</v>
      </c>
      <c r="E4842" t="b">
        <v>1</v>
      </c>
      <c r="F4842" t="s">
        <v>771</v>
      </c>
      <c r="G4842" t="b">
        <v>1</v>
      </c>
      <c r="H4842" t="s">
        <v>71</v>
      </c>
      <c r="I4842" t="b">
        <v>1</v>
      </c>
      <c r="J4842" t="s">
        <v>70</v>
      </c>
      <c r="K4842" t="b">
        <v>1</v>
      </c>
      <c r="L4842">
        <v>2</v>
      </c>
      <c r="M4842" t="b">
        <v>0</v>
      </c>
      <c r="N4842" t="b">
        <v>1</v>
      </c>
      <c r="O4842" t="b">
        <v>1</v>
      </c>
      <c r="P4842" t="s">
        <v>69</v>
      </c>
      <c r="Q4842" t="s">
        <v>770</v>
      </c>
      <c r="R4842" t="s">
        <v>769</v>
      </c>
      <c r="S4842" t="s">
        <v>77</v>
      </c>
      <c r="T4842" t="s">
        <v>768</v>
      </c>
      <c r="U4842">
        <v>140</v>
      </c>
      <c r="V4842">
        <v>3</v>
      </c>
    </row>
    <row r="4843" spans="1:22" x14ac:dyDescent="0.35">
      <c r="A4843" t="s">
        <v>767</v>
      </c>
      <c r="B4843" t="s">
        <v>74</v>
      </c>
      <c r="C4843" t="s">
        <v>82</v>
      </c>
      <c r="D4843" t="b">
        <v>1</v>
      </c>
      <c r="E4843" t="b">
        <v>1</v>
      </c>
      <c r="F4843" t="s">
        <v>766</v>
      </c>
      <c r="G4843" t="b">
        <v>0</v>
      </c>
      <c r="H4843" t="s">
        <v>71</v>
      </c>
      <c r="I4843" t="b">
        <v>0</v>
      </c>
      <c r="J4843" t="s">
        <v>70</v>
      </c>
      <c r="K4843" t="b">
        <v>1</v>
      </c>
      <c r="L4843">
        <v>2</v>
      </c>
      <c r="M4843" t="b">
        <v>1</v>
      </c>
      <c r="N4843" t="b">
        <v>1</v>
      </c>
      <c r="O4843" t="b">
        <v>1</v>
      </c>
      <c r="P4843" t="s">
        <v>69</v>
      </c>
      <c r="Q4843" t="e">
        <f>-JfncbVURtvuzBbof40o1w</f>
        <v>#NAME?</v>
      </c>
      <c r="R4843" t="s">
        <v>765</v>
      </c>
      <c r="S4843" t="s">
        <v>6</v>
      </c>
      <c r="T4843" t="s">
        <v>764</v>
      </c>
      <c r="U4843">
        <v>140</v>
      </c>
      <c r="V4843">
        <v>2.5</v>
      </c>
    </row>
    <row r="4844" spans="1:22" x14ac:dyDescent="0.35">
      <c r="A4844" t="s">
        <v>763</v>
      </c>
      <c r="B4844" t="s">
        <v>90</v>
      </c>
      <c r="C4844" t="s">
        <v>82</v>
      </c>
      <c r="D4844" t="b">
        <v>1</v>
      </c>
      <c r="E4844" t="b">
        <v>1</v>
      </c>
      <c r="F4844" t="s">
        <v>474</v>
      </c>
      <c r="G4844" t="b">
        <v>0</v>
      </c>
      <c r="H4844" t="s">
        <v>71</v>
      </c>
      <c r="I4844" t="b">
        <v>1</v>
      </c>
      <c r="J4844" t="s">
        <v>70</v>
      </c>
      <c r="K4844" t="b">
        <v>1</v>
      </c>
      <c r="L4844">
        <v>1</v>
      </c>
      <c r="M4844" t="b">
        <v>0</v>
      </c>
      <c r="N4844" t="b">
        <v>0</v>
      </c>
      <c r="O4844" t="b">
        <v>1</v>
      </c>
      <c r="P4844" t="s">
        <v>88</v>
      </c>
      <c r="Q4844" t="s">
        <v>762</v>
      </c>
      <c r="R4844" t="s">
        <v>761</v>
      </c>
      <c r="S4844" t="s">
        <v>189</v>
      </c>
      <c r="T4844" t="s">
        <v>760</v>
      </c>
      <c r="U4844">
        <v>140</v>
      </c>
      <c r="V4844">
        <v>3.5</v>
      </c>
    </row>
    <row r="4845" spans="1:22" x14ac:dyDescent="0.35">
      <c r="A4845" t="s">
        <v>759</v>
      </c>
      <c r="B4845" t="s">
        <v>74</v>
      </c>
      <c r="C4845" t="s">
        <v>758</v>
      </c>
      <c r="D4845" t="b">
        <v>1</v>
      </c>
      <c r="E4845" t="b">
        <v>1</v>
      </c>
      <c r="F4845" t="s">
        <v>106</v>
      </c>
      <c r="G4845" t="b">
        <v>0</v>
      </c>
      <c r="H4845" t="s">
        <v>71</v>
      </c>
      <c r="I4845" t="b">
        <v>1</v>
      </c>
      <c r="J4845" t="s">
        <v>70</v>
      </c>
      <c r="K4845" t="b">
        <v>1</v>
      </c>
      <c r="L4845">
        <v>3</v>
      </c>
      <c r="M4845" t="b">
        <v>1</v>
      </c>
      <c r="N4845" t="b">
        <v>1</v>
      </c>
      <c r="O4845" t="b">
        <v>1</v>
      </c>
      <c r="P4845" t="s">
        <v>69</v>
      </c>
      <c r="Q4845" t="s">
        <v>757</v>
      </c>
      <c r="R4845" t="s">
        <v>756</v>
      </c>
      <c r="S4845" t="s">
        <v>6</v>
      </c>
      <c r="T4845" t="s">
        <v>755</v>
      </c>
      <c r="U4845">
        <v>140</v>
      </c>
      <c r="V4845">
        <v>4</v>
      </c>
    </row>
    <row r="4846" spans="1:22" x14ac:dyDescent="0.35">
      <c r="A4846" t="s">
        <v>754</v>
      </c>
      <c r="B4846" t="s">
        <v>74</v>
      </c>
      <c r="C4846" t="s">
        <v>73</v>
      </c>
      <c r="D4846" t="b">
        <v>1</v>
      </c>
      <c r="E4846" t="b">
        <v>0</v>
      </c>
      <c r="F4846" t="s">
        <v>72</v>
      </c>
      <c r="G4846" t="b">
        <v>1</v>
      </c>
      <c r="H4846" t="s">
        <v>71</v>
      </c>
      <c r="I4846" t="b">
        <v>1</v>
      </c>
      <c r="J4846" t="s">
        <v>70</v>
      </c>
      <c r="K4846" t="b">
        <v>1</v>
      </c>
      <c r="L4846">
        <v>2</v>
      </c>
      <c r="M4846" t="b">
        <v>1</v>
      </c>
      <c r="N4846" t="b">
        <v>1</v>
      </c>
      <c r="O4846" t="b">
        <v>1</v>
      </c>
      <c r="P4846" t="s">
        <v>69</v>
      </c>
      <c r="Q4846" t="s">
        <v>753</v>
      </c>
      <c r="R4846" t="s">
        <v>752</v>
      </c>
      <c r="S4846" t="s">
        <v>166</v>
      </c>
      <c r="T4846" t="s">
        <v>751</v>
      </c>
      <c r="U4846">
        <v>140</v>
      </c>
      <c r="V4846">
        <v>3</v>
      </c>
    </row>
    <row r="4847" spans="1:22" x14ac:dyDescent="0.35">
      <c r="A4847" t="s">
        <v>750</v>
      </c>
      <c r="B4847" t="s">
        <v>90</v>
      </c>
      <c r="C4847" t="s">
        <v>82</v>
      </c>
      <c r="D4847" t="b">
        <v>1</v>
      </c>
      <c r="E4847" t="b">
        <v>1</v>
      </c>
      <c r="F4847" t="s">
        <v>89</v>
      </c>
      <c r="G4847" t="b">
        <v>0</v>
      </c>
      <c r="H4847" t="s">
        <v>71</v>
      </c>
      <c r="I4847" t="b">
        <v>1</v>
      </c>
      <c r="J4847" t="s">
        <v>70</v>
      </c>
      <c r="K4847" t="b">
        <v>1</v>
      </c>
      <c r="L4847">
        <v>2</v>
      </c>
      <c r="M4847" t="b">
        <v>1</v>
      </c>
      <c r="N4847" t="b">
        <v>1</v>
      </c>
      <c r="O4847" t="b">
        <v>1</v>
      </c>
      <c r="P4847" t="s">
        <v>88</v>
      </c>
      <c r="Q4847" t="s">
        <v>749</v>
      </c>
      <c r="R4847" t="s">
        <v>748</v>
      </c>
      <c r="S4847" t="s">
        <v>85</v>
      </c>
      <c r="T4847" t="s">
        <v>747</v>
      </c>
      <c r="U4847">
        <v>140</v>
      </c>
      <c r="V4847">
        <v>4.5</v>
      </c>
    </row>
    <row r="4848" spans="1:22" x14ac:dyDescent="0.35">
      <c r="A4848" t="s">
        <v>746</v>
      </c>
      <c r="B4848" t="s">
        <v>74</v>
      </c>
      <c r="C4848" t="s">
        <v>236</v>
      </c>
      <c r="D4848" t="b">
        <v>1</v>
      </c>
      <c r="E4848" t="b">
        <v>0</v>
      </c>
      <c r="F4848" t="s">
        <v>72</v>
      </c>
      <c r="G4848" t="b">
        <v>1</v>
      </c>
      <c r="H4848" t="s">
        <v>100</v>
      </c>
      <c r="I4848" t="b">
        <v>0</v>
      </c>
      <c r="J4848" t="s">
        <v>235</v>
      </c>
      <c r="K4848" t="b">
        <v>1</v>
      </c>
      <c r="L4848">
        <v>3</v>
      </c>
      <c r="M4848" t="b">
        <v>1</v>
      </c>
      <c r="N4848" t="b">
        <v>1</v>
      </c>
      <c r="O4848" t="b">
        <v>1</v>
      </c>
      <c r="P4848" t="s">
        <v>69</v>
      </c>
      <c r="Q4848" t="s">
        <v>745</v>
      </c>
      <c r="R4848" t="s">
        <v>744</v>
      </c>
      <c r="S4848" t="s">
        <v>6</v>
      </c>
      <c r="T4848" t="s">
        <v>743</v>
      </c>
      <c r="U4848">
        <v>140</v>
      </c>
      <c r="V4848">
        <v>3.5</v>
      </c>
    </row>
    <row r="4849" spans="1:22" x14ac:dyDescent="0.35">
      <c r="A4849" t="s">
        <v>742</v>
      </c>
      <c r="B4849" t="s">
        <v>90</v>
      </c>
      <c r="C4849" t="s">
        <v>82</v>
      </c>
      <c r="D4849" t="b">
        <v>1</v>
      </c>
      <c r="E4849" t="b">
        <v>1</v>
      </c>
      <c r="F4849" t="s">
        <v>117</v>
      </c>
      <c r="G4849" t="b">
        <v>0</v>
      </c>
      <c r="H4849" t="s">
        <v>71</v>
      </c>
      <c r="I4849" t="b">
        <v>0</v>
      </c>
      <c r="J4849" t="s">
        <v>70</v>
      </c>
      <c r="K4849" t="b">
        <v>1</v>
      </c>
      <c r="L4849">
        <v>1</v>
      </c>
      <c r="M4849" t="b">
        <v>0</v>
      </c>
      <c r="N4849" t="b">
        <v>1</v>
      </c>
      <c r="O4849" t="b">
        <v>1</v>
      </c>
      <c r="P4849" t="s">
        <v>88</v>
      </c>
      <c r="Q4849" t="s">
        <v>741</v>
      </c>
      <c r="R4849" t="s">
        <v>740</v>
      </c>
      <c r="S4849" t="s">
        <v>66</v>
      </c>
      <c r="T4849" t="s">
        <v>739</v>
      </c>
      <c r="U4849">
        <v>140</v>
      </c>
      <c r="V4849">
        <v>4</v>
      </c>
    </row>
    <row r="4850" spans="1:22" x14ac:dyDescent="0.35">
      <c r="A4850" t="s">
        <v>738</v>
      </c>
      <c r="B4850" t="s">
        <v>74</v>
      </c>
      <c r="C4850" t="s">
        <v>236</v>
      </c>
      <c r="D4850" t="b">
        <v>1</v>
      </c>
      <c r="E4850" t="b">
        <v>0</v>
      </c>
      <c r="F4850" t="s">
        <v>555</v>
      </c>
      <c r="G4850" t="b">
        <v>0</v>
      </c>
      <c r="H4850" t="s">
        <v>71</v>
      </c>
      <c r="I4850" t="b">
        <v>1</v>
      </c>
      <c r="J4850" t="s">
        <v>70</v>
      </c>
      <c r="K4850" t="b">
        <v>1</v>
      </c>
      <c r="L4850">
        <v>2</v>
      </c>
      <c r="M4850" t="b">
        <v>1</v>
      </c>
      <c r="N4850" t="b">
        <v>1</v>
      </c>
      <c r="O4850" t="b">
        <v>1</v>
      </c>
      <c r="P4850" t="s">
        <v>69</v>
      </c>
      <c r="Q4850" t="s">
        <v>737</v>
      </c>
      <c r="R4850" t="s">
        <v>736</v>
      </c>
      <c r="S4850" t="s">
        <v>93</v>
      </c>
      <c r="T4850" t="s">
        <v>735</v>
      </c>
      <c r="U4850">
        <v>140</v>
      </c>
      <c r="V4850">
        <v>3.5</v>
      </c>
    </row>
    <row r="4851" spans="1:22" x14ac:dyDescent="0.35">
      <c r="A4851" t="s">
        <v>734</v>
      </c>
      <c r="B4851" t="s">
        <v>74</v>
      </c>
      <c r="C4851" t="s">
        <v>426</v>
      </c>
      <c r="D4851" t="b">
        <v>1</v>
      </c>
      <c r="E4851" t="b">
        <v>1</v>
      </c>
      <c r="F4851" t="s">
        <v>106</v>
      </c>
      <c r="G4851" t="b">
        <v>1</v>
      </c>
      <c r="H4851" t="s">
        <v>71</v>
      </c>
      <c r="I4851" t="b">
        <v>1</v>
      </c>
      <c r="J4851" t="s">
        <v>70</v>
      </c>
      <c r="K4851" t="b">
        <v>1</v>
      </c>
      <c r="L4851">
        <v>2</v>
      </c>
      <c r="M4851" t="b">
        <v>1</v>
      </c>
      <c r="N4851" t="b">
        <v>1</v>
      </c>
      <c r="O4851" t="b">
        <v>1</v>
      </c>
      <c r="P4851" t="s">
        <v>69</v>
      </c>
      <c r="Q4851" t="s">
        <v>733</v>
      </c>
      <c r="R4851" t="s">
        <v>732</v>
      </c>
      <c r="S4851" t="s">
        <v>131</v>
      </c>
      <c r="T4851" t="s">
        <v>731</v>
      </c>
      <c r="U4851">
        <v>140</v>
      </c>
      <c r="V4851">
        <v>3.5</v>
      </c>
    </row>
    <row r="4852" spans="1:22" x14ac:dyDescent="0.35">
      <c r="A4852" t="s">
        <v>730</v>
      </c>
      <c r="B4852" t="s">
        <v>90</v>
      </c>
      <c r="C4852" t="s">
        <v>123</v>
      </c>
      <c r="D4852" t="b">
        <v>1</v>
      </c>
      <c r="E4852" t="b">
        <v>1</v>
      </c>
      <c r="F4852" t="s">
        <v>106</v>
      </c>
      <c r="G4852" t="b">
        <v>1</v>
      </c>
      <c r="H4852" t="s">
        <v>71</v>
      </c>
      <c r="I4852" t="b">
        <v>0</v>
      </c>
      <c r="J4852" t="s">
        <v>70</v>
      </c>
      <c r="K4852" t="b">
        <v>1</v>
      </c>
      <c r="L4852">
        <v>1</v>
      </c>
      <c r="M4852" t="b">
        <v>0</v>
      </c>
      <c r="N4852" t="b">
        <v>0</v>
      </c>
      <c r="O4852" t="b">
        <v>1</v>
      </c>
      <c r="P4852" t="s">
        <v>69</v>
      </c>
      <c r="Q4852" t="s">
        <v>729</v>
      </c>
      <c r="R4852" t="s">
        <v>728</v>
      </c>
      <c r="S4852" t="s">
        <v>219</v>
      </c>
      <c r="T4852" t="s">
        <v>727</v>
      </c>
      <c r="U4852">
        <v>140</v>
      </c>
      <c r="V4852">
        <v>3.5</v>
      </c>
    </row>
    <row r="4853" spans="1:22" x14ac:dyDescent="0.35">
      <c r="A4853" t="s">
        <v>726</v>
      </c>
      <c r="B4853" t="s">
        <v>111</v>
      </c>
      <c r="C4853" t="s">
        <v>82</v>
      </c>
      <c r="D4853" t="b">
        <v>1</v>
      </c>
      <c r="E4853" t="b">
        <v>1</v>
      </c>
      <c r="F4853" t="s">
        <v>106</v>
      </c>
      <c r="G4853" t="b">
        <v>1</v>
      </c>
      <c r="H4853" t="s">
        <v>71</v>
      </c>
      <c r="I4853" t="b">
        <v>1</v>
      </c>
      <c r="J4853" t="s">
        <v>70</v>
      </c>
      <c r="K4853" t="b">
        <v>1</v>
      </c>
      <c r="L4853">
        <v>2</v>
      </c>
      <c r="M4853" t="b">
        <v>0</v>
      </c>
      <c r="N4853" t="b">
        <v>0</v>
      </c>
      <c r="O4853" t="b">
        <v>1</v>
      </c>
      <c r="P4853" t="s">
        <v>69</v>
      </c>
      <c r="Q4853" t="s">
        <v>725</v>
      </c>
      <c r="R4853" t="s">
        <v>724</v>
      </c>
      <c r="S4853" t="s">
        <v>85</v>
      </c>
      <c r="T4853" t="s">
        <v>723</v>
      </c>
      <c r="U4853">
        <v>140</v>
      </c>
      <c r="V4853">
        <v>3.5</v>
      </c>
    </row>
    <row r="4854" spans="1:22" x14ac:dyDescent="0.35">
      <c r="A4854" t="s">
        <v>722</v>
      </c>
      <c r="B4854" t="s">
        <v>74</v>
      </c>
      <c r="C4854" t="s">
        <v>721</v>
      </c>
      <c r="D4854" t="b">
        <v>1</v>
      </c>
      <c r="E4854" t="b">
        <v>1</v>
      </c>
      <c r="F4854" t="s">
        <v>720</v>
      </c>
      <c r="G4854" t="b">
        <v>0</v>
      </c>
      <c r="H4854" t="s">
        <v>71</v>
      </c>
      <c r="I4854" t="b">
        <v>0</v>
      </c>
      <c r="J4854" t="s">
        <v>70</v>
      </c>
      <c r="K4854" t="b">
        <v>1</v>
      </c>
      <c r="L4854">
        <v>2</v>
      </c>
      <c r="M4854" t="b">
        <v>1</v>
      </c>
      <c r="N4854" t="b">
        <v>1</v>
      </c>
      <c r="O4854" t="b">
        <v>1</v>
      </c>
      <c r="P4854" t="s">
        <v>69</v>
      </c>
      <c r="Q4854" t="s">
        <v>719</v>
      </c>
      <c r="R4854" t="s">
        <v>718</v>
      </c>
      <c r="S4854" t="s">
        <v>717</v>
      </c>
      <c r="T4854" t="s">
        <v>716</v>
      </c>
      <c r="U4854">
        <v>140</v>
      </c>
      <c r="V4854">
        <v>3</v>
      </c>
    </row>
    <row r="4855" spans="1:22" x14ac:dyDescent="0.35">
      <c r="A4855" t="s">
        <v>715</v>
      </c>
      <c r="B4855" t="s">
        <v>74</v>
      </c>
      <c r="C4855" t="s">
        <v>236</v>
      </c>
      <c r="D4855" t="b">
        <v>1</v>
      </c>
      <c r="E4855" t="b">
        <v>0</v>
      </c>
      <c r="F4855" t="s">
        <v>72</v>
      </c>
      <c r="G4855" t="b">
        <v>1</v>
      </c>
      <c r="H4855" t="s">
        <v>71</v>
      </c>
      <c r="I4855" t="b">
        <v>1</v>
      </c>
      <c r="J4855" t="s">
        <v>235</v>
      </c>
      <c r="K4855" t="b">
        <v>1</v>
      </c>
      <c r="L4855">
        <v>2</v>
      </c>
      <c r="M4855" t="b">
        <v>1</v>
      </c>
      <c r="N4855" t="b">
        <v>1</v>
      </c>
      <c r="O4855" t="b">
        <v>1</v>
      </c>
      <c r="P4855" t="s">
        <v>69</v>
      </c>
      <c r="Q4855" t="s">
        <v>714</v>
      </c>
      <c r="R4855" t="s">
        <v>713</v>
      </c>
      <c r="S4855" t="s">
        <v>166</v>
      </c>
      <c r="T4855" t="s">
        <v>712</v>
      </c>
      <c r="U4855">
        <v>140</v>
      </c>
      <c r="V4855">
        <v>4</v>
      </c>
    </row>
    <row r="4856" spans="1:22" x14ac:dyDescent="0.35">
      <c r="A4856" t="s">
        <v>711</v>
      </c>
      <c r="B4856" t="s">
        <v>90</v>
      </c>
      <c r="C4856" t="s">
        <v>123</v>
      </c>
      <c r="D4856" t="b">
        <v>1</v>
      </c>
      <c r="E4856" t="b">
        <v>1</v>
      </c>
      <c r="F4856" t="s">
        <v>106</v>
      </c>
      <c r="G4856" t="b">
        <v>0</v>
      </c>
      <c r="H4856" t="s">
        <v>71</v>
      </c>
      <c r="I4856" t="b">
        <v>0</v>
      </c>
      <c r="J4856" t="s">
        <v>70</v>
      </c>
      <c r="K4856" t="b">
        <v>0</v>
      </c>
      <c r="L4856">
        <v>1</v>
      </c>
      <c r="M4856" t="b">
        <v>0</v>
      </c>
      <c r="N4856" t="b">
        <v>1</v>
      </c>
      <c r="O4856" t="b">
        <v>1</v>
      </c>
      <c r="P4856" t="s">
        <v>88</v>
      </c>
      <c r="Q4856" t="e">
        <f>-mUXTkHOxfLxFDnaMcvqAA</f>
        <v>#NAME?</v>
      </c>
      <c r="R4856" t="s">
        <v>710</v>
      </c>
      <c r="S4856" t="s">
        <v>285</v>
      </c>
      <c r="T4856" t="s">
        <v>709</v>
      </c>
      <c r="U4856">
        <v>140</v>
      </c>
      <c r="V4856">
        <v>4</v>
      </c>
    </row>
    <row r="4857" spans="1:22" x14ac:dyDescent="0.35">
      <c r="A4857" t="s">
        <v>708</v>
      </c>
      <c r="B4857" t="s">
        <v>74</v>
      </c>
      <c r="C4857" t="s">
        <v>82</v>
      </c>
      <c r="D4857" t="b">
        <v>1</v>
      </c>
      <c r="E4857" t="b">
        <v>1</v>
      </c>
      <c r="F4857" t="s">
        <v>72</v>
      </c>
      <c r="G4857" t="b">
        <v>1</v>
      </c>
      <c r="H4857" t="s">
        <v>100</v>
      </c>
      <c r="I4857" t="b">
        <v>1</v>
      </c>
      <c r="J4857" t="s">
        <v>70</v>
      </c>
      <c r="K4857" t="b">
        <v>1</v>
      </c>
      <c r="L4857">
        <v>2</v>
      </c>
      <c r="M4857" t="b">
        <v>1</v>
      </c>
      <c r="N4857" t="b">
        <v>1</v>
      </c>
      <c r="O4857" t="b">
        <v>1</v>
      </c>
      <c r="P4857" t="s">
        <v>88</v>
      </c>
      <c r="Q4857" t="s">
        <v>707</v>
      </c>
      <c r="R4857" t="s">
        <v>295</v>
      </c>
      <c r="S4857" t="s">
        <v>239</v>
      </c>
      <c r="T4857" t="s">
        <v>706</v>
      </c>
      <c r="U4857">
        <v>139</v>
      </c>
      <c r="V4857">
        <v>3.5</v>
      </c>
    </row>
    <row r="4858" spans="1:22" x14ac:dyDescent="0.35">
      <c r="A4858" t="s">
        <v>705</v>
      </c>
      <c r="B4858" t="s">
        <v>111</v>
      </c>
      <c r="C4858" t="s">
        <v>82</v>
      </c>
      <c r="D4858" t="b">
        <v>1</v>
      </c>
      <c r="E4858" t="b">
        <v>1</v>
      </c>
      <c r="F4858" t="s">
        <v>72</v>
      </c>
      <c r="G4858" t="b">
        <v>0</v>
      </c>
      <c r="H4858" t="s">
        <v>71</v>
      </c>
      <c r="I4858" t="b">
        <v>1</v>
      </c>
      <c r="J4858" t="s">
        <v>70</v>
      </c>
      <c r="K4858" t="b">
        <v>1</v>
      </c>
      <c r="L4858">
        <v>2</v>
      </c>
      <c r="M4858" t="b">
        <v>0</v>
      </c>
      <c r="N4858" t="b">
        <v>1</v>
      </c>
      <c r="O4858" t="b">
        <v>1</v>
      </c>
      <c r="P4858" t="s">
        <v>88</v>
      </c>
      <c r="Q4858" t="s">
        <v>704</v>
      </c>
      <c r="R4858" t="s">
        <v>703</v>
      </c>
      <c r="S4858" t="s">
        <v>131</v>
      </c>
      <c r="T4858" t="s">
        <v>702</v>
      </c>
      <c r="U4858">
        <v>139</v>
      </c>
      <c r="V4858">
        <v>4</v>
      </c>
    </row>
    <row r="4859" spans="1:22" x14ac:dyDescent="0.35">
      <c r="A4859" t="s">
        <v>701</v>
      </c>
      <c r="B4859" t="s">
        <v>90</v>
      </c>
      <c r="C4859" t="s">
        <v>82</v>
      </c>
      <c r="D4859" t="b">
        <v>1</v>
      </c>
      <c r="E4859" t="b">
        <v>1</v>
      </c>
      <c r="F4859" t="s">
        <v>106</v>
      </c>
      <c r="G4859" t="b">
        <v>0</v>
      </c>
      <c r="H4859" t="s">
        <v>71</v>
      </c>
      <c r="I4859" t="b">
        <v>0</v>
      </c>
      <c r="J4859" t="s">
        <v>70</v>
      </c>
      <c r="K4859" t="b">
        <v>1</v>
      </c>
      <c r="L4859">
        <v>1</v>
      </c>
      <c r="M4859" t="b">
        <v>0</v>
      </c>
      <c r="N4859" t="b">
        <v>0</v>
      </c>
      <c r="O4859" t="b">
        <v>1</v>
      </c>
      <c r="P4859" t="s">
        <v>88</v>
      </c>
      <c r="Q4859" t="s">
        <v>700</v>
      </c>
      <c r="R4859" t="s">
        <v>699</v>
      </c>
      <c r="S4859" t="s">
        <v>6</v>
      </c>
      <c r="T4859" t="s">
        <v>698</v>
      </c>
      <c r="U4859">
        <v>139</v>
      </c>
      <c r="V4859">
        <v>3</v>
      </c>
    </row>
    <row r="4860" spans="1:22" x14ac:dyDescent="0.35">
      <c r="A4860" t="s">
        <v>697</v>
      </c>
      <c r="B4860" t="s">
        <v>111</v>
      </c>
      <c r="C4860" t="s">
        <v>123</v>
      </c>
      <c r="D4860" t="b">
        <v>1</v>
      </c>
      <c r="E4860" t="b">
        <v>1</v>
      </c>
      <c r="F4860" t="s">
        <v>474</v>
      </c>
      <c r="G4860" t="b">
        <v>0</v>
      </c>
      <c r="H4860" t="s">
        <v>71</v>
      </c>
      <c r="I4860" t="b">
        <v>0</v>
      </c>
      <c r="J4860" t="s">
        <v>70</v>
      </c>
      <c r="K4860" t="b">
        <v>0</v>
      </c>
      <c r="L4860">
        <v>2</v>
      </c>
      <c r="M4860" t="b">
        <v>0</v>
      </c>
      <c r="N4860" t="b">
        <v>1</v>
      </c>
      <c r="O4860" t="b">
        <v>1</v>
      </c>
      <c r="P4860" t="s">
        <v>88</v>
      </c>
      <c r="Q4860" t="s">
        <v>696</v>
      </c>
      <c r="R4860" t="s">
        <v>695</v>
      </c>
      <c r="S4860" t="s">
        <v>285</v>
      </c>
      <c r="T4860" t="s">
        <v>694</v>
      </c>
      <c r="U4860">
        <v>139</v>
      </c>
      <c r="V4860">
        <v>4</v>
      </c>
    </row>
    <row r="4861" spans="1:22" x14ac:dyDescent="0.35">
      <c r="A4861" t="s">
        <v>693</v>
      </c>
      <c r="D4861" t="b">
        <v>1</v>
      </c>
      <c r="I4861" t="b">
        <v>1</v>
      </c>
      <c r="L4861">
        <v>1</v>
      </c>
      <c r="P4861" t="s">
        <v>69</v>
      </c>
      <c r="Q4861" t="s">
        <v>692</v>
      </c>
      <c r="R4861" t="s">
        <v>691</v>
      </c>
      <c r="S4861" t="s">
        <v>85</v>
      </c>
      <c r="T4861" t="s">
        <v>690</v>
      </c>
      <c r="U4861">
        <v>139</v>
      </c>
      <c r="V4861">
        <v>4.5</v>
      </c>
    </row>
    <row r="4862" spans="1:22" x14ac:dyDescent="0.35">
      <c r="A4862" t="s">
        <v>689</v>
      </c>
      <c r="B4862" t="s">
        <v>111</v>
      </c>
      <c r="C4862" t="s">
        <v>123</v>
      </c>
      <c r="D4862" t="b">
        <v>1</v>
      </c>
      <c r="E4862" t="b">
        <v>1</v>
      </c>
      <c r="F4862" t="s">
        <v>117</v>
      </c>
      <c r="G4862" t="b">
        <v>0</v>
      </c>
      <c r="H4862" t="s">
        <v>71</v>
      </c>
      <c r="I4862" t="b">
        <v>1</v>
      </c>
      <c r="J4862" t="s">
        <v>70</v>
      </c>
      <c r="K4862" t="b">
        <v>1</v>
      </c>
      <c r="L4862">
        <v>2</v>
      </c>
      <c r="M4862" t="b">
        <v>0</v>
      </c>
      <c r="N4862" t="b">
        <v>1</v>
      </c>
      <c r="O4862" t="b">
        <v>1</v>
      </c>
      <c r="P4862" t="s">
        <v>88</v>
      </c>
      <c r="Q4862" t="s">
        <v>688</v>
      </c>
      <c r="R4862" t="s">
        <v>115</v>
      </c>
      <c r="S4862" t="s">
        <v>120</v>
      </c>
      <c r="T4862" t="s">
        <v>687</v>
      </c>
      <c r="U4862">
        <v>139</v>
      </c>
      <c r="V4862">
        <v>4.5</v>
      </c>
    </row>
    <row r="4863" spans="1:22" x14ac:dyDescent="0.35">
      <c r="A4863" t="s">
        <v>686</v>
      </c>
      <c r="B4863" t="s">
        <v>74</v>
      </c>
      <c r="C4863" t="s">
        <v>426</v>
      </c>
      <c r="D4863" t="b">
        <v>1</v>
      </c>
      <c r="E4863" t="b">
        <v>1</v>
      </c>
      <c r="F4863" t="s">
        <v>89</v>
      </c>
      <c r="G4863" t="b">
        <v>1</v>
      </c>
      <c r="H4863" t="s">
        <v>71</v>
      </c>
      <c r="I4863" t="b">
        <v>1</v>
      </c>
      <c r="J4863" t="s">
        <v>70</v>
      </c>
      <c r="K4863" t="b">
        <v>1</v>
      </c>
      <c r="L4863">
        <v>2</v>
      </c>
      <c r="M4863" t="b">
        <v>1</v>
      </c>
      <c r="N4863" t="b">
        <v>1</v>
      </c>
      <c r="O4863" t="b">
        <v>1</v>
      </c>
      <c r="P4863" t="s">
        <v>88</v>
      </c>
      <c r="Q4863" t="s">
        <v>685</v>
      </c>
      <c r="R4863" t="s">
        <v>684</v>
      </c>
      <c r="S4863" t="s">
        <v>85</v>
      </c>
      <c r="T4863" t="s">
        <v>683</v>
      </c>
      <c r="U4863">
        <v>139</v>
      </c>
      <c r="V4863">
        <v>3.5</v>
      </c>
    </row>
    <row r="4864" spans="1:22" x14ac:dyDescent="0.35">
      <c r="A4864" t="s">
        <v>682</v>
      </c>
      <c r="B4864" t="s">
        <v>111</v>
      </c>
      <c r="C4864" t="s">
        <v>82</v>
      </c>
      <c r="D4864" t="b">
        <v>1</v>
      </c>
      <c r="E4864" t="b">
        <v>1</v>
      </c>
      <c r="F4864" t="s">
        <v>106</v>
      </c>
      <c r="G4864" t="b">
        <v>1</v>
      </c>
      <c r="H4864" t="s">
        <v>71</v>
      </c>
      <c r="I4864" t="b">
        <v>0</v>
      </c>
      <c r="J4864" t="s">
        <v>70</v>
      </c>
      <c r="K4864" t="b">
        <v>1</v>
      </c>
      <c r="L4864">
        <v>2</v>
      </c>
      <c r="M4864" t="b">
        <v>0</v>
      </c>
      <c r="N4864" t="b">
        <v>1</v>
      </c>
      <c r="O4864" t="b">
        <v>1</v>
      </c>
      <c r="P4864" t="s">
        <v>88</v>
      </c>
      <c r="Q4864" t="s">
        <v>681</v>
      </c>
      <c r="R4864" t="s">
        <v>548</v>
      </c>
      <c r="S4864" t="s">
        <v>189</v>
      </c>
      <c r="T4864" t="s">
        <v>680</v>
      </c>
      <c r="U4864">
        <v>139</v>
      </c>
      <c r="V4864">
        <v>3</v>
      </c>
    </row>
    <row r="4865" spans="1:22" x14ac:dyDescent="0.35">
      <c r="A4865" t="s">
        <v>679</v>
      </c>
      <c r="B4865" t="s">
        <v>74</v>
      </c>
      <c r="C4865" t="s">
        <v>82</v>
      </c>
      <c r="D4865" t="b">
        <v>1</v>
      </c>
      <c r="E4865" t="b">
        <v>1</v>
      </c>
      <c r="F4865" t="s">
        <v>474</v>
      </c>
      <c r="G4865" t="b">
        <v>0</v>
      </c>
      <c r="H4865" t="s">
        <v>71</v>
      </c>
      <c r="I4865" t="b">
        <v>1</v>
      </c>
      <c r="J4865" t="s">
        <v>70</v>
      </c>
      <c r="K4865" t="b">
        <v>1</v>
      </c>
      <c r="L4865">
        <v>2</v>
      </c>
      <c r="M4865" t="b">
        <v>1</v>
      </c>
      <c r="N4865" t="b">
        <v>1</v>
      </c>
      <c r="O4865" t="b">
        <v>1</v>
      </c>
      <c r="P4865" t="s">
        <v>88</v>
      </c>
      <c r="Q4865" t="s">
        <v>678</v>
      </c>
      <c r="R4865" t="s">
        <v>677</v>
      </c>
      <c r="S4865" t="s">
        <v>141</v>
      </c>
      <c r="T4865" t="s">
        <v>676</v>
      </c>
      <c r="U4865">
        <v>139</v>
      </c>
      <c r="V4865">
        <v>3</v>
      </c>
    </row>
    <row r="4866" spans="1:22" x14ac:dyDescent="0.35">
      <c r="A4866" t="s">
        <v>675</v>
      </c>
      <c r="B4866" t="s">
        <v>90</v>
      </c>
      <c r="C4866" t="s">
        <v>82</v>
      </c>
      <c r="D4866" t="b">
        <v>1</v>
      </c>
      <c r="E4866" t="b">
        <v>1</v>
      </c>
      <c r="F4866" t="s">
        <v>89</v>
      </c>
      <c r="G4866" t="b">
        <v>0</v>
      </c>
      <c r="H4866" t="s">
        <v>71</v>
      </c>
      <c r="I4866" t="b">
        <v>1</v>
      </c>
      <c r="J4866" t="s">
        <v>70</v>
      </c>
      <c r="K4866" t="b">
        <v>1</v>
      </c>
      <c r="L4866">
        <v>1</v>
      </c>
      <c r="M4866" t="b">
        <v>0</v>
      </c>
      <c r="N4866" t="b">
        <v>0</v>
      </c>
      <c r="O4866" t="b">
        <v>1</v>
      </c>
      <c r="P4866" t="s">
        <v>88</v>
      </c>
      <c r="Q4866" t="s">
        <v>674</v>
      </c>
      <c r="R4866" t="s">
        <v>194</v>
      </c>
      <c r="S4866" t="s">
        <v>6</v>
      </c>
      <c r="T4866" t="s">
        <v>673</v>
      </c>
      <c r="U4866">
        <v>139</v>
      </c>
      <c r="V4866">
        <v>3</v>
      </c>
    </row>
    <row r="4867" spans="1:22" x14ac:dyDescent="0.35">
      <c r="A4867" t="s">
        <v>672</v>
      </c>
      <c r="B4867" t="s">
        <v>111</v>
      </c>
      <c r="C4867" t="s">
        <v>82</v>
      </c>
      <c r="D4867" t="b">
        <v>1</v>
      </c>
      <c r="E4867" t="b">
        <v>1</v>
      </c>
      <c r="F4867" t="s">
        <v>89</v>
      </c>
      <c r="G4867" t="b">
        <v>0</v>
      </c>
      <c r="H4867" t="s">
        <v>71</v>
      </c>
      <c r="I4867" t="b">
        <v>1</v>
      </c>
      <c r="J4867" t="s">
        <v>70</v>
      </c>
      <c r="K4867" t="b">
        <v>1</v>
      </c>
      <c r="L4867">
        <v>2</v>
      </c>
      <c r="M4867" t="b">
        <v>0</v>
      </c>
      <c r="N4867" t="b">
        <v>0</v>
      </c>
      <c r="O4867" t="b">
        <v>1</v>
      </c>
      <c r="P4867" t="s">
        <v>88</v>
      </c>
      <c r="Q4867" t="s">
        <v>671</v>
      </c>
      <c r="R4867" t="s">
        <v>670</v>
      </c>
      <c r="S4867" t="s">
        <v>85</v>
      </c>
      <c r="T4867" t="s">
        <v>669</v>
      </c>
      <c r="U4867">
        <v>139</v>
      </c>
      <c r="V4867">
        <v>4</v>
      </c>
    </row>
    <row r="4868" spans="1:22" x14ac:dyDescent="0.35">
      <c r="A4868" t="s">
        <v>668</v>
      </c>
      <c r="B4868" t="s">
        <v>111</v>
      </c>
      <c r="C4868" t="s">
        <v>73</v>
      </c>
      <c r="D4868" t="b">
        <v>1</v>
      </c>
      <c r="E4868" t="b">
        <v>1</v>
      </c>
      <c r="F4868" t="s">
        <v>72</v>
      </c>
      <c r="G4868" t="b">
        <v>0</v>
      </c>
      <c r="H4868" t="s">
        <v>71</v>
      </c>
      <c r="I4868" t="b">
        <v>1</v>
      </c>
      <c r="J4868" t="s">
        <v>70</v>
      </c>
      <c r="K4868" t="b">
        <v>1</v>
      </c>
      <c r="L4868">
        <v>2</v>
      </c>
      <c r="M4868" t="b">
        <v>0</v>
      </c>
      <c r="N4868" t="b">
        <v>1</v>
      </c>
      <c r="O4868" t="b">
        <v>1</v>
      </c>
      <c r="P4868" t="s">
        <v>88</v>
      </c>
      <c r="Q4868" t="s">
        <v>667</v>
      </c>
      <c r="R4868" t="s">
        <v>548</v>
      </c>
      <c r="S4868" t="s">
        <v>66</v>
      </c>
      <c r="T4868" t="s">
        <v>666</v>
      </c>
      <c r="U4868">
        <v>139</v>
      </c>
      <c r="V4868">
        <v>3.5</v>
      </c>
    </row>
    <row r="4869" spans="1:22" x14ac:dyDescent="0.35">
      <c r="A4869" t="s">
        <v>665</v>
      </c>
      <c r="B4869" t="s">
        <v>90</v>
      </c>
      <c r="C4869" t="s">
        <v>82</v>
      </c>
      <c r="D4869" t="b">
        <v>1</v>
      </c>
      <c r="E4869" t="b">
        <v>1</v>
      </c>
      <c r="F4869" t="s">
        <v>359</v>
      </c>
      <c r="G4869" t="b">
        <v>1</v>
      </c>
      <c r="H4869" t="s">
        <v>71</v>
      </c>
      <c r="I4869" t="b">
        <v>1</v>
      </c>
      <c r="J4869" t="s">
        <v>70</v>
      </c>
      <c r="K4869" t="b">
        <v>1</v>
      </c>
      <c r="L4869">
        <v>1</v>
      </c>
      <c r="M4869" t="b">
        <v>0</v>
      </c>
      <c r="N4869" t="b">
        <v>0</v>
      </c>
      <c r="O4869" t="b">
        <v>1</v>
      </c>
      <c r="P4869" t="s">
        <v>88</v>
      </c>
      <c r="Q4869" t="s">
        <v>664</v>
      </c>
      <c r="R4869" t="s">
        <v>663</v>
      </c>
      <c r="S4869" t="s">
        <v>93</v>
      </c>
      <c r="T4869" t="s">
        <v>662</v>
      </c>
      <c r="U4869">
        <v>139</v>
      </c>
      <c r="V4869">
        <v>3.5</v>
      </c>
    </row>
    <row r="4870" spans="1:22" x14ac:dyDescent="0.35">
      <c r="A4870" t="s">
        <v>661</v>
      </c>
      <c r="B4870" t="s">
        <v>111</v>
      </c>
      <c r="C4870" t="s">
        <v>73</v>
      </c>
      <c r="D4870" t="b">
        <v>1</v>
      </c>
      <c r="E4870" t="b">
        <v>1</v>
      </c>
      <c r="F4870" t="s">
        <v>106</v>
      </c>
      <c r="G4870" t="b">
        <v>0</v>
      </c>
      <c r="H4870" t="s">
        <v>71</v>
      </c>
      <c r="I4870" t="b">
        <v>1</v>
      </c>
      <c r="J4870" t="s">
        <v>70</v>
      </c>
      <c r="K4870" t="b">
        <v>1</v>
      </c>
      <c r="L4870">
        <v>1</v>
      </c>
      <c r="M4870" t="b">
        <v>0</v>
      </c>
      <c r="N4870" t="b">
        <v>0</v>
      </c>
      <c r="O4870" t="b">
        <v>1</v>
      </c>
      <c r="P4870" t="s">
        <v>88</v>
      </c>
      <c r="Q4870" t="s">
        <v>660</v>
      </c>
      <c r="R4870" t="s">
        <v>659</v>
      </c>
      <c r="S4870" t="s">
        <v>85</v>
      </c>
      <c r="T4870" t="s">
        <v>658</v>
      </c>
      <c r="U4870">
        <v>139</v>
      </c>
      <c r="V4870">
        <v>4</v>
      </c>
    </row>
    <row r="4871" spans="1:22" x14ac:dyDescent="0.35">
      <c r="A4871" t="s">
        <v>657</v>
      </c>
      <c r="B4871" t="s">
        <v>90</v>
      </c>
      <c r="C4871" t="s">
        <v>250</v>
      </c>
      <c r="D4871" t="b">
        <v>1</v>
      </c>
      <c r="E4871" t="b">
        <v>1</v>
      </c>
      <c r="F4871" t="s">
        <v>106</v>
      </c>
      <c r="G4871" t="b">
        <v>0</v>
      </c>
      <c r="H4871" t="s">
        <v>71</v>
      </c>
      <c r="I4871" t="b">
        <v>0</v>
      </c>
      <c r="J4871" t="s">
        <v>70</v>
      </c>
      <c r="K4871" t="b">
        <v>0</v>
      </c>
      <c r="L4871">
        <v>1</v>
      </c>
      <c r="M4871" t="b">
        <v>0</v>
      </c>
      <c r="N4871" t="b">
        <v>0</v>
      </c>
      <c r="O4871" t="b">
        <v>1</v>
      </c>
      <c r="P4871" t="s">
        <v>88</v>
      </c>
      <c r="Q4871" t="s">
        <v>656</v>
      </c>
      <c r="R4871" t="s">
        <v>548</v>
      </c>
      <c r="S4871" t="s">
        <v>120</v>
      </c>
      <c r="T4871" t="s">
        <v>655</v>
      </c>
      <c r="U4871">
        <v>139</v>
      </c>
      <c r="V4871">
        <v>3.5</v>
      </c>
    </row>
    <row r="4872" spans="1:22" x14ac:dyDescent="0.35">
      <c r="A4872" t="s">
        <v>654</v>
      </c>
      <c r="B4872" t="s">
        <v>74</v>
      </c>
      <c r="C4872" t="s">
        <v>82</v>
      </c>
      <c r="D4872" t="b">
        <v>1</v>
      </c>
      <c r="E4872" t="b">
        <v>1</v>
      </c>
      <c r="F4872" t="s">
        <v>89</v>
      </c>
      <c r="G4872" t="b">
        <v>1</v>
      </c>
      <c r="H4872" t="s">
        <v>71</v>
      </c>
      <c r="I4872" t="b">
        <v>1</v>
      </c>
      <c r="J4872" t="s">
        <v>70</v>
      </c>
      <c r="K4872" t="b">
        <v>1</v>
      </c>
      <c r="L4872">
        <v>2</v>
      </c>
      <c r="M4872" t="b">
        <v>1</v>
      </c>
      <c r="N4872" t="b">
        <v>1</v>
      </c>
      <c r="O4872" t="b">
        <v>1</v>
      </c>
      <c r="P4872" t="s">
        <v>88</v>
      </c>
      <c r="Q4872" t="s">
        <v>653</v>
      </c>
      <c r="R4872" t="s">
        <v>652</v>
      </c>
      <c r="S4872" t="s">
        <v>85</v>
      </c>
      <c r="T4872" t="s">
        <v>651</v>
      </c>
      <c r="U4872">
        <v>139</v>
      </c>
      <c r="V4872">
        <v>3</v>
      </c>
    </row>
    <row r="4873" spans="1:22" x14ac:dyDescent="0.35">
      <c r="A4873" t="s">
        <v>650</v>
      </c>
      <c r="B4873" t="s">
        <v>111</v>
      </c>
      <c r="C4873" t="s">
        <v>82</v>
      </c>
      <c r="D4873" t="b">
        <v>0</v>
      </c>
      <c r="E4873" t="b">
        <v>1</v>
      </c>
      <c r="F4873" t="s">
        <v>106</v>
      </c>
      <c r="G4873" t="b">
        <v>1</v>
      </c>
      <c r="H4873" t="s">
        <v>71</v>
      </c>
      <c r="I4873" t="b">
        <v>0</v>
      </c>
      <c r="J4873" t="s">
        <v>70</v>
      </c>
      <c r="K4873" t="b">
        <v>1</v>
      </c>
      <c r="L4873">
        <v>1</v>
      </c>
      <c r="M4873" t="b">
        <v>0</v>
      </c>
      <c r="N4873" t="b">
        <v>1</v>
      </c>
      <c r="O4873" t="b">
        <v>1</v>
      </c>
      <c r="P4873" t="s">
        <v>88</v>
      </c>
      <c r="Q4873" t="s">
        <v>649</v>
      </c>
      <c r="R4873" t="s">
        <v>194</v>
      </c>
      <c r="S4873" t="s">
        <v>85</v>
      </c>
      <c r="T4873" t="s">
        <v>648</v>
      </c>
      <c r="U4873">
        <v>139</v>
      </c>
      <c r="V4873">
        <v>4</v>
      </c>
    </row>
    <row r="4874" spans="1:22" x14ac:dyDescent="0.35">
      <c r="A4874" t="s">
        <v>647</v>
      </c>
      <c r="B4874" t="s">
        <v>74</v>
      </c>
      <c r="C4874" t="s">
        <v>82</v>
      </c>
      <c r="D4874" t="b">
        <v>1</v>
      </c>
      <c r="E4874" t="b">
        <v>1</v>
      </c>
      <c r="F4874" t="s">
        <v>72</v>
      </c>
      <c r="G4874" t="b">
        <v>1</v>
      </c>
      <c r="H4874" t="s">
        <v>100</v>
      </c>
      <c r="I4874" t="b">
        <v>0</v>
      </c>
      <c r="J4874" t="s">
        <v>70</v>
      </c>
      <c r="K4874" t="b">
        <v>1</v>
      </c>
      <c r="L4874">
        <v>2</v>
      </c>
      <c r="M4874" t="b">
        <v>1</v>
      </c>
      <c r="N4874" t="b">
        <v>1</v>
      </c>
      <c r="O4874" t="b">
        <v>1</v>
      </c>
      <c r="P4874" t="s">
        <v>88</v>
      </c>
      <c r="Q4874" t="s">
        <v>646</v>
      </c>
      <c r="R4874" t="s">
        <v>645</v>
      </c>
      <c r="S4874" t="s">
        <v>85</v>
      </c>
      <c r="T4874" t="s">
        <v>644</v>
      </c>
      <c r="U4874">
        <v>139</v>
      </c>
      <c r="V4874">
        <v>4</v>
      </c>
    </row>
    <row r="4875" spans="1:22" x14ac:dyDescent="0.35">
      <c r="A4875" t="s">
        <v>643</v>
      </c>
      <c r="B4875" t="s">
        <v>74</v>
      </c>
      <c r="C4875" t="s">
        <v>82</v>
      </c>
      <c r="D4875" t="b">
        <v>1</v>
      </c>
      <c r="E4875" t="b">
        <v>1</v>
      </c>
      <c r="F4875" t="s">
        <v>106</v>
      </c>
      <c r="G4875" t="b">
        <v>1</v>
      </c>
      <c r="H4875" t="s">
        <v>71</v>
      </c>
      <c r="I4875" t="b">
        <v>1</v>
      </c>
      <c r="J4875" t="s">
        <v>70</v>
      </c>
      <c r="K4875" t="b">
        <v>1</v>
      </c>
      <c r="L4875">
        <v>2</v>
      </c>
      <c r="M4875" t="b">
        <v>1</v>
      </c>
      <c r="N4875" t="b">
        <v>1</v>
      </c>
      <c r="O4875" t="b">
        <v>1</v>
      </c>
      <c r="P4875" t="s">
        <v>69</v>
      </c>
      <c r="Q4875" t="s">
        <v>642</v>
      </c>
      <c r="R4875" t="s">
        <v>641</v>
      </c>
      <c r="S4875" t="s">
        <v>161</v>
      </c>
      <c r="T4875" t="s">
        <v>640</v>
      </c>
      <c r="U4875">
        <v>139</v>
      </c>
      <c r="V4875">
        <v>3.5</v>
      </c>
    </row>
    <row r="4876" spans="1:22" x14ac:dyDescent="0.35">
      <c r="A4876" t="s">
        <v>639</v>
      </c>
      <c r="B4876" t="s">
        <v>74</v>
      </c>
      <c r="C4876" t="s">
        <v>82</v>
      </c>
      <c r="D4876" t="b">
        <v>1</v>
      </c>
      <c r="E4876" t="b">
        <v>1</v>
      </c>
      <c r="F4876" t="s">
        <v>106</v>
      </c>
      <c r="G4876" t="b">
        <v>1</v>
      </c>
      <c r="H4876" t="s">
        <v>71</v>
      </c>
      <c r="I4876" t="b">
        <v>1</v>
      </c>
      <c r="J4876" t="s">
        <v>70</v>
      </c>
      <c r="K4876" t="b">
        <v>1</v>
      </c>
      <c r="L4876">
        <v>2</v>
      </c>
      <c r="M4876" t="b">
        <v>1</v>
      </c>
      <c r="N4876" t="b">
        <v>1</v>
      </c>
      <c r="O4876" t="b">
        <v>1</v>
      </c>
      <c r="P4876" t="s">
        <v>69</v>
      </c>
      <c r="Q4876" t="s">
        <v>638</v>
      </c>
      <c r="R4876" t="s">
        <v>637</v>
      </c>
      <c r="S4876" t="s">
        <v>323</v>
      </c>
      <c r="T4876" t="s">
        <v>636</v>
      </c>
      <c r="U4876">
        <v>139</v>
      </c>
      <c r="V4876">
        <v>3.5</v>
      </c>
    </row>
    <row r="4877" spans="1:22" x14ac:dyDescent="0.35">
      <c r="A4877" t="s">
        <v>635</v>
      </c>
      <c r="B4877" t="s">
        <v>90</v>
      </c>
      <c r="C4877" t="s">
        <v>82</v>
      </c>
      <c r="D4877" t="b">
        <v>1</v>
      </c>
      <c r="E4877" t="b">
        <v>1</v>
      </c>
      <c r="F4877" t="s">
        <v>106</v>
      </c>
      <c r="G4877" t="b">
        <v>0</v>
      </c>
      <c r="H4877" t="s">
        <v>71</v>
      </c>
      <c r="I4877" t="b">
        <v>0</v>
      </c>
      <c r="J4877" t="s">
        <v>70</v>
      </c>
      <c r="K4877" t="b">
        <v>1</v>
      </c>
      <c r="L4877">
        <v>2</v>
      </c>
      <c r="M4877" t="b">
        <v>0</v>
      </c>
      <c r="N4877" t="b">
        <v>1</v>
      </c>
      <c r="O4877" t="b">
        <v>1</v>
      </c>
      <c r="P4877" t="s">
        <v>88</v>
      </c>
      <c r="Q4877" t="s">
        <v>634</v>
      </c>
      <c r="R4877" t="s">
        <v>633</v>
      </c>
      <c r="S4877" t="s">
        <v>66</v>
      </c>
      <c r="T4877" t="s">
        <v>632</v>
      </c>
      <c r="U4877">
        <v>139</v>
      </c>
      <c r="V4877">
        <v>3.5</v>
      </c>
    </row>
    <row r="4878" spans="1:22" x14ac:dyDescent="0.35">
      <c r="A4878" t="s">
        <v>631</v>
      </c>
      <c r="B4878" t="s">
        <v>74</v>
      </c>
      <c r="C4878" t="s">
        <v>630</v>
      </c>
      <c r="D4878" t="b">
        <v>1</v>
      </c>
      <c r="E4878" t="b">
        <v>0</v>
      </c>
      <c r="F4878" t="s">
        <v>106</v>
      </c>
      <c r="G4878" t="b">
        <v>0</v>
      </c>
      <c r="H4878" t="s">
        <v>71</v>
      </c>
      <c r="I4878" t="b">
        <v>1</v>
      </c>
      <c r="J4878" t="s">
        <v>70</v>
      </c>
      <c r="K4878" t="b">
        <v>1</v>
      </c>
      <c r="L4878">
        <v>2</v>
      </c>
      <c r="M4878" t="b">
        <v>0</v>
      </c>
      <c r="N4878" t="b">
        <v>1</v>
      </c>
      <c r="O4878" t="b">
        <v>1</v>
      </c>
      <c r="P4878" t="s">
        <v>88</v>
      </c>
      <c r="Q4878" t="s">
        <v>629</v>
      </c>
      <c r="R4878" t="s">
        <v>628</v>
      </c>
      <c r="S4878" t="s">
        <v>131</v>
      </c>
      <c r="T4878" t="s">
        <v>627</v>
      </c>
      <c r="U4878">
        <v>139</v>
      </c>
      <c r="V4878">
        <v>4</v>
      </c>
    </row>
    <row r="4879" spans="1:22" x14ac:dyDescent="0.35">
      <c r="A4879" t="s">
        <v>626</v>
      </c>
      <c r="B4879" t="s">
        <v>74</v>
      </c>
      <c r="C4879" t="s">
        <v>82</v>
      </c>
      <c r="D4879" t="b">
        <v>1</v>
      </c>
      <c r="E4879" t="b">
        <v>1</v>
      </c>
      <c r="F4879" t="s">
        <v>106</v>
      </c>
      <c r="G4879" t="b">
        <v>1</v>
      </c>
      <c r="H4879" t="s">
        <v>71</v>
      </c>
      <c r="I4879" t="b">
        <v>0</v>
      </c>
      <c r="J4879" t="s">
        <v>70</v>
      </c>
      <c r="K4879" t="b">
        <v>1</v>
      </c>
      <c r="L4879">
        <v>2</v>
      </c>
      <c r="M4879" t="b">
        <v>1</v>
      </c>
      <c r="N4879" t="b">
        <v>1</v>
      </c>
      <c r="O4879" t="b">
        <v>1</v>
      </c>
      <c r="P4879" t="s">
        <v>88</v>
      </c>
      <c r="Q4879" t="s">
        <v>625</v>
      </c>
      <c r="R4879" t="s">
        <v>624</v>
      </c>
      <c r="S4879" t="s">
        <v>66</v>
      </c>
      <c r="T4879" t="s">
        <v>623</v>
      </c>
      <c r="U4879">
        <v>139</v>
      </c>
      <c r="V4879">
        <v>4</v>
      </c>
    </row>
    <row r="4880" spans="1:22" x14ac:dyDescent="0.35">
      <c r="A4880" t="s">
        <v>622</v>
      </c>
      <c r="B4880" t="s">
        <v>74</v>
      </c>
      <c r="C4880" t="s">
        <v>82</v>
      </c>
      <c r="D4880" t="b">
        <v>1</v>
      </c>
      <c r="E4880" t="b">
        <v>1</v>
      </c>
      <c r="F4880" t="s">
        <v>106</v>
      </c>
      <c r="G4880" t="b">
        <v>1</v>
      </c>
      <c r="H4880" t="s">
        <v>71</v>
      </c>
      <c r="I4880" t="b">
        <v>1</v>
      </c>
      <c r="J4880" t="s">
        <v>70</v>
      </c>
      <c r="K4880" t="b">
        <v>1</v>
      </c>
      <c r="L4880">
        <v>2</v>
      </c>
      <c r="M4880" t="b">
        <v>1</v>
      </c>
      <c r="N4880" t="b">
        <v>1</v>
      </c>
      <c r="O4880" t="b">
        <v>1</v>
      </c>
      <c r="P4880" t="s">
        <v>69</v>
      </c>
      <c r="Q4880" t="s">
        <v>621</v>
      </c>
      <c r="R4880" t="s">
        <v>194</v>
      </c>
      <c r="S4880" t="s">
        <v>6</v>
      </c>
      <c r="T4880" t="s">
        <v>620</v>
      </c>
      <c r="U4880">
        <v>139</v>
      </c>
      <c r="V4880">
        <v>3.5</v>
      </c>
    </row>
    <row r="4881" spans="1:22" x14ac:dyDescent="0.35">
      <c r="A4881" t="s">
        <v>619</v>
      </c>
      <c r="B4881" t="s">
        <v>74</v>
      </c>
      <c r="C4881" t="s">
        <v>82</v>
      </c>
      <c r="D4881" t="b">
        <v>1</v>
      </c>
      <c r="E4881" t="b">
        <v>1</v>
      </c>
      <c r="F4881" t="s">
        <v>72</v>
      </c>
      <c r="G4881" t="b">
        <v>1</v>
      </c>
      <c r="H4881" t="s">
        <v>71</v>
      </c>
      <c r="I4881" t="b">
        <v>1</v>
      </c>
      <c r="J4881" t="s">
        <v>70</v>
      </c>
      <c r="K4881" t="b">
        <v>1</v>
      </c>
      <c r="L4881">
        <v>2</v>
      </c>
      <c r="M4881" t="b">
        <v>1</v>
      </c>
      <c r="N4881" t="b">
        <v>1</v>
      </c>
      <c r="O4881" t="b">
        <v>1</v>
      </c>
      <c r="P4881" t="s">
        <v>88</v>
      </c>
      <c r="Q4881" t="s">
        <v>618</v>
      </c>
      <c r="R4881" t="s">
        <v>617</v>
      </c>
      <c r="S4881" t="s">
        <v>85</v>
      </c>
      <c r="T4881" t="s">
        <v>616</v>
      </c>
      <c r="U4881">
        <v>139</v>
      </c>
      <c r="V4881">
        <v>3.5</v>
      </c>
    </row>
    <row r="4882" spans="1:22" x14ac:dyDescent="0.35">
      <c r="A4882" t="s">
        <v>615</v>
      </c>
      <c r="B4882" t="s">
        <v>111</v>
      </c>
      <c r="C4882" t="s">
        <v>82</v>
      </c>
      <c r="D4882" t="b">
        <v>1</v>
      </c>
      <c r="E4882" t="b">
        <v>1</v>
      </c>
      <c r="F4882" t="s">
        <v>106</v>
      </c>
      <c r="G4882" t="b">
        <v>1</v>
      </c>
      <c r="H4882" t="s">
        <v>71</v>
      </c>
      <c r="I4882" t="b">
        <v>0</v>
      </c>
      <c r="J4882" t="s">
        <v>70</v>
      </c>
      <c r="K4882" t="b">
        <v>1</v>
      </c>
      <c r="L4882">
        <v>2</v>
      </c>
      <c r="M4882" t="b">
        <v>1</v>
      </c>
      <c r="N4882" t="b">
        <v>1</v>
      </c>
      <c r="O4882" t="b">
        <v>1</v>
      </c>
      <c r="P4882" t="s">
        <v>88</v>
      </c>
      <c r="Q4882" t="s">
        <v>614</v>
      </c>
      <c r="R4882" t="s">
        <v>613</v>
      </c>
      <c r="S4882" t="s">
        <v>189</v>
      </c>
      <c r="T4882" t="s">
        <v>612</v>
      </c>
      <c r="U4882">
        <v>139</v>
      </c>
      <c r="V4882">
        <v>4</v>
      </c>
    </row>
    <row r="4883" spans="1:22" x14ac:dyDescent="0.35">
      <c r="A4883" t="s">
        <v>611</v>
      </c>
      <c r="B4883" t="s">
        <v>111</v>
      </c>
      <c r="C4883" t="s">
        <v>123</v>
      </c>
      <c r="D4883" t="b">
        <v>1</v>
      </c>
      <c r="E4883" t="b">
        <v>1</v>
      </c>
      <c r="F4883" t="s">
        <v>81</v>
      </c>
      <c r="G4883" t="b">
        <v>1</v>
      </c>
      <c r="H4883" t="s">
        <v>71</v>
      </c>
      <c r="I4883" t="b">
        <v>0</v>
      </c>
      <c r="J4883" t="s">
        <v>70</v>
      </c>
      <c r="K4883" t="b">
        <v>1</v>
      </c>
      <c r="L4883">
        <v>2</v>
      </c>
      <c r="M4883" t="b">
        <v>1</v>
      </c>
      <c r="N4883" t="b">
        <v>0</v>
      </c>
      <c r="O4883" t="b">
        <v>1</v>
      </c>
      <c r="P4883" t="s">
        <v>88</v>
      </c>
      <c r="Q4883" t="s">
        <v>610</v>
      </c>
      <c r="R4883" t="s">
        <v>609</v>
      </c>
      <c r="S4883" t="s">
        <v>608</v>
      </c>
      <c r="T4883" t="s">
        <v>607</v>
      </c>
      <c r="U4883">
        <v>139</v>
      </c>
      <c r="V4883">
        <v>3.5</v>
      </c>
    </row>
    <row r="4884" spans="1:22" x14ac:dyDescent="0.35">
      <c r="A4884" t="s">
        <v>606</v>
      </c>
      <c r="B4884" t="s">
        <v>111</v>
      </c>
      <c r="C4884" t="s">
        <v>82</v>
      </c>
      <c r="D4884" t="b">
        <v>1</v>
      </c>
      <c r="E4884" t="b">
        <v>1</v>
      </c>
      <c r="F4884" t="s">
        <v>106</v>
      </c>
      <c r="G4884" t="b">
        <v>1</v>
      </c>
      <c r="H4884" t="s">
        <v>71</v>
      </c>
      <c r="I4884" t="b">
        <v>1</v>
      </c>
      <c r="J4884" t="s">
        <v>70</v>
      </c>
      <c r="K4884" t="b">
        <v>1</v>
      </c>
      <c r="L4884">
        <v>2</v>
      </c>
      <c r="M4884" t="b">
        <v>0</v>
      </c>
      <c r="N4884" t="b">
        <v>1</v>
      </c>
      <c r="O4884" t="b">
        <v>1</v>
      </c>
      <c r="P4884" t="s">
        <v>69</v>
      </c>
      <c r="Q4884" t="s">
        <v>605</v>
      </c>
      <c r="R4884" t="s">
        <v>295</v>
      </c>
      <c r="S4884" t="s">
        <v>323</v>
      </c>
      <c r="T4884" t="s">
        <v>604</v>
      </c>
      <c r="U4884">
        <v>139</v>
      </c>
      <c r="V4884">
        <v>4</v>
      </c>
    </row>
    <row r="4885" spans="1:22" x14ac:dyDescent="0.35">
      <c r="A4885" t="s">
        <v>603</v>
      </c>
      <c r="B4885" t="s">
        <v>111</v>
      </c>
      <c r="C4885" t="s">
        <v>138</v>
      </c>
      <c r="D4885" t="b">
        <v>1</v>
      </c>
      <c r="E4885" t="b">
        <v>1</v>
      </c>
      <c r="F4885" t="s">
        <v>89</v>
      </c>
      <c r="G4885" t="b">
        <v>1</v>
      </c>
      <c r="H4885" t="s">
        <v>71</v>
      </c>
      <c r="I4885" t="b">
        <v>0</v>
      </c>
      <c r="J4885" t="s">
        <v>70</v>
      </c>
      <c r="K4885" t="b">
        <v>1</v>
      </c>
      <c r="L4885">
        <v>2</v>
      </c>
      <c r="M4885" t="b">
        <v>0</v>
      </c>
      <c r="N4885" t="b">
        <v>0</v>
      </c>
      <c r="O4885" t="b">
        <v>1</v>
      </c>
      <c r="P4885" t="s">
        <v>88</v>
      </c>
      <c r="Q4885" t="s">
        <v>602</v>
      </c>
      <c r="R4885" t="s">
        <v>601</v>
      </c>
      <c r="S4885" t="s">
        <v>6</v>
      </c>
      <c r="T4885" t="s">
        <v>600</v>
      </c>
      <c r="U4885">
        <v>139</v>
      </c>
      <c r="V4885">
        <v>3</v>
      </c>
    </row>
    <row r="4886" spans="1:22" x14ac:dyDescent="0.35">
      <c r="A4886" t="s">
        <v>599</v>
      </c>
      <c r="B4886" t="s">
        <v>74</v>
      </c>
      <c r="C4886" t="s">
        <v>236</v>
      </c>
      <c r="D4886" t="b">
        <v>1</v>
      </c>
      <c r="E4886" t="b">
        <v>1</v>
      </c>
      <c r="F4886" t="s">
        <v>106</v>
      </c>
      <c r="G4886" t="b">
        <v>1</v>
      </c>
      <c r="H4886" t="s">
        <v>100</v>
      </c>
      <c r="I4886" t="b">
        <v>0</v>
      </c>
      <c r="J4886" t="s">
        <v>70</v>
      </c>
      <c r="K4886" t="b">
        <v>1</v>
      </c>
      <c r="L4886">
        <v>2</v>
      </c>
      <c r="M4886" t="b">
        <v>1</v>
      </c>
      <c r="N4886" t="b">
        <v>1</v>
      </c>
      <c r="O4886" t="b">
        <v>1</v>
      </c>
      <c r="P4886" t="s">
        <v>69</v>
      </c>
      <c r="Q4886" t="s">
        <v>598</v>
      </c>
      <c r="R4886" t="s">
        <v>597</v>
      </c>
      <c r="S4886" t="s">
        <v>6</v>
      </c>
      <c r="T4886" t="s">
        <v>596</v>
      </c>
      <c r="U4886">
        <v>139</v>
      </c>
      <c r="V4886">
        <v>3.5</v>
      </c>
    </row>
    <row r="4887" spans="1:22" x14ac:dyDescent="0.35">
      <c r="A4887" t="s">
        <v>595</v>
      </c>
      <c r="B4887" t="s">
        <v>111</v>
      </c>
      <c r="C4887" t="s">
        <v>82</v>
      </c>
      <c r="D4887" t="b">
        <v>1</v>
      </c>
      <c r="E4887" t="b">
        <v>1</v>
      </c>
      <c r="F4887" t="s">
        <v>72</v>
      </c>
      <c r="G4887" t="b">
        <v>1</v>
      </c>
      <c r="H4887" t="s">
        <v>71</v>
      </c>
      <c r="I4887" t="b">
        <v>0</v>
      </c>
      <c r="J4887" t="s">
        <v>70</v>
      </c>
      <c r="K4887" t="b">
        <v>1</v>
      </c>
      <c r="L4887">
        <v>2</v>
      </c>
      <c r="M4887" t="b">
        <v>1</v>
      </c>
      <c r="N4887" t="b">
        <v>1</v>
      </c>
      <c r="O4887" t="b">
        <v>1</v>
      </c>
      <c r="P4887" t="s">
        <v>69</v>
      </c>
      <c r="Q4887" t="s">
        <v>594</v>
      </c>
      <c r="R4887" t="s">
        <v>593</v>
      </c>
      <c r="S4887" t="s">
        <v>77</v>
      </c>
      <c r="T4887" t="s">
        <v>592</v>
      </c>
      <c r="U4887">
        <v>139</v>
      </c>
      <c r="V4887">
        <v>4</v>
      </c>
    </row>
    <row r="4888" spans="1:22" x14ac:dyDescent="0.35">
      <c r="A4888" t="s">
        <v>591</v>
      </c>
      <c r="B4888" t="s">
        <v>90</v>
      </c>
      <c r="C4888" t="s">
        <v>82</v>
      </c>
      <c r="D4888" t="b">
        <v>1</v>
      </c>
      <c r="E4888" t="b">
        <v>1</v>
      </c>
      <c r="F4888" t="s">
        <v>474</v>
      </c>
      <c r="G4888" t="b">
        <v>0</v>
      </c>
      <c r="H4888" t="s">
        <v>71</v>
      </c>
      <c r="I4888" t="b">
        <v>1</v>
      </c>
      <c r="J4888" t="s">
        <v>70</v>
      </c>
      <c r="K4888" t="b">
        <v>1</v>
      </c>
      <c r="L4888">
        <v>2</v>
      </c>
      <c r="M4888" t="b">
        <v>0</v>
      </c>
      <c r="N4888" t="b">
        <v>0</v>
      </c>
      <c r="O4888" t="b">
        <v>1</v>
      </c>
      <c r="P4888" t="s">
        <v>69</v>
      </c>
      <c r="Q4888" t="s">
        <v>590</v>
      </c>
      <c r="R4888" t="s">
        <v>589</v>
      </c>
      <c r="S4888" t="s">
        <v>93</v>
      </c>
      <c r="T4888" t="s">
        <v>588</v>
      </c>
      <c r="U4888">
        <v>139</v>
      </c>
      <c r="V4888">
        <v>4.5</v>
      </c>
    </row>
    <row r="4889" spans="1:22" x14ac:dyDescent="0.35">
      <c r="A4889" t="s">
        <v>587</v>
      </c>
      <c r="B4889" t="s">
        <v>111</v>
      </c>
      <c r="C4889" t="s">
        <v>586</v>
      </c>
      <c r="D4889" t="b">
        <v>1</v>
      </c>
      <c r="E4889" t="b">
        <v>1</v>
      </c>
      <c r="F4889" t="s">
        <v>89</v>
      </c>
      <c r="G4889" t="b">
        <v>0</v>
      </c>
      <c r="H4889" t="s">
        <v>71</v>
      </c>
      <c r="I4889" t="b">
        <v>1</v>
      </c>
      <c r="J4889" t="s">
        <v>70</v>
      </c>
      <c r="K4889" t="b">
        <v>1</v>
      </c>
      <c r="L4889">
        <v>2</v>
      </c>
      <c r="M4889" t="b">
        <v>0</v>
      </c>
      <c r="N4889" t="b">
        <v>1</v>
      </c>
      <c r="O4889" t="b">
        <v>1</v>
      </c>
      <c r="P4889" t="s">
        <v>88</v>
      </c>
      <c r="Q4889" t="s">
        <v>585</v>
      </c>
      <c r="R4889" t="s">
        <v>584</v>
      </c>
      <c r="S4889" t="s">
        <v>285</v>
      </c>
      <c r="T4889" t="s">
        <v>583</v>
      </c>
      <c r="U4889">
        <v>138</v>
      </c>
      <c r="V4889">
        <v>3</v>
      </c>
    </row>
    <row r="4890" spans="1:22" x14ac:dyDescent="0.35">
      <c r="A4890" t="s">
        <v>582</v>
      </c>
      <c r="B4890" t="s">
        <v>90</v>
      </c>
      <c r="C4890" t="s">
        <v>250</v>
      </c>
      <c r="D4890" t="b">
        <v>1</v>
      </c>
      <c r="E4890" t="b">
        <v>1</v>
      </c>
      <c r="F4890" t="s">
        <v>89</v>
      </c>
      <c r="G4890" t="b">
        <v>0</v>
      </c>
      <c r="H4890" t="s">
        <v>71</v>
      </c>
      <c r="I4890" t="b">
        <v>0</v>
      </c>
      <c r="J4890" t="s">
        <v>70</v>
      </c>
      <c r="K4890" t="b">
        <v>0</v>
      </c>
      <c r="L4890">
        <v>2</v>
      </c>
      <c r="M4890" t="b">
        <v>0</v>
      </c>
      <c r="N4890" t="b">
        <v>0</v>
      </c>
      <c r="O4890" t="b">
        <v>1</v>
      </c>
      <c r="P4890" t="s">
        <v>88</v>
      </c>
      <c r="Q4890" t="s">
        <v>581</v>
      </c>
      <c r="R4890" t="s">
        <v>407</v>
      </c>
      <c r="S4890" t="s">
        <v>120</v>
      </c>
      <c r="T4890" t="s">
        <v>580</v>
      </c>
      <c r="U4890">
        <v>138</v>
      </c>
      <c r="V4890">
        <v>3.5</v>
      </c>
    </row>
    <row r="4891" spans="1:22" x14ac:dyDescent="0.35">
      <c r="A4891" t="s">
        <v>579</v>
      </c>
      <c r="B4891" t="s">
        <v>74</v>
      </c>
      <c r="C4891" t="s">
        <v>138</v>
      </c>
      <c r="D4891" t="b">
        <v>1</v>
      </c>
      <c r="E4891" t="b">
        <v>0</v>
      </c>
      <c r="F4891" t="s">
        <v>81</v>
      </c>
      <c r="G4891" t="b">
        <v>1</v>
      </c>
      <c r="H4891" t="s">
        <v>80</v>
      </c>
      <c r="I4891" t="b">
        <v>0</v>
      </c>
      <c r="J4891" t="s">
        <v>235</v>
      </c>
      <c r="K4891" t="b">
        <v>1</v>
      </c>
      <c r="L4891">
        <v>3</v>
      </c>
      <c r="M4891" t="b">
        <v>1</v>
      </c>
      <c r="N4891" t="b">
        <v>1</v>
      </c>
      <c r="O4891" t="b">
        <v>1</v>
      </c>
      <c r="P4891" t="s">
        <v>69</v>
      </c>
      <c r="Q4891" t="s">
        <v>578</v>
      </c>
      <c r="R4891" t="s">
        <v>577</v>
      </c>
      <c r="S4891" t="s">
        <v>66</v>
      </c>
      <c r="T4891" t="s">
        <v>576</v>
      </c>
      <c r="U4891">
        <v>138</v>
      </c>
      <c r="V4891">
        <v>3.5</v>
      </c>
    </row>
    <row r="4892" spans="1:22" x14ac:dyDescent="0.35">
      <c r="A4892" t="s">
        <v>575</v>
      </c>
      <c r="B4892" t="s">
        <v>111</v>
      </c>
      <c r="C4892" t="s">
        <v>82</v>
      </c>
      <c r="D4892" t="b">
        <v>1</v>
      </c>
      <c r="E4892" t="b">
        <v>1</v>
      </c>
      <c r="F4892" t="s">
        <v>106</v>
      </c>
      <c r="G4892" t="b">
        <v>1</v>
      </c>
      <c r="H4892" t="s">
        <v>71</v>
      </c>
      <c r="I4892" t="b">
        <v>0</v>
      </c>
      <c r="J4892" t="s">
        <v>70</v>
      </c>
      <c r="K4892" t="b">
        <v>1</v>
      </c>
      <c r="L4892">
        <v>1</v>
      </c>
      <c r="M4892" t="b">
        <v>1</v>
      </c>
      <c r="N4892" t="b">
        <v>0</v>
      </c>
      <c r="O4892" t="b">
        <v>1</v>
      </c>
      <c r="P4892" t="s">
        <v>88</v>
      </c>
      <c r="Q4892" t="s">
        <v>574</v>
      </c>
      <c r="R4892" t="s">
        <v>573</v>
      </c>
      <c r="S4892" t="s">
        <v>189</v>
      </c>
      <c r="T4892" t="s">
        <v>572</v>
      </c>
      <c r="U4892">
        <v>138</v>
      </c>
      <c r="V4892">
        <v>3.5</v>
      </c>
    </row>
    <row r="4893" spans="1:22" x14ac:dyDescent="0.35">
      <c r="A4893" t="s">
        <v>571</v>
      </c>
      <c r="B4893" t="s">
        <v>74</v>
      </c>
      <c r="C4893" t="s">
        <v>212</v>
      </c>
      <c r="D4893" t="b">
        <v>1</v>
      </c>
      <c r="E4893" t="b">
        <v>1</v>
      </c>
      <c r="F4893" t="s">
        <v>72</v>
      </c>
      <c r="G4893" t="b">
        <v>1</v>
      </c>
      <c r="H4893" t="s">
        <v>71</v>
      </c>
      <c r="I4893" t="b">
        <v>1</v>
      </c>
      <c r="J4893" t="s">
        <v>70</v>
      </c>
      <c r="K4893" t="b">
        <v>1</v>
      </c>
      <c r="L4893">
        <v>2</v>
      </c>
      <c r="M4893" t="b">
        <v>1</v>
      </c>
      <c r="N4893" t="b">
        <v>1</v>
      </c>
      <c r="O4893" t="b">
        <v>1</v>
      </c>
      <c r="P4893" t="s">
        <v>88</v>
      </c>
      <c r="Q4893" t="s">
        <v>570</v>
      </c>
      <c r="R4893" t="s">
        <v>569</v>
      </c>
      <c r="S4893" t="s">
        <v>150</v>
      </c>
      <c r="T4893" t="s">
        <v>568</v>
      </c>
      <c r="U4893">
        <v>138</v>
      </c>
      <c r="V4893">
        <v>3.5</v>
      </c>
    </row>
    <row r="4894" spans="1:22" x14ac:dyDescent="0.35">
      <c r="A4894" t="s">
        <v>567</v>
      </c>
      <c r="B4894" t="s">
        <v>74</v>
      </c>
      <c r="C4894" t="s">
        <v>236</v>
      </c>
      <c r="D4894" t="b">
        <v>1</v>
      </c>
      <c r="E4894" t="b">
        <v>0</v>
      </c>
      <c r="F4894" t="s">
        <v>106</v>
      </c>
      <c r="G4894" t="b">
        <v>1</v>
      </c>
      <c r="H4894" t="s">
        <v>71</v>
      </c>
      <c r="I4894" t="b">
        <v>1</v>
      </c>
      <c r="J4894" t="s">
        <v>70</v>
      </c>
      <c r="K4894" t="b">
        <v>1</v>
      </c>
      <c r="L4894">
        <v>2</v>
      </c>
      <c r="M4894" t="b">
        <v>1</v>
      </c>
      <c r="N4894" t="b">
        <v>1</v>
      </c>
      <c r="O4894" t="b">
        <v>1</v>
      </c>
      <c r="P4894" t="s">
        <v>88</v>
      </c>
      <c r="Q4894" t="s">
        <v>566</v>
      </c>
      <c r="R4894" t="s">
        <v>317</v>
      </c>
      <c r="S4894" t="s">
        <v>565</v>
      </c>
      <c r="T4894" t="s">
        <v>564</v>
      </c>
      <c r="U4894">
        <v>138</v>
      </c>
      <c r="V4894">
        <v>4.5</v>
      </c>
    </row>
    <row r="4895" spans="1:22" x14ac:dyDescent="0.35">
      <c r="A4895" t="s">
        <v>563</v>
      </c>
      <c r="B4895" t="s">
        <v>74</v>
      </c>
      <c r="C4895" t="s">
        <v>82</v>
      </c>
      <c r="D4895" t="b">
        <v>1</v>
      </c>
      <c r="E4895" t="b">
        <v>1</v>
      </c>
      <c r="F4895" t="s">
        <v>89</v>
      </c>
      <c r="G4895" t="b">
        <v>1</v>
      </c>
      <c r="H4895" t="s">
        <v>71</v>
      </c>
      <c r="I4895" t="b">
        <v>1</v>
      </c>
      <c r="J4895" t="s">
        <v>70</v>
      </c>
      <c r="K4895" t="b">
        <v>1</v>
      </c>
      <c r="L4895">
        <v>1</v>
      </c>
      <c r="M4895" t="b">
        <v>0</v>
      </c>
      <c r="N4895" t="b">
        <v>0</v>
      </c>
      <c r="O4895" t="b">
        <v>1</v>
      </c>
      <c r="P4895" t="s">
        <v>69</v>
      </c>
      <c r="Q4895" t="s">
        <v>562</v>
      </c>
      <c r="R4895" t="s">
        <v>194</v>
      </c>
      <c r="S4895" t="s">
        <v>141</v>
      </c>
      <c r="T4895" t="s">
        <v>561</v>
      </c>
      <c r="U4895">
        <v>138</v>
      </c>
      <c r="V4895">
        <v>3.5</v>
      </c>
    </row>
    <row r="4896" spans="1:22" x14ac:dyDescent="0.35">
      <c r="A4896" t="s">
        <v>560</v>
      </c>
      <c r="B4896" t="s">
        <v>90</v>
      </c>
      <c r="C4896" t="s">
        <v>82</v>
      </c>
      <c r="D4896" t="b">
        <v>1</v>
      </c>
      <c r="E4896" t="b">
        <v>1</v>
      </c>
      <c r="F4896" t="s">
        <v>106</v>
      </c>
      <c r="G4896" t="b">
        <v>0</v>
      </c>
      <c r="H4896" t="s">
        <v>71</v>
      </c>
      <c r="I4896" t="b">
        <v>0</v>
      </c>
      <c r="J4896" t="s">
        <v>70</v>
      </c>
      <c r="K4896" t="b">
        <v>0</v>
      </c>
      <c r="L4896">
        <v>2</v>
      </c>
      <c r="M4896" t="b">
        <v>0</v>
      </c>
      <c r="N4896" t="b">
        <v>0</v>
      </c>
      <c r="O4896" t="b">
        <v>1</v>
      </c>
      <c r="P4896" t="s">
        <v>88</v>
      </c>
      <c r="Q4896" t="s">
        <v>559</v>
      </c>
      <c r="R4896" t="s">
        <v>109</v>
      </c>
      <c r="S4896" t="s">
        <v>6</v>
      </c>
      <c r="T4896" t="s">
        <v>558</v>
      </c>
      <c r="U4896">
        <v>138</v>
      </c>
      <c r="V4896">
        <v>3.5</v>
      </c>
    </row>
    <row r="4897" spans="1:22" x14ac:dyDescent="0.35">
      <c r="A4897" t="s">
        <v>557</v>
      </c>
      <c r="B4897" t="s">
        <v>74</v>
      </c>
      <c r="C4897" t="s">
        <v>556</v>
      </c>
      <c r="D4897" t="b">
        <v>1</v>
      </c>
      <c r="E4897" t="b">
        <v>0</v>
      </c>
      <c r="F4897" t="s">
        <v>555</v>
      </c>
      <c r="G4897" t="b">
        <v>1</v>
      </c>
      <c r="H4897" t="s">
        <v>554</v>
      </c>
      <c r="I4897" t="b">
        <v>0</v>
      </c>
      <c r="J4897" t="s">
        <v>70</v>
      </c>
      <c r="K4897" t="b">
        <v>1</v>
      </c>
      <c r="L4897">
        <v>2</v>
      </c>
      <c r="O4897" t="b">
        <v>1</v>
      </c>
      <c r="P4897" t="s">
        <v>69</v>
      </c>
      <c r="Q4897" t="s">
        <v>553</v>
      </c>
      <c r="R4897" t="s">
        <v>552</v>
      </c>
      <c r="S4897" t="s">
        <v>66</v>
      </c>
      <c r="T4897" t="s">
        <v>551</v>
      </c>
      <c r="U4897">
        <v>138</v>
      </c>
      <c r="V4897">
        <v>3.5</v>
      </c>
    </row>
    <row r="4898" spans="1:22" x14ac:dyDescent="0.35">
      <c r="A4898" t="s">
        <v>550</v>
      </c>
      <c r="B4898" t="s">
        <v>74</v>
      </c>
      <c r="C4898" t="s">
        <v>222</v>
      </c>
      <c r="D4898" t="b">
        <v>1</v>
      </c>
      <c r="E4898" t="b">
        <v>1</v>
      </c>
      <c r="F4898" t="s">
        <v>72</v>
      </c>
      <c r="G4898" t="b">
        <v>1</v>
      </c>
      <c r="H4898" t="s">
        <v>71</v>
      </c>
      <c r="I4898" t="b">
        <v>0</v>
      </c>
      <c r="J4898" t="s">
        <v>70</v>
      </c>
      <c r="K4898" t="b">
        <v>1</v>
      </c>
      <c r="L4898">
        <v>2</v>
      </c>
      <c r="M4898" t="b">
        <v>1</v>
      </c>
      <c r="N4898" t="b">
        <v>1</v>
      </c>
      <c r="O4898" t="b">
        <v>1</v>
      </c>
      <c r="P4898" t="s">
        <v>88</v>
      </c>
      <c r="Q4898" t="s">
        <v>549</v>
      </c>
      <c r="R4898" t="s">
        <v>548</v>
      </c>
      <c r="S4898" t="s">
        <v>120</v>
      </c>
      <c r="T4898" t="s">
        <v>547</v>
      </c>
      <c r="U4898">
        <v>138</v>
      </c>
      <c r="V4898">
        <v>3.5</v>
      </c>
    </row>
    <row r="4899" spans="1:22" x14ac:dyDescent="0.35">
      <c r="A4899" t="s">
        <v>546</v>
      </c>
      <c r="B4899" t="s">
        <v>90</v>
      </c>
      <c r="C4899" t="s">
        <v>82</v>
      </c>
      <c r="D4899" t="b">
        <v>0</v>
      </c>
      <c r="E4899" t="b">
        <v>1</v>
      </c>
      <c r="F4899" t="s">
        <v>474</v>
      </c>
      <c r="G4899" t="b">
        <v>0</v>
      </c>
      <c r="H4899" t="s">
        <v>71</v>
      </c>
      <c r="I4899" t="b">
        <v>1</v>
      </c>
      <c r="J4899" t="s">
        <v>70</v>
      </c>
      <c r="K4899" t="b">
        <v>1</v>
      </c>
      <c r="L4899">
        <v>1</v>
      </c>
      <c r="M4899" t="b">
        <v>0</v>
      </c>
      <c r="N4899" t="b">
        <v>1</v>
      </c>
      <c r="O4899" t="b">
        <v>1</v>
      </c>
      <c r="P4899" t="s">
        <v>88</v>
      </c>
      <c r="Q4899" t="s">
        <v>545</v>
      </c>
      <c r="R4899" t="s">
        <v>544</v>
      </c>
      <c r="S4899" t="s">
        <v>66</v>
      </c>
      <c r="T4899" t="s">
        <v>543</v>
      </c>
      <c r="U4899">
        <v>138</v>
      </c>
      <c r="V4899">
        <v>4</v>
      </c>
    </row>
    <row r="4900" spans="1:22" x14ac:dyDescent="0.35">
      <c r="A4900" t="s">
        <v>542</v>
      </c>
      <c r="B4900" t="s">
        <v>111</v>
      </c>
      <c r="C4900" t="s">
        <v>123</v>
      </c>
      <c r="D4900" t="b">
        <v>1</v>
      </c>
      <c r="E4900" t="b">
        <v>1</v>
      </c>
      <c r="F4900" t="s">
        <v>541</v>
      </c>
      <c r="G4900" t="b">
        <v>1</v>
      </c>
      <c r="H4900" t="s">
        <v>71</v>
      </c>
      <c r="I4900" t="b">
        <v>0</v>
      </c>
      <c r="J4900" t="s">
        <v>70</v>
      </c>
      <c r="K4900" t="b">
        <v>1</v>
      </c>
      <c r="L4900">
        <v>2</v>
      </c>
      <c r="M4900" t="b">
        <v>1</v>
      </c>
      <c r="N4900" t="b">
        <v>1</v>
      </c>
      <c r="O4900" t="b">
        <v>1</v>
      </c>
      <c r="P4900" t="s">
        <v>69</v>
      </c>
      <c r="Q4900" t="s">
        <v>540</v>
      </c>
      <c r="R4900" t="s">
        <v>539</v>
      </c>
      <c r="S4900" t="s">
        <v>120</v>
      </c>
      <c r="T4900" t="s">
        <v>538</v>
      </c>
      <c r="U4900">
        <v>138</v>
      </c>
      <c r="V4900">
        <v>3.5</v>
      </c>
    </row>
    <row r="4901" spans="1:22" x14ac:dyDescent="0.35">
      <c r="A4901" t="s">
        <v>537</v>
      </c>
      <c r="B4901" t="s">
        <v>74</v>
      </c>
      <c r="C4901" t="s">
        <v>73</v>
      </c>
      <c r="D4901" t="b">
        <v>1</v>
      </c>
      <c r="E4901" t="b">
        <v>1</v>
      </c>
      <c r="F4901" t="s">
        <v>106</v>
      </c>
      <c r="G4901" t="b">
        <v>1</v>
      </c>
      <c r="H4901" t="s">
        <v>71</v>
      </c>
      <c r="I4901" t="b">
        <v>1</v>
      </c>
      <c r="J4901" t="s">
        <v>70</v>
      </c>
      <c r="K4901" t="b">
        <v>1</v>
      </c>
      <c r="L4901">
        <v>2</v>
      </c>
      <c r="M4901" t="b">
        <v>1</v>
      </c>
      <c r="N4901" t="b">
        <v>1</v>
      </c>
      <c r="O4901" t="b">
        <v>1</v>
      </c>
      <c r="P4901" t="s">
        <v>88</v>
      </c>
      <c r="Q4901" t="s">
        <v>536</v>
      </c>
      <c r="R4901" t="s">
        <v>535</v>
      </c>
      <c r="S4901" t="s">
        <v>66</v>
      </c>
      <c r="T4901" t="s">
        <v>534</v>
      </c>
      <c r="U4901">
        <v>138</v>
      </c>
      <c r="V4901">
        <v>4</v>
      </c>
    </row>
    <row r="4902" spans="1:22" x14ac:dyDescent="0.35">
      <c r="A4902" t="s">
        <v>533</v>
      </c>
      <c r="B4902" t="s">
        <v>90</v>
      </c>
      <c r="C4902" t="s">
        <v>123</v>
      </c>
      <c r="D4902" t="b">
        <v>1</v>
      </c>
      <c r="E4902" t="b">
        <v>1</v>
      </c>
      <c r="F4902" t="s">
        <v>89</v>
      </c>
      <c r="G4902" t="b">
        <v>0</v>
      </c>
      <c r="H4902" t="s">
        <v>71</v>
      </c>
      <c r="I4902" t="b">
        <v>1</v>
      </c>
      <c r="J4902" t="s">
        <v>70</v>
      </c>
      <c r="K4902" t="b">
        <v>1</v>
      </c>
      <c r="L4902">
        <v>2</v>
      </c>
      <c r="M4902" t="b">
        <v>0</v>
      </c>
      <c r="N4902" t="b">
        <v>1</v>
      </c>
      <c r="O4902" t="b">
        <v>1</v>
      </c>
      <c r="P4902" t="s">
        <v>69</v>
      </c>
      <c r="Q4902" t="s">
        <v>532</v>
      </c>
      <c r="R4902" t="s">
        <v>531</v>
      </c>
      <c r="S4902" t="s">
        <v>285</v>
      </c>
      <c r="T4902" t="s">
        <v>530</v>
      </c>
      <c r="U4902">
        <v>138</v>
      </c>
      <c r="V4902">
        <v>4</v>
      </c>
    </row>
    <row r="4903" spans="1:22" x14ac:dyDescent="0.35">
      <c r="B4903" t="s">
        <v>90</v>
      </c>
      <c r="C4903" t="s">
        <v>82</v>
      </c>
      <c r="D4903" t="b">
        <v>0</v>
      </c>
      <c r="E4903" t="b">
        <v>1</v>
      </c>
      <c r="F4903" t="s">
        <v>435</v>
      </c>
      <c r="G4903" t="b">
        <v>0</v>
      </c>
      <c r="H4903" t="s">
        <v>100</v>
      </c>
      <c r="I4903" t="b">
        <v>1</v>
      </c>
      <c r="J4903" t="s">
        <v>70</v>
      </c>
      <c r="K4903" t="b">
        <v>1</v>
      </c>
      <c r="L4903">
        <v>1</v>
      </c>
      <c r="M4903" t="b">
        <v>0</v>
      </c>
      <c r="N4903" t="b">
        <v>0</v>
      </c>
      <c r="O4903" t="b">
        <v>1</v>
      </c>
      <c r="P4903" t="s">
        <v>88</v>
      </c>
      <c r="Q4903" t="s">
        <v>529</v>
      </c>
      <c r="R4903" t="s">
        <v>528</v>
      </c>
      <c r="S4903" t="s">
        <v>6</v>
      </c>
      <c r="T4903" t="s">
        <v>527</v>
      </c>
      <c r="U4903">
        <v>138</v>
      </c>
      <c r="V4903">
        <v>5</v>
      </c>
    </row>
    <row r="4904" spans="1:22" x14ac:dyDescent="0.35">
      <c r="A4904" t="s">
        <v>526</v>
      </c>
      <c r="B4904" t="s">
        <v>111</v>
      </c>
      <c r="C4904" t="s">
        <v>82</v>
      </c>
      <c r="D4904" t="b">
        <v>1</v>
      </c>
      <c r="E4904" t="b">
        <v>1</v>
      </c>
      <c r="F4904" t="s">
        <v>106</v>
      </c>
      <c r="G4904" t="b">
        <v>0</v>
      </c>
      <c r="H4904" t="s">
        <v>71</v>
      </c>
      <c r="I4904" t="b">
        <v>1</v>
      </c>
      <c r="J4904" t="s">
        <v>70</v>
      </c>
      <c r="K4904" t="b">
        <v>1</v>
      </c>
      <c r="L4904">
        <v>1</v>
      </c>
      <c r="M4904" t="b">
        <v>0</v>
      </c>
      <c r="N4904" t="b">
        <v>0</v>
      </c>
      <c r="O4904" t="b">
        <v>1</v>
      </c>
      <c r="P4904" t="s">
        <v>88</v>
      </c>
      <c r="Q4904" t="s">
        <v>525</v>
      </c>
      <c r="R4904" t="s">
        <v>524</v>
      </c>
      <c r="S4904" t="s">
        <v>189</v>
      </c>
      <c r="T4904" t="s">
        <v>523</v>
      </c>
      <c r="U4904">
        <v>138</v>
      </c>
      <c r="V4904">
        <v>4</v>
      </c>
    </row>
    <row r="4905" spans="1:22" x14ac:dyDescent="0.35">
      <c r="A4905" t="s">
        <v>522</v>
      </c>
      <c r="B4905" t="s">
        <v>90</v>
      </c>
      <c r="C4905" t="s">
        <v>123</v>
      </c>
      <c r="D4905" t="b">
        <v>1</v>
      </c>
      <c r="E4905" t="b">
        <v>1</v>
      </c>
      <c r="F4905" t="s">
        <v>474</v>
      </c>
      <c r="G4905" t="b">
        <v>0</v>
      </c>
      <c r="H4905" t="s">
        <v>71</v>
      </c>
      <c r="I4905" t="b">
        <v>0</v>
      </c>
      <c r="J4905" t="s">
        <v>70</v>
      </c>
      <c r="K4905" t="b">
        <v>1</v>
      </c>
      <c r="L4905">
        <v>2</v>
      </c>
      <c r="M4905" t="b">
        <v>0</v>
      </c>
      <c r="N4905" t="b">
        <v>1</v>
      </c>
      <c r="O4905" t="b">
        <v>1</v>
      </c>
      <c r="P4905" t="s">
        <v>88</v>
      </c>
      <c r="Q4905" t="s">
        <v>521</v>
      </c>
      <c r="R4905" t="s">
        <v>520</v>
      </c>
      <c r="S4905" t="s">
        <v>120</v>
      </c>
      <c r="T4905" t="s">
        <v>519</v>
      </c>
      <c r="U4905">
        <v>138</v>
      </c>
      <c r="V4905">
        <v>3.5</v>
      </c>
    </row>
    <row r="4906" spans="1:22" x14ac:dyDescent="0.35">
      <c r="A4906" t="s">
        <v>518</v>
      </c>
      <c r="B4906" t="s">
        <v>111</v>
      </c>
      <c r="C4906" t="s">
        <v>82</v>
      </c>
      <c r="D4906" t="b">
        <v>1</v>
      </c>
      <c r="E4906" t="b">
        <v>1</v>
      </c>
      <c r="F4906" t="s">
        <v>106</v>
      </c>
      <c r="G4906" t="b">
        <v>1</v>
      </c>
      <c r="H4906" t="s">
        <v>71</v>
      </c>
      <c r="I4906" t="b">
        <v>1</v>
      </c>
      <c r="J4906" t="s">
        <v>70</v>
      </c>
      <c r="K4906" t="b">
        <v>1</v>
      </c>
      <c r="L4906">
        <v>2</v>
      </c>
      <c r="M4906" t="b">
        <v>1</v>
      </c>
      <c r="N4906" t="b">
        <v>0</v>
      </c>
      <c r="O4906" t="b">
        <v>1</v>
      </c>
      <c r="P4906" t="s">
        <v>69</v>
      </c>
      <c r="Q4906" t="s">
        <v>517</v>
      </c>
      <c r="R4906" t="s">
        <v>516</v>
      </c>
      <c r="S4906" t="s">
        <v>85</v>
      </c>
      <c r="T4906" t="s">
        <v>515</v>
      </c>
      <c r="U4906">
        <v>138</v>
      </c>
      <c r="V4906">
        <v>4.5</v>
      </c>
    </row>
    <row r="4907" spans="1:22" x14ac:dyDescent="0.35">
      <c r="A4907" t="s">
        <v>514</v>
      </c>
      <c r="B4907" t="s">
        <v>74</v>
      </c>
      <c r="C4907" t="s">
        <v>82</v>
      </c>
      <c r="D4907" t="b">
        <v>1</v>
      </c>
      <c r="E4907" t="b">
        <v>1</v>
      </c>
      <c r="F4907" t="s">
        <v>72</v>
      </c>
      <c r="G4907" t="b">
        <v>1</v>
      </c>
      <c r="H4907" t="s">
        <v>71</v>
      </c>
      <c r="I4907" t="b">
        <v>1</v>
      </c>
      <c r="J4907" t="s">
        <v>70</v>
      </c>
      <c r="K4907" t="b">
        <v>1</v>
      </c>
      <c r="L4907">
        <v>2</v>
      </c>
      <c r="M4907" t="b">
        <v>1</v>
      </c>
      <c r="N4907" t="b">
        <v>1</v>
      </c>
      <c r="O4907" t="b">
        <v>1</v>
      </c>
      <c r="P4907" t="s">
        <v>88</v>
      </c>
      <c r="Q4907" t="s">
        <v>513</v>
      </c>
      <c r="R4907" t="s">
        <v>512</v>
      </c>
      <c r="S4907" t="s">
        <v>275</v>
      </c>
      <c r="T4907" t="s">
        <v>511</v>
      </c>
      <c r="U4907">
        <v>138</v>
      </c>
      <c r="V4907">
        <v>3.5</v>
      </c>
    </row>
    <row r="4908" spans="1:22" x14ac:dyDescent="0.35">
      <c r="A4908" t="s">
        <v>510</v>
      </c>
      <c r="B4908" t="s">
        <v>90</v>
      </c>
      <c r="C4908" t="s">
        <v>123</v>
      </c>
      <c r="D4908" t="b">
        <v>1</v>
      </c>
      <c r="E4908" t="b">
        <v>1</v>
      </c>
      <c r="F4908" t="s">
        <v>106</v>
      </c>
      <c r="G4908" t="b">
        <v>0</v>
      </c>
      <c r="H4908" t="s">
        <v>71</v>
      </c>
      <c r="I4908" t="b">
        <v>0</v>
      </c>
      <c r="J4908" t="s">
        <v>70</v>
      </c>
      <c r="K4908" t="b">
        <v>0</v>
      </c>
      <c r="L4908">
        <v>1</v>
      </c>
      <c r="M4908" t="b">
        <v>0</v>
      </c>
      <c r="N4908" t="b">
        <v>0</v>
      </c>
      <c r="O4908" t="b">
        <v>1</v>
      </c>
      <c r="P4908" t="s">
        <v>88</v>
      </c>
      <c r="Q4908" t="s">
        <v>509</v>
      </c>
      <c r="R4908" t="s">
        <v>508</v>
      </c>
      <c r="S4908" t="s">
        <v>507</v>
      </c>
      <c r="T4908" t="s">
        <v>506</v>
      </c>
      <c r="U4908">
        <v>138</v>
      </c>
      <c r="V4908">
        <v>4</v>
      </c>
    </row>
    <row r="4909" spans="1:22" x14ac:dyDescent="0.35">
      <c r="A4909" t="s">
        <v>505</v>
      </c>
      <c r="B4909" t="s">
        <v>74</v>
      </c>
      <c r="C4909" t="s">
        <v>504</v>
      </c>
      <c r="D4909" t="b">
        <v>1</v>
      </c>
      <c r="E4909" t="b">
        <v>1</v>
      </c>
      <c r="F4909" t="s">
        <v>106</v>
      </c>
      <c r="G4909" t="b">
        <v>1</v>
      </c>
      <c r="H4909" t="s">
        <v>71</v>
      </c>
      <c r="I4909" t="b">
        <v>0</v>
      </c>
      <c r="J4909" t="s">
        <v>70</v>
      </c>
      <c r="K4909" t="b">
        <v>1</v>
      </c>
      <c r="L4909">
        <v>2</v>
      </c>
      <c r="M4909" t="b">
        <v>1</v>
      </c>
      <c r="N4909" t="b">
        <v>1</v>
      </c>
      <c r="O4909" t="b">
        <v>1</v>
      </c>
      <c r="P4909" t="s">
        <v>69</v>
      </c>
      <c r="Q4909" t="s">
        <v>503</v>
      </c>
      <c r="R4909" t="s">
        <v>502</v>
      </c>
      <c r="S4909" t="s">
        <v>120</v>
      </c>
      <c r="T4909" t="s">
        <v>501</v>
      </c>
      <c r="U4909">
        <v>138</v>
      </c>
      <c r="V4909">
        <v>4</v>
      </c>
    </row>
    <row r="4910" spans="1:22" x14ac:dyDescent="0.35">
      <c r="A4910" t="s">
        <v>500</v>
      </c>
      <c r="B4910" t="s">
        <v>90</v>
      </c>
      <c r="C4910" t="s">
        <v>82</v>
      </c>
      <c r="D4910" t="b">
        <v>0</v>
      </c>
      <c r="E4910" t="b">
        <v>1</v>
      </c>
      <c r="F4910" t="s">
        <v>89</v>
      </c>
      <c r="G4910" t="b">
        <v>0</v>
      </c>
      <c r="H4910" t="s">
        <v>80</v>
      </c>
      <c r="I4910" t="b">
        <v>0</v>
      </c>
      <c r="J4910" t="s">
        <v>70</v>
      </c>
      <c r="K4910" t="b">
        <v>0</v>
      </c>
      <c r="L4910">
        <v>1</v>
      </c>
      <c r="M4910" t="b">
        <v>0</v>
      </c>
      <c r="N4910" t="b">
        <v>0</v>
      </c>
      <c r="O4910" t="b">
        <v>1</v>
      </c>
      <c r="P4910" t="s">
        <v>88</v>
      </c>
      <c r="Q4910" t="s">
        <v>499</v>
      </c>
      <c r="R4910" t="s">
        <v>498</v>
      </c>
      <c r="S4910" t="s">
        <v>166</v>
      </c>
      <c r="T4910" t="s">
        <v>497</v>
      </c>
      <c r="U4910">
        <v>138</v>
      </c>
      <c r="V4910">
        <v>4</v>
      </c>
    </row>
    <row r="4911" spans="1:22" x14ac:dyDescent="0.35">
      <c r="A4911" t="s">
        <v>496</v>
      </c>
      <c r="B4911" t="s">
        <v>90</v>
      </c>
      <c r="C4911" t="s">
        <v>82</v>
      </c>
      <c r="D4911" t="b">
        <v>1</v>
      </c>
      <c r="E4911" t="b">
        <v>1</v>
      </c>
      <c r="F4911" t="s">
        <v>272</v>
      </c>
      <c r="G4911" t="b">
        <v>1</v>
      </c>
      <c r="H4911" t="s">
        <v>71</v>
      </c>
      <c r="I4911" t="b">
        <v>1</v>
      </c>
      <c r="J4911" t="s">
        <v>70</v>
      </c>
      <c r="K4911" t="b">
        <v>1</v>
      </c>
      <c r="L4911">
        <v>2</v>
      </c>
      <c r="M4911" t="b">
        <v>1</v>
      </c>
      <c r="N4911" t="b">
        <v>1</v>
      </c>
      <c r="O4911" t="b">
        <v>1</v>
      </c>
      <c r="P4911" t="s">
        <v>69</v>
      </c>
      <c r="Q4911" t="s">
        <v>495</v>
      </c>
      <c r="R4911" t="s">
        <v>494</v>
      </c>
      <c r="S4911" t="s">
        <v>189</v>
      </c>
      <c r="T4911" t="s">
        <v>493</v>
      </c>
      <c r="U4911">
        <v>138</v>
      </c>
      <c r="V4911">
        <v>3</v>
      </c>
    </row>
    <row r="4912" spans="1:22" x14ac:dyDescent="0.35">
      <c r="A4912" t="s">
        <v>492</v>
      </c>
      <c r="B4912" t="s">
        <v>74</v>
      </c>
      <c r="C4912" t="s">
        <v>491</v>
      </c>
      <c r="D4912" t="b">
        <v>1</v>
      </c>
      <c r="E4912" t="b">
        <v>0</v>
      </c>
      <c r="F4912" t="s">
        <v>72</v>
      </c>
      <c r="G4912" t="b">
        <v>0</v>
      </c>
      <c r="H4912" t="s">
        <v>71</v>
      </c>
      <c r="I4912" t="b">
        <v>0</v>
      </c>
      <c r="J4912" t="s">
        <v>70</v>
      </c>
      <c r="K4912" t="b">
        <v>1</v>
      </c>
      <c r="L4912">
        <v>2</v>
      </c>
      <c r="M4912" t="b">
        <v>1</v>
      </c>
      <c r="N4912" t="b">
        <v>1</v>
      </c>
      <c r="O4912" t="b">
        <v>1</v>
      </c>
      <c r="P4912" t="s">
        <v>69</v>
      </c>
      <c r="Q4912" t="s">
        <v>490</v>
      </c>
      <c r="R4912" t="s">
        <v>489</v>
      </c>
      <c r="S4912" t="s">
        <v>66</v>
      </c>
      <c r="T4912" t="s">
        <v>488</v>
      </c>
      <c r="U4912">
        <v>138</v>
      </c>
      <c r="V4912">
        <v>3.5</v>
      </c>
    </row>
    <row r="4913" spans="1:22" x14ac:dyDescent="0.35">
      <c r="A4913" t="s">
        <v>487</v>
      </c>
      <c r="B4913" t="s">
        <v>90</v>
      </c>
      <c r="C4913" t="s">
        <v>123</v>
      </c>
      <c r="D4913" t="b">
        <v>1</v>
      </c>
      <c r="E4913" t="b">
        <v>1</v>
      </c>
      <c r="F4913" t="s">
        <v>89</v>
      </c>
      <c r="G4913" t="b">
        <v>1</v>
      </c>
      <c r="H4913" t="s">
        <v>71</v>
      </c>
      <c r="I4913" t="b">
        <v>0</v>
      </c>
      <c r="J4913" t="s">
        <v>70</v>
      </c>
      <c r="K4913" t="b">
        <v>1</v>
      </c>
      <c r="L4913">
        <v>1</v>
      </c>
      <c r="M4913" t="b">
        <v>0</v>
      </c>
      <c r="N4913" t="b">
        <v>0</v>
      </c>
      <c r="O4913" t="b">
        <v>1</v>
      </c>
      <c r="P4913" t="s">
        <v>88</v>
      </c>
      <c r="Q4913" t="s">
        <v>486</v>
      </c>
      <c r="R4913" t="s">
        <v>485</v>
      </c>
      <c r="S4913" t="s">
        <v>120</v>
      </c>
      <c r="T4913" t="s">
        <v>484</v>
      </c>
      <c r="U4913">
        <v>138</v>
      </c>
      <c r="V4913">
        <v>3.5</v>
      </c>
    </row>
    <row r="4914" spans="1:22" x14ac:dyDescent="0.35">
      <c r="A4914" t="s">
        <v>483</v>
      </c>
      <c r="B4914" t="s">
        <v>74</v>
      </c>
      <c r="C4914" t="s">
        <v>138</v>
      </c>
      <c r="D4914" t="b">
        <v>1</v>
      </c>
      <c r="E4914" t="b">
        <v>0</v>
      </c>
      <c r="F4914" t="s">
        <v>72</v>
      </c>
      <c r="G4914" t="b">
        <v>0</v>
      </c>
      <c r="H4914" t="s">
        <v>71</v>
      </c>
      <c r="I4914" t="b">
        <v>0</v>
      </c>
      <c r="J4914" t="s">
        <v>70</v>
      </c>
      <c r="K4914" t="b">
        <v>1</v>
      </c>
      <c r="L4914">
        <v>3</v>
      </c>
      <c r="M4914" t="b">
        <v>1</v>
      </c>
      <c r="N4914" t="b">
        <v>1</v>
      </c>
      <c r="O4914" t="b">
        <v>1</v>
      </c>
      <c r="P4914" t="s">
        <v>88</v>
      </c>
      <c r="Q4914" t="s">
        <v>482</v>
      </c>
      <c r="R4914" t="s">
        <v>481</v>
      </c>
      <c r="S4914" t="s">
        <v>93</v>
      </c>
      <c r="T4914" t="s">
        <v>480</v>
      </c>
      <c r="U4914">
        <v>138</v>
      </c>
      <c r="V4914">
        <v>4.5</v>
      </c>
    </row>
    <row r="4915" spans="1:22" x14ac:dyDescent="0.35">
      <c r="A4915" t="s">
        <v>479</v>
      </c>
      <c r="B4915" t="s">
        <v>74</v>
      </c>
      <c r="C4915" t="s">
        <v>82</v>
      </c>
      <c r="D4915" t="b">
        <v>1</v>
      </c>
      <c r="E4915" t="b">
        <v>1</v>
      </c>
      <c r="F4915" t="s">
        <v>106</v>
      </c>
      <c r="G4915" t="b">
        <v>1</v>
      </c>
      <c r="H4915" t="s">
        <v>71</v>
      </c>
      <c r="I4915" t="b">
        <v>0</v>
      </c>
      <c r="J4915" t="s">
        <v>70</v>
      </c>
      <c r="K4915" t="b">
        <v>1</v>
      </c>
      <c r="L4915">
        <v>2</v>
      </c>
      <c r="M4915" t="b">
        <v>1</v>
      </c>
      <c r="N4915" t="b">
        <v>1</v>
      </c>
      <c r="O4915" t="b">
        <v>1</v>
      </c>
      <c r="P4915" t="s">
        <v>69</v>
      </c>
      <c r="Q4915" t="s">
        <v>478</v>
      </c>
      <c r="R4915" t="s">
        <v>477</v>
      </c>
      <c r="S4915" t="s">
        <v>275</v>
      </c>
      <c r="T4915" t="s">
        <v>476</v>
      </c>
      <c r="U4915">
        <v>138</v>
      </c>
      <c r="V4915">
        <v>4</v>
      </c>
    </row>
    <row r="4916" spans="1:22" x14ac:dyDescent="0.35">
      <c r="A4916" t="s">
        <v>475</v>
      </c>
      <c r="B4916" t="s">
        <v>90</v>
      </c>
      <c r="C4916" t="s">
        <v>82</v>
      </c>
      <c r="D4916" t="b">
        <v>1</v>
      </c>
      <c r="E4916" t="b">
        <v>1</v>
      </c>
      <c r="F4916" t="s">
        <v>474</v>
      </c>
      <c r="G4916" t="b">
        <v>0</v>
      </c>
      <c r="H4916" t="s">
        <v>71</v>
      </c>
      <c r="I4916" t="b">
        <v>1</v>
      </c>
      <c r="J4916" t="s">
        <v>70</v>
      </c>
      <c r="K4916" t="b">
        <v>1</v>
      </c>
      <c r="L4916">
        <v>2</v>
      </c>
      <c r="M4916" t="b">
        <v>0</v>
      </c>
      <c r="N4916" t="b">
        <v>1</v>
      </c>
      <c r="O4916" t="b">
        <v>1</v>
      </c>
      <c r="P4916" t="s">
        <v>69</v>
      </c>
      <c r="Q4916" t="s">
        <v>473</v>
      </c>
      <c r="R4916" t="s">
        <v>472</v>
      </c>
      <c r="S4916" t="s">
        <v>77</v>
      </c>
      <c r="T4916" t="s">
        <v>471</v>
      </c>
      <c r="U4916">
        <v>138</v>
      </c>
      <c r="V4916">
        <v>4.5</v>
      </c>
    </row>
    <row r="4917" spans="1:22" x14ac:dyDescent="0.35">
      <c r="A4917" t="s">
        <v>470</v>
      </c>
      <c r="B4917" t="s">
        <v>90</v>
      </c>
      <c r="C4917" t="s">
        <v>82</v>
      </c>
      <c r="D4917" t="b">
        <v>1</v>
      </c>
      <c r="E4917" t="b">
        <v>1</v>
      </c>
      <c r="F4917" t="s">
        <v>106</v>
      </c>
      <c r="G4917" t="b">
        <v>0</v>
      </c>
      <c r="H4917" t="s">
        <v>71</v>
      </c>
      <c r="I4917" t="b">
        <v>0</v>
      </c>
      <c r="J4917" t="s">
        <v>70</v>
      </c>
      <c r="K4917" t="b">
        <v>1</v>
      </c>
      <c r="L4917">
        <v>2</v>
      </c>
      <c r="M4917" t="b">
        <v>1</v>
      </c>
      <c r="N4917" t="b">
        <v>1</v>
      </c>
      <c r="O4917" t="b">
        <v>1</v>
      </c>
      <c r="P4917" t="s">
        <v>88</v>
      </c>
      <c r="Q4917" t="s">
        <v>469</v>
      </c>
      <c r="R4917" t="s">
        <v>389</v>
      </c>
      <c r="S4917" t="s">
        <v>166</v>
      </c>
      <c r="T4917" t="s">
        <v>468</v>
      </c>
      <c r="U4917">
        <v>138</v>
      </c>
      <c r="V4917">
        <v>4.5</v>
      </c>
    </row>
    <row r="4918" spans="1:22" x14ac:dyDescent="0.35">
      <c r="A4918" t="s">
        <v>467</v>
      </c>
      <c r="B4918" t="s">
        <v>74</v>
      </c>
      <c r="C4918" t="s">
        <v>82</v>
      </c>
      <c r="D4918" t="b">
        <v>1</v>
      </c>
      <c r="E4918" t="b">
        <v>1</v>
      </c>
      <c r="F4918" t="s">
        <v>101</v>
      </c>
      <c r="G4918" t="b">
        <v>1</v>
      </c>
      <c r="H4918" t="s">
        <v>71</v>
      </c>
      <c r="I4918" t="b">
        <v>1</v>
      </c>
      <c r="J4918" t="s">
        <v>70</v>
      </c>
      <c r="K4918" t="b">
        <v>1</v>
      </c>
      <c r="L4918">
        <v>2</v>
      </c>
      <c r="M4918" t="b">
        <v>1</v>
      </c>
      <c r="N4918" t="b">
        <v>1</v>
      </c>
      <c r="O4918" t="b">
        <v>1</v>
      </c>
      <c r="P4918" t="s">
        <v>69</v>
      </c>
      <c r="Q4918" t="s">
        <v>466</v>
      </c>
      <c r="R4918" t="s">
        <v>465</v>
      </c>
      <c r="S4918" t="s">
        <v>6</v>
      </c>
      <c r="T4918" t="s">
        <v>464</v>
      </c>
      <c r="U4918">
        <v>138</v>
      </c>
      <c r="V4918">
        <v>4</v>
      </c>
    </row>
    <row r="4919" spans="1:22" x14ac:dyDescent="0.35">
      <c r="A4919" t="s">
        <v>463</v>
      </c>
      <c r="B4919" t="s">
        <v>74</v>
      </c>
      <c r="C4919" t="s">
        <v>82</v>
      </c>
      <c r="D4919" t="b">
        <v>1</v>
      </c>
      <c r="E4919" t="b">
        <v>1</v>
      </c>
      <c r="F4919" t="s">
        <v>72</v>
      </c>
      <c r="G4919" t="b">
        <v>1</v>
      </c>
      <c r="H4919" t="s">
        <v>71</v>
      </c>
      <c r="I4919" t="b">
        <v>1</v>
      </c>
      <c r="J4919" t="s">
        <v>70</v>
      </c>
      <c r="K4919" t="b">
        <v>0</v>
      </c>
      <c r="L4919">
        <v>2</v>
      </c>
      <c r="M4919" t="b">
        <v>0</v>
      </c>
      <c r="N4919" t="b">
        <v>1</v>
      </c>
      <c r="O4919" t="b">
        <v>1</v>
      </c>
      <c r="P4919" t="s">
        <v>88</v>
      </c>
      <c r="Q4919" t="s">
        <v>462</v>
      </c>
      <c r="R4919" t="s">
        <v>461</v>
      </c>
      <c r="S4919" t="s">
        <v>85</v>
      </c>
      <c r="T4919" t="s">
        <v>460</v>
      </c>
      <c r="U4919">
        <v>138</v>
      </c>
      <c r="V4919">
        <v>3.5</v>
      </c>
    </row>
    <row r="4920" spans="1:22" x14ac:dyDescent="0.35">
      <c r="A4920" t="s">
        <v>459</v>
      </c>
      <c r="B4920" t="s">
        <v>74</v>
      </c>
      <c r="C4920" t="s">
        <v>82</v>
      </c>
      <c r="D4920" t="b">
        <v>1</v>
      </c>
      <c r="E4920" t="b">
        <v>1</v>
      </c>
      <c r="F4920" t="s">
        <v>305</v>
      </c>
      <c r="G4920" t="b">
        <v>1</v>
      </c>
      <c r="H4920" t="s">
        <v>71</v>
      </c>
      <c r="I4920" t="b">
        <v>1</v>
      </c>
      <c r="J4920" t="s">
        <v>70</v>
      </c>
      <c r="K4920" t="b">
        <v>1</v>
      </c>
      <c r="L4920">
        <v>2</v>
      </c>
      <c r="M4920" t="b">
        <v>1</v>
      </c>
      <c r="N4920" t="b">
        <v>1</v>
      </c>
      <c r="O4920" t="b">
        <v>1</v>
      </c>
      <c r="P4920" t="s">
        <v>69</v>
      </c>
      <c r="Q4920" t="s">
        <v>458</v>
      </c>
      <c r="R4920" t="s">
        <v>457</v>
      </c>
      <c r="S4920" t="s">
        <v>6</v>
      </c>
      <c r="T4920" t="s">
        <v>456</v>
      </c>
      <c r="U4920">
        <v>138</v>
      </c>
      <c r="V4920">
        <v>4</v>
      </c>
    </row>
    <row r="4921" spans="1:22" x14ac:dyDescent="0.35">
      <c r="A4921" t="s">
        <v>455</v>
      </c>
      <c r="B4921" t="s">
        <v>90</v>
      </c>
      <c r="C4921" t="s">
        <v>82</v>
      </c>
      <c r="D4921" t="b">
        <v>1</v>
      </c>
      <c r="E4921" t="b">
        <v>1</v>
      </c>
      <c r="F4921" t="s">
        <v>89</v>
      </c>
      <c r="G4921" t="b">
        <v>1</v>
      </c>
      <c r="H4921" t="s">
        <v>71</v>
      </c>
      <c r="I4921" t="b">
        <v>0</v>
      </c>
      <c r="J4921" t="s">
        <v>70</v>
      </c>
      <c r="K4921" t="b">
        <v>1</v>
      </c>
      <c r="L4921">
        <v>1</v>
      </c>
      <c r="M4921" t="b">
        <v>0</v>
      </c>
      <c r="N4921" t="b">
        <v>0</v>
      </c>
      <c r="O4921" t="b">
        <v>1</v>
      </c>
      <c r="P4921" t="s">
        <v>88</v>
      </c>
      <c r="Q4921" t="s">
        <v>454</v>
      </c>
      <c r="R4921" t="s">
        <v>453</v>
      </c>
      <c r="S4921" t="s">
        <v>189</v>
      </c>
      <c r="T4921" t="s">
        <v>452</v>
      </c>
      <c r="U4921">
        <v>138</v>
      </c>
      <c r="V4921">
        <v>3.5</v>
      </c>
    </row>
    <row r="4922" spans="1:22" x14ac:dyDescent="0.35">
      <c r="A4922" t="s">
        <v>451</v>
      </c>
      <c r="B4922" t="s">
        <v>74</v>
      </c>
      <c r="C4922" t="s">
        <v>450</v>
      </c>
      <c r="D4922" t="b">
        <v>1</v>
      </c>
      <c r="E4922" t="b">
        <v>0</v>
      </c>
      <c r="F4922" t="s">
        <v>449</v>
      </c>
      <c r="G4922" t="b">
        <v>0</v>
      </c>
      <c r="H4922" t="s">
        <v>71</v>
      </c>
      <c r="I4922" t="b">
        <v>1</v>
      </c>
      <c r="J4922" t="s">
        <v>70</v>
      </c>
      <c r="K4922" t="b">
        <v>0</v>
      </c>
      <c r="L4922">
        <v>2</v>
      </c>
      <c r="M4922" t="b">
        <v>0</v>
      </c>
      <c r="N4922" t="b">
        <v>1</v>
      </c>
      <c r="O4922" t="b">
        <v>1</v>
      </c>
      <c r="P4922" t="s">
        <v>69</v>
      </c>
      <c r="Q4922" t="s">
        <v>448</v>
      </c>
      <c r="R4922" t="s">
        <v>447</v>
      </c>
      <c r="S4922" t="s">
        <v>120</v>
      </c>
      <c r="T4922" t="s">
        <v>446</v>
      </c>
      <c r="U4922">
        <v>138</v>
      </c>
      <c r="V4922">
        <v>3.5</v>
      </c>
    </row>
    <row r="4923" spans="1:22" x14ac:dyDescent="0.35">
      <c r="A4923" t="s">
        <v>445</v>
      </c>
      <c r="B4923" t="s">
        <v>74</v>
      </c>
      <c r="C4923" t="s">
        <v>82</v>
      </c>
      <c r="D4923" t="b">
        <v>1</v>
      </c>
      <c r="E4923" t="b">
        <v>1</v>
      </c>
      <c r="F4923" t="s">
        <v>106</v>
      </c>
      <c r="G4923" t="b">
        <v>0</v>
      </c>
      <c r="H4923" t="s">
        <v>71</v>
      </c>
      <c r="I4923" t="b">
        <v>0</v>
      </c>
      <c r="J4923" t="s">
        <v>70</v>
      </c>
      <c r="K4923" t="b">
        <v>1</v>
      </c>
      <c r="L4923">
        <v>2</v>
      </c>
      <c r="M4923" t="b">
        <v>1</v>
      </c>
      <c r="N4923" t="b">
        <v>1</v>
      </c>
      <c r="O4923" t="b">
        <v>1</v>
      </c>
      <c r="P4923" t="s">
        <v>69</v>
      </c>
      <c r="Q4923" t="s">
        <v>444</v>
      </c>
      <c r="R4923" t="s">
        <v>443</v>
      </c>
      <c r="S4923" t="s">
        <v>77</v>
      </c>
      <c r="T4923" t="s">
        <v>442</v>
      </c>
      <c r="U4923">
        <v>138</v>
      </c>
      <c r="V4923">
        <v>4</v>
      </c>
    </row>
    <row r="4924" spans="1:22" x14ac:dyDescent="0.35">
      <c r="A4924" t="s">
        <v>441</v>
      </c>
      <c r="B4924" t="s">
        <v>74</v>
      </c>
      <c r="C4924" t="s">
        <v>440</v>
      </c>
      <c r="D4924" t="b">
        <v>1</v>
      </c>
      <c r="E4924" t="b">
        <v>0</v>
      </c>
      <c r="F4924" t="s">
        <v>72</v>
      </c>
      <c r="G4924" t="b">
        <v>1</v>
      </c>
      <c r="H4924" t="s">
        <v>71</v>
      </c>
      <c r="I4924" t="b">
        <v>1</v>
      </c>
      <c r="J4924" t="s">
        <v>70</v>
      </c>
      <c r="K4924" t="b">
        <v>1</v>
      </c>
      <c r="L4924">
        <v>2</v>
      </c>
      <c r="M4924" t="b">
        <v>1</v>
      </c>
      <c r="N4924" t="b">
        <v>1</v>
      </c>
      <c r="O4924" t="b">
        <v>1</v>
      </c>
      <c r="P4924" t="s">
        <v>69</v>
      </c>
      <c r="Q4924" t="s">
        <v>439</v>
      </c>
      <c r="R4924" t="s">
        <v>438</v>
      </c>
      <c r="S4924" t="s">
        <v>290</v>
      </c>
      <c r="T4924" t="s">
        <v>437</v>
      </c>
      <c r="U4924">
        <v>138</v>
      </c>
      <c r="V4924">
        <v>4</v>
      </c>
    </row>
    <row r="4925" spans="1:22" x14ac:dyDescent="0.35">
      <c r="A4925" t="s">
        <v>436</v>
      </c>
      <c r="B4925" t="s">
        <v>90</v>
      </c>
      <c r="C4925" t="s">
        <v>123</v>
      </c>
      <c r="D4925" t="b">
        <v>1</v>
      </c>
      <c r="E4925" t="b">
        <v>1</v>
      </c>
      <c r="F4925" t="s">
        <v>435</v>
      </c>
      <c r="G4925" t="b">
        <v>0</v>
      </c>
      <c r="H4925" t="s">
        <v>71</v>
      </c>
      <c r="I4925" t="b">
        <v>0</v>
      </c>
      <c r="J4925" t="s">
        <v>70</v>
      </c>
      <c r="K4925" t="b">
        <v>1</v>
      </c>
      <c r="L4925">
        <v>2</v>
      </c>
      <c r="M4925" t="b">
        <v>0</v>
      </c>
      <c r="N4925" t="b">
        <v>1</v>
      </c>
      <c r="O4925" t="b">
        <v>1</v>
      </c>
      <c r="P4925" t="s">
        <v>69</v>
      </c>
      <c r="Q4925" t="s">
        <v>434</v>
      </c>
      <c r="R4925" t="s">
        <v>433</v>
      </c>
      <c r="S4925" t="s">
        <v>120</v>
      </c>
      <c r="T4925" t="s">
        <v>432</v>
      </c>
      <c r="U4925">
        <v>138</v>
      </c>
      <c r="V4925">
        <v>3.5</v>
      </c>
    </row>
    <row r="4926" spans="1:22" x14ac:dyDescent="0.35">
      <c r="A4926" t="s">
        <v>431</v>
      </c>
      <c r="D4926" t="b">
        <v>1</v>
      </c>
      <c r="I4926" t="b">
        <v>0</v>
      </c>
      <c r="L4926">
        <v>2</v>
      </c>
      <c r="O4926" t="b">
        <v>1</v>
      </c>
      <c r="P4926" t="s">
        <v>69</v>
      </c>
      <c r="Q4926" t="s">
        <v>430</v>
      </c>
      <c r="R4926" t="s">
        <v>429</v>
      </c>
      <c r="S4926" t="s">
        <v>150</v>
      </c>
      <c r="T4926" t="s">
        <v>428</v>
      </c>
      <c r="U4926">
        <v>138</v>
      </c>
      <c r="V4926">
        <v>4</v>
      </c>
    </row>
    <row r="4927" spans="1:22" x14ac:dyDescent="0.35">
      <c r="A4927" t="s">
        <v>427</v>
      </c>
      <c r="B4927" t="s">
        <v>90</v>
      </c>
      <c r="C4927" t="s">
        <v>426</v>
      </c>
      <c r="D4927" t="b">
        <v>1</v>
      </c>
      <c r="E4927" t="b">
        <v>1</v>
      </c>
      <c r="F4927" t="s">
        <v>106</v>
      </c>
      <c r="G4927" t="b">
        <v>1</v>
      </c>
      <c r="H4927" t="s">
        <v>71</v>
      </c>
      <c r="I4927" t="b">
        <v>0</v>
      </c>
      <c r="J4927" t="s">
        <v>70</v>
      </c>
      <c r="K4927" t="b">
        <v>1</v>
      </c>
      <c r="L4927">
        <v>1</v>
      </c>
      <c r="M4927" t="b">
        <v>0</v>
      </c>
      <c r="N4927" t="b">
        <v>0</v>
      </c>
      <c r="O4927" t="b">
        <v>1</v>
      </c>
      <c r="P4927" t="s">
        <v>88</v>
      </c>
      <c r="Q4927" t="s">
        <v>425</v>
      </c>
      <c r="R4927" t="s">
        <v>424</v>
      </c>
      <c r="S4927" t="s">
        <v>239</v>
      </c>
      <c r="T4927" t="s">
        <v>423</v>
      </c>
      <c r="U4927">
        <v>138</v>
      </c>
      <c r="V4927">
        <v>4.5</v>
      </c>
    </row>
    <row r="4928" spans="1:22" x14ac:dyDescent="0.35">
      <c r="A4928" t="s">
        <v>422</v>
      </c>
      <c r="B4928" t="s">
        <v>74</v>
      </c>
      <c r="C4928" t="s">
        <v>82</v>
      </c>
      <c r="D4928" t="b">
        <v>1</v>
      </c>
      <c r="E4928" t="b">
        <v>1</v>
      </c>
      <c r="F4928" t="s">
        <v>72</v>
      </c>
      <c r="G4928" t="b">
        <v>1</v>
      </c>
      <c r="H4928" t="s">
        <v>71</v>
      </c>
      <c r="I4928" t="b">
        <v>1</v>
      </c>
      <c r="J4928" t="s">
        <v>70</v>
      </c>
      <c r="K4928" t="b">
        <v>1</v>
      </c>
      <c r="L4928">
        <v>2</v>
      </c>
      <c r="M4928" t="b">
        <v>1</v>
      </c>
      <c r="N4928" t="b">
        <v>1</v>
      </c>
      <c r="O4928" t="b">
        <v>1</v>
      </c>
      <c r="P4928" t="s">
        <v>88</v>
      </c>
      <c r="Q4928" t="s">
        <v>421</v>
      </c>
      <c r="R4928" t="s">
        <v>420</v>
      </c>
      <c r="S4928" t="s">
        <v>401</v>
      </c>
      <c r="T4928" t="s">
        <v>419</v>
      </c>
      <c r="U4928">
        <v>138</v>
      </c>
      <c r="V4928">
        <v>3</v>
      </c>
    </row>
    <row r="4929" spans="1:22" x14ac:dyDescent="0.35">
      <c r="A4929" t="s">
        <v>418</v>
      </c>
      <c r="B4929" t="s">
        <v>90</v>
      </c>
      <c r="C4929" t="s">
        <v>82</v>
      </c>
      <c r="D4929" t="b">
        <v>1</v>
      </c>
      <c r="E4929" t="b">
        <v>1</v>
      </c>
      <c r="F4929" t="s">
        <v>417</v>
      </c>
      <c r="G4929" t="b">
        <v>0</v>
      </c>
      <c r="H4929" t="s">
        <v>71</v>
      </c>
      <c r="I4929" t="b">
        <v>1</v>
      </c>
      <c r="J4929" t="s">
        <v>70</v>
      </c>
      <c r="K4929" t="b">
        <v>1</v>
      </c>
      <c r="L4929">
        <v>1</v>
      </c>
      <c r="M4929" t="b">
        <v>0</v>
      </c>
      <c r="N4929" t="b">
        <v>0</v>
      </c>
      <c r="O4929" t="b">
        <v>1</v>
      </c>
      <c r="P4929" t="s">
        <v>69</v>
      </c>
      <c r="Q4929" t="s">
        <v>416</v>
      </c>
      <c r="R4929" t="s">
        <v>415</v>
      </c>
      <c r="S4929" t="s">
        <v>6</v>
      </c>
      <c r="T4929" t="s">
        <v>414</v>
      </c>
      <c r="U4929">
        <v>138</v>
      </c>
      <c r="V4929">
        <v>3.5</v>
      </c>
    </row>
    <row r="4930" spans="1:22" x14ac:dyDescent="0.35">
      <c r="A4930" t="s">
        <v>413</v>
      </c>
      <c r="B4930" t="s">
        <v>74</v>
      </c>
      <c r="C4930" t="s">
        <v>82</v>
      </c>
      <c r="D4930" t="b">
        <v>1</v>
      </c>
      <c r="E4930" t="b">
        <v>1</v>
      </c>
      <c r="F4930" t="s">
        <v>81</v>
      </c>
      <c r="G4930" t="b">
        <v>1</v>
      </c>
      <c r="H4930" t="s">
        <v>71</v>
      </c>
      <c r="I4930" t="b">
        <v>1</v>
      </c>
      <c r="J4930" t="s">
        <v>70</v>
      </c>
      <c r="K4930" t="b">
        <v>1</v>
      </c>
      <c r="L4930">
        <v>2</v>
      </c>
      <c r="M4930" t="b">
        <v>1</v>
      </c>
      <c r="N4930" t="b">
        <v>1</v>
      </c>
      <c r="O4930" t="b">
        <v>1</v>
      </c>
      <c r="P4930" t="s">
        <v>69</v>
      </c>
      <c r="Q4930" t="s">
        <v>412</v>
      </c>
      <c r="R4930" t="s">
        <v>411</v>
      </c>
      <c r="S4930" t="s">
        <v>189</v>
      </c>
      <c r="T4930" t="s">
        <v>410</v>
      </c>
      <c r="U4930">
        <v>138</v>
      </c>
      <c r="V4930">
        <v>3.5</v>
      </c>
    </row>
    <row r="4931" spans="1:22" x14ac:dyDescent="0.35">
      <c r="A4931" t="s">
        <v>409</v>
      </c>
      <c r="B4931" t="s">
        <v>90</v>
      </c>
      <c r="C4931" t="s">
        <v>82</v>
      </c>
      <c r="D4931" t="b">
        <v>1</v>
      </c>
      <c r="E4931" t="b">
        <v>1</v>
      </c>
      <c r="F4931" t="s">
        <v>106</v>
      </c>
      <c r="G4931" t="b">
        <v>0</v>
      </c>
      <c r="H4931" t="s">
        <v>71</v>
      </c>
      <c r="I4931" t="b">
        <v>1</v>
      </c>
      <c r="J4931" t="s">
        <v>70</v>
      </c>
      <c r="K4931" t="b">
        <v>1</v>
      </c>
      <c r="L4931">
        <v>2</v>
      </c>
      <c r="M4931" t="b">
        <v>0</v>
      </c>
      <c r="N4931" t="b">
        <v>0</v>
      </c>
      <c r="O4931" t="b">
        <v>1</v>
      </c>
      <c r="P4931" t="s">
        <v>69</v>
      </c>
      <c r="Q4931" t="s">
        <v>408</v>
      </c>
      <c r="R4931" t="s">
        <v>407</v>
      </c>
      <c r="S4931" t="s">
        <v>406</v>
      </c>
      <c r="T4931" t="s">
        <v>405</v>
      </c>
      <c r="U4931">
        <v>138</v>
      </c>
      <c r="V4931">
        <v>4</v>
      </c>
    </row>
    <row r="4932" spans="1:22" x14ac:dyDescent="0.35">
      <c r="A4932" t="s">
        <v>404</v>
      </c>
      <c r="B4932" t="s">
        <v>90</v>
      </c>
      <c r="C4932" t="s">
        <v>82</v>
      </c>
      <c r="D4932" t="b">
        <v>1</v>
      </c>
      <c r="E4932" t="b">
        <v>1</v>
      </c>
      <c r="F4932" t="s">
        <v>106</v>
      </c>
      <c r="G4932" t="b">
        <v>1</v>
      </c>
      <c r="H4932" t="s">
        <v>100</v>
      </c>
      <c r="I4932" t="b">
        <v>0</v>
      </c>
      <c r="J4932" t="s">
        <v>70</v>
      </c>
      <c r="K4932" t="b">
        <v>1</v>
      </c>
      <c r="L4932">
        <v>1</v>
      </c>
      <c r="M4932" t="b">
        <v>0</v>
      </c>
      <c r="N4932" t="b">
        <v>0</v>
      </c>
      <c r="O4932" t="b">
        <v>1</v>
      </c>
      <c r="P4932" t="s">
        <v>69</v>
      </c>
      <c r="Q4932" t="s">
        <v>403</v>
      </c>
      <c r="R4932" t="s">
        <v>402</v>
      </c>
      <c r="S4932" t="s">
        <v>401</v>
      </c>
      <c r="T4932" t="s">
        <v>400</v>
      </c>
      <c r="U4932">
        <v>138</v>
      </c>
      <c r="V4932">
        <v>4.5</v>
      </c>
    </row>
    <row r="4933" spans="1:22" x14ac:dyDescent="0.35">
      <c r="A4933" t="s">
        <v>399</v>
      </c>
      <c r="B4933" t="s">
        <v>74</v>
      </c>
      <c r="C4933" t="s">
        <v>82</v>
      </c>
      <c r="D4933" t="b">
        <v>1</v>
      </c>
      <c r="E4933" t="b">
        <v>0</v>
      </c>
      <c r="F4933" t="s">
        <v>81</v>
      </c>
      <c r="G4933" t="b">
        <v>1</v>
      </c>
      <c r="H4933" t="s">
        <v>71</v>
      </c>
      <c r="I4933" t="b">
        <v>1</v>
      </c>
      <c r="J4933" t="s">
        <v>70</v>
      </c>
      <c r="K4933" t="b">
        <v>1</v>
      </c>
      <c r="L4933">
        <v>2</v>
      </c>
      <c r="M4933" t="b">
        <v>0</v>
      </c>
      <c r="N4933" t="b">
        <v>1</v>
      </c>
      <c r="O4933" t="b">
        <v>1</v>
      </c>
      <c r="P4933" t="s">
        <v>69</v>
      </c>
      <c r="Q4933" t="s">
        <v>398</v>
      </c>
      <c r="R4933" t="s">
        <v>397</v>
      </c>
      <c r="S4933" t="s">
        <v>239</v>
      </c>
      <c r="T4933" t="s">
        <v>396</v>
      </c>
      <c r="U4933">
        <v>137</v>
      </c>
      <c r="V4933">
        <v>3.5</v>
      </c>
    </row>
    <row r="4934" spans="1:22" x14ac:dyDescent="0.35">
      <c r="A4934" t="s">
        <v>395</v>
      </c>
      <c r="B4934" t="s">
        <v>90</v>
      </c>
      <c r="C4934" t="s">
        <v>82</v>
      </c>
      <c r="D4934" t="b">
        <v>1</v>
      </c>
      <c r="E4934" t="b">
        <v>1</v>
      </c>
      <c r="F4934" t="s">
        <v>106</v>
      </c>
      <c r="G4934" t="b">
        <v>1</v>
      </c>
      <c r="H4934" t="s">
        <v>71</v>
      </c>
      <c r="I4934" t="b">
        <v>0</v>
      </c>
      <c r="J4934" t="s">
        <v>70</v>
      </c>
      <c r="K4934" t="b">
        <v>1</v>
      </c>
      <c r="L4934">
        <v>2</v>
      </c>
      <c r="M4934" t="b">
        <v>1</v>
      </c>
      <c r="N4934" t="b">
        <v>1</v>
      </c>
      <c r="O4934" t="b">
        <v>1</v>
      </c>
      <c r="P4934" t="s">
        <v>88</v>
      </c>
      <c r="Q4934" t="s">
        <v>394</v>
      </c>
      <c r="R4934" t="s">
        <v>393</v>
      </c>
      <c r="S4934" t="s">
        <v>239</v>
      </c>
      <c r="T4934" t="s">
        <v>392</v>
      </c>
      <c r="U4934">
        <v>137</v>
      </c>
      <c r="V4934">
        <v>3.5</v>
      </c>
    </row>
    <row r="4935" spans="1:22" x14ac:dyDescent="0.35">
      <c r="A4935" t="s">
        <v>391</v>
      </c>
      <c r="B4935" t="s">
        <v>90</v>
      </c>
      <c r="C4935" t="s">
        <v>82</v>
      </c>
      <c r="D4935" t="b">
        <v>1</v>
      </c>
      <c r="E4935" t="b">
        <v>1</v>
      </c>
      <c r="F4935" t="s">
        <v>106</v>
      </c>
      <c r="G4935" t="b">
        <v>0</v>
      </c>
      <c r="H4935" t="s">
        <v>100</v>
      </c>
      <c r="I4935" t="b">
        <v>0</v>
      </c>
      <c r="J4935" t="s">
        <v>70</v>
      </c>
      <c r="K4935" t="b">
        <v>1</v>
      </c>
      <c r="L4935">
        <v>2</v>
      </c>
      <c r="M4935" t="b">
        <v>0</v>
      </c>
      <c r="N4935" t="b">
        <v>1</v>
      </c>
      <c r="O4935" t="b">
        <v>1</v>
      </c>
      <c r="P4935" t="s">
        <v>88</v>
      </c>
      <c r="Q4935" t="s">
        <v>390</v>
      </c>
      <c r="R4935" t="s">
        <v>389</v>
      </c>
      <c r="S4935" t="s">
        <v>239</v>
      </c>
      <c r="T4935" t="s">
        <v>388</v>
      </c>
      <c r="U4935">
        <v>137</v>
      </c>
      <c r="V4935">
        <v>4</v>
      </c>
    </row>
    <row r="4936" spans="1:22" x14ac:dyDescent="0.35">
      <c r="A4936" t="s">
        <v>387</v>
      </c>
      <c r="B4936" t="s">
        <v>74</v>
      </c>
      <c r="C4936" t="s">
        <v>82</v>
      </c>
      <c r="D4936" t="b">
        <v>1</v>
      </c>
      <c r="E4936" t="b">
        <v>1</v>
      </c>
      <c r="F4936" t="s">
        <v>72</v>
      </c>
      <c r="G4936" t="b">
        <v>1</v>
      </c>
      <c r="H4936" t="s">
        <v>71</v>
      </c>
      <c r="I4936" t="b">
        <v>1</v>
      </c>
      <c r="J4936" t="s">
        <v>70</v>
      </c>
      <c r="K4936" t="b">
        <v>1</v>
      </c>
      <c r="L4936">
        <v>2</v>
      </c>
      <c r="M4936" t="b">
        <v>1</v>
      </c>
      <c r="N4936" t="b">
        <v>1</v>
      </c>
      <c r="O4936" t="b">
        <v>1</v>
      </c>
      <c r="P4936" t="s">
        <v>88</v>
      </c>
      <c r="Q4936" t="s">
        <v>386</v>
      </c>
      <c r="R4936" t="s">
        <v>385</v>
      </c>
      <c r="S4936" t="s">
        <v>85</v>
      </c>
      <c r="T4936" t="s">
        <v>384</v>
      </c>
      <c r="U4936">
        <v>137</v>
      </c>
      <c r="V4936">
        <v>4</v>
      </c>
    </row>
    <row r="4937" spans="1:22" x14ac:dyDescent="0.35">
      <c r="A4937" t="s">
        <v>383</v>
      </c>
      <c r="B4937" t="s">
        <v>90</v>
      </c>
      <c r="C4937" t="s">
        <v>82</v>
      </c>
      <c r="D4937" t="b">
        <v>1</v>
      </c>
      <c r="E4937" t="b">
        <v>1</v>
      </c>
      <c r="F4937" t="s">
        <v>106</v>
      </c>
      <c r="G4937" t="b">
        <v>0</v>
      </c>
      <c r="H4937" t="s">
        <v>71</v>
      </c>
      <c r="I4937" t="b">
        <v>0</v>
      </c>
      <c r="J4937" t="s">
        <v>70</v>
      </c>
      <c r="K4937" t="b">
        <v>1</v>
      </c>
      <c r="L4937">
        <v>1</v>
      </c>
      <c r="M4937" t="b">
        <v>0</v>
      </c>
      <c r="N4937" t="b">
        <v>1</v>
      </c>
      <c r="O4937" t="b">
        <v>1</v>
      </c>
      <c r="P4937" t="s">
        <v>69</v>
      </c>
      <c r="Q4937" t="s">
        <v>382</v>
      </c>
      <c r="R4937" t="s">
        <v>381</v>
      </c>
      <c r="S4937" t="s">
        <v>161</v>
      </c>
      <c r="T4937" t="s">
        <v>380</v>
      </c>
      <c r="U4937">
        <v>137</v>
      </c>
      <c r="V4937">
        <v>4</v>
      </c>
    </row>
    <row r="4938" spans="1:22" x14ac:dyDescent="0.35">
      <c r="A4938" t="s">
        <v>379</v>
      </c>
      <c r="B4938" t="s">
        <v>74</v>
      </c>
      <c r="C4938" t="s">
        <v>82</v>
      </c>
      <c r="D4938" t="b">
        <v>1</v>
      </c>
      <c r="E4938" t="b">
        <v>1</v>
      </c>
      <c r="F4938" t="s">
        <v>278</v>
      </c>
      <c r="G4938" t="b">
        <v>1</v>
      </c>
      <c r="H4938" t="s">
        <v>100</v>
      </c>
      <c r="I4938" t="b">
        <v>1</v>
      </c>
      <c r="J4938" t="s">
        <v>70</v>
      </c>
      <c r="K4938" t="b">
        <v>1</v>
      </c>
      <c r="L4938">
        <v>2</v>
      </c>
      <c r="M4938" t="b">
        <v>1</v>
      </c>
      <c r="N4938" t="b">
        <v>1</v>
      </c>
      <c r="O4938" t="b">
        <v>1</v>
      </c>
      <c r="P4938" t="s">
        <v>69</v>
      </c>
      <c r="Q4938" t="s">
        <v>378</v>
      </c>
      <c r="R4938" t="s">
        <v>377</v>
      </c>
      <c r="S4938" t="s">
        <v>189</v>
      </c>
      <c r="T4938" t="s">
        <v>376</v>
      </c>
      <c r="U4938">
        <v>137</v>
      </c>
      <c r="V4938">
        <v>3</v>
      </c>
    </row>
    <row r="4939" spans="1:22" x14ac:dyDescent="0.35">
      <c r="A4939" t="s">
        <v>375</v>
      </c>
      <c r="B4939" t="s">
        <v>90</v>
      </c>
      <c r="C4939" t="s">
        <v>82</v>
      </c>
      <c r="D4939" t="b">
        <v>1</v>
      </c>
      <c r="E4939" t="b">
        <v>1</v>
      </c>
      <c r="F4939" t="s">
        <v>374</v>
      </c>
      <c r="G4939" t="b">
        <v>0</v>
      </c>
      <c r="H4939" t="s">
        <v>71</v>
      </c>
      <c r="I4939" t="b">
        <v>1</v>
      </c>
      <c r="J4939" t="s">
        <v>70</v>
      </c>
      <c r="K4939" t="b">
        <v>1</v>
      </c>
      <c r="L4939">
        <v>1</v>
      </c>
      <c r="M4939" t="b">
        <v>0</v>
      </c>
      <c r="N4939" t="b">
        <v>0</v>
      </c>
      <c r="O4939" t="b">
        <v>1</v>
      </c>
      <c r="P4939" t="s">
        <v>69</v>
      </c>
      <c r="Q4939" t="s">
        <v>373</v>
      </c>
      <c r="R4939" t="s">
        <v>372</v>
      </c>
      <c r="S4939" t="s">
        <v>189</v>
      </c>
      <c r="T4939" t="s">
        <v>371</v>
      </c>
      <c r="U4939">
        <v>137</v>
      </c>
      <c r="V4939">
        <v>3</v>
      </c>
    </row>
    <row r="4940" spans="1:22" x14ac:dyDescent="0.35">
      <c r="A4940" t="s">
        <v>370</v>
      </c>
      <c r="B4940" t="s">
        <v>74</v>
      </c>
      <c r="C4940" t="s">
        <v>82</v>
      </c>
      <c r="D4940" t="b">
        <v>1</v>
      </c>
      <c r="E4940" t="b">
        <v>1</v>
      </c>
      <c r="F4940" t="s">
        <v>106</v>
      </c>
      <c r="G4940" t="b">
        <v>1</v>
      </c>
      <c r="H4940" t="s">
        <v>71</v>
      </c>
      <c r="I4940" t="b">
        <v>0</v>
      </c>
      <c r="J4940" t="s">
        <v>70</v>
      </c>
      <c r="K4940" t="b">
        <v>1</v>
      </c>
      <c r="L4940">
        <v>2</v>
      </c>
      <c r="M4940" t="b">
        <v>1</v>
      </c>
      <c r="N4940" t="b">
        <v>1</v>
      </c>
      <c r="O4940" t="b">
        <v>1</v>
      </c>
      <c r="P4940" t="s">
        <v>69</v>
      </c>
      <c r="Q4940" t="s">
        <v>369</v>
      </c>
      <c r="R4940" t="s">
        <v>368</v>
      </c>
      <c r="S4940" t="s">
        <v>367</v>
      </c>
      <c r="T4940" t="s">
        <v>366</v>
      </c>
      <c r="U4940">
        <v>137</v>
      </c>
      <c r="V4940">
        <v>3.5</v>
      </c>
    </row>
    <row r="4941" spans="1:22" x14ac:dyDescent="0.35">
      <c r="A4941" t="s">
        <v>365</v>
      </c>
      <c r="B4941" t="s">
        <v>74</v>
      </c>
      <c r="C4941" t="s">
        <v>82</v>
      </c>
      <c r="D4941" t="b">
        <v>1</v>
      </c>
      <c r="E4941" t="b">
        <v>1</v>
      </c>
      <c r="F4941" t="s">
        <v>106</v>
      </c>
      <c r="G4941" t="b">
        <v>1</v>
      </c>
      <c r="H4941" t="s">
        <v>71</v>
      </c>
      <c r="I4941" t="b">
        <v>1</v>
      </c>
      <c r="J4941" t="s">
        <v>70</v>
      </c>
      <c r="K4941" t="b">
        <v>1</v>
      </c>
      <c r="L4941">
        <v>2</v>
      </c>
      <c r="M4941" t="b">
        <v>1</v>
      </c>
      <c r="N4941" t="b">
        <v>1</v>
      </c>
      <c r="O4941" t="b">
        <v>1</v>
      </c>
      <c r="P4941" t="s">
        <v>69</v>
      </c>
      <c r="Q4941" t="s">
        <v>364</v>
      </c>
      <c r="R4941" t="s">
        <v>363</v>
      </c>
      <c r="S4941" t="s">
        <v>229</v>
      </c>
      <c r="T4941" t="s">
        <v>362</v>
      </c>
      <c r="U4941">
        <v>137</v>
      </c>
      <c r="V4941">
        <v>3.5</v>
      </c>
    </row>
    <row r="4942" spans="1:22" x14ac:dyDescent="0.35">
      <c r="A4942" t="s">
        <v>361</v>
      </c>
      <c r="B4942" t="s">
        <v>111</v>
      </c>
      <c r="C4942" t="s">
        <v>360</v>
      </c>
      <c r="D4942" t="b">
        <v>1</v>
      </c>
      <c r="E4942" t="b">
        <v>1</v>
      </c>
      <c r="F4942" t="s">
        <v>359</v>
      </c>
      <c r="G4942" t="b">
        <v>0</v>
      </c>
      <c r="H4942" t="s">
        <v>71</v>
      </c>
      <c r="I4942" t="b">
        <v>1</v>
      </c>
      <c r="J4942" t="s">
        <v>70</v>
      </c>
      <c r="K4942" t="b">
        <v>1</v>
      </c>
      <c r="L4942">
        <v>1</v>
      </c>
      <c r="M4942" t="b">
        <v>0</v>
      </c>
      <c r="N4942" t="b">
        <v>0</v>
      </c>
      <c r="O4942" t="b">
        <v>1</v>
      </c>
      <c r="P4942" t="s">
        <v>69</v>
      </c>
      <c r="Q4942" t="s">
        <v>358</v>
      </c>
      <c r="R4942" t="s">
        <v>357</v>
      </c>
      <c r="S4942" t="s">
        <v>131</v>
      </c>
      <c r="T4942" t="s">
        <v>356</v>
      </c>
      <c r="U4942">
        <v>137</v>
      </c>
      <c r="V4942">
        <v>4</v>
      </c>
    </row>
    <row r="4943" spans="1:22" x14ac:dyDescent="0.35">
      <c r="A4943" t="s">
        <v>355</v>
      </c>
      <c r="B4943" t="s">
        <v>74</v>
      </c>
      <c r="C4943" t="s">
        <v>82</v>
      </c>
      <c r="D4943" t="b">
        <v>1</v>
      </c>
      <c r="E4943" t="b">
        <v>1</v>
      </c>
      <c r="F4943" t="s">
        <v>106</v>
      </c>
      <c r="G4943" t="b">
        <v>1</v>
      </c>
      <c r="H4943" t="s">
        <v>71</v>
      </c>
      <c r="I4943" t="b">
        <v>1</v>
      </c>
      <c r="J4943" t="s">
        <v>70</v>
      </c>
      <c r="K4943" t="b">
        <v>1</v>
      </c>
      <c r="L4943">
        <v>2</v>
      </c>
      <c r="M4943" t="b">
        <v>1</v>
      </c>
      <c r="N4943" t="b">
        <v>1</v>
      </c>
      <c r="O4943" t="b">
        <v>1</v>
      </c>
      <c r="P4943" t="s">
        <v>69</v>
      </c>
      <c r="Q4943" t="s">
        <v>354</v>
      </c>
      <c r="R4943" t="s">
        <v>353</v>
      </c>
      <c r="S4943" t="s">
        <v>77</v>
      </c>
      <c r="T4943" t="s">
        <v>352</v>
      </c>
      <c r="U4943">
        <v>137</v>
      </c>
      <c r="V4943">
        <v>3.5</v>
      </c>
    </row>
    <row r="4944" spans="1:22" x14ac:dyDescent="0.35">
      <c r="A4944" t="s">
        <v>351</v>
      </c>
      <c r="B4944" t="s">
        <v>74</v>
      </c>
      <c r="C4944" t="s">
        <v>82</v>
      </c>
      <c r="D4944" t="b">
        <v>1</v>
      </c>
      <c r="E4944" t="b">
        <v>1</v>
      </c>
      <c r="F4944" t="s">
        <v>106</v>
      </c>
      <c r="G4944" t="b">
        <v>1</v>
      </c>
      <c r="H4944" t="s">
        <v>71</v>
      </c>
      <c r="I4944" t="b">
        <v>1</v>
      </c>
      <c r="J4944" t="s">
        <v>70</v>
      </c>
      <c r="K4944" t="b">
        <v>1</v>
      </c>
      <c r="L4944">
        <v>2</v>
      </c>
      <c r="M4944" t="b">
        <v>1</v>
      </c>
      <c r="N4944" t="b">
        <v>1</v>
      </c>
      <c r="O4944" t="b">
        <v>1</v>
      </c>
      <c r="P4944" t="s">
        <v>69</v>
      </c>
      <c r="Q4944" t="s">
        <v>350</v>
      </c>
      <c r="R4944" t="s">
        <v>194</v>
      </c>
      <c r="S4944" t="s">
        <v>93</v>
      </c>
      <c r="T4944" t="s">
        <v>349</v>
      </c>
      <c r="U4944">
        <v>137</v>
      </c>
      <c r="V4944">
        <v>4</v>
      </c>
    </row>
    <row r="4945" spans="1:22" x14ac:dyDescent="0.35">
      <c r="A4945" t="s">
        <v>348</v>
      </c>
      <c r="B4945" t="s">
        <v>74</v>
      </c>
      <c r="C4945" t="s">
        <v>222</v>
      </c>
      <c r="D4945" t="b">
        <v>1</v>
      </c>
      <c r="E4945" t="b">
        <v>0</v>
      </c>
      <c r="F4945" t="s">
        <v>72</v>
      </c>
      <c r="G4945" t="b">
        <v>1</v>
      </c>
      <c r="H4945" t="s">
        <v>71</v>
      </c>
      <c r="I4945" t="b">
        <v>1</v>
      </c>
      <c r="J4945" t="s">
        <v>70</v>
      </c>
      <c r="K4945" t="b">
        <v>1</v>
      </c>
      <c r="L4945">
        <v>2</v>
      </c>
      <c r="M4945" t="b">
        <v>1</v>
      </c>
      <c r="N4945" t="b">
        <v>1</v>
      </c>
      <c r="O4945" t="b">
        <v>0</v>
      </c>
      <c r="P4945" t="s">
        <v>88</v>
      </c>
      <c r="Q4945" t="s">
        <v>347</v>
      </c>
      <c r="R4945" t="s">
        <v>346</v>
      </c>
      <c r="S4945" t="s">
        <v>120</v>
      </c>
      <c r="T4945" t="s">
        <v>345</v>
      </c>
      <c r="U4945">
        <v>137</v>
      </c>
      <c r="V4945">
        <v>3.5</v>
      </c>
    </row>
    <row r="4946" spans="1:22" x14ac:dyDescent="0.35">
      <c r="A4946" t="s">
        <v>344</v>
      </c>
      <c r="B4946" t="s">
        <v>74</v>
      </c>
      <c r="C4946" t="s">
        <v>82</v>
      </c>
      <c r="D4946" t="b">
        <v>1</v>
      </c>
      <c r="E4946" t="b">
        <v>1</v>
      </c>
      <c r="F4946" t="s">
        <v>106</v>
      </c>
      <c r="G4946" t="b">
        <v>1</v>
      </c>
      <c r="H4946" t="s">
        <v>71</v>
      </c>
      <c r="I4946" t="b">
        <v>1</v>
      </c>
      <c r="J4946" t="s">
        <v>70</v>
      </c>
      <c r="K4946" t="b">
        <v>1</v>
      </c>
      <c r="L4946">
        <v>2</v>
      </c>
      <c r="M4946" t="b">
        <v>0</v>
      </c>
      <c r="N4946" t="b">
        <v>1</v>
      </c>
      <c r="O4946" t="b">
        <v>1</v>
      </c>
      <c r="P4946" t="s">
        <v>69</v>
      </c>
      <c r="Q4946" t="s">
        <v>343</v>
      </c>
      <c r="R4946" t="s">
        <v>342</v>
      </c>
      <c r="S4946" t="s">
        <v>341</v>
      </c>
      <c r="T4946" t="s">
        <v>340</v>
      </c>
      <c r="U4946">
        <v>137</v>
      </c>
      <c r="V4946">
        <v>3.5</v>
      </c>
    </row>
    <row r="4947" spans="1:22" x14ac:dyDescent="0.35">
      <c r="A4947" t="s">
        <v>339</v>
      </c>
      <c r="B4947" t="s">
        <v>90</v>
      </c>
      <c r="C4947" t="s">
        <v>82</v>
      </c>
      <c r="D4947" t="b">
        <v>1</v>
      </c>
      <c r="E4947" t="b">
        <v>1</v>
      </c>
      <c r="F4947" t="s">
        <v>106</v>
      </c>
      <c r="G4947" t="b">
        <v>0</v>
      </c>
      <c r="H4947" t="s">
        <v>71</v>
      </c>
      <c r="I4947" t="b">
        <v>1</v>
      </c>
      <c r="J4947" t="s">
        <v>70</v>
      </c>
      <c r="K4947" t="b">
        <v>1</v>
      </c>
      <c r="L4947">
        <v>1</v>
      </c>
      <c r="O4947" t="b">
        <v>1</v>
      </c>
      <c r="P4947" t="s">
        <v>88</v>
      </c>
      <c r="Q4947" t="s">
        <v>338</v>
      </c>
      <c r="R4947" t="s">
        <v>337</v>
      </c>
      <c r="S4947" t="s">
        <v>6</v>
      </c>
      <c r="T4947" t="s">
        <v>336</v>
      </c>
      <c r="U4947">
        <v>137</v>
      </c>
      <c r="V4947">
        <v>4</v>
      </c>
    </row>
    <row r="4948" spans="1:22" x14ac:dyDescent="0.35">
      <c r="A4948" t="s">
        <v>335</v>
      </c>
      <c r="B4948" t="s">
        <v>74</v>
      </c>
      <c r="C4948" t="s">
        <v>212</v>
      </c>
      <c r="D4948" t="b">
        <v>1</v>
      </c>
      <c r="E4948" t="b">
        <v>1</v>
      </c>
      <c r="F4948" t="s">
        <v>106</v>
      </c>
      <c r="G4948" t="b">
        <v>0</v>
      </c>
      <c r="H4948" t="s">
        <v>71</v>
      </c>
      <c r="I4948" t="b">
        <v>1</v>
      </c>
      <c r="J4948" t="s">
        <v>70</v>
      </c>
      <c r="K4948" t="b">
        <v>1</v>
      </c>
      <c r="L4948">
        <v>2</v>
      </c>
      <c r="M4948" t="b">
        <v>1</v>
      </c>
      <c r="N4948" t="b">
        <v>1</v>
      </c>
      <c r="O4948" t="b">
        <v>1</v>
      </c>
      <c r="P4948" t="s">
        <v>88</v>
      </c>
      <c r="Q4948" t="s">
        <v>334</v>
      </c>
      <c r="R4948" t="s">
        <v>333</v>
      </c>
      <c r="S4948" t="s">
        <v>332</v>
      </c>
      <c r="T4948" t="s">
        <v>331</v>
      </c>
      <c r="U4948">
        <v>137</v>
      </c>
      <c r="V4948">
        <v>3</v>
      </c>
    </row>
    <row r="4949" spans="1:22" x14ac:dyDescent="0.35">
      <c r="A4949" t="s">
        <v>330</v>
      </c>
      <c r="B4949" t="s">
        <v>90</v>
      </c>
      <c r="C4949" t="s">
        <v>123</v>
      </c>
      <c r="D4949" t="b">
        <v>1</v>
      </c>
      <c r="E4949" t="b">
        <v>1</v>
      </c>
      <c r="F4949" t="s">
        <v>89</v>
      </c>
      <c r="G4949" t="b">
        <v>0</v>
      </c>
      <c r="H4949" t="s">
        <v>71</v>
      </c>
      <c r="I4949" t="b">
        <v>0</v>
      </c>
      <c r="J4949" t="s">
        <v>70</v>
      </c>
      <c r="K4949" t="b">
        <v>0</v>
      </c>
      <c r="L4949">
        <v>1</v>
      </c>
      <c r="M4949" t="b">
        <v>0</v>
      </c>
      <c r="N4949" t="b">
        <v>0</v>
      </c>
      <c r="O4949" t="b">
        <v>1</v>
      </c>
      <c r="P4949" t="s">
        <v>88</v>
      </c>
      <c r="Q4949" t="s">
        <v>329</v>
      </c>
      <c r="R4949" t="s">
        <v>328</v>
      </c>
      <c r="S4949" t="s">
        <v>120</v>
      </c>
      <c r="T4949" t="s">
        <v>327</v>
      </c>
      <c r="U4949">
        <v>137</v>
      </c>
      <c r="V4949">
        <v>4</v>
      </c>
    </row>
    <row r="4950" spans="1:22" x14ac:dyDescent="0.35">
      <c r="A4950" t="s">
        <v>326</v>
      </c>
      <c r="B4950" t="s">
        <v>90</v>
      </c>
      <c r="C4950" t="s">
        <v>82</v>
      </c>
      <c r="D4950" t="b">
        <v>1</v>
      </c>
      <c r="E4950" t="b">
        <v>1</v>
      </c>
      <c r="F4950" t="s">
        <v>117</v>
      </c>
      <c r="G4950" t="b">
        <v>0</v>
      </c>
      <c r="H4950" t="s">
        <v>71</v>
      </c>
      <c r="I4950" t="b">
        <v>1</v>
      </c>
      <c r="J4950" t="s">
        <v>70</v>
      </c>
      <c r="K4950" t="b">
        <v>1</v>
      </c>
      <c r="L4950">
        <v>1</v>
      </c>
      <c r="M4950" t="b">
        <v>0</v>
      </c>
      <c r="N4950" t="b">
        <v>0</v>
      </c>
      <c r="O4950" t="b">
        <v>1</v>
      </c>
      <c r="P4950" t="s">
        <v>69</v>
      </c>
      <c r="Q4950" t="s">
        <v>325</v>
      </c>
      <c r="R4950" t="s">
        <v>324</v>
      </c>
      <c r="S4950" t="s">
        <v>323</v>
      </c>
      <c r="T4950" t="s">
        <v>322</v>
      </c>
      <c r="U4950">
        <v>137</v>
      </c>
      <c r="V4950">
        <v>3</v>
      </c>
    </row>
    <row r="4951" spans="1:22" x14ac:dyDescent="0.35">
      <c r="A4951" t="s">
        <v>321</v>
      </c>
      <c r="B4951" t="s">
        <v>74</v>
      </c>
      <c r="C4951" t="s">
        <v>320</v>
      </c>
      <c r="D4951" t="b">
        <v>1</v>
      </c>
      <c r="E4951" t="b">
        <v>1</v>
      </c>
      <c r="F4951" t="s">
        <v>319</v>
      </c>
      <c r="G4951" t="b">
        <v>1</v>
      </c>
      <c r="H4951" t="s">
        <v>71</v>
      </c>
      <c r="I4951" t="b">
        <v>0</v>
      </c>
      <c r="J4951" t="s">
        <v>70</v>
      </c>
      <c r="K4951" t="b">
        <v>1</v>
      </c>
      <c r="L4951">
        <v>1</v>
      </c>
      <c r="M4951" t="b">
        <v>0</v>
      </c>
      <c r="N4951" t="b">
        <v>1</v>
      </c>
      <c r="O4951" t="b">
        <v>1</v>
      </c>
      <c r="P4951" t="s">
        <v>88</v>
      </c>
      <c r="Q4951" t="s">
        <v>318</v>
      </c>
      <c r="R4951" t="s">
        <v>317</v>
      </c>
      <c r="S4951" t="s">
        <v>6</v>
      </c>
      <c r="T4951" t="s">
        <v>316</v>
      </c>
      <c r="U4951">
        <v>137</v>
      </c>
      <c r="V4951">
        <v>4</v>
      </c>
    </row>
    <row r="4952" spans="1:22" x14ac:dyDescent="0.35">
      <c r="A4952" t="s">
        <v>315</v>
      </c>
      <c r="B4952" t="s">
        <v>74</v>
      </c>
      <c r="C4952" t="s">
        <v>297</v>
      </c>
      <c r="D4952" t="b">
        <v>1</v>
      </c>
      <c r="E4952" t="b">
        <v>0</v>
      </c>
      <c r="F4952" t="s">
        <v>314</v>
      </c>
      <c r="G4952" t="b">
        <v>0</v>
      </c>
      <c r="H4952" t="s">
        <v>71</v>
      </c>
      <c r="I4952" t="b">
        <v>0</v>
      </c>
      <c r="J4952" t="s">
        <v>70</v>
      </c>
      <c r="K4952" t="b">
        <v>1</v>
      </c>
      <c r="L4952">
        <v>2</v>
      </c>
      <c r="M4952" t="b">
        <v>1</v>
      </c>
      <c r="N4952" t="b">
        <v>1</v>
      </c>
      <c r="O4952" t="b">
        <v>1</v>
      </c>
      <c r="P4952" t="s">
        <v>69</v>
      </c>
      <c r="Q4952" t="s">
        <v>313</v>
      </c>
      <c r="R4952" t="s">
        <v>312</v>
      </c>
      <c r="S4952" t="s">
        <v>77</v>
      </c>
      <c r="T4952" t="s">
        <v>311</v>
      </c>
      <c r="U4952">
        <v>137</v>
      </c>
      <c r="V4952">
        <v>4</v>
      </c>
    </row>
    <row r="4953" spans="1:22" x14ac:dyDescent="0.35">
      <c r="A4953" t="s">
        <v>310</v>
      </c>
      <c r="B4953" t="s">
        <v>111</v>
      </c>
      <c r="C4953" t="s">
        <v>82</v>
      </c>
      <c r="D4953" t="b">
        <v>1</v>
      </c>
      <c r="E4953" t="b">
        <v>1</v>
      </c>
      <c r="F4953" t="s">
        <v>106</v>
      </c>
      <c r="G4953" t="b">
        <v>1</v>
      </c>
      <c r="H4953" t="s">
        <v>71</v>
      </c>
      <c r="I4953" t="b">
        <v>1</v>
      </c>
      <c r="J4953" t="s">
        <v>70</v>
      </c>
      <c r="K4953" t="b">
        <v>1</v>
      </c>
      <c r="L4953">
        <v>2</v>
      </c>
      <c r="M4953" t="b">
        <v>0</v>
      </c>
      <c r="N4953" t="b">
        <v>1</v>
      </c>
      <c r="O4953" t="b">
        <v>1</v>
      </c>
      <c r="P4953" t="s">
        <v>69</v>
      </c>
      <c r="Q4953" t="s">
        <v>309</v>
      </c>
      <c r="R4953" t="s">
        <v>308</v>
      </c>
      <c r="S4953" t="s">
        <v>77</v>
      </c>
      <c r="T4953" t="s">
        <v>307</v>
      </c>
      <c r="U4953">
        <v>137</v>
      </c>
      <c r="V4953">
        <v>4</v>
      </c>
    </row>
    <row r="4954" spans="1:22" x14ac:dyDescent="0.35">
      <c r="A4954" t="s">
        <v>306</v>
      </c>
      <c r="B4954" t="s">
        <v>74</v>
      </c>
      <c r="C4954" t="s">
        <v>138</v>
      </c>
      <c r="D4954" t="b">
        <v>1</v>
      </c>
      <c r="E4954" t="b">
        <v>1</v>
      </c>
      <c r="F4954" t="s">
        <v>305</v>
      </c>
      <c r="G4954" t="b">
        <v>1</v>
      </c>
      <c r="H4954" t="s">
        <v>71</v>
      </c>
      <c r="I4954" t="b">
        <v>0</v>
      </c>
      <c r="J4954" t="s">
        <v>70</v>
      </c>
      <c r="K4954" t="b">
        <v>1</v>
      </c>
      <c r="L4954">
        <v>2</v>
      </c>
      <c r="M4954" t="b">
        <v>1</v>
      </c>
      <c r="N4954" t="b">
        <v>1</v>
      </c>
      <c r="O4954" t="b">
        <v>1</v>
      </c>
      <c r="P4954" t="s">
        <v>88</v>
      </c>
      <c r="Q4954" t="s">
        <v>304</v>
      </c>
      <c r="R4954" t="s">
        <v>98</v>
      </c>
      <c r="S4954" t="s">
        <v>141</v>
      </c>
      <c r="T4954" t="s">
        <v>303</v>
      </c>
      <c r="U4954">
        <v>137</v>
      </c>
      <c r="V4954">
        <v>4</v>
      </c>
    </row>
    <row r="4955" spans="1:22" x14ac:dyDescent="0.35">
      <c r="A4955" t="s">
        <v>302</v>
      </c>
      <c r="B4955" t="s">
        <v>111</v>
      </c>
      <c r="C4955" t="s">
        <v>82</v>
      </c>
      <c r="D4955" t="b">
        <v>1</v>
      </c>
      <c r="E4955" t="b">
        <v>1</v>
      </c>
      <c r="F4955" t="s">
        <v>72</v>
      </c>
      <c r="G4955" t="b">
        <v>1</v>
      </c>
      <c r="H4955" t="s">
        <v>100</v>
      </c>
      <c r="I4955" t="b">
        <v>0</v>
      </c>
      <c r="J4955" t="s">
        <v>70</v>
      </c>
      <c r="K4955" t="b">
        <v>1</v>
      </c>
      <c r="L4955">
        <v>2</v>
      </c>
      <c r="M4955" t="b">
        <v>1</v>
      </c>
      <c r="N4955" t="b">
        <v>1</v>
      </c>
      <c r="O4955" t="b">
        <v>1</v>
      </c>
      <c r="P4955" t="s">
        <v>88</v>
      </c>
      <c r="Q4955" t="s">
        <v>301</v>
      </c>
      <c r="R4955" t="s">
        <v>300</v>
      </c>
      <c r="S4955" t="s">
        <v>6</v>
      </c>
      <c r="T4955" t="s">
        <v>299</v>
      </c>
      <c r="U4955">
        <v>137</v>
      </c>
      <c r="V4955">
        <v>2.5</v>
      </c>
    </row>
    <row r="4956" spans="1:22" x14ac:dyDescent="0.35">
      <c r="A4956" t="s">
        <v>298</v>
      </c>
      <c r="B4956" t="s">
        <v>74</v>
      </c>
      <c r="C4956" t="s">
        <v>297</v>
      </c>
      <c r="D4956" t="b">
        <v>1</v>
      </c>
      <c r="E4956" t="b">
        <v>0</v>
      </c>
      <c r="F4956" t="s">
        <v>72</v>
      </c>
      <c r="G4956" t="b">
        <v>0</v>
      </c>
      <c r="H4956" t="s">
        <v>71</v>
      </c>
      <c r="I4956" t="b">
        <v>0</v>
      </c>
      <c r="J4956" t="s">
        <v>70</v>
      </c>
      <c r="K4956" t="b">
        <v>1</v>
      </c>
      <c r="L4956">
        <v>2</v>
      </c>
      <c r="M4956" t="b">
        <v>1</v>
      </c>
      <c r="N4956" t="b">
        <v>1</v>
      </c>
      <c r="O4956" t="b">
        <v>0</v>
      </c>
      <c r="P4956" t="s">
        <v>88</v>
      </c>
      <c r="Q4956" t="s">
        <v>296</v>
      </c>
      <c r="R4956" t="s">
        <v>295</v>
      </c>
      <c r="S4956" t="s">
        <v>6</v>
      </c>
      <c r="T4956" t="s">
        <v>294</v>
      </c>
      <c r="U4956">
        <v>137</v>
      </c>
      <c r="V4956">
        <v>3.5</v>
      </c>
    </row>
    <row r="4957" spans="1:22" x14ac:dyDescent="0.35">
      <c r="A4957" t="s">
        <v>293</v>
      </c>
      <c r="B4957" t="s">
        <v>74</v>
      </c>
      <c r="C4957" t="s">
        <v>82</v>
      </c>
      <c r="D4957" t="b">
        <v>1</v>
      </c>
      <c r="E4957" t="b">
        <v>1</v>
      </c>
      <c r="F4957" t="s">
        <v>106</v>
      </c>
      <c r="G4957" t="b">
        <v>1</v>
      </c>
      <c r="H4957" t="s">
        <v>100</v>
      </c>
      <c r="I4957" t="b">
        <v>0</v>
      </c>
      <c r="J4957" t="s">
        <v>70</v>
      </c>
      <c r="K4957" t="b">
        <v>1</v>
      </c>
      <c r="L4957">
        <v>2</v>
      </c>
      <c r="M4957" t="b">
        <v>1</v>
      </c>
      <c r="N4957" t="b">
        <v>1</v>
      </c>
      <c r="O4957" t="b">
        <v>1</v>
      </c>
      <c r="P4957" t="s">
        <v>88</v>
      </c>
      <c r="Q4957" t="s">
        <v>292</v>
      </c>
      <c r="R4957" t="s">
        <v>291</v>
      </c>
      <c r="S4957" t="s">
        <v>290</v>
      </c>
      <c r="T4957" t="s">
        <v>289</v>
      </c>
      <c r="U4957">
        <v>137</v>
      </c>
      <c r="V4957">
        <v>3.5</v>
      </c>
    </row>
    <row r="4958" spans="1:22" x14ac:dyDescent="0.35">
      <c r="A4958" t="s">
        <v>288</v>
      </c>
      <c r="B4958" t="s">
        <v>74</v>
      </c>
      <c r="C4958" t="s">
        <v>123</v>
      </c>
      <c r="D4958" t="b">
        <v>1</v>
      </c>
      <c r="E4958" t="b">
        <v>1</v>
      </c>
      <c r="F4958" t="s">
        <v>72</v>
      </c>
      <c r="G4958" t="b">
        <v>1</v>
      </c>
      <c r="H4958" t="s">
        <v>71</v>
      </c>
      <c r="I4958" t="b">
        <v>1</v>
      </c>
      <c r="J4958" t="s">
        <v>70</v>
      </c>
      <c r="K4958" t="b">
        <v>1</v>
      </c>
      <c r="L4958">
        <v>3</v>
      </c>
      <c r="M4958" t="b">
        <v>1</v>
      </c>
      <c r="N4958" t="b">
        <v>1</v>
      </c>
      <c r="O4958" t="b">
        <v>0</v>
      </c>
      <c r="P4958" t="s">
        <v>69</v>
      </c>
      <c r="Q4958" t="s">
        <v>287</v>
      </c>
      <c r="R4958" t="s">
        <v>286</v>
      </c>
      <c r="S4958" t="s">
        <v>285</v>
      </c>
      <c r="T4958" t="s">
        <v>284</v>
      </c>
      <c r="U4958">
        <v>137</v>
      </c>
      <c r="V4958">
        <v>4</v>
      </c>
    </row>
    <row r="4959" spans="1:22" x14ac:dyDescent="0.35">
      <c r="A4959" t="s">
        <v>283</v>
      </c>
      <c r="B4959" t="s">
        <v>90</v>
      </c>
      <c r="C4959" t="s">
        <v>82</v>
      </c>
      <c r="D4959" t="b">
        <v>1</v>
      </c>
      <c r="E4959" t="b">
        <v>1</v>
      </c>
      <c r="F4959" t="s">
        <v>89</v>
      </c>
      <c r="G4959" t="b">
        <v>0</v>
      </c>
      <c r="H4959" t="s">
        <v>71</v>
      </c>
      <c r="I4959" t="b">
        <v>0</v>
      </c>
      <c r="J4959" t="s">
        <v>70</v>
      </c>
      <c r="K4959" t="b">
        <v>1</v>
      </c>
      <c r="L4959">
        <v>2</v>
      </c>
      <c r="M4959" t="b">
        <v>0</v>
      </c>
      <c r="N4959" t="b">
        <v>0</v>
      </c>
      <c r="O4959" t="b">
        <v>1</v>
      </c>
      <c r="P4959" t="s">
        <v>88</v>
      </c>
      <c r="Q4959" t="s">
        <v>282</v>
      </c>
      <c r="R4959" t="s">
        <v>281</v>
      </c>
      <c r="S4959" t="s">
        <v>6</v>
      </c>
      <c r="T4959" t="s">
        <v>280</v>
      </c>
      <c r="U4959">
        <v>137</v>
      </c>
      <c r="V4959">
        <v>3.5</v>
      </c>
    </row>
    <row r="4960" spans="1:22" x14ac:dyDescent="0.35">
      <c r="A4960" t="s">
        <v>279</v>
      </c>
      <c r="B4960" t="s">
        <v>90</v>
      </c>
      <c r="C4960" t="s">
        <v>82</v>
      </c>
      <c r="D4960" t="b">
        <v>1</v>
      </c>
      <c r="E4960" t="b">
        <v>1</v>
      </c>
      <c r="F4960" t="s">
        <v>278</v>
      </c>
      <c r="G4960" t="b">
        <v>0</v>
      </c>
      <c r="H4960" t="s">
        <v>100</v>
      </c>
      <c r="I4960" t="b">
        <v>1</v>
      </c>
      <c r="J4960" t="s">
        <v>70</v>
      </c>
      <c r="K4960" t="b">
        <v>1</v>
      </c>
      <c r="L4960">
        <v>1</v>
      </c>
      <c r="M4960" t="b">
        <v>0</v>
      </c>
      <c r="N4960" t="b">
        <v>0</v>
      </c>
      <c r="O4960" t="b">
        <v>1</v>
      </c>
      <c r="P4960" t="s">
        <v>69</v>
      </c>
      <c r="Q4960" t="s">
        <v>277</v>
      </c>
      <c r="R4960" t="s">
        <v>276</v>
      </c>
      <c r="S4960" t="s">
        <v>275</v>
      </c>
      <c r="T4960" t="s">
        <v>274</v>
      </c>
      <c r="U4960">
        <v>137</v>
      </c>
      <c r="V4960">
        <v>4.5</v>
      </c>
    </row>
    <row r="4961" spans="1:22" x14ac:dyDescent="0.35">
      <c r="A4961" t="s">
        <v>273</v>
      </c>
      <c r="B4961" t="s">
        <v>74</v>
      </c>
      <c r="C4961" t="s">
        <v>82</v>
      </c>
      <c r="D4961" t="b">
        <v>1</v>
      </c>
      <c r="E4961" t="b">
        <v>1</v>
      </c>
      <c r="F4961" t="s">
        <v>272</v>
      </c>
      <c r="G4961" t="b">
        <v>1</v>
      </c>
      <c r="H4961" t="s">
        <v>71</v>
      </c>
      <c r="I4961" t="b">
        <v>0</v>
      </c>
      <c r="J4961" t="s">
        <v>70</v>
      </c>
      <c r="K4961" t="b">
        <v>1</v>
      </c>
      <c r="L4961">
        <v>2</v>
      </c>
      <c r="M4961" t="b">
        <v>1</v>
      </c>
      <c r="N4961" t="b">
        <v>1</v>
      </c>
      <c r="O4961" t="b">
        <v>1</v>
      </c>
      <c r="P4961" t="s">
        <v>69</v>
      </c>
      <c r="Q4961" t="s">
        <v>271</v>
      </c>
      <c r="R4961" t="s">
        <v>270</v>
      </c>
      <c r="S4961" t="s">
        <v>66</v>
      </c>
      <c r="T4961" t="s">
        <v>269</v>
      </c>
      <c r="U4961">
        <v>137</v>
      </c>
      <c r="V4961">
        <v>3</v>
      </c>
    </row>
    <row r="4962" spans="1:22" x14ac:dyDescent="0.35">
      <c r="A4962" t="s">
        <v>268</v>
      </c>
      <c r="B4962" t="s">
        <v>74</v>
      </c>
      <c r="C4962" t="s">
        <v>73</v>
      </c>
      <c r="D4962" t="b">
        <v>1</v>
      </c>
      <c r="E4962" t="b">
        <v>0</v>
      </c>
      <c r="F4962" t="s">
        <v>106</v>
      </c>
      <c r="G4962" t="b">
        <v>1</v>
      </c>
      <c r="H4962" t="s">
        <v>80</v>
      </c>
      <c r="I4962" t="b">
        <v>0</v>
      </c>
      <c r="J4962" t="s">
        <v>70</v>
      </c>
      <c r="K4962" t="b">
        <v>1</v>
      </c>
      <c r="L4962">
        <v>2</v>
      </c>
      <c r="M4962" t="b">
        <v>0</v>
      </c>
      <c r="N4962" t="b">
        <v>1</v>
      </c>
      <c r="O4962" t="b">
        <v>1</v>
      </c>
      <c r="P4962" t="s">
        <v>88</v>
      </c>
      <c r="Q4962" t="s">
        <v>267</v>
      </c>
      <c r="R4962" t="s">
        <v>266</v>
      </c>
      <c r="S4962" t="s">
        <v>166</v>
      </c>
      <c r="T4962" t="s">
        <v>265</v>
      </c>
      <c r="U4962">
        <v>137</v>
      </c>
      <c r="V4962">
        <v>4.5</v>
      </c>
    </row>
    <row r="4963" spans="1:22" x14ac:dyDescent="0.35">
      <c r="A4963" t="s">
        <v>264</v>
      </c>
      <c r="B4963" t="s">
        <v>74</v>
      </c>
      <c r="C4963" t="s">
        <v>82</v>
      </c>
      <c r="D4963" t="b">
        <v>1</v>
      </c>
      <c r="E4963" t="b">
        <v>1</v>
      </c>
      <c r="F4963" t="s">
        <v>106</v>
      </c>
      <c r="G4963" t="b">
        <v>1</v>
      </c>
      <c r="H4963" t="s">
        <v>71</v>
      </c>
      <c r="I4963" t="b">
        <v>1</v>
      </c>
      <c r="J4963" t="s">
        <v>70</v>
      </c>
      <c r="K4963" t="b">
        <v>1</v>
      </c>
      <c r="L4963">
        <v>2</v>
      </c>
      <c r="M4963" t="b">
        <v>0</v>
      </c>
      <c r="N4963" t="b">
        <v>1</v>
      </c>
      <c r="O4963" t="b">
        <v>1</v>
      </c>
      <c r="P4963" t="s">
        <v>69</v>
      </c>
      <c r="Q4963" t="s">
        <v>263</v>
      </c>
      <c r="R4963" t="s">
        <v>262</v>
      </c>
      <c r="S4963" t="s">
        <v>77</v>
      </c>
      <c r="T4963" t="s">
        <v>261</v>
      </c>
      <c r="U4963">
        <v>137</v>
      </c>
      <c r="V4963">
        <v>3.5</v>
      </c>
    </row>
    <row r="4964" spans="1:22" x14ac:dyDescent="0.35">
      <c r="A4964" t="s">
        <v>260</v>
      </c>
      <c r="B4964" t="s">
        <v>74</v>
      </c>
      <c r="C4964" t="s">
        <v>259</v>
      </c>
      <c r="D4964" t="b">
        <v>1</v>
      </c>
      <c r="E4964" t="b">
        <v>1</v>
      </c>
      <c r="F4964" t="s">
        <v>89</v>
      </c>
      <c r="G4964" t="b">
        <v>0</v>
      </c>
      <c r="H4964" t="s">
        <v>71</v>
      </c>
      <c r="I4964" t="b">
        <v>0</v>
      </c>
      <c r="J4964" t="s">
        <v>70</v>
      </c>
      <c r="K4964" t="b">
        <v>1</v>
      </c>
      <c r="L4964">
        <v>2</v>
      </c>
      <c r="M4964" t="b">
        <v>1</v>
      </c>
      <c r="N4964" t="b">
        <v>1</v>
      </c>
      <c r="O4964" t="b">
        <v>1</v>
      </c>
      <c r="P4964" t="s">
        <v>69</v>
      </c>
      <c r="Q4964" t="s">
        <v>258</v>
      </c>
      <c r="R4964" t="s">
        <v>257</v>
      </c>
      <c r="S4964" t="s">
        <v>6</v>
      </c>
      <c r="T4964" t="s">
        <v>256</v>
      </c>
      <c r="U4964">
        <v>137</v>
      </c>
      <c r="V4964">
        <v>3</v>
      </c>
    </row>
    <row r="4965" spans="1:22" x14ac:dyDescent="0.35">
      <c r="A4965" t="s">
        <v>255</v>
      </c>
      <c r="B4965" t="s">
        <v>74</v>
      </c>
      <c r="C4965" t="s">
        <v>82</v>
      </c>
      <c r="D4965" t="b">
        <v>1</v>
      </c>
      <c r="E4965" t="b">
        <v>1</v>
      </c>
      <c r="F4965" t="s">
        <v>106</v>
      </c>
      <c r="G4965" t="b">
        <v>1</v>
      </c>
      <c r="H4965" t="s">
        <v>71</v>
      </c>
      <c r="I4965" t="b">
        <v>1</v>
      </c>
      <c r="J4965" t="s">
        <v>70</v>
      </c>
      <c r="K4965" t="b">
        <v>1</v>
      </c>
      <c r="L4965">
        <v>2</v>
      </c>
      <c r="M4965" t="b">
        <v>1</v>
      </c>
      <c r="N4965" t="b">
        <v>1</v>
      </c>
      <c r="O4965" t="b">
        <v>1</v>
      </c>
      <c r="P4965" t="s">
        <v>69</v>
      </c>
      <c r="Q4965" t="s">
        <v>254</v>
      </c>
      <c r="R4965" t="s">
        <v>253</v>
      </c>
      <c r="S4965" t="s">
        <v>131</v>
      </c>
      <c r="T4965" t="s">
        <v>252</v>
      </c>
      <c r="U4965">
        <v>137</v>
      </c>
      <c r="V4965">
        <v>3.5</v>
      </c>
    </row>
    <row r="4966" spans="1:22" x14ac:dyDescent="0.35">
      <c r="A4966" t="s">
        <v>251</v>
      </c>
      <c r="B4966" t="s">
        <v>74</v>
      </c>
      <c r="C4966" t="s">
        <v>250</v>
      </c>
      <c r="D4966" t="b">
        <v>1</v>
      </c>
      <c r="E4966" t="b">
        <v>0</v>
      </c>
      <c r="F4966" t="s">
        <v>72</v>
      </c>
      <c r="G4966" t="b">
        <v>0</v>
      </c>
      <c r="H4966" t="s">
        <v>80</v>
      </c>
      <c r="I4966" t="b">
        <v>0</v>
      </c>
      <c r="J4966" t="s">
        <v>70</v>
      </c>
      <c r="K4966" t="b">
        <v>1</v>
      </c>
      <c r="L4966">
        <v>2</v>
      </c>
      <c r="M4966" t="b">
        <v>1</v>
      </c>
      <c r="N4966" t="b">
        <v>1</v>
      </c>
      <c r="O4966" t="b">
        <v>1</v>
      </c>
      <c r="P4966" t="s">
        <v>69</v>
      </c>
      <c r="Q4966" t="s">
        <v>249</v>
      </c>
      <c r="R4966" t="s">
        <v>248</v>
      </c>
      <c r="S4966" t="s">
        <v>120</v>
      </c>
      <c r="T4966" t="s">
        <v>247</v>
      </c>
      <c r="U4966">
        <v>137</v>
      </c>
      <c r="V4966">
        <v>3.5</v>
      </c>
    </row>
    <row r="4967" spans="1:22" x14ac:dyDescent="0.35">
      <c r="A4967" t="s">
        <v>246</v>
      </c>
      <c r="B4967" t="s">
        <v>74</v>
      </c>
      <c r="C4967" t="s">
        <v>82</v>
      </c>
      <c r="D4967" t="b">
        <v>1</v>
      </c>
      <c r="E4967" t="b">
        <v>1</v>
      </c>
      <c r="F4967" t="s">
        <v>106</v>
      </c>
      <c r="G4967" t="b">
        <v>1</v>
      </c>
      <c r="H4967" t="s">
        <v>71</v>
      </c>
      <c r="I4967" t="b">
        <v>1</v>
      </c>
      <c r="J4967" t="s">
        <v>70</v>
      </c>
      <c r="K4967" t="b">
        <v>1</v>
      </c>
      <c r="L4967">
        <v>2</v>
      </c>
      <c r="M4967" t="b">
        <v>1</v>
      </c>
      <c r="N4967" t="b">
        <v>1</v>
      </c>
      <c r="O4967" t="b">
        <v>1</v>
      </c>
      <c r="P4967" t="s">
        <v>69</v>
      </c>
      <c r="Q4967" t="s">
        <v>245</v>
      </c>
      <c r="R4967" t="s">
        <v>244</v>
      </c>
      <c r="S4967" t="s">
        <v>239</v>
      </c>
      <c r="T4967" t="s">
        <v>243</v>
      </c>
      <c r="U4967">
        <v>137</v>
      </c>
      <c r="V4967">
        <v>3.5</v>
      </c>
    </row>
    <row r="4968" spans="1:22" x14ac:dyDescent="0.35">
      <c r="A4968" t="s">
        <v>242</v>
      </c>
      <c r="B4968" t="s">
        <v>74</v>
      </c>
      <c r="C4968" t="s">
        <v>82</v>
      </c>
      <c r="D4968" t="b">
        <v>1</v>
      </c>
      <c r="E4968" t="b">
        <v>1</v>
      </c>
      <c r="F4968" t="s">
        <v>101</v>
      </c>
      <c r="G4968" t="b">
        <v>1</v>
      </c>
      <c r="H4968" t="s">
        <v>71</v>
      </c>
      <c r="I4968" t="b">
        <v>1</v>
      </c>
      <c r="J4968" t="s">
        <v>70</v>
      </c>
      <c r="K4968" t="b">
        <v>1</v>
      </c>
      <c r="L4968">
        <v>2</v>
      </c>
      <c r="M4968" t="b">
        <v>1</v>
      </c>
      <c r="N4968" t="b">
        <v>0</v>
      </c>
      <c r="O4968" t="b">
        <v>1</v>
      </c>
      <c r="P4968" t="s">
        <v>69</v>
      </c>
      <c r="Q4968" t="s">
        <v>241</v>
      </c>
      <c r="R4968" t="s">
        <v>240</v>
      </c>
      <c r="S4968" t="s">
        <v>239</v>
      </c>
      <c r="T4968" t="s">
        <v>238</v>
      </c>
      <c r="U4968">
        <v>137</v>
      </c>
      <c r="V4968">
        <v>4</v>
      </c>
    </row>
    <row r="4969" spans="1:22" x14ac:dyDescent="0.35">
      <c r="A4969" t="s">
        <v>237</v>
      </c>
      <c r="B4969" t="s">
        <v>74</v>
      </c>
      <c r="C4969" t="s">
        <v>236</v>
      </c>
      <c r="D4969" t="b">
        <v>1</v>
      </c>
      <c r="E4969" t="b">
        <v>0</v>
      </c>
      <c r="F4969" t="s">
        <v>72</v>
      </c>
      <c r="G4969" t="b">
        <v>0</v>
      </c>
      <c r="H4969" t="s">
        <v>100</v>
      </c>
      <c r="I4969" t="b">
        <v>0</v>
      </c>
      <c r="J4969" t="s">
        <v>235</v>
      </c>
      <c r="K4969" t="b">
        <v>1</v>
      </c>
      <c r="L4969">
        <v>3</v>
      </c>
      <c r="M4969" t="b">
        <v>1</v>
      </c>
      <c r="N4969" t="b">
        <v>1</v>
      </c>
      <c r="O4969" t="b">
        <v>0</v>
      </c>
      <c r="P4969" t="s">
        <v>88</v>
      </c>
      <c r="Q4969" t="s">
        <v>234</v>
      </c>
      <c r="R4969" t="s">
        <v>233</v>
      </c>
      <c r="S4969" t="s">
        <v>6</v>
      </c>
      <c r="T4969" t="s">
        <v>232</v>
      </c>
      <c r="U4969">
        <v>137</v>
      </c>
      <c r="V4969">
        <v>4</v>
      </c>
    </row>
    <row r="4970" spans="1:22" x14ac:dyDescent="0.35">
      <c r="A4970" t="s">
        <v>231</v>
      </c>
      <c r="B4970" t="s">
        <v>74</v>
      </c>
      <c r="C4970" t="s">
        <v>82</v>
      </c>
      <c r="D4970" t="b">
        <v>1</v>
      </c>
      <c r="E4970" t="b">
        <v>1</v>
      </c>
      <c r="F4970" t="s">
        <v>72</v>
      </c>
      <c r="G4970" t="b">
        <v>1</v>
      </c>
      <c r="H4970" t="s">
        <v>71</v>
      </c>
      <c r="I4970" t="b">
        <v>1</v>
      </c>
      <c r="J4970" t="s">
        <v>70</v>
      </c>
      <c r="K4970" t="b">
        <v>1</v>
      </c>
      <c r="L4970">
        <v>2</v>
      </c>
      <c r="M4970" t="b">
        <v>0</v>
      </c>
      <c r="N4970" t="b">
        <v>1</v>
      </c>
      <c r="O4970" t="b">
        <v>1</v>
      </c>
      <c r="P4970" t="s">
        <v>69</v>
      </c>
      <c r="Q4970" t="s">
        <v>230</v>
      </c>
      <c r="R4970" t="s">
        <v>98</v>
      </c>
      <c r="S4970" t="s">
        <v>229</v>
      </c>
      <c r="T4970" t="s">
        <v>228</v>
      </c>
      <c r="U4970">
        <v>137</v>
      </c>
      <c r="V4970">
        <v>2.5</v>
      </c>
    </row>
    <row r="4971" spans="1:22" x14ac:dyDescent="0.35">
      <c r="A4971" t="s">
        <v>227</v>
      </c>
      <c r="B4971" t="s">
        <v>111</v>
      </c>
      <c r="C4971" t="s">
        <v>82</v>
      </c>
      <c r="D4971" t="b">
        <v>1</v>
      </c>
      <c r="E4971" t="b">
        <v>1</v>
      </c>
      <c r="F4971" t="s">
        <v>106</v>
      </c>
      <c r="G4971" t="b">
        <v>1</v>
      </c>
      <c r="H4971" t="s">
        <v>71</v>
      </c>
      <c r="I4971" t="b">
        <v>1</v>
      </c>
      <c r="J4971" t="s">
        <v>70</v>
      </c>
      <c r="K4971" t="b">
        <v>1</v>
      </c>
      <c r="L4971">
        <v>1</v>
      </c>
      <c r="M4971" t="b">
        <v>0</v>
      </c>
      <c r="N4971" t="b">
        <v>0</v>
      </c>
      <c r="O4971" t="b">
        <v>1</v>
      </c>
      <c r="P4971" t="s">
        <v>69</v>
      </c>
      <c r="Q4971" t="s">
        <v>226</v>
      </c>
      <c r="R4971" t="s">
        <v>225</v>
      </c>
      <c r="S4971" t="s">
        <v>85</v>
      </c>
      <c r="T4971" t="s">
        <v>224</v>
      </c>
      <c r="U4971">
        <v>137</v>
      </c>
      <c r="V4971">
        <v>3.5</v>
      </c>
    </row>
    <row r="4972" spans="1:22" x14ac:dyDescent="0.35">
      <c r="A4972" t="s">
        <v>223</v>
      </c>
      <c r="B4972" t="s">
        <v>74</v>
      </c>
      <c r="C4972" t="s">
        <v>222</v>
      </c>
      <c r="D4972" t="b">
        <v>1</v>
      </c>
      <c r="E4972" t="b">
        <v>1</v>
      </c>
      <c r="F4972" t="s">
        <v>106</v>
      </c>
      <c r="G4972" t="b">
        <v>1</v>
      </c>
      <c r="H4972" t="s">
        <v>71</v>
      </c>
      <c r="I4972" t="b">
        <v>1</v>
      </c>
      <c r="J4972" t="s">
        <v>70</v>
      </c>
      <c r="K4972" t="b">
        <v>1</v>
      </c>
      <c r="L4972">
        <v>2</v>
      </c>
      <c r="M4972" t="b">
        <v>1</v>
      </c>
      <c r="N4972" t="b">
        <v>1</v>
      </c>
      <c r="O4972" t="b">
        <v>1</v>
      </c>
      <c r="P4972" t="s">
        <v>88</v>
      </c>
      <c r="Q4972" t="s">
        <v>221</v>
      </c>
      <c r="R4972" t="s">
        <v>220</v>
      </c>
      <c r="S4972" t="s">
        <v>219</v>
      </c>
      <c r="T4972" t="s">
        <v>218</v>
      </c>
      <c r="U4972">
        <v>137</v>
      </c>
      <c r="V4972">
        <v>3.5</v>
      </c>
    </row>
    <row r="4973" spans="1:22" x14ac:dyDescent="0.35">
      <c r="A4973" t="s">
        <v>217</v>
      </c>
      <c r="B4973" t="s">
        <v>74</v>
      </c>
      <c r="C4973" t="s">
        <v>82</v>
      </c>
      <c r="D4973" t="b">
        <v>1</v>
      </c>
      <c r="E4973" t="b">
        <v>1</v>
      </c>
      <c r="F4973" t="s">
        <v>72</v>
      </c>
      <c r="G4973" t="b">
        <v>1</v>
      </c>
      <c r="H4973" t="s">
        <v>71</v>
      </c>
      <c r="I4973" t="b">
        <v>0</v>
      </c>
      <c r="J4973" t="s">
        <v>70</v>
      </c>
      <c r="K4973" t="b">
        <v>1</v>
      </c>
      <c r="L4973">
        <v>2</v>
      </c>
      <c r="M4973" t="b">
        <v>1</v>
      </c>
      <c r="N4973" t="b">
        <v>1</v>
      </c>
      <c r="O4973" t="b">
        <v>1</v>
      </c>
      <c r="P4973" t="s">
        <v>69</v>
      </c>
      <c r="Q4973" t="s">
        <v>216</v>
      </c>
      <c r="R4973" t="s">
        <v>215</v>
      </c>
      <c r="S4973" t="s">
        <v>6</v>
      </c>
      <c r="T4973" t="s">
        <v>214</v>
      </c>
      <c r="U4973">
        <v>137</v>
      </c>
      <c r="V4973">
        <v>4</v>
      </c>
    </row>
    <row r="4974" spans="1:22" x14ac:dyDescent="0.35">
      <c r="A4974" t="s">
        <v>213</v>
      </c>
      <c r="B4974" t="s">
        <v>74</v>
      </c>
      <c r="C4974" t="s">
        <v>212</v>
      </c>
      <c r="D4974" t="b">
        <v>1</v>
      </c>
      <c r="E4974" t="b">
        <v>0</v>
      </c>
      <c r="F4974" t="s">
        <v>72</v>
      </c>
      <c r="G4974" t="b">
        <v>0</v>
      </c>
      <c r="H4974" t="s">
        <v>71</v>
      </c>
      <c r="I4974" t="b">
        <v>0</v>
      </c>
      <c r="J4974" t="s">
        <v>70</v>
      </c>
      <c r="K4974" t="b">
        <v>1</v>
      </c>
      <c r="L4974">
        <v>3</v>
      </c>
      <c r="M4974" t="b">
        <v>1</v>
      </c>
      <c r="N4974" t="b">
        <v>1</v>
      </c>
      <c r="O4974" t="b">
        <v>1</v>
      </c>
      <c r="P4974" t="s">
        <v>88</v>
      </c>
      <c r="Q4974" t="s">
        <v>211</v>
      </c>
      <c r="R4974" t="s">
        <v>210</v>
      </c>
      <c r="S4974" t="s">
        <v>120</v>
      </c>
      <c r="T4974" t="s">
        <v>209</v>
      </c>
      <c r="U4974">
        <v>137</v>
      </c>
      <c r="V4974">
        <v>3.5</v>
      </c>
    </row>
    <row r="4975" spans="1:22" x14ac:dyDescent="0.35">
      <c r="A4975" t="s">
        <v>208</v>
      </c>
      <c r="B4975" t="s">
        <v>74</v>
      </c>
      <c r="C4975" t="s">
        <v>82</v>
      </c>
      <c r="D4975" t="b">
        <v>1</v>
      </c>
      <c r="E4975" t="b">
        <v>1</v>
      </c>
      <c r="F4975" t="s">
        <v>106</v>
      </c>
      <c r="G4975" t="b">
        <v>0</v>
      </c>
      <c r="H4975" t="s">
        <v>71</v>
      </c>
      <c r="I4975" t="b">
        <v>1</v>
      </c>
      <c r="J4975" t="s">
        <v>70</v>
      </c>
      <c r="K4975" t="b">
        <v>1</v>
      </c>
      <c r="L4975">
        <v>2</v>
      </c>
      <c r="M4975" t="b">
        <v>1</v>
      </c>
      <c r="N4975" t="b">
        <v>1</v>
      </c>
      <c r="O4975" t="b">
        <v>1</v>
      </c>
      <c r="P4975" t="s">
        <v>88</v>
      </c>
      <c r="Q4975" t="s">
        <v>207</v>
      </c>
      <c r="R4975" t="s">
        <v>206</v>
      </c>
      <c r="S4975" t="s">
        <v>77</v>
      </c>
      <c r="T4975" t="s">
        <v>205</v>
      </c>
      <c r="U4975">
        <v>137</v>
      </c>
      <c r="V4975">
        <v>3</v>
      </c>
    </row>
    <row r="4976" spans="1:22" x14ac:dyDescent="0.35">
      <c r="A4976" t="s">
        <v>204</v>
      </c>
      <c r="B4976" t="s">
        <v>74</v>
      </c>
      <c r="C4976" t="s">
        <v>82</v>
      </c>
      <c r="D4976" t="b">
        <v>1</v>
      </c>
      <c r="E4976" t="b">
        <v>1</v>
      </c>
      <c r="F4976" t="s">
        <v>106</v>
      </c>
      <c r="G4976" t="b">
        <v>1</v>
      </c>
      <c r="H4976" t="s">
        <v>71</v>
      </c>
      <c r="I4976" t="b">
        <v>0</v>
      </c>
      <c r="J4976" t="s">
        <v>70</v>
      </c>
      <c r="K4976" t="b">
        <v>1</v>
      </c>
      <c r="L4976">
        <v>2</v>
      </c>
      <c r="M4976" t="b">
        <v>1</v>
      </c>
      <c r="N4976" t="b">
        <v>1</v>
      </c>
      <c r="O4976" t="b">
        <v>1</v>
      </c>
      <c r="P4976" t="s">
        <v>88</v>
      </c>
      <c r="Q4976" t="s">
        <v>203</v>
      </c>
      <c r="R4976" t="s">
        <v>202</v>
      </c>
      <c r="S4976" t="s">
        <v>6</v>
      </c>
      <c r="T4976" t="s">
        <v>201</v>
      </c>
      <c r="U4976">
        <v>137</v>
      </c>
      <c r="V4976">
        <v>3.5</v>
      </c>
    </row>
    <row r="4977" spans="1:22" x14ac:dyDescent="0.35">
      <c r="A4977" t="s">
        <v>200</v>
      </c>
      <c r="B4977" t="s">
        <v>74</v>
      </c>
      <c r="C4977" t="s">
        <v>73</v>
      </c>
      <c r="D4977" t="b">
        <v>1</v>
      </c>
      <c r="E4977" t="b">
        <v>0</v>
      </c>
      <c r="F4977" t="s">
        <v>72</v>
      </c>
      <c r="G4977" t="b">
        <v>1</v>
      </c>
      <c r="H4977" t="s">
        <v>71</v>
      </c>
      <c r="I4977" t="b">
        <v>1</v>
      </c>
      <c r="J4977" t="s">
        <v>70</v>
      </c>
      <c r="K4977" t="b">
        <v>1</v>
      </c>
      <c r="L4977">
        <v>2</v>
      </c>
      <c r="M4977" t="b">
        <v>1</v>
      </c>
      <c r="N4977" t="b">
        <v>1</v>
      </c>
      <c r="O4977" t="b">
        <v>0</v>
      </c>
      <c r="P4977" t="s">
        <v>88</v>
      </c>
      <c r="Q4977" t="s">
        <v>199</v>
      </c>
      <c r="R4977" t="s">
        <v>198</v>
      </c>
      <c r="S4977" t="s">
        <v>66</v>
      </c>
      <c r="T4977" t="s">
        <v>197</v>
      </c>
      <c r="U4977">
        <v>137</v>
      </c>
      <c r="V4977">
        <v>3</v>
      </c>
    </row>
    <row r="4978" spans="1:22" x14ac:dyDescent="0.35">
      <c r="A4978" t="s">
        <v>196</v>
      </c>
      <c r="B4978" t="s">
        <v>90</v>
      </c>
      <c r="C4978" t="s">
        <v>82</v>
      </c>
      <c r="D4978" t="b">
        <v>1</v>
      </c>
      <c r="E4978" t="b">
        <v>1</v>
      </c>
      <c r="F4978" t="s">
        <v>89</v>
      </c>
      <c r="G4978" t="b">
        <v>0</v>
      </c>
      <c r="H4978" t="s">
        <v>71</v>
      </c>
      <c r="I4978" t="b">
        <v>1</v>
      </c>
      <c r="J4978" t="s">
        <v>70</v>
      </c>
      <c r="K4978" t="b">
        <v>0</v>
      </c>
      <c r="L4978">
        <v>1</v>
      </c>
      <c r="M4978" t="b">
        <v>0</v>
      </c>
      <c r="N4978" t="b">
        <v>0</v>
      </c>
      <c r="O4978" t="b">
        <v>1</v>
      </c>
      <c r="P4978" t="s">
        <v>69</v>
      </c>
      <c r="Q4978" t="s">
        <v>195</v>
      </c>
      <c r="R4978" t="s">
        <v>194</v>
      </c>
      <c r="S4978" t="s">
        <v>85</v>
      </c>
      <c r="T4978" t="s">
        <v>193</v>
      </c>
      <c r="U4978">
        <v>137</v>
      </c>
      <c r="V4978">
        <v>3.5</v>
      </c>
    </row>
    <row r="4979" spans="1:22" x14ac:dyDescent="0.35">
      <c r="A4979" t="s">
        <v>192</v>
      </c>
      <c r="B4979" t="s">
        <v>90</v>
      </c>
      <c r="C4979" t="s">
        <v>82</v>
      </c>
      <c r="D4979" t="b">
        <v>1</v>
      </c>
      <c r="E4979" t="b">
        <v>1</v>
      </c>
      <c r="F4979" t="s">
        <v>101</v>
      </c>
      <c r="G4979" t="b">
        <v>0</v>
      </c>
      <c r="H4979" t="s">
        <v>71</v>
      </c>
      <c r="I4979" t="b">
        <v>1</v>
      </c>
      <c r="J4979" t="s">
        <v>70</v>
      </c>
      <c r="K4979" t="b">
        <v>1</v>
      </c>
      <c r="L4979">
        <v>1</v>
      </c>
      <c r="M4979" t="b">
        <v>0</v>
      </c>
      <c r="N4979" t="b">
        <v>0</v>
      </c>
      <c r="O4979" t="b">
        <v>1</v>
      </c>
      <c r="P4979" t="s">
        <v>88</v>
      </c>
      <c r="Q4979" t="s">
        <v>191</v>
      </c>
      <c r="R4979" t="s">
        <v>190</v>
      </c>
      <c r="S4979" t="s">
        <v>189</v>
      </c>
      <c r="T4979" t="s">
        <v>188</v>
      </c>
      <c r="U4979">
        <v>137</v>
      </c>
      <c r="V4979">
        <v>4</v>
      </c>
    </row>
    <row r="4980" spans="1:22" x14ac:dyDescent="0.35">
      <c r="A4980" t="s">
        <v>187</v>
      </c>
      <c r="B4980" t="s">
        <v>111</v>
      </c>
      <c r="C4980" t="s">
        <v>123</v>
      </c>
      <c r="D4980" t="b">
        <v>1</v>
      </c>
      <c r="E4980" t="b">
        <v>1</v>
      </c>
      <c r="F4980" t="s">
        <v>106</v>
      </c>
      <c r="G4980" t="b">
        <v>0</v>
      </c>
      <c r="H4980" t="s">
        <v>71</v>
      </c>
      <c r="I4980" t="b">
        <v>0</v>
      </c>
      <c r="J4980" t="s">
        <v>70</v>
      </c>
      <c r="K4980" t="b">
        <v>1</v>
      </c>
      <c r="L4980">
        <v>2</v>
      </c>
      <c r="M4980" t="b">
        <v>1</v>
      </c>
      <c r="N4980" t="b">
        <v>1</v>
      </c>
      <c r="O4980" t="b">
        <v>1</v>
      </c>
      <c r="P4980" t="s">
        <v>88</v>
      </c>
      <c r="Q4980" t="s">
        <v>186</v>
      </c>
      <c r="R4980" t="s">
        <v>185</v>
      </c>
      <c r="S4980" t="s">
        <v>120</v>
      </c>
      <c r="T4980" t="s">
        <v>184</v>
      </c>
      <c r="U4980">
        <v>137</v>
      </c>
      <c r="V4980">
        <v>4</v>
      </c>
    </row>
    <row r="4981" spans="1:22" x14ac:dyDescent="0.35">
      <c r="A4981" t="s">
        <v>183</v>
      </c>
      <c r="B4981" t="s">
        <v>74</v>
      </c>
      <c r="C4981" t="s">
        <v>138</v>
      </c>
      <c r="D4981" t="b">
        <v>1</v>
      </c>
      <c r="E4981" t="b">
        <v>1</v>
      </c>
      <c r="F4981" t="s">
        <v>89</v>
      </c>
      <c r="G4981" t="b">
        <v>1</v>
      </c>
      <c r="H4981" t="s">
        <v>71</v>
      </c>
      <c r="I4981" t="b">
        <v>1</v>
      </c>
      <c r="J4981" t="s">
        <v>70</v>
      </c>
      <c r="K4981" t="b">
        <v>1</v>
      </c>
      <c r="L4981">
        <v>2</v>
      </c>
      <c r="M4981" t="b">
        <v>1</v>
      </c>
      <c r="N4981" t="b">
        <v>1</v>
      </c>
      <c r="O4981" t="b">
        <v>1</v>
      </c>
      <c r="P4981" t="s">
        <v>88</v>
      </c>
      <c r="Q4981" t="s">
        <v>182</v>
      </c>
      <c r="R4981" t="s">
        <v>181</v>
      </c>
      <c r="S4981" t="s">
        <v>180</v>
      </c>
      <c r="T4981" t="s">
        <v>179</v>
      </c>
      <c r="U4981">
        <v>137</v>
      </c>
      <c r="V4981">
        <v>2.5</v>
      </c>
    </row>
    <row r="4982" spans="1:22" x14ac:dyDescent="0.35">
      <c r="A4982" t="s">
        <v>178</v>
      </c>
      <c r="B4982" t="s">
        <v>74</v>
      </c>
      <c r="C4982" t="s">
        <v>82</v>
      </c>
      <c r="D4982" t="b">
        <v>1</v>
      </c>
      <c r="E4982" t="b">
        <v>0</v>
      </c>
      <c r="F4982" t="s">
        <v>81</v>
      </c>
      <c r="G4982" t="b">
        <v>1</v>
      </c>
      <c r="H4982" t="s">
        <v>71</v>
      </c>
      <c r="I4982" t="b">
        <v>0</v>
      </c>
      <c r="J4982" t="s">
        <v>70</v>
      </c>
      <c r="K4982" t="b">
        <v>1</v>
      </c>
      <c r="L4982">
        <v>2</v>
      </c>
      <c r="M4982" t="b">
        <v>0</v>
      </c>
      <c r="N4982" t="b">
        <v>1</v>
      </c>
      <c r="O4982" t="b">
        <v>1</v>
      </c>
      <c r="P4982" t="s">
        <v>88</v>
      </c>
      <c r="Q4982" t="s">
        <v>177</v>
      </c>
      <c r="R4982" t="s">
        <v>176</v>
      </c>
      <c r="S4982" t="s">
        <v>66</v>
      </c>
      <c r="T4982" t="s">
        <v>175</v>
      </c>
      <c r="U4982">
        <v>137</v>
      </c>
      <c r="V4982">
        <v>3.5</v>
      </c>
    </row>
    <row r="4983" spans="1:22" x14ac:dyDescent="0.35">
      <c r="A4983" t="s">
        <v>174</v>
      </c>
      <c r="B4983" t="s">
        <v>74</v>
      </c>
      <c r="C4983" t="s">
        <v>82</v>
      </c>
      <c r="D4983" t="b">
        <v>1</v>
      </c>
      <c r="E4983" t="b">
        <v>0</v>
      </c>
      <c r="F4983" t="s">
        <v>173</v>
      </c>
      <c r="G4983" t="b">
        <v>1</v>
      </c>
      <c r="H4983" t="s">
        <v>71</v>
      </c>
      <c r="I4983" t="b">
        <v>1</v>
      </c>
      <c r="J4983" t="s">
        <v>70</v>
      </c>
      <c r="K4983" t="b">
        <v>1</v>
      </c>
      <c r="L4983">
        <v>2</v>
      </c>
      <c r="M4983" t="b">
        <v>1</v>
      </c>
      <c r="N4983" t="b">
        <v>1</v>
      </c>
      <c r="O4983" t="b">
        <v>1</v>
      </c>
      <c r="P4983" t="s">
        <v>88</v>
      </c>
      <c r="Q4983" t="s">
        <v>172</v>
      </c>
      <c r="R4983" t="s">
        <v>171</v>
      </c>
      <c r="S4983" t="s">
        <v>6</v>
      </c>
      <c r="T4983" t="s">
        <v>170</v>
      </c>
      <c r="U4983">
        <v>136</v>
      </c>
      <c r="V4983">
        <v>4</v>
      </c>
    </row>
    <row r="4984" spans="1:22" x14ac:dyDescent="0.35">
      <c r="A4984" t="s">
        <v>169</v>
      </c>
      <c r="B4984" t="s">
        <v>74</v>
      </c>
      <c r="C4984" t="s">
        <v>73</v>
      </c>
      <c r="D4984" t="b">
        <v>1</v>
      </c>
      <c r="E4984" t="b">
        <v>1</v>
      </c>
      <c r="F4984" t="s">
        <v>89</v>
      </c>
      <c r="G4984" t="b">
        <v>1</v>
      </c>
      <c r="H4984" t="s">
        <v>71</v>
      </c>
      <c r="I4984" t="b">
        <v>1</v>
      </c>
      <c r="J4984" t="s">
        <v>70</v>
      </c>
      <c r="K4984" t="b">
        <v>1</v>
      </c>
      <c r="L4984">
        <v>2</v>
      </c>
      <c r="M4984" t="b">
        <v>1</v>
      </c>
      <c r="N4984" t="b">
        <v>1</v>
      </c>
      <c r="O4984" t="b">
        <v>1</v>
      </c>
      <c r="P4984" t="s">
        <v>69</v>
      </c>
      <c r="Q4984" t="s">
        <v>168</v>
      </c>
      <c r="R4984" t="s">
        <v>167</v>
      </c>
      <c r="S4984" t="s">
        <v>166</v>
      </c>
      <c r="T4984" t="s">
        <v>165</v>
      </c>
      <c r="U4984">
        <v>136</v>
      </c>
      <c r="V4984">
        <v>3</v>
      </c>
    </row>
    <row r="4985" spans="1:22" x14ac:dyDescent="0.35">
      <c r="A4985" t="s">
        <v>164</v>
      </c>
      <c r="B4985" t="s">
        <v>74</v>
      </c>
      <c r="C4985" t="s">
        <v>82</v>
      </c>
      <c r="D4985" t="b">
        <v>1</v>
      </c>
      <c r="E4985" t="b">
        <v>1</v>
      </c>
      <c r="F4985" t="s">
        <v>72</v>
      </c>
      <c r="G4985" t="b">
        <v>1</v>
      </c>
      <c r="H4985" t="s">
        <v>71</v>
      </c>
      <c r="I4985" t="b">
        <v>1</v>
      </c>
      <c r="J4985" t="s">
        <v>70</v>
      </c>
      <c r="K4985" t="b">
        <v>1</v>
      </c>
      <c r="L4985">
        <v>2</v>
      </c>
      <c r="M4985" t="b">
        <v>1</v>
      </c>
      <c r="N4985" t="b">
        <v>1</v>
      </c>
      <c r="O4985" t="b">
        <v>1</v>
      </c>
      <c r="P4985" t="s">
        <v>69</v>
      </c>
      <c r="Q4985" t="s">
        <v>163</v>
      </c>
      <c r="R4985" t="s">
        <v>162</v>
      </c>
      <c r="S4985" t="s">
        <v>161</v>
      </c>
      <c r="T4985" t="s">
        <v>160</v>
      </c>
      <c r="U4985">
        <v>136</v>
      </c>
      <c r="V4985">
        <v>3.5</v>
      </c>
    </row>
    <row r="4986" spans="1:22" x14ac:dyDescent="0.35">
      <c r="A4986" t="s">
        <v>159</v>
      </c>
      <c r="B4986" t="s">
        <v>74</v>
      </c>
      <c r="C4986" t="s">
        <v>82</v>
      </c>
      <c r="D4986" t="b">
        <v>1</v>
      </c>
      <c r="E4986" t="b">
        <v>1</v>
      </c>
      <c r="F4986" t="s">
        <v>106</v>
      </c>
      <c r="G4986" t="b">
        <v>1</v>
      </c>
      <c r="H4986" t="s">
        <v>71</v>
      </c>
      <c r="I4986" t="b">
        <v>1</v>
      </c>
      <c r="J4986" t="s">
        <v>70</v>
      </c>
      <c r="K4986" t="b">
        <v>1</v>
      </c>
      <c r="L4986">
        <v>2</v>
      </c>
      <c r="M4986" t="b">
        <v>0</v>
      </c>
      <c r="N4986" t="b">
        <v>1</v>
      </c>
      <c r="O4986" t="b">
        <v>1</v>
      </c>
      <c r="P4986" t="s">
        <v>88</v>
      </c>
      <c r="Q4986" t="s">
        <v>158</v>
      </c>
      <c r="R4986" t="s">
        <v>157</v>
      </c>
      <c r="S4986" t="s">
        <v>156</v>
      </c>
      <c r="T4986" t="s">
        <v>155</v>
      </c>
      <c r="U4986">
        <v>136</v>
      </c>
      <c r="V4986">
        <v>3.5</v>
      </c>
    </row>
    <row r="4987" spans="1:22" x14ac:dyDescent="0.35">
      <c r="A4987" t="s">
        <v>154</v>
      </c>
      <c r="B4987" t="s">
        <v>74</v>
      </c>
      <c r="C4987" t="s">
        <v>123</v>
      </c>
      <c r="D4987" t="b">
        <v>1</v>
      </c>
      <c r="E4987" t="b">
        <v>1</v>
      </c>
      <c r="F4987" t="s">
        <v>153</v>
      </c>
      <c r="G4987" t="b">
        <v>1</v>
      </c>
      <c r="H4987" t="s">
        <v>71</v>
      </c>
      <c r="I4987" t="b">
        <v>0</v>
      </c>
      <c r="J4987" t="s">
        <v>70</v>
      </c>
      <c r="K4987" t="b">
        <v>1</v>
      </c>
      <c r="L4987">
        <v>2</v>
      </c>
      <c r="M4987" t="b">
        <v>1</v>
      </c>
      <c r="N4987" t="b">
        <v>1</v>
      </c>
      <c r="O4987" t="b">
        <v>1</v>
      </c>
      <c r="P4987" t="s">
        <v>69</v>
      </c>
      <c r="Q4987" t="s">
        <v>152</v>
      </c>
      <c r="R4987" t="s">
        <v>151</v>
      </c>
      <c r="S4987" t="s">
        <v>150</v>
      </c>
      <c r="T4987" t="s">
        <v>149</v>
      </c>
      <c r="U4987">
        <v>136</v>
      </c>
      <c r="V4987">
        <v>3</v>
      </c>
    </row>
    <row r="4988" spans="1:22" x14ac:dyDescent="0.35">
      <c r="A4988" t="s">
        <v>148</v>
      </c>
      <c r="B4988" t="s">
        <v>90</v>
      </c>
      <c r="C4988" t="s">
        <v>123</v>
      </c>
      <c r="D4988" t="b">
        <v>0</v>
      </c>
      <c r="E4988" t="b">
        <v>1</v>
      </c>
      <c r="F4988" t="s">
        <v>89</v>
      </c>
      <c r="G4988" t="b">
        <v>0</v>
      </c>
      <c r="H4988" t="s">
        <v>71</v>
      </c>
      <c r="I4988" t="b">
        <v>0</v>
      </c>
      <c r="J4988" t="s">
        <v>70</v>
      </c>
      <c r="K4988" t="b">
        <v>0</v>
      </c>
      <c r="L4988">
        <v>1</v>
      </c>
      <c r="M4988" t="b">
        <v>0</v>
      </c>
      <c r="N4988" t="b">
        <v>0</v>
      </c>
      <c r="O4988" t="b">
        <v>1</v>
      </c>
      <c r="P4988" t="s">
        <v>88</v>
      </c>
      <c r="Q4988" t="s">
        <v>147</v>
      </c>
      <c r="R4988" t="s">
        <v>146</v>
      </c>
      <c r="S4988" t="s">
        <v>120</v>
      </c>
      <c r="T4988" t="s">
        <v>145</v>
      </c>
      <c r="U4988">
        <v>136</v>
      </c>
      <c r="V4988">
        <v>4</v>
      </c>
    </row>
    <row r="4989" spans="1:22" x14ac:dyDescent="0.35">
      <c r="A4989" t="s">
        <v>144</v>
      </c>
      <c r="B4989" t="s">
        <v>74</v>
      </c>
      <c r="C4989" t="s">
        <v>82</v>
      </c>
      <c r="D4989" t="b">
        <v>1</v>
      </c>
      <c r="E4989" t="b">
        <v>1</v>
      </c>
      <c r="F4989" t="s">
        <v>106</v>
      </c>
      <c r="G4989" t="b">
        <v>1</v>
      </c>
      <c r="H4989" t="s">
        <v>71</v>
      </c>
      <c r="I4989" t="b">
        <v>1</v>
      </c>
      <c r="J4989" t="s">
        <v>70</v>
      </c>
      <c r="K4989" t="b">
        <v>1</v>
      </c>
      <c r="L4989">
        <v>2</v>
      </c>
      <c r="M4989" t="b">
        <v>1</v>
      </c>
      <c r="N4989" t="b">
        <v>1</v>
      </c>
      <c r="O4989" t="b">
        <v>1</v>
      </c>
      <c r="P4989" t="s">
        <v>69</v>
      </c>
      <c r="Q4989" t="s">
        <v>143</v>
      </c>
      <c r="R4989" t="s">
        <v>142</v>
      </c>
      <c r="S4989" t="s">
        <v>141</v>
      </c>
      <c r="T4989" t="s">
        <v>140</v>
      </c>
      <c r="U4989">
        <v>136</v>
      </c>
      <c r="V4989">
        <v>2.5</v>
      </c>
    </row>
    <row r="4990" spans="1:22" x14ac:dyDescent="0.35">
      <c r="A4990" t="s">
        <v>139</v>
      </c>
      <c r="B4990" t="s">
        <v>111</v>
      </c>
      <c r="C4990" t="s">
        <v>138</v>
      </c>
      <c r="D4990" t="b">
        <v>1</v>
      </c>
      <c r="E4990" t="b">
        <v>1</v>
      </c>
      <c r="F4990" t="s">
        <v>72</v>
      </c>
      <c r="G4990" t="b">
        <v>0</v>
      </c>
      <c r="H4990" t="s">
        <v>100</v>
      </c>
      <c r="I4990" t="b">
        <v>0</v>
      </c>
      <c r="J4990" t="s">
        <v>70</v>
      </c>
      <c r="K4990" t="b">
        <v>1</v>
      </c>
      <c r="L4990">
        <v>2</v>
      </c>
      <c r="M4990" t="b">
        <v>1</v>
      </c>
      <c r="N4990" t="b">
        <v>1</v>
      </c>
      <c r="O4990" t="b">
        <v>1</v>
      </c>
      <c r="P4990" t="s">
        <v>88</v>
      </c>
      <c r="Q4990" t="s">
        <v>137</v>
      </c>
      <c r="R4990" t="s">
        <v>136</v>
      </c>
      <c r="S4990" t="s">
        <v>6</v>
      </c>
      <c r="T4990" t="s">
        <v>135</v>
      </c>
      <c r="U4990">
        <v>136</v>
      </c>
      <c r="V4990">
        <v>3.5</v>
      </c>
    </row>
    <row r="4991" spans="1:22" x14ac:dyDescent="0.35">
      <c r="A4991" t="s">
        <v>134</v>
      </c>
      <c r="B4991" t="s">
        <v>111</v>
      </c>
      <c r="C4991" t="s">
        <v>82</v>
      </c>
      <c r="D4991" t="b">
        <v>1</v>
      </c>
      <c r="E4991" t="b">
        <v>1</v>
      </c>
      <c r="F4991" t="s">
        <v>106</v>
      </c>
      <c r="G4991" t="b">
        <v>1</v>
      </c>
      <c r="H4991" t="s">
        <v>71</v>
      </c>
      <c r="I4991" t="b">
        <v>0</v>
      </c>
      <c r="J4991" t="s">
        <v>70</v>
      </c>
      <c r="K4991" t="b">
        <v>1</v>
      </c>
      <c r="L4991">
        <v>1</v>
      </c>
      <c r="M4991" t="b">
        <v>0</v>
      </c>
      <c r="N4991" t="b">
        <v>1</v>
      </c>
      <c r="O4991" t="b">
        <v>1</v>
      </c>
      <c r="P4991" t="s">
        <v>88</v>
      </c>
      <c r="Q4991" t="s">
        <v>133</v>
      </c>
      <c r="R4991" t="s">
        <v>132</v>
      </c>
      <c r="S4991" t="s">
        <v>131</v>
      </c>
      <c r="T4991" t="s">
        <v>130</v>
      </c>
      <c r="U4991">
        <v>136</v>
      </c>
      <c r="V4991">
        <v>3.5</v>
      </c>
    </row>
    <row r="4992" spans="1:22" x14ac:dyDescent="0.35">
      <c r="A4992" t="s">
        <v>129</v>
      </c>
      <c r="B4992" t="s">
        <v>74</v>
      </c>
      <c r="C4992" t="s">
        <v>82</v>
      </c>
      <c r="D4992" t="b">
        <v>1</v>
      </c>
      <c r="E4992" t="b">
        <v>1</v>
      </c>
      <c r="F4992" t="s">
        <v>128</v>
      </c>
      <c r="G4992" t="b">
        <v>1</v>
      </c>
      <c r="H4992" t="s">
        <v>71</v>
      </c>
      <c r="I4992" t="b">
        <v>0</v>
      </c>
      <c r="J4992" t="s">
        <v>70</v>
      </c>
      <c r="K4992" t="b">
        <v>1</v>
      </c>
      <c r="L4992">
        <v>2</v>
      </c>
      <c r="M4992" t="b">
        <v>0</v>
      </c>
      <c r="N4992" t="b">
        <v>1</v>
      </c>
      <c r="O4992" t="b">
        <v>1</v>
      </c>
      <c r="P4992" t="s">
        <v>88</v>
      </c>
      <c r="Q4992" t="s">
        <v>127</v>
      </c>
      <c r="R4992" t="s">
        <v>126</v>
      </c>
      <c r="S4992" t="s">
        <v>6</v>
      </c>
      <c r="T4992" t="s">
        <v>125</v>
      </c>
      <c r="U4992">
        <v>136</v>
      </c>
      <c r="V4992">
        <v>3</v>
      </c>
    </row>
    <row r="4993" spans="1:22" x14ac:dyDescent="0.35">
      <c r="A4993" t="s">
        <v>124</v>
      </c>
      <c r="B4993" t="s">
        <v>74</v>
      </c>
      <c r="C4993" t="s">
        <v>123</v>
      </c>
      <c r="D4993" t="b">
        <v>1</v>
      </c>
      <c r="E4993" t="b">
        <v>1</v>
      </c>
      <c r="F4993" t="s">
        <v>106</v>
      </c>
      <c r="G4993" t="b">
        <v>0</v>
      </c>
      <c r="H4993" t="s">
        <v>71</v>
      </c>
      <c r="I4993" t="b">
        <v>1</v>
      </c>
      <c r="J4993" t="s">
        <v>70</v>
      </c>
      <c r="K4993" t="b">
        <v>1</v>
      </c>
      <c r="L4993">
        <v>2</v>
      </c>
      <c r="M4993" t="b">
        <v>1</v>
      </c>
      <c r="N4993" t="b">
        <v>1</v>
      </c>
      <c r="O4993" t="b">
        <v>1</v>
      </c>
      <c r="P4993" t="s">
        <v>88</v>
      </c>
      <c r="Q4993" t="s">
        <v>122</v>
      </c>
      <c r="R4993" t="s">
        <v>121</v>
      </c>
      <c r="S4993" t="s">
        <v>120</v>
      </c>
      <c r="T4993" t="s">
        <v>119</v>
      </c>
      <c r="U4993">
        <v>136</v>
      </c>
      <c r="V4993">
        <v>3.5</v>
      </c>
    </row>
    <row r="4994" spans="1:22" x14ac:dyDescent="0.35">
      <c r="A4994" t="s">
        <v>118</v>
      </c>
      <c r="B4994" t="s">
        <v>90</v>
      </c>
      <c r="C4994" t="s">
        <v>82</v>
      </c>
      <c r="D4994" t="b">
        <v>1</v>
      </c>
      <c r="E4994" t="b">
        <v>1</v>
      </c>
      <c r="F4994" t="s">
        <v>117</v>
      </c>
      <c r="G4994" t="b">
        <v>1</v>
      </c>
      <c r="H4994" t="s">
        <v>71</v>
      </c>
      <c r="I4994" t="b">
        <v>1</v>
      </c>
      <c r="J4994" t="s">
        <v>70</v>
      </c>
      <c r="K4994" t="b">
        <v>0</v>
      </c>
      <c r="L4994">
        <v>1</v>
      </c>
      <c r="M4994" t="b">
        <v>0</v>
      </c>
      <c r="N4994" t="b">
        <v>1</v>
      </c>
      <c r="O4994" t="b">
        <v>1</v>
      </c>
      <c r="P4994" t="s">
        <v>88</v>
      </c>
      <c r="Q4994" t="s">
        <v>116</v>
      </c>
      <c r="R4994" t="s">
        <v>115</v>
      </c>
      <c r="S4994" t="s">
        <v>114</v>
      </c>
      <c r="T4994" t="s">
        <v>113</v>
      </c>
      <c r="U4994">
        <v>136</v>
      </c>
      <c r="V4994">
        <v>4.5</v>
      </c>
    </row>
    <row r="4995" spans="1:22" x14ac:dyDescent="0.35">
      <c r="A4995" t="s">
        <v>112</v>
      </c>
      <c r="B4995" t="s">
        <v>111</v>
      </c>
      <c r="C4995" t="s">
        <v>82</v>
      </c>
      <c r="D4995" t="b">
        <v>1</v>
      </c>
      <c r="E4995" t="b">
        <v>1</v>
      </c>
      <c r="F4995" t="s">
        <v>106</v>
      </c>
      <c r="G4995" t="b">
        <v>1</v>
      </c>
      <c r="H4995" t="s">
        <v>71</v>
      </c>
      <c r="I4995" t="b">
        <v>0</v>
      </c>
      <c r="J4995" t="s">
        <v>70</v>
      </c>
      <c r="K4995" t="b">
        <v>1</v>
      </c>
      <c r="L4995">
        <v>2</v>
      </c>
      <c r="M4995" t="b">
        <v>1</v>
      </c>
      <c r="N4995" t="b">
        <v>1</v>
      </c>
      <c r="O4995" t="b">
        <v>1</v>
      </c>
      <c r="P4995" t="s">
        <v>69</v>
      </c>
      <c r="Q4995" t="s">
        <v>110</v>
      </c>
      <c r="R4995" t="s">
        <v>109</v>
      </c>
      <c r="S4995" t="s">
        <v>6</v>
      </c>
      <c r="T4995" t="s">
        <v>108</v>
      </c>
      <c r="U4995">
        <v>136</v>
      </c>
      <c r="V4995">
        <v>4</v>
      </c>
    </row>
    <row r="4996" spans="1:22" x14ac:dyDescent="0.35">
      <c r="A4996" t="s">
        <v>107</v>
      </c>
      <c r="B4996" t="s">
        <v>90</v>
      </c>
      <c r="C4996" t="s">
        <v>82</v>
      </c>
      <c r="D4996" t="b">
        <v>1</v>
      </c>
      <c r="E4996" t="b">
        <v>1</v>
      </c>
      <c r="F4996" t="s">
        <v>106</v>
      </c>
      <c r="G4996" t="b">
        <v>0</v>
      </c>
      <c r="H4996" t="s">
        <v>71</v>
      </c>
      <c r="I4996" t="b">
        <v>1</v>
      </c>
      <c r="J4996" t="s">
        <v>70</v>
      </c>
      <c r="K4996" t="b">
        <v>1</v>
      </c>
      <c r="L4996">
        <v>1</v>
      </c>
      <c r="M4996" t="b">
        <v>0</v>
      </c>
      <c r="N4996" t="b">
        <v>0</v>
      </c>
      <c r="O4996" t="b">
        <v>1</v>
      </c>
      <c r="P4996" t="s">
        <v>69</v>
      </c>
      <c r="Q4996" t="s">
        <v>105</v>
      </c>
      <c r="R4996" t="s">
        <v>104</v>
      </c>
      <c r="S4996" t="s">
        <v>85</v>
      </c>
      <c r="T4996" t="s">
        <v>103</v>
      </c>
      <c r="U4996">
        <v>136</v>
      </c>
      <c r="V4996">
        <v>3.5</v>
      </c>
    </row>
    <row r="4997" spans="1:22" x14ac:dyDescent="0.35">
      <c r="A4997" t="s">
        <v>102</v>
      </c>
      <c r="B4997" t="s">
        <v>90</v>
      </c>
      <c r="C4997" t="s">
        <v>82</v>
      </c>
      <c r="D4997" t="b">
        <v>1</v>
      </c>
      <c r="E4997" t="b">
        <v>1</v>
      </c>
      <c r="F4997" t="s">
        <v>101</v>
      </c>
      <c r="G4997" t="b">
        <v>0</v>
      </c>
      <c r="H4997" t="s">
        <v>100</v>
      </c>
      <c r="I4997" t="b">
        <v>0</v>
      </c>
      <c r="J4997" t="s">
        <v>70</v>
      </c>
      <c r="K4997" t="b">
        <v>1</v>
      </c>
      <c r="L4997">
        <v>1</v>
      </c>
      <c r="M4997" t="b">
        <v>0</v>
      </c>
      <c r="N4997" t="b">
        <v>1</v>
      </c>
      <c r="O4997" t="b">
        <v>1</v>
      </c>
      <c r="P4997" t="s">
        <v>88</v>
      </c>
      <c r="Q4997" t="s">
        <v>99</v>
      </c>
      <c r="R4997" t="s">
        <v>98</v>
      </c>
      <c r="S4997" t="s">
        <v>6</v>
      </c>
      <c r="T4997" t="s">
        <v>97</v>
      </c>
      <c r="U4997">
        <v>136</v>
      </c>
      <c r="V4997">
        <v>4.5</v>
      </c>
    </row>
    <row r="4998" spans="1:22" x14ac:dyDescent="0.35">
      <c r="A4998" t="s">
        <v>96</v>
      </c>
      <c r="Q4998" t="s">
        <v>95</v>
      </c>
      <c r="R4998" t="s">
        <v>94</v>
      </c>
      <c r="S4998" t="s">
        <v>93</v>
      </c>
      <c r="T4998" t="s">
        <v>92</v>
      </c>
      <c r="U4998">
        <v>136</v>
      </c>
      <c r="V4998">
        <v>3</v>
      </c>
    </row>
    <row r="4999" spans="1:22" x14ac:dyDescent="0.35">
      <c r="A4999" t="s">
        <v>91</v>
      </c>
      <c r="B4999" t="s">
        <v>90</v>
      </c>
      <c r="C4999" t="s">
        <v>82</v>
      </c>
      <c r="D4999" t="b">
        <v>1</v>
      </c>
      <c r="E4999" t="b">
        <v>1</v>
      </c>
      <c r="F4999" t="s">
        <v>89</v>
      </c>
      <c r="G4999" t="b">
        <v>1</v>
      </c>
      <c r="H4999" t="s">
        <v>71</v>
      </c>
      <c r="I4999" t="b">
        <v>0</v>
      </c>
      <c r="J4999" t="s">
        <v>70</v>
      </c>
      <c r="K4999" t="b">
        <v>1</v>
      </c>
      <c r="L4999">
        <v>1</v>
      </c>
      <c r="M4999" t="b">
        <v>1</v>
      </c>
      <c r="N4999" t="b">
        <v>1</v>
      </c>
      <c r="O4999" t="b">
        <v>1</v>
      </c>
      <c r="P4999" t="s">
        <v>88</v>
      </c>
      <c r="Q4999" t="s">
        <v>87</v>
      </c>
      <c r="R4999" t="s">
        <v>86</v>
      </c>
      <c r="S4999" t="s">
        <v>85</v>
      </c>
      <c r="T4999" t="s">
        <v>84</v>
      </c>
      <c r="U4999">
        <v>136</v>
      </c>
      <c r="V4999">
        <v>3.5</v>
      </c>
    </row>
    <row r="5000" spans="1:22" x14ac:dyDescent="0.35">
      <c r="A5000" t="s">
        <v>83</v>
      </c>
      <c r="B5000" t="s">
        <v>74</v>
      </c>
      <c r="C5000" t="s">
        <v>82</v>
      </c>
      <c r="D5000" t="b">
        <v>1</v>
      </c>
      <c r="E5000" t="b">
        <v>0</v>
      </c>
      <c r="F5000" t="s">
        <v>81</v>
      </c>
      <c r="G5000" t="b">
        <v>1</v>
      </c>
      <c r="H5000" t="s">
        <v>80</v>
      </c>
      <c r="I5000" t="b">
        <v>1</v>
      </c>
      <c r="J5000" t="s">
        <v>70</v>
      </c>
      <c r="K5000" t="b">
        <v>1</v>
      </c>
      <c r="L5000">
        <v>2</v>
      </c>
      <c r="M5000" t="b">
        <v>0</v>
      </c>
      <c r="N5000" t="b">
        <v>1</v>
      </c>
      <c r="O5000" t="b">
        <v>1</v>
      </c>
      <c r="P5000" t="s">
        <v>69</v>
      </c>
      <c r="Q5000" t="s">
        <v>79</v>
      </c>
      <c r="R5000" t="s">
        <v>78</v>
      </c>
      <c r="S5000" t="s">
        <v>77</v>
      </c>
      <c r="T5000" t="s">
        <v>76</v>
      </c>
      <c r="U5000">
        <v>136</v>
      </c>
      <c r="V5000">
        <v>3</v>
      </c>
    </row>
    <row r="5001" spans="1:22" x14ac:dyDescent="0.35">
      <c r="A5001" t="s">
        <v>75</v>
      </c>
      <c r="B5001" t="s">
        <v>74</v>
      </c>
      <c r="C5001" t="s">
        <v>73</v>
      </c>
      <c r="D5001" t="b">
        <v>1</v>
      </c>
      <c r="E5001" t="b">
        <v>0</v>
      </c>
      <c r="F5001" t="s">
        <v>72</v>
      </c>
      <c r="G5001" t="b">
        <v>1</v>
      </c>
      <c r="H5001" t="s">
        <v>71</v>
      </c>
      <c r="I5001" t="b">
        <v>1</v>
      </c>
      <c r="J5001" t="s">
        <v>70</v>
      </c>
      <c r="K5001" t="b">
        <v>1</v>
      </c>
      <c r="L5001">
        <v>2</v>
      </c>
      <c r="M5001" t="b">
        <v>1</v>
      </c>
      <c r="N5001" t="b">
        <v>1</v>
      </c>
      <c r="O5001" t="b">
        <v>1</v>
      </c>
      <c r="P5001" t="s">
        <v>69</v>
      </c>
      <c r="Q5001" t="s">
        <v>68</v>
      </c>
      <c r="R5001" t="s">
        <v>67</v>
      </c>
      <c r="S5001" t="s">
        <v>66</v>
      </c>
      <c r="T5001" t="s">
        <v>65</v>
      </c>
      <c r="U5001">
        <v>136</v>
      </c>
      <c r="V5001">
        <v>3.5</v>
      </c>
    </row>
  </sheetData>
  <autoFilter ref="A1:V1" xr:uid="{CFC0CFBF-C3BD-4FA7-B8CA-24EAE220A5C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Application</vt:lpstr>
      <vt:lpstr>City List</vt:lpstr>
      <vt:lpstr>Cuisine list</vt:lpstr>
      <vt:lpstr>processed_data_0_20</vt:lpstr>
      <vt:lpstr>Phoenix Restaurants - raw</vt:lpstr>
      <vt:lpstr>cluster_analysis_raw</vt:lpstr>
      <vt:lpstr>bag_of_words_matches</vt:lpstr>
      <vt:lpstr>Sheet9</vt:lpstr>
      <vt:lpstr>cluster_analysis_matches</vt:lpstr>
      <vt:lpstr>business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sydha_000</dc:creator>
  <cp:lastModifiedBy>sydha_000</cp:lastModifiedBy>
  <dcterms:created xsi:type="dcterms:W3CDTF">2017-11-30T19:35:55Z</dcterms:created>
  <dcterms:modified xsi:type="dcterms:W3CDTF">2017-12-01T04:16:24Z</dcterms:modified>
</cp:coreProperties>
</file>